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Rother\"/>
    </mc:Choice>
  </mc:AlternateContent>
  <workbookProtection workbookAlgorithmName="SHA-512" workbookHashValue="nHCY3zzKuVlS/4p1ebE954eK7BlO7TqT/ShuWbQbaAYnmcWVbvEvJnnCHyGOaHHODYGAB9MoQ8siUGfb+WS+nQ==" workbookSaltValue="plL259poAtiMxQkfy+fOt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<sst xmlns="http://schemas.openxmlformats.org/spreadsheetml/2006/main" count="20975" uniqueCount="264">
  <si>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</si>
  <si>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</si>
  <si>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</si>
  <si>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</si>
  <si>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</si>
  <si>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</si>
  <si>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</si>
  <si>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</si>
  <si>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</si>
  <si>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</si>
  <si>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</si>
  <si>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</si>
  <si>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</si>
  <si>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</si>
  <si>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</si>
  <si>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</si>
  <si>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</si>
  <si>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</si>
  <si>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</si>
  <si>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</si>
  <si>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</si>
  <si>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</si>
  <si>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</si>
  <si>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</si>
  <si>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</si>
  <si>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</si>
  <si>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</si>
  <si>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</si>
  <si>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</si>
  <si>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</si>
  <si>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</si>
  <si>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</si>
  <si>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</si>
  <si>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</si>
  <si>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</si>
  <si>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</si>
  <si>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</si>
  <si>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</si>
  <si>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</si>
  <si>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</si>
  <si>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</si>
  <si>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</si>
  <si>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</si>
  <si>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</si>
  <si>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</si>
  <si>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</si>
  <si>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</si>
  <si>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</si>
  <si>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</si>
  <si>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</si>
  <si>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</si>
  <si>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</si>
  <si>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</si>
  <si>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</si>
  <si>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</si>
  <si>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</si>
  <si>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</si>
  <si>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</si>
  <si>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</si>
  <si>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</si>
  <si>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</si>
  <si>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</si>
  <si>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</si>
  <si>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</si>
  <si>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</si>
  <si>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</si>
  <si>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</si>
  <si>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</si>
  <si>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</si>
  <si>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</si>
  <si>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</si>
  <si>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</si>
  <si>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</si>
  <si>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</si>
  <si>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</si>
  <si>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</si>
  <si>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</si>
  <si>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</si>
  <si>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</si>
  <si>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</si>
  <si>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</si>
  <si>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</si>
  <si>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</si>
  <si>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</si>
  <si>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</si>
  <si>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</si>
  <si>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</si>
  <si>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</si>
  <si>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</si>
  <si>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</si>
  <si>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</si>
  <si>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</si>
  <si>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</si>
  <si>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</si>
  <si>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</si>
  <si>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</si>
  <si>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</si>
  <si>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</si>
  <si>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</si>
  <si>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</si>
  <si>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</si>
  <si>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</si>
  <si>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</si>
  <si>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</si>
  <si>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</si>
  <si>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</si>
  <si>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</si>
  <si>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</si>
  <si>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</si>
  <si>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</si>
  <si>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</si>
  <si>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</si>
  <si>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</si>
  <si>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</si>
  <si>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</si>
  <si>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</si>
  <si>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</si>
  <si>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</si>
  <si>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</si>
  <si>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</si>
  <si>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</si>
  <si>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</si>
  <si>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</si>
  <si>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</si>
  <si>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</si>
  <si>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</si>
  <si>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</si>
  <si>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</si>
  <si>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</si>
  <si>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</si>
  <si>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</si>
  <si>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</si>
  <si>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</si>
  <si>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</si>
  <si>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</si>
  <si>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</si>
  <si>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</si>
  <si>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</si>
  <si>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</si>
  <si>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</si>
  <si>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</si>
  <si>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</si>
  <si>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</si>
  <si>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</si>
  <si>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</si>
  <si>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</si>
  <si>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</si>
  <si>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</si>
  <si>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</si>
  <si>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</si>
  <si>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</si>
  <si>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</si>
  <si>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</si>
  <si>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</si>
  <si>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</si>
  <si>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</si>
  <si>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</si>
  <si>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Central</t>
  </si>
  <si>
    <t>Ashburnham</t>
  </si>
  <si>
    <t>E04003795</t>
  </si>
  <si>
    <t>Battle</t>
  </si>
  <si>
    <t>E04003796</t>
  </si>
  <si>
    <t>East Sussex</t>
  </si>
  <si>
    <t>Battle Town</t>
  </si>
  <si>
    <t>E05003966</t>
  </si>
  <si>
    <t>Beckley</t>
  </si>
  <si>
    <t>E04003797</t>
  </si>
  <si>
    <t>Bodiam</t>
  </si>
  <si>
    <t>E04003798</t>
  </si>
  <si>
    <t>Brede</t>
  </si>
  <si>
    <t>E04003799</t>
  </si>
  <si>
    <t>Brede Valley</t>
  </si>
  <si>
    <t>E05003967</t>
  </si>
  <si>
    <t>Brightling</t>
  </si>
  <si>
    <t>E04003800</t>
  </si>
  <si>
    <t>Burwash</t>
  </si>
  <si>
    <t>E04003801</t>
  </si>
  <si>
    <t>Camber</t>
  </si>
  <si>
    <t>E04003802</t>
  </si>
  <si>
    <t>Catsfield</t>
  </si>
  <si>
    <t>E04003803</t>
  </si>
  <si>
    <t>E05003968</t>
  </si>
  <si>
    <t>Collington</t>
  </si>
  <si>
    <t>E05003969</t>
  </si>
  <si>
    <t>Crowhurst</t>
  </si>
  <si>
    <t>E04003804</t>
  </si>
  <si>
    <t>E05003970</t>
  </si>
  <si>
    <t>Dallington</t>
  </si>
  <si>
    <t>E04003805</t>
  </si>
  <si>
    <t>Darwell</t>
  </si>
  <si>
    <t>E05003971</t>
  </si>
  <si>
    <t>East Guldeford</t>
  </si>
  <si>
    <t>E04003806</t>
  </si>
  <si>
    <t>E10000011</t>
  </si>
  <si>
    <t>Eastern Rother</t>
  </si>
  <si>
    <t>E05003972</t>
  </si>
  <si>
    <t>Etchingham</t>
  </si>
  <si>
    <t>E04003807</t>
  </si>
  <si>
    <t>Ewhurst</t>
  </si>
  <si>
    <t>E04003808</t>
  </si>
  <si>
    <t>Ewhurst and Sedlescombe</t>
  </si>
  <si>
    <t>E05003973</t>
  </si>
  <si>
    <t>Fairlight</t>
  </si>
  <si>
    <t>E04003809</t>
  </si>
  <si>
    <t>Guestling</t>
  </si>
  <si>
    <t>E04003810</t>
  </si>
  <si>
    <t>Hurst Green</t>
  </si>
  <si>
    <t>E04003811</t>
  </si>
  <si>
    <t>Icklesham</t>
  </si>
  <si>
    <t>E04003812</t>
  </si>
  <si>
    <t>Iden</t>
  </si>
  <si>
    <t>E04003813</t>
  </si>
  <si>
    <t>Kewhurst</t>
  </si>
  <si>
    <t>E05003974</t>
  </si>
  <si>
    <t>Marsham</t>
  </si>
  <si>
    <t>E05003975</t>
  </si>
  <si>
    <t>Mountfield</t>
  </si>
  <si>
    <t>E04003814</t>
  </si>
  <si>
    <t>Northiam</t>
  </si>
  <si>
    <t>E04003815</t>
  </si>
  <si>
    <t>Old Town</t>
  </si>
  <si>
    <t>E05003976</t>
  </si>
  <si>
    <t>Peasmarsh</t>
  </si>
  <si>
    <t>E04003816</t>
  </si>
  <si>
    <t>Penhurst</t>
  </si>
  <si>
    <t>E04003817</t>
  </si>
  <si>
    <t>Pett</t>
  </si>
  <si>
    <t>E04003818</t>
  </si>
  <si>
    <t>Playden</t>
  </si>
  <si>
    <t>E04003819</t>
  </si>
  <si>
    <t>E07000064</t>
  </si>
  <si>
    <t>Rother Levels</t>
  </si>
  <si>
    <t>E05003977</t>
  </si>
  <si>
    <t>Rye</t>
  </si>
  <si>
    <t>E04003820</t>
  </si>
  <si>
    <t>E05003978</t>
  </si>
  <si>
    <t>Rye Foreign</t>
  </si>
  <si>
    <t>E04003821</t>
  </si>
  <si>
    <t>Sackville</t>
  </si>
  <si>
    <t>E05003979</t>
  </si>
  <si>
    <t>Salehurst</t>
  </si>
  <si>
    <t>E05003983</t>
  </si>
  <si>
    <t>Salehurst and Robertsbridge</t>
  </si>
  <si>
    <t>E04003822</t>
  </si>
  <si>
    <t>Sedlescombe</t>
  </si>
  <si>
    <t>E04003823</t>
  </si>
  <si>
    <t>Sidley</t>
  </si>
  <si>
    <t>E05003984</t>
  </si>
  <si>
    <t>St Marks</t>
  </si>
  <si>
    <t>E05003980</t>
  </si>
  <si>
    <t>St Michaels</t>
  </si>
  <si>
    <t>E05003981</t>
  </si>
  <si>
    <t>St Stephens</t>
  </si>
  <si>
    <t>E05003982</t>
  </si>
  <si>
    <t>Ticehurst</t>
  </si>
  <si>
    <t>E04003824</t>
  </si>
  <si>
    <t>Ticehurst and Etchingham</t>
  </si>
  <si>
    <t>E05003985</t>
  </si>
  <si>
    <t>Udimore</t>
  </si>
  <si>
    <t>E04003825</t>
  </si>
  <si>
    <t>Westfield</t>
  </si>
  <si>
    <t>E04003826</t>
  </si>
  <si>
    <t>Whatlington</t>
  </si>
  <si>
    <t>E04003827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</si>
</sst>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4.8</c:v>
                </c:pt>
                <c:pt idx="2">
                  <c:v>5.2</c:v>
                </c:pt>
                <c:pt idx="3">
                  <c:v>4.4000000000000004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3.1</c:v>
                </c:pt>
                <c:pt idx="3">
                  <c:v>2.7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1.8</c:v>
                </c:pt>
                <c:pt idx="2">
                  <c:v>2</c:v>
                </c:pt>
                <c:pt idx="3">
                  <c:v>1.8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7.1</c:v>
                </c:pt>
                <c:pt idx="2">
                  <c:v>5.8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1.8</c:v>
                </c:pt>
                <c:pt idx="2">
                  <c:v>1.2</c:v>
                </c:pt>
                <c:pt idx="3">
                  <c:v>1.1000000000000001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2.8</c:v>
                </c:pt>
                <c:pt idx="2">
                  <c:v>2.5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</c:v>
                </c:pt>
                <c:pt idx="2">
                  <c:v>2.2999999999999998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6.5</c:v>
                </c:pt>
                <c:pt idx="2">
                  <c:v>5</c:v>
                </c:pt>
                <c:pt idx="3">
                  <c:v>4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2.8</c:v>
                </c:pt>
                <c:pt idx="2">
                  <c:v>4.9000000000000004</c:v>
                </c:pt>
                <c:pt idx="3">
                  <c:v>3.7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14.4</c:v>
                </c:pt>
                <c:pt idx="2">
                  <c:v>17.2</c:v>
                </c:pt>
                <c:pt idx="3">
                  <c:v>14.4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28.7</c:v>
                </c:pt>
                <c:pt idx="2">
                  <c:v>20.5</c:v>
                </c:pt>
                <c:pt idx="3">
                  <c:v>20.5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8.6</c:v>
                </c:pt>
                <c:pt idx="2">
                  <c:v>7.5</c:v>
                </c:pt>
                <c:pt idx="3">
                  <c:v>8.8000000000000007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11.6</c:v>
                </c:pt>
                <c:pt idx="2">
                  <c:v>11.2</c:v>
                </c:pt>
                <c:pt idx="3">
                  <c:v>13.5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3.8</c:v>
                </c:pt>
                <c:pt idx="2">
                  <c:v>7.8</c:v>
                </c:pt>
                <c:pt idx="3">
                  <c:v>9.8000000000000007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3.1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1.3</c:v>
                </c:pt>
                <c:pt idx="2">
                  <c:v>1.4</c:v>
                </c:pt>
                <c:pt idx="3">
                  <c:v>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810720"/>
        <c:axId val="249811144"/>
      </c:barChart>
      <c:catAx>
        <c:axId val="249810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811144"/>
        <c:crosses val="autoZero"/>
        <c:auto val="1"/>
        <c:lblAlgn val="ctr"/>
        <c:lblOffset val="100"/>
        <c:noMultiLvlLbl val="0"/>
      </c:catAx>
      <c:valAx>
        <c:axId val="24981114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8107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42.5</c:v>
                </c:pt>
                <c:pt idx="2">
                  <c:v>43.6</c:v>
                </c:pt>
                <c:pt idx="3">
                  <c:v>47.2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Ashburnham</c:v>
                </c:pt>
                <c:pt idx="2">
                  <c:v>East Sussex</c:v>
                </c:pt>
                <c:pt idx="3">
                  <c:v>Rother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47</c:v>
                </c:pt>
                <c:pt idx="2">
                  <c:v>45</c:v>
                </c:pt>
                <c:pt idx="3">
                  <c:v>50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811536"/>
        <c:axId val="249811928"/>
      </c:barChart>
      <c:catAx>
        <c:axId val="2498115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811928"/>
        <c:crosses val="autoZero"/>
        <c:auto val="1"/>
        <c:lblAlgn val="ctr"/>
        <c:lblOffset val="100"/>
        <c:noMultiLvlLbl val="0"/>
      </c:catAx>
      <c:valAx>
        <c:axId val="24981192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8115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20" workbookViewId="0">
      <selection activeCell="E40" sqref="E40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4.8</v>
      </c>
      <c r="I9">
        <v>2.2999999999999998</v>
      </c>
      <c r="J9">
        <v>1.8</v>
      </c>
      <c r="K9">
        <v>7.1</v>
      </c>
      <c r="L9">
        <v>1.8</v>
      </c>
      <c r="M9">
        <v>2.8</v>
      </c>
      <c r="N9">
        <v>2</v>
      </c>
      <c r="O9">
        <v>6.5</v>
      </c>
      <c r="P9">
        <v>2.8</v>
      </c>
      <c r="Q9">
        <v>14.4</v>
      </c>
      <c r="R9">
        <v>28.7</v>
      </c>
      <c r="S9">
        <v>8.6</v>
      </c>
      <c r="T9">
        <v>11.6</v>
      </c>
      <c r="U9">
        <v>3.8</v>
      </c>
      <c r="V9">
        <v>0</v>
      </c>
      <c r="W9">
        <v>1.3</v>
      </c>
      <c r="X9">
        <v>42.5</v>
      </c>
      <c r="Y9">
        <v>47</v>
      </c>
      <c r="CT9" t="s">
        <v>10</v>
      </c>
    </row>
    <row r="10" spans="2:98" x14ac:dyDescent="0.25">
      <c r="C10" t="s">
        <v>78</v>
      </c>
      <c r="D10" t="s">
        <v>160</v>
      </c>
      <c r="E10" t="s">
        <v>161</v>
      </c>
      <c r="F10" t="s">
        <v>11</v>
      </c>
      <c r="G10">
        <v>100</v>
      </c>
      <c r="H10">
        <v>5</v>
      </c>
      <c r="I10">
        <v>3.1</v>
      </c>
      <c r="J10">
        <v>2</v>
      </c>
      <c r="K10">
        <v>7.1</v>
      </c>
      <c r="L10">
        <v>1.6</v>
      </c>
      <c r="M10">
        <v>3.4</v>
      </c>
      <c r="N10">
        <v>2.2999999999999998</v>
      </c>
      <c r="O10">
        <v>3.8</v>
      </c>
      <c r="P10">
        <v>3.7</v>
      </c>
      <c r="Q10">
        <v>15.1</v>
      </c>
      <c r="R10">
        <v>21.2</v>
      </c>
      <c r="S10">
        <v>7.9</v>
      </c>
      <c r="T10">
        <v>11.4</v>
      </c>
      <c r="U10">
        <v>8</v>
      </c>
      <c r="V10">
        <v>2.9</v>
      </c>
      <c r="W10">
        <v>1.5</v>
      </c>
      <c r="X10">
        <v>44.2</v>
      </c>
      <c r="Y10">
        <v>46</v>
      </c>
      <c r="CT10" t="s">
        <v>12</v>
      </c>
    </row>
    <row r="11" spans="2:98" x14ac:dyDescent="0.25">
      <c r="C11" t="s">
        <v>162</v>
      </c>
      <c r="D11" t="s">
        <v>163</v>
      </c>
      <c r="E11" t="s">
        <v>164</v>
      </c>
      <c r="F11" t="s">
        <v>74</v>
      </c>
      <c r="G11">
        <v>100</v>
      </c>
      <c r="H11">
        <v>5.2</v>
      </c>
      <c r="I11">
        <v>3.2</v>
      </c>
      <c r="J11">
        <v>2</v>
      </c>
      <c r="K11">
        <v>7.1</v>
      </c>
      <c r="L11">
        <v>1.4</v>
      </c>
      <c r="M11">
        <v>3.4</v>
      </c>
      <c r="N11">
        <v>2.2000000000000002</v>
      </c>
      <c r="O11">
        <v>3.9</v>
      </c>
      <c r="P11">
        <v>4</v>
      </c>
      <c r="Q11">
        <v>15</v>
      </c>
      <c r="R11">
        <v>20.5</v>
      </c>
      <c r="S11">
        <v>7.9</v>
      </c>
      <c r="T11">
        <v>11.2</v>
      </c>
      <c r="U11">
        <v>8.1999999999999993</v>
      </c>
      <c r="V11">
        <v>3.3</v>
      </c>
      <c r="W11">
        <v>1.5</v>
      </c>
      <c r="X11">
        <v>44.2</v>
      </c>
      <c r="Y11">
        <v>46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>
        <v>100</v>
      </c>
      <c r="H12">
        <v>3.7</v>
      </c>
      <c r="I12">
        <v>4.4000000000000004</v>
      </c>
      <c r="J12">
        <v>2.5</v>
      </c>
      <c r="K12">
        <v>5.9</v>
      </c>
      <c r="L12">
        <v>0.3</v>
      </c>
      <c r="M12">
        <v>2</v>
      </c>
      <c r="N12">
        <v>1.1000000000000001</v>
      </c>
      <c r="O12">
        <v>2.2999999999999998</v>
      </c>
      <c r="P12">
        <v>2.1</v>
      </c>
      <c r="Q12">
        <v>15.6</v>
      </c>
      <c r="R12">
        <v>24.4</v>
      </c>
      <c r="S12">
        <v>12</v>
      </c>
      <c r="T12">
        <v>13.9</v>
      </c>
      <c r="U12">
        <v>7</v>
      </c>
      <c r="V12">
        <v>1.9</v>
      </c>
      <c r="W12">
        <v>0.9</v>
      </c>
      <c r="X12">
        <v>46.8</v>
      </c>
      <c r="Y12">
        <v>51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5.6</v>
      </c>
      <c r="I13">
        <v>3.1</v>
      </c>
      <c r="J13">
        <v>2.5</v>
      </c>
      <c r="K13">
        <v>9.1999999999999993</v>
      </c>
      <c r="L13">
        <v>1.5</v>
      </c>
      <c r="M13">
        <v>4.8</v>
      </c>
      <c r="N13">
        <v>1.5</v>
      </c>
      <c r="O13">
        <v>2.8</v>
      </c>
      <c r="P13">
        <v>3.8</v>
      </c>
      <c r="Q13">
        <v>18.8</v>
      </c>
      <c r="R13">
        <v>24.9</v>
      </c>
      <c r="S13">
        <v>9.6999999999999993</v>
      </c>
      <c r="T13">
        <v>9.6999999999999993</v>
      </c>
      <c r="U13">
        <v>1.3</v>
      </c>
      <c r="V13">
        <v>0.5</v>
      </c>
      <c r="W13">
        <v>0.3</v>
      </c>
      <c r="X13">
        <v>38.700000000000003</v>
      </c>
      <c r="Y13">
        <v>42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2.7</v>
      </c>
      <c r="I14">
        <v>1.6</v>
      </c>
      <c r="J14">
        <v>1.8</v>
      </c>
      <c r="K14">
        <v>4.7</v>
      </c>
      <c r="L14">
        <v>0.7</v>
      </c>
      <c r="M14">
        <v>2.2999999999999998</v>
      </c>
      <c r="N14">
        <v>2</v>
      </c>
      <c r="O14">
        <v>4.0999999999999996</v>
      </c>
      <c r="P14">
        <v>2.4</v>
      </c>
      <c r="Q14">
        <v>11.6</v>
      </c>
      <c r="R14">
        <v>22.3</v>
      </c>
      <c r="S14">
        <v>12.1</v>
      </c>
      <c r="T14">
        <v>16.600000000000001</v>
      </c>
      <c r="U14">
        <v>10.199999999999999</v>
      </c>
      <c r="V14">
        <v>2.8</v>
      </c>
      <c r="W14">
        <v>2.2000000000000002</v>
      </c>
      <c r="X14">
        <v>51</v>
      </c>
      <c r="Y14">
        <v>56</v>
      </c>
      <c r="CT14" t="s">
        <v>16</v>
      </c>
    </row>
    <row r="15" spans="2:98" x14ac:dyDescent="0.25">
      <c r="D15" t="s">
        <v>171</v>
      </c>
      <c r="E15" t="s">
        <v>172</v>
      </c>
      <c r="F15" t="s">
        <v>74</v>
      </c>
      <c r="G15">
        <v>100</v>
      </c>
      <c r="H15">
        <v>3.2</v>
      </c>
      <c r="I15">
        <v>2</v>
      </c>
      <c r="J15">
        <v>2</v>
      </c>
      <c r="K15">
        <v>5.7</v>
      </c>
      <c r="L15">
        <v>1.3</v>
      </c>
      <c r="M15">
        <v>2.5</v>
      </c>
      <c r="N15">
        <v>2.4</v>
      </c>
      <c r="O15">
        <v>4.0999999999999996</v>
      </c>
      <c r="P15">
        <v>2.6</v>
      </c>
      <c r="Q15">
        <v>13.1</v>
      </c>
      <c r="R15">
        <v>22.3</v>
      </c>
      <c r="S15">
        <v>10.9</v>
      </c>
      <c r="T15">
        <v>15.2</v>
      </c>
      <c r="U15">
        <v>8.8000000000000007</v>
      </c>
      <c r="V15">
        <v>2.2999999999999998</v>
      </c>
      <c r="W15">
        <v>1.6</v>
      </c>
      <c r="X15">
        <v>48.1</v>
      </c>
      <c r="Y15">
        <v>52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>
        <v>100</v>
      </c>
      <c r="H16">
        <v>3</v>
      </c>
      <c r="I16">
        <v>3</v>
      </c>
      <c r="J16">
        <v>2.7</v>
      </c>
      <c r="K16">
        <v>7</v>
      </c>
      <c r="L16">
        <v>1.3</v>
      </c>
      <c r="M16">
        <v>2.7</v>
      </c>
      <c r="N16">
        <v>1.6</v>
      </c>
      <c r="O16">
        <v>3.8</v>
      </c>
      <c r="P16">
        <v>2.4</v>
      </c>
      <c r="Q16">
        <v>15.9</v>
      </c>
      <c r="R16">
        <v>27.8</v>
      </c>
      <c r="S16">
        <v>11.3</v>
      </c>
      <c r="T16">
        <v>10.8</v>
      </c>
      <c r="U16">
        <v>5.0999999999999996</v>
      </c>
      <c r="V16">
        <v>1.1000000000000001</v>
      </c>
      <c r="W16">
        <v>0.5</v>
      </c>
      <c r="X16">
        <v>44</v>
      </c>
      <c r="Y16">
        <v>47</v>
      </c>
      <c r="CT16" t="s">
        <v>19</v>
      </c>
    </row>
    <row r="17" spans="4:98" x14ac:dyDescent="0.25">
      <c r="D17" t="s">
        <v>175</v>
      </c>
      <c r="E17" t="s">
        <v>176</v>
      </c>
      <c r="F17" t="s">
        <v>11</v>
      </c>
      <c r="G17">
        <v>100</v>
      </c>
      <c r="H17">
        <v>4.0999999999999996</v>
      </c>
      <c r="I17">
        <v>3.2</v>
      </c>
      <c r="J17">
        <v>1.9</v>
      </c>
      <c r="K17">
        <v>6.5</v>
      </c>
      <c r="L17">
        <v>0.9</v>
      </c>
      <c r="M17">
        <v>2.2000000000000002</v>
      </c>
      <c r="N17">
        <v>1.4</v>
      </c>
      <c r="O17">
        <v>3.5</v>
      </c>
      <c r="P17">
        <v>3.2</v>
      </c>
      <c r="Q17">
        <v>15.3</v>
      </c>
      <c r="R17">
        <v>22</v>
      </c>
      <c r="S17">
        <v>10.3</v>
      </c>
      <c r="T17">
        <v>13.7</v>
      </c>
      <c r="U17">
        <v>7.6</v>
      </c>
      <c r="V17">
        <v>2.4</v>
      </c>
      <c r="W17">
        <v>1.9</v>
      </c>
      <c r="X17">
        <v>46.6</v>
      </c>
      <c r="Y17">
        <v>49</v>
      </c>
      <c r="CT17" t="s">
        <v>20</v>
      </c>
    </row>
    <row r="18" spans="4:98" x14ac:dyDescent="0.25">
      <c r="D18" t="s">
        <v>177</v>
      </c>
      <c r="E18" t="s">
        <v>178</v>
      </c>
      <c r="F18" t="s">
        <v>11</v>
      </c>
      <c r="G18">
        <v>100</v>
      </c>
      <c r="H18">
        <v>4.7</v>
      </c>
      <c r="I18">
        <v>2.2000000000000002</v>
      </c>
      <c r="J18">
        <v>1.7</v>
      </c>
      <c r="K18">
        <v>6</v>
      </c>
      <c r="L18">
        <v>1.3</v>
      </c>
      <c r="M18">
        <v>2.9</v>
      </c>
      <c r="N18">
        <v>2.4</v>
      </c>
      <c r="O18">
        <v>5.6</v>
      </c>
      <c r="P18">
        <v>4.9000000000000004</v>
      </c>
      <c r="Q18">
        <v>16</v>
      </c>
      <c r="R18">
        <v>24.6</v>
      </c>
      <c r="S18">
        <v>8.1</v>
      </c>
      <c r="T18">
        <v>10.7</v>
      </c>
      <c r="U18">
        <v>7.2</v>
      </c>
      <c r="V18">
        <v>0.7</v>
      </c>
      <c r="W18">
        <v>1.1000000000000001</v>
      </c>
      <c r="X18">
        <v>43.3</v>
      </c>
      <c r="Y18">
        <v>46</v>
      </c>
      <c r="CT18" t="s">
        <v>21</v>
      </c>
    </row>
    <row r="19" spans="4:98" x14ac:dyDescent="0.25">
      <c r="D19" t="s">
        <v>179</v>
      </c>
      <c r="E19" t="s">
        <v>180</v>
      </c>
      <c r="F19" t="s">
        <v>11</v>
      </c>
      <c r="G19">
        <v>100</v>
      </c>
      <c r="H19">
        <v>3.8</v>
      </c>
      <c r="I19">
        <v>3.7</v>
      </c>
      <c r="J19">
        <v>2.2000000000000002</v>
      </c>
      <c r="K19">
        <v>6.7</v>
      </c>
      <c r="L19">
        <v>0.6</v>
      </c>
      <c r="M19">
        <v>2.9</v>
      </c>
      <c r="N19">
        <v>1.5</v>
      </c>
      <c r="O19">
        <v>4.7</v>
      </c>
      <c r="P19">
        <v>3</v>
      </c>
      <c r="Q19">
        <v>14</v>
      </c>
      <c r="R19">
        <v>26.5</v>
      </c>
      <c r="S19">
        <v>9.6999999999999993</v>
      </c>
      <c r="T19">
        <v>11.1</v>
      </c>
      <c r="U19">
        <v>7.1</v>
      </c>
      <c r="V19">
        <v>2.1</v>
      </c>
      <c r="W19">
        <v>0.3</v>
      </c>
      <c r="X19">
        <v>44.7</v>
      </c>
      <c r="Y19">
        <v>48</v>
      </c>
      <c r="CT19" t="s">
        <v>22</v>
      </c>
    </row>
    <row r="20" spans="4:98" x14ac:dyDescent="0.25">
      <c r="D20" t="s">
        <v>157</v>
      </c>
      <c r="E20" t="s">
        <v>181</v>
      </c>
      <c r="F20" t="s">
        <v>74</v>
      </c>
      <c r="G20">
        <v>100</v>
      </c>
      <c r="H20">
        <v>5.7</v>
      </c>
      <c r="I20">
        <v>2.6</v>
      </c>
      <c r="J20">
        <v>1.6</v>
      </c>
      <c r="K20">
        <v>3.8</v>
      </c>
      <c r="L20">
        <v>0.8</v>
      </c>
      <c r="M20">
        <v>1.6</v>
      </c>
      <c r="N20">
        <v>1.8</v>
      </c>
      <c r="O20">
        <v>6.7</v>
      </c>
      <c r="P20">
        <v>7.9</v>
      </c>
      <c r="Q20">
        <v>17.8</v>
      </c>
      <c r="R20">
        <v>18</v>
      </c>
      <c r="S20">
        <v>7.2</v>
      </c>
      <c r="T20">
        <v>9.6</v>
      </c>
      <c r="U20">
        <v>9.1</v>
      </c>
      <c r="V20">
        <v>3.2</v>
      </c>
      <c r="W20">
        <v>2.7</v>
      </c>
      <c r="X20">
        <v>44.7</v>
      </c>
      <c r="Y20">
        <v>44</v>
      </c>
      <c r="CT20" t="s">
        <v>23</v>
      </c>
    </row>
    <row r="21" spans="4:98" x14ac:dyDescent="0.25">
      <c r="D21" t="s">
        <v>182</v>
      </c>
      <c r="E21" t="s">
        <v>183</v>
      </c>
      <c r="F21" t="s">
        <v>74</v>
      </c>
      <c r="G21">
        <v>100</v>
      </c>
      <c r="H21">
        <v>1.8</v>
      </c>
      <c r="I21">
        <v>1.3</v>
      </c>
      <c r="J21">
        <v>1.1000000000000001</v>
      </c>
      <c r="K21">
        <v>3.9</v>
      </c>
      <c r="L21">
        <v>0.8</v>
      </c>
      <c r="M21">
        <v>1.7</v>
      </c>
      <c r="N21">
        <v>1.4</v>
      </c>
      <c r="O21">
        <v>2.9</v>
      </c>
      <c r="P21">
        <v>2.6</v>
      </c>
      <c r="Q21">
        <v>8.6</v>
      </c>
      <c r="R21">
        <v>18.8</v>
      </c>
      <c r="S21">
        <v>9.9</v>
      </c>
      <c r="T21">
        <v>18.5</v>
      </c>
      <c r="U21">
        <v>16.399999999999999</v>
      </c>
      <c r="V21">
        <v>6.5</v>
      </c>
      <c r="W21">
        <v>3.8</v>
      </c>
      <c r="X21">
        <v>57</v>
      </c>
      <c r="Y21">
        <v>62</v>
      </c>
      <c r="CT21" t="s">
        <v>24</v>
      </c>
    </row>
    <row r="22" spans="4:98" x14ac:dyDescent="0.25">
      <c r="D22" t="s">
        <v>184</v>
      </c>
      <c r="E22" t="s">
        <v>185</v>
      </c>
      <c r="F22" t="s">
        <v>11</v>
      </c>
      <c r="G22">
        <v>100</v>
      </c>
      <c r="H22">
        <v>4.3</v>
      </c>
      <c r="I22">
        <v>3.4</v>
      </c>
      <c r="J22">
        <v>2</v>
      </c>
      <c r="K22">
        <v>9.1999999999999993</v>
      </c>
      <c r="L22">
        <v>1.2</v>
      </c>
      <c r="M22">
        <v>3</v>
      </c>
      <c r="N22">
        <v>1.7</v>
      </c>
      <c r="O22">
        <v>2.6</v>
      </c>
      <c r="P22">
        <v>3.7</v>
      </c>
      <c r="Q22">
        <v>15</v>
      </c>
      <c r="R22">
        <v>21.4</v>
      </c>
      <c r="S22">
        <v>9.5</v>
      </c>
      <c r="T22">
        <v>12.3</v>
      </c>
      <c r="U22">
        <v>6.6</v>
      </c>
      <c r="V22">
        <v>3.1</v>
      </c>
      <c r="W22">
        <v>0.8</v>
      </c>
      <c r="X22">
        <v>44.3</v>
      </c>
      <c r="Y22">
        <v>47</v>
      </c>
      <c r="CT22" t="s">
        <v>25</v>
      </c>
    </row>
    <row r="23" spans="4:98" x14ac:dyDescent="0.25">
      <c r="D23" t="s">
        <v>184</v>
      </c>
      <c r="E23" t="s">
        <v>186</v>
      </c>
      <c r="F23" t="s">
        <v>74</v>
      </c>
      <c r="G23">
        <v>100</v>
      </c>
      <c r="H23">
        <v>4</v>
      </c>
      <c r="I23">
        <v>3</v>
      </c>
      <c r="J23">
        <v>1.9</v>
      </c>
      <c r="K23">
        <v>7.5</v>
      </c>
      <c r="L23">
        <v>1.2</v>
      </c>
      <c r="M23">
        <v>2.8</v>
      </c>
      <c r="N23">
        <v>1.7</v>
      </c>
      <c r="O23">
        <v>4</v>
      </c>
      <c r="P23">
        <v>3</v>
      </c>
      <c r="Q23">
        <v>14.4</v>
      </c>
      <c r="R23">
        <v>24.8</v>
      </c>
      <c r="S23">
        <v>8.9</v>
      </c>
      <c r="T23">
        <v>12.4</v>
      </c>
      <c r="U23">
        <v>7</v>
      </c>
      <c r="V23">
        <v>2.2999999999999998</v>
      </c>
      <c r="W23">
        <v>1.1000000000000001</v>
      </c>
      <c r="X23">
        <v>45.1</v>
      </c>
      <c r="Y23">
        <v>48</v>
      </c>
      <c r="CT23" t="s">
        <v>9</v>
      </c>
    </row>
    <row r="24" spans="4:98" x14ac:dyDescent="0.25">
      <c r="D24" t="s">
        <v>187</v>
      </c>
      <c r="E24" t="s">
        <v>188</v>
      </c>
      <c r="F24" t="s">
        <v>11</v>
      </c>
      <c r="G24">
        <v>100</v>
      </c>
      <c r="H24">
        <v>1.4</v>
      </c>
      <c r="I24">
        <v>1.4</v>
      </c>
      <c r="J24">
        <v>2.4</v>
      </c>
      <c r="K24">
        <v>5.0999999999999996</v>
      </c>
      <c r="L24">
        <v>0.7</v>
      </c>
      <c r="M24">
        <v>2.7</v>
      </c>
      <c r="N24">
        <v>1.7</v>
      </c>
      <c r="O24">
        <v>4.0999999999999996</v>
      </c>
      <c r="P24">
        <v>1.4</v>
      </c>
      <c r="Q24">
        <v>8.9</v>
      </c>
      <c r="R24">
        <v>28.8</v>
      </c>
      <c r="S24">
        <v>12.3</v>
      </c>
      <c r="T24">
        <v>17.5</v>
      </c>
      <c r="U24">
        <v>7.5</v>
      </c>
      <c r="V24">
        <v>2.4</v>
      </c>
      <c r="W24">
        <v>1.7</v>
      </c>
      <c r="X24">
        <v>51.2</v>
      </c>
      <c r="Y24">
        <v>56</v>
      </c>
      <c r="CT24" t="s">
        <v>26</v>
      </c>
    </row>
    <row r="25" spans="4:98" x14ac:dyDescent="0.25">
      <c r="D25" t="s">
        <v>189</v>
      </c>
      <c r="E25" t="s">
        <v>190</v>
      </c>
      <c r="F25" t="s">
        <v>74</v>
      </c>
      <c r="G25">
        <v>100</v>
      </c>
      <c r="H25">
        <v>4.3</v>
      </c>
      <c r="I25">
        <v>3</v>
      </c>
      <c r="J25">
        <v>2.2000000000000002</v>
      </c>
      <c r="K25">
        <v>7.3</v>
      </c>
      <c r="L25">
        <v>1.2</v>
      </c>
      <c r="M25">
        <v>2.7</v>
      </c>
      <c r="N25">
        <v>1.9</v>
      </c>
      <c r="O25">
        <v>3.7</v>
      </c>
      <c r="P25">
        <v>3.1</v>
      </c>
      <c r="Q25">
        <v>15.1</v>
      </c>
      <c r="R25">
        <v>23.5</v>
      </c>
      <c r="S25">
        <v>9.8000000000000007</v>
      </c>
      <c r="T25">
        <v>12.4</v>
      </c>
      <c r="U25">
        <v>6.5</v>
      </c>
      <c r="V25">
        <v>1.9</v>
      </c>
      <c r="W25">
        <v>1.4</v>
      </c>
      <c r="X25">
        <v>44.7</v>
      </c>
      <c r="Y25">
        <v>48</v>
      </c>
      <c r="CT25" t="s">
        <v>27</v>
      </c>
    </row>
    <row r="26" spans="4:98" x14ac:dyDescent="0.25">
      <c r="D26" t="s">
        <v>191</v>
      </c>
      <c r="E26" t="s">
        <v>192</v>
      </c>
      <c r="F26" t="s">
        <v>11</v>
      </c>
      <c r="G26" t="s">
        <v>18</v>
      </c>
      <c r="H26" t="s">
        <v>18</v>
      </c>
      <c r="I26" t="s">
        <v>18</v>
      </c>
      <c r="J26" t="s">
        <v>18</v>
      </c>
      <c r="K26" t="s">
        <v>18</v>
      </c>
      <c r="L26" t="s">
        <v>18</v>
      </c>
      <c r="M26" t="s">
        <v>18</v>
      </c>
      <c r="N26" t="s">
        <v>18</v>
      </c>
      <c r="O26" t="s">
        <v>18</v>
      </c>
      <c r="P26" t="s">
        <v>18</v>
      </c>
      <c r="Q26" t="s">
        <v>18</v>
      </c>
      <c r="R26" t="s">
        <v>18</v>
      </c>
      <c r="S26" t="s">
        <v>18</v>
      </c>
      <c r="T26" t="s">
        <v>18</v>
      </c>
      <c r="U26" t="s">
        <v>18</v>
      </c>
      <c r="V26" t="s">
        <v>18</v>
      </c>
      <c r="W26" t="s">
        <v>18</v>
      </c>
      <c r="X26" t="s">
        <v>18</v>
      </c>
      <c r="Y26" t="s">
        <v>18</v>
      </c>
      <c r="CT26" t="s">
        <v>28</v>
      </c>
    </row>
    <row r="27" spans="4:98" x14ac:dyDescent="0.25">
      <c r="D27" t="s">
        <v>162</v>
      </c>
      <c r="E27" t="s">
        <v>193</v>
      </c>
      <c r="F27" t="s">
        <v>154</v>
      </c>
      <c r="G27">
        <v>100</v>
      </c>
      <c r="H27">
        <v>5.2</v>
      </c>
      <c r="I27">
        <v>3.1</v>
      </c>
      <c r="J27">
        <v>2</v>
      </c>
      <c r="K27">
        <v>5.8</v>
      </c>
      <c r="L27">
        <v>1.2</v>
      </c>
      <c r="M27">
        <v>2.5</v>
      </c>
      <c r="N27">
        <v>2.2999999999999998</v>
      </c>
      <c r="O27">
        <v>5</v>
      </c>
      <c r="P27">
        <v>4.9000000000000004</v>
      </c>
      <c r="Q27">
        <v>17.2</v>
      </c>
      <c r="R27">
        <v>20.5</v>
      </c>
      <c r="S27">
        <v>7.5</v>
      </c>
      <c r="T27">
        <v>11.2</v>
      </c>
      <c r="U27">
        <v>7.8</v>
      </c>
      <c r="V27">
        <v>2.2999999999999998</v>
      </c>
      <c r="W27">
        <v>1.4</v>
      </c>
      <c r="X27">
        <v>43.6</v>
      </c>
      <c r="Y27">
        <v>45</v>
      </c>
      <c r="CT27" t="s">
        <v>29</v>
      </c>
    </row>
    <row r="28" spans="4:98" x14ac:dyDescent="0.25">
      <c r="D28" t="s">
        <v>194</v>
      </c>
      <c r="E28" t="s">
        <v>195</v>
      </c>
      <c r="F28" t="s">
        <v>74</v>
      </c>
      <c r="G28">
        <v>100</v>
      </c>
      <c r="H28">
        <v>3.7</v>
      </c>
      <c r="I28">
        <v>2.5</v>
      </c>
      <c r="J28">
        <v>1.6</v>
      </c>
      <c r="K28">
        <v>5.8</v>
      </c>
      <c r="L28">
        <v>1.1000000000000001</v>
      </c>
      <c r="M28">
        <v>2.5</v>
      </c>
      <c r="N28">
        <v>1.5</v>
      </c>
      <c r="O28">
        <v>4</v>
      </c>
      <c r="P28">
        <v>3.5</v>
      </c>
      <c r="Q28">
        <v>13.3</v>
      </c>
      <c r="R28">
        <v>22.2</v>
      </c>
      <c r="S28">
        <v>10.5</v>
      </c>
      <c r="T28">
        <v>15.3</v>
      </c>
      <c r="U28">
        <v>9.5</v>
      </c>
      <c r="V28">
        <v>2</v>
      </c>
      <c r="W28">
        <v>1</v>
      </c>
      <c r="X28">
        <v>47.6</v>
      </c>
      <c r="Y28">
        <v>52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6</v>
      </c>
      <c r="I29">
        <v>3.2</v>
      </c>
      <c r="J29">
        <v>4</v>
      </c>
      <c r="K29">
        <v>7.6</v>
      </c>
      <c r="L29">
        <v>1.2</v>
      </c>
      <c r="M29">
        <v>1.7</v>
      </c>
      <c r="N29">
        <v>1.5</v>
      </c>
      <c r="O29">
        <v>3.2</v>
      </c>
      <c r="P29">
        <v>2.4</v>
      </c>
      <c r="Q29">
        <v>19.100000000000001</v>
      </c>
      <c r="R29">
        <v>23.8</v>
      </c>
      <c r="S29">
        <v>8.1</v>
      </c>
      <c r="T29">
        <v>9.8000000000000007</v>
      </c>
      <c r="U29">
        <v>5.3</v>
      </c>
      <c r="V29">
        <v>1.9</v>
      </c>
      <c r="W29">
        <v>1.2</v>
      </c>
      <c r="X29">
        <v>42.1</v>
      </c>
      <c r="Y29">
        <v>45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>
        <v>100</v>
      </c>
      <c r="H30">
        <v>4.0999999999999996</v>
      </c>
      <c r="I30">
        <v>2.8</v>
      </c>
      <c r="J30">
        <v>1.9</v>
      </c>
      <c r="K30">
        <v>5.9</v>
      </c>
      <c r="L30">
        <v>1.2</v>
      </c>
      <c r="M30">
        <v>2.4</v>
      </c>
      <c r="N30">
        <v>1.9</v>
      </c>
      <c r="O30">
        <v>4.5</v>
      </c>
      <c r="P30">
        <v>2.6</v>
      </c>
      <c r="Q30">
        <v>13.3</v>
      </c>
      <c r="R30">
        <v>26.5</v>
      </c>
      <c r="S30">
        <v>8.8000000000000007</v>
      </c>
      <c r="T30">
        <v>14.2</v>
      </c>
      <c r="U30">
        <v>8.1999999999999993</v>
      </c>
      <c r="V30">
        <v>1.6</v>
      </c>
      <c r="W30">
        <v>0.1</v>
      </c>
      <c r="X30">
        <v>45.7</v>
      </c>
      <c r="Y30">
        <v>49</v>
      </c>
      <c r="CT30" t="s">
        <v>32</v>
      </c>
    </row>
    <row r="31" spans="4:98" x14ac:dyDescent="0.25">
      <c r="D31" t="s">
        <v>200</v>
      </c>
      <c r="E31" t="s">
        <v>201</v>
      </c>
      <c r="F31" t="s">
        <v>74</v>
      </c>
      <c r="G31">
        <v>100</v>
      </c>
      <c r="H31">
        <v>3.6</v>
      </c>
      <c r="I31">
        <v>2.8</v>
      </c>
      <c r="J31">
        <v>2.1</v>
      </c>
      <c r="K31">
        <v>6.9</v>
      </c>
      <c r="L31">
        <v>1.3</v>
      </c>
      <c r="M31">
        <v>3</v>
      </c>
      <c r="N31">
        <v>2.6</v>
      </c>
      <c r="O31">
        <v>3.5</v>
      </c>
      <c r="P31">
        <v>2.5</v>
      </c>
      <c r="Q31">
        <v>14</v>
      </c>
      <c r="R31">
        <v>24.8</v>
      </c>
      <c r="S31">
        <v>8.6</v>
      </c>
      <c r="T31">
        <v>14.4</v>
      </c>
      <c r="U31">
        <v>7.8</v>
      </c>
      <c r="V31">
        <v>1.8</v>
      </c>
      <c r="W31">
        <v>0.5</v>
      </c>
      <c r="X31">
        <v>45.4</v>
      </c>
      <c r="Y31">
        <v>49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2.1</v>
      </c>
      <c r="I32">
        <v>1.9</v>
      </c>
      <c r="J32">
        <v>0.8</v>
      </c>
      <c r="K32">
        <v>2.9</v>
      </c>
      <c r="L32">
        <v>0.7</v>
      </c>
      <c r="M32">
        <v>1.5</v>
      </c>
      <c r="N32">
        <v>1.3</v>
      </c>
      <c r="O32">
        <v>2.2000000000000002</v>
      </c>
      <c r="P32">
        <v>1.7</v>
      </c>
      <c r="Q32">
        <v>10.1</v>
      </c>
      <c r="R32">
        <v>19.3</v>
      </c>
      <c r="S32">
        <v>13</v>
      </c>
      <c r="T32">
        <v>20.7</v>
      </c>
      <c r="U32">
        <v>15.4</v>
      </c>
      <c r="V32">
        <v>4.5</v>
      </c>
      <c r="W32">
        <v>2</v>
      </c>
      <c r="X32">
        <v>56.4</v>
      </c>
      <c r="Y32">
        <v>62</v>
      </c>
      <c r="CT32" t="s">
        <v>34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2.4</v>
      </c>
      <c r="I33">
        <v>2.4</v>
      </c>
      <c r="J33">
        <v>1.4</v>
      </c>
      <c r="K33">
        <v>5</v>
      </c>
      <c r="L33">
        <v>2.6</v>
      </c>
      <c r="M33">
        <v>5.2</v>
      </c>
      <c r="N33">
        <v>4</v>
      </c>
      <c r="O33">
        <v>3.4</v>
      </c>
      <c r="P33">
        <v>2.6</v>
      </c>
      <c r="Q33">
        <v>12.4</v>
      </c>
      <c r="R33">
        <v>24.1</v>
      </c>
      <c r="S33">
        <v>9.3000000000000007</v>
      </c>
      <c r="T33">
        <v>15.6</v>
      </c>
      <c r="U33">
        <v>7.1</v>
      </c>
      <c r="V33">
        <v>1.6</v>
      </c>
      <c r="W33">
        <v>0.8</v>
      </c>
      <c r="X33">
        <v>46</v>
      </c>
      <c r="Y33">
        <v>50</v>
      </c>
      <c r="CT33" t="s">
        <v>35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7.1</v>
      </c>
      <c r="I34">
        <v>4.2</v>
      </c>
      <c r="J34">
        <v>2.5</v>
      </c>
      <c r="K34">
        <v>5.5</v>
      </c>
      <c r="L34">
        <v>0.8</v>
      </c>
      <c r="M34">
        <v>2.6</v>
      </c>
      <c r="N34">
        <v>1.6</v>
      </c>
      <c r="O34">
        <v>5.3</v>
      </c>
      <c r="P34">
        <v>4.5999999999999996</v>
      </c>
      <c r="Q34">
        <v>19.399999999999999</v>
      </c>
      <c r="R34">
        <v>23.8</v>
      </c>
      <c r="S34">
        <v>7</v>
      </c>
      <c r="T34">
        <v>8.8000000000000007</v>
      </c>
      <c r="U34">
        <v>5.2</v>
      </c>
      <c r="V34">
        <v>1.1000000000000001</v>
      </c>
      <c r="W34">
        <v>0.5</v>
      </c>
      <c r="X34">
        <v>40.200000000000003</v>
      </c>
      <c r="Y34">
        <v>43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3.8</v>
      </c>
      <c r="I35">
        <v>2.8</v>
      </c>
      <c r="J35">
        <v>1.7</v>
      </c>
      <c r="K35">
        <v>5.7</v>
      </c>
      <c r="L35">
        <v>1.1000000000000001</v>
      </c>
      <c r="M35">
        <v>2.5</v>
      </c>
      <c r="N35">
        <v>1.3</v>
      </c>
      <c r="O35">
        <v>3.6</v>
      </c>
      <c r="P35">
        <v>2.9</v>
      </c>
      <c r="Q35">
        <v>12.9</v>
      </c>
      <c r="R35">
        <v>20.8</v>
      </c>
      <c r="S35">
        <v>10.9</v>
      </c>
      <c r="T35">
        <v>15.7</v>
      </c>
      <c r="U35">
        <v>10.7</v>
      </c>
      <c r="V35">
        <v>2.7</v>
      </c>
      <c r="W35">
        <v>0.9</v>
      </c>
      <c r="X35">
        <v>48.4</v>
      </c>
      <c r="Y35">
        <v>53</v>
      </c>
      <c r="CT35" t="s">
        <v>37</v>
      </c>
    </row>
    <row r="36" spans="4:98" x14ac:dyDescent="0.25">
      <c r="D36" t="s">
        <v>210</v>
      </c>
      <c r="E36" t="s">
        <v>211</v>
      </c>
      <c r="F36" t="s">
        <v>11</v>
      </c>
      <c r="G36">
        <v>100</v>
      </c>
      <c r="H36">
        <v>1.8</v>
      </c>
      <c r="I36">
        <v>2.2000000000000002</v>
      </c>
      <c r="J36">
        <v>2</v>
      </c>
      <c r="K36">
        <v>5.7</v>
      </c>
      <c r="L36">
        <v>0.4</v>
      </c>
      <c r="M36">
        <v>2.4</v>
      </c>
      <c r="N36">
        <v>0.4</v>
      </c>
      <c r="O36">
        <v>1.8</v>
      </c>
      <c r="P36">
        <v>2.6</v>
      </c>
      <c r="Q36">
        <v>11.4</v>
      </c>
      <c r="R36">
        <v>21.3</v>
      </c>
      <c r="S36">
        <v>12.9</v>
      </c>
      <c r="T36">
        <v>22.8</v>
      </c>
      <c r="U36">
        <v>9.9</v>
      </c>
      <c r="V36">
        <v>1.1000000000000001</v>
      </c>
      <c r="W36">
        <v>1.3</v>
      </c>
      <c r="X36">
        <v>52</v>
      </c>
      <c r="Y36">
        <v>59</v>
      </c>
      <c r="CT36" t="s">
        <v>38</v>
      </c>
    </row>
    <row r="37" spans="4:98" x14ac:dyDescent="0.25">
      <c r="D37" t="s">
        <v>212</v>
      </c>
      <c r="E37" t="s">
        <v>213</v>
      </c>
      <c r="F37" t="s">
        <v>74</v>
      </c>
      <c r="G37">
        <v>100</v>
      </c>
      <c r="H37">
        <v>3.5</v>
      </c>
      <c r="I37">
        <v>1.8</v>
      </c>
      <c r="J37">
        <v>1.5</v>
      </c>
      <c r="K37">
        <v>4.3</v>
      </c>
      <c r="L37">
        <v>1.1000000000000001</v>
      </c>
      <c r="M37">
        <v>1.8</v>
      </c>
      <c r="N37">
        <v>1.7</v>
      </c>
      <c r="O37">
        <v>3.3</v>
      </c>
      <c r="P37">
        <v>3.3</v>
      </c>
      <c r="Q37">
        <v>11</v>
      </c>
      <c r="R37">
        <v>17.100000000000001</v>
      </c>
      <c r="S37">
        <v>9</v>
      </c>
      <c r="T37">
        <v>17.2</v>
      </c>
      <c r="U37">
        <v>15.8</v>
      </c>
      <c r="V37">
        <v>4.5</v>
      </c>
      <c r="W37">
        <v>3.1</v>
      </c>
      <c r="X37">
        <v>53.1</v>
      </c>
      <c r="Y37">
        <v>59</v>
      </c>
      <c r="CT37" t="s">
        <v>39</v>
      </c>
    </row>
    <row r="38" spans="4:98" x14ac:dyDescent="0.25">
      <c r="D38" t="s">
        <v>214</v>
      </c>
      <c r="E38" t="s">
        <v>215</v>
      </c>
      <c r="F38" t="s">
        <v>74</v>
      </c>
      <c r="G38">
        <v>100</v>
      </c>
      <c r="H38">
        <v>2.4</v>
      </c>
      <c r="I38">
        <v>2.1</v>
      </c>
      <c r="J38">
        <v>1.1000000000000001</v>
      </c>
      <c r="K38">
        <v>4</v>
      </c>
      <c r="L38">
        <v>1.3</v>
      </c>
      <c r="M38">
        <v>3.2</v>
      </c>
      <c r="N38">
        <v>2.4</v>
      </c>
      <c r="O38">
        <v>3</v>
      </c>
      <c r="P38">
        <v>2</v>
      </c>
      <c r="Q38">
        <v>11.3</v>
      </c>
      <c r="R38">
        <v>22.5</v>
      </c>
      <c r="S38">
        <v>11.6</v>
      </c>
      <c r="T38">
        <v>18.100000000000001</v>
      </c>
      <c r="U38">
        <v>10.6</v>
      </c>
      <c r="V38">
        <v>3</v>
      </c>
      <c r="W38">
        <v>1.3</v>
      </c>
      <c r="X38">
        <v>51.1</v>
      </c>
      <c r="Y38">
        <v>56</v>
      </c>
      <c r="CT38" t="s">
        <v>40</v>
      </c>
    </row>
    <row r="39" spans="4:98" x14ac:dyDescent="0.25">
      <c r="D39" t="s">
        <v>216</v>
      </c>
      <c r="E39" t="s">
        <v>217</v>
      </c>
      <c r="F39" t="s">
        <v>11</v>
      </c>
      <c r="G39">
        <v>100</v>
      </c>
      <c r="H39">
        <v>4.9000000000000004</v>
      </c>
      <c r="I39">
        <v>2.2999999999999998</v>
      </c>
      <c r="J39">
        <v>2.9</v>
      </c>
      <c r="K39">
        <v>12</v>
      </c>
      <c r="L39">
        <v>1.3</v>
      </c>
      <c r="M39">
        <v>2.2999999999999998</v>
      </c>
      <c r="N39">
        <v>2.1</v>
      </c>
      <c r="O39">
        <v>4.7</v>
      </c>
      <c r="P39">
        <v>4.0999999999999996</v>
      </c>
      <c r="Q39">
        <v>15.7</v>
      </c>
      <c r="R39">
        <v>24.2</v>
      </c>
      <c r="S39">
        <v>6.5</v>
      </c>
      <c r="T39">
        <v>8</v>
      </c>
      <c r="U39">
        <v>5</v>
      </c>
      <c r="V39">
        <v>2.4</v>
      </c>
      <c r="W39">
        <v>1.6</v>
      </c>
      <c r="X39">
        <v>40.5</v>
      </c>
      <c r="Y39">
        <v>43</v>
      </c>
      <c r="CT39" t="s">
        <v>41</v>
      </c>
    </row>
    <row r="40" spans="4:98" x14ac:dyDescent="0.25">
      <c r="D40" t="s">
        <v>218</v>
      </c>
      <c r="E40" t="s">
        <v>219</v>
      </c>
      <c r="F40" t="s">
        <v>11</v>
      </c>
      <c r="G40">
        <v>100</v>
      </c>
      <c r="H40">
        <v>2.6</v>
      </c>
      <c r="I40">
        <v>2.6</v>
      </c>
      <c r="J40">
        <v>1.4</v>
      </c>
      <c r="K40">
        <v>5.4</v>
      </c>
      <c r="L40">
        <v>1.2</v>
      </c>
      <c r="M40">
        <v>2.8</v>
      </c>
      <c r="N40">
        <v>1.9</v>
      </c>
      <c r="O40">
        <v>3.3</v>
      </c>
      <c r="P40">
        <v>1.8</v>
      </c>
      <c r="Q40">
        <v>12.4</v>
      </c>
      <c r="R40">
        <v>22.9</v>
      </c>
      <c r="S40">
        <v>9.1</v>
      </c>
      <c r="T40">
        <v>16.600000000000001</v>
      </c>
      <c r="U40">
        <v>11.4</v>
      </c>
      <c r="V40">
        <v>3.4</v>
      </c>
      <c r="W40">
        <v>1.2</v>
      </c>
      <c r="X40">
        <v>50.1</v>
      </c>
      <c r="Y40">
        <v>54</v>
      </c>
      <c r="CT40" t="s">
        <v>42</v>
      </c>
    </row>
    <row r="41" spans="4:98" x14ac:dyDescent="0.25">
      <c r="D41" t="s">
        <v>220</v>
      </c>
      <c r="E41" t="s">
        <v>221</v>
      </c>
      <c r="F41" t="s">
        <v>74</v>
      </c>
      <c r="G41">
        <v>100</v>
      </c>
      <c r="H41">
        <v>4.4000000000000004</v>
      </c>
      <c r="I41">
        <v>2.6</v>
      </c>
      <c r="J41">
        <v>1.8</v>
      </c>
      <c r="K41">
        <v>6.7</v>
      </c>
      <c r="L41">
        <v>1.3</v>
      </c>
      <c r="M41">
        <v>2.9</v>
      </c>
      <c r="N41">
        <v>2.4</v>
      </c>
      <c r="O41">
        <v>4</v>
      </c>
      <c r="P41">
        <v>3</v>
      </c>
      <c r="Q41">
        <v>15.5</v>
      </c>
      <c r="R41">
        <v>18.3</v>
      </c>
      <c r="S41">
        <v>7.6</v>
      </c>
      <c r="T41">
        <v>13.3</v>
      </c>
      <c r="U41">
        <v>9.6</v>
      </c>
      <c r="V41">
        <v>3.6</v>
      </c>
      <c r="W41">
        <v>2.9</v>
      </c>
      <c r="X41">
        <v>46.7</v>
      </c>
      <c r="Y41">
        <v>48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4.9000000000000004</v>
      </c>
      <c r="I42">
        <v>3.2</v>
      </c>
      <c r="J42">
        <v>1.9</v>
      </c>
      <c r="K42">
        <v>6</v>
      </c>
      <c r="L42">
        <v>0.8</v>
      </c>
      <c r="M42">
        <v>3.2</v>
      </c>
      <c r="N42">
        <v>2</v>
      </c>
      <c r="O42">
        <v>2.5</v>
      </c>
      <c r="P42">
        <v>3.9</v>
      </c>
      <c r="Q42">
        <v>15.5</v>
      </c>
      <c r="R42">
        <v>23</v>
      </c>
      <c r="S42">
        <v>9.1999999999999993</v>
      </c>
      <c r="T42">
        <v>13</v>
      </c>
      <c r="U42">
        <v>7.7</v>
      </c>
      <c r="V42">
        <v>1.5</v>
      </c>
      <c r="W42">
        <v>1.5</v>
      </c>
      <c r="X42">
        <v>45.3</v>
      </c>
      <c r="Y42">
        <v>49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>
        <v>100</v>
      </c>
      <c r="H44">
        <v>3.1</v>
      </c>
      <c r="I44">
        <v>1.9</v>
      </c>
      <c r="J44">
        <v>1.1000000000000001</v>
      </c>
      <c r="K44">
        <v>4.3</v>
      </c>
      <c r="L44">
        <v>0.6</v>
      </c>
      <c r="M44">
        <v>3.3</v>
      </c>
      <c r="N44">
        <v>2.1</v>
      </c>
      <c r="O44">
        <v>3.8</v>
      </c>
      <c r="P44">
        <v>1.8</v>
      </c>
      <c r="Q44">
        <v>12.1</v>
      </c>
      <c r="R44">
        <v>26.1</v>
      </c>
      <c r="S44">
        <v>12.6</v>
      </c>
      <c r="T44">
        <v>17</v>
      </c>
      <c r="U44">
        <v>7.2</v>
      </c>
      <c r="V44">
        <v>2.2000000000000002</v>
      </c>
      <c r="W44">
        <v>0.8</v>
      </c>
      <c r="X44">
        <v>49.4</v>
      </c>
      <c r="Y44">
        <v>54</v>
      </c>
      <c r="CT44" t="s">
        <v>46</v>
      </c>
    </row>
    <row r="45" spans="4:98" x14ac:dyDescent="0.25">
      <c r="D45" t="s">
        <v>228</v>
      </c>
      <c r="E45" t="s">
        <v>229</v>
      </c>
      <c r="F45" t="s">
        <v>11</v>
      </c>
      <c r="G45">
        <v>100</v>
      </c>
      <c r="H45">
        <v>1.5</v>
      </c>
      <c r="I45">
        <v>1.2</v>
      </c>
      <c r="J45">
        <v>0</v>
      </c>
      <c r="K45">
        <v>5.6</v>
      </c>
      <c r="L45">
        <v>1.5</v>
      </c>
      <c r="M45">
        <v>1.5</v>
      </c>
      <c r="N45">
        <v>0.6</v>
      </c>
      <c r="O45">
        <v>4.0999999999999996</v>
      </c>
      <c r="P45">
        <v>4.0999999999999996</v>
      </c>
      <c r="Q45">
        <v>9.1</v>
      </c>
      <c r="R45">
        <v>26.2</v>
      </c>
      <c r="S45">
        <v>13.5</v>
      </c>
      <c r="T45">
        <v>19.399999999999999</v>
      </c>
      <c r="U45">
        <v>8.5</v>
      </c>
      <c r="V45">
        <v>2.1</v>
      </c>
      <c r="W45">
        <v>1.2</v>
      </c>
      <c r="X45">
        <v>51.9</v>
      </c>
      <c r="Y45">
        <v>56</v>
      </c>
      <c r="CT45" t="s">
        <v>47</v>
      </c>
    </row>
    <row r="46" spans="4:98" x14ac:dyDescent="0.25">
      <c r="D46" t="s">
        <v>78</v>
      </c>
      <c r="E46" t="s">
        <v>230</v>
      </c>
      <c r="F46" t="s">
        <v>153</v>
      </c>
      <c r="G46">
        <v>100</v>
      </c>
      <c r="H46">
        <v>4.4000000000000004</v>
      </c>
      <c r="I46">
        <v>2.7</v>
      </c>
      <c r="J46">
        <v>1.8</v>
      </c>
      <c r="K46">
        <v>5.7</v>
      </c>
      <c r="L46">
        <v>1.1000000000000001</v>
      </c>
      <c r="M46">
        <v>2.5</v>
      </c>
      <c r="N46">
        <v>2</v>
      </c>
      <c r="O46">
        <v>4</v>
      </c>
      <c r="P46">
        <v>3.7</v>
      </c>
      <c r="Q46">
        <v>14.4</v>
      </c>
      <c r="R46">
        <v>20.5</v>
      </c>
      <c r="S46">
        <v>8.8000000000000007</v>
      </c>
      <c r="T46">
        <v>13.5</v>
      </c>
      <c r="U46">
        <v>9.8000000000000007</v>
      </c>
      <c r="V46">
        <v>3.1</v>
      </c>
      <c r="W46">
        <v>2</v>
      </c>
      <c r="X46">
        <v>47.2</v>
      </c>
      <c r="Y46">
        <v>50</v>
      </c>
      <c r="CT46" t="s">
        <v>48</v>
      </c>
    </row>
    <row r="47" spans="4:98" x14ac:dyDescent="0.25">
      <c r="D47" t="s">
        <v>231</v>
      </c>
      <c r="E47" t="s">
        <v>232</v>
      </c>
      <c r="F47" t="s">
        <v>74</v>
      </c>
      <c r="G47">
        <v>100</v>
      </c>
      <c r="H47">
        <v>3.5</v>
      </c>
      <c r="I47">
        <v>3.3</v>
      </c>
      <c r="J47">
        <v>1.8</v>
      </c>
      <c r="K47">
        <v>5.6</v>
      </c>
      <c r="L47">
        <v>0.8</v>
      </c>
      <c r="M47">
        <v>2.8</v>
      </c>
      <c r="N47">
        <v>1.7</v>
      </c>
      <c r="O47">
        <v>2.9</v>
      </c>
      <c r="P47">
        <v>2.5</v>
      </c>
      <c r="Q47">
        <v>14</v>
      </c>
      <c r="R47">
        <v>23.4</v>
      </c>
      <c r="S47">
        <v>9.6999999999999993</v>
      </c>
      <c r="T47">
        <v>14.9</v>
      </c>
      <c r="U47">
        <v>9.4</v>
      </c>
      <c r="V47">
        <v>2.6</v>
      </c>
      <c r="W47">
        <v>1.2</v>
      </c>
      <c r="X47">
        <v>48</v>
      </c>
      <c r="Y47">
        <v>52</v>
      </c>
      <c r="CT47" t="s">
        <v>49</v>
      </c>
    </row>
    <row r="48" spans="4:98" x14ac:dyDescent="0.25">
      <c r="D48" t="s">
        <v>233</v>
      </c>
      <c r="E48" t="s">
        <v>234</v>
      </c>
      <c r="F48" t="s">
        <v>11</v>
      </c>
      <c r="G48">
        <v>100</v>
      </c>
      <c r="H48">
        <v>4.9000000000000004</v>
      </c>
      <c r="I48">
        <v>2.6</v>
      </c>
      <c r="J48">
        <v>1.6</v>
      </c>
      <c r="K48">
        <v>4.7</v>
      </c>
      <c r="L48">
        <v>1.4</v>
      </c>
      <c r="M48">
        <v>2</v>
      </c>
      <c r="N48">
        <v>2.2000000000000002</v>
      </c>
      <c r="O48">
        <v>4.5</v>
      </c>
      <c r="P48">
        <v>5.0999999999999996</v>
      </c>
      <c r="Q48">
        <v>16.2</v>
      </c>
      <c r="R48">
        <v>19.899999999999999</v>
      </c>
      <c r="S48">
        <v>8.6</v>
      </c>
      <c r="T48">
        <v>13.3</v>
      </c>
      <c r="U48">
        <v>9.1</v>
      </c>
      <c r="V48">
        <v>2.7</v>
      </c>
      <c r="W48">
        <v>1.1000000000000001</v>
      </c>
      <c r="X48">
        <v>45.8</v>
      </c>
      <c r="Y48">
        <v>48</v>
      </c>
      <c r="CT48" t="s">
        <v>156</v>
      </c>
    </row>
    <row r="49" spans="4:98" x14ac:dyDescent="0.25">
      <c r="D49" t="s">
        <v>233</v>
      </c>
      <c r="E49" t="s">
        <v>235</v>
      </c>
      <c r="F49" t="s">
        <v>74</v>
      </c>
      <c r="G49">
        <v>100</v>
      </c>
      <c r="H49">
        <v>4.9000000000000004</v>
      </c>
      <c r="I49">
        <v>2.6</v>
      </c>
      <c r="J49">
        <v>1.6</v>
      </c>
      <c r="K49">
        <v>4.7</v>
      </c>
      <c r="L49">
        <v>1.4</v>
      </c>
      <c r="M49">
        <v>2</v>
      </c>
      <c r="N49">
        <v>2.2000000000000002</v>
      </c>
      <c r="O49">
        <v>4.5</v>
      </c>
      <c r="P49">
        <v>5.0999999999999996</v>
      </c>
      <c r="Q49">
        <v>16.2</v>
      </c>
      <c r="R49">
        <v>19.899999999999999</v>
      </c>
      <c r="S49">
        <v>8.6</v>
      </c>
      <c r="T49">
        <v>13.3</v>
      </c>
      <c r="U49">
        <v>9.1</v>
      </c>
      <c r="V49">
        <v>2.7</v>
      </c>
      <c r="W49">
        <v>1.1000000000000001</v>
      </c>
      <c r="X49">
        <v>45.8</v>
      </c>
      <c r="Y49">
        <v>48</v>
      </c>
      <c r="CT49" t="s">
        <v>50</v>
      </c>
    </row>
    <row r="50" spans="4:98" x14ac:dyDescent="0.25">
      <c r="D50" t="s">
        <v>236</v>
      </c>
      <c r="E50" t="s">
        <v>237</v>
      </c>
      <c r="F50" t="s">
        <v>11</v>
      </c>
      <c r="G50">
        <v>100</v>
      </c>
      <c r="H50">
        <v>3.3</v>
      </c>
      <c r="I50">
        <v>3.6</v>
      </c>
      <c r="J50">
        <v>1.5</v>
      </c>
      <c r="K50">
        <v>3.9</v>
      </c>
      <c r="L50">
        <v>0</v>
      </c>
      <c r="M50">
        <v>3.3</v>
      </c>
      <c r="N50">
        <v>1.5</v>
      </c>
      <c r="O50">
        <v>3.9</v>
      </c>
      <c r="P50">
        <v>2.7</v>
      </c>
      <c r="Q50">
        <v>13.1</v>
      </c>
      <c r="R50">
        <v>25.4</v>
      </c>
      <c r="S50">
        <v>8.1</v>
      </c>
      <c r="T50">
        <v>14.9</v>
      </c>
      <c r="U50">
        <v>10.4</v>
      </c>
      <c r="V50">
        <v>3.3</v>
      </c>
      <c r="W50">
        <v>1.2</v>
      </c>
      <c r="X50">
        <v>49.1</v>
      </c>
      <c r="Y50">
        <v>52</v>
      </c>
      <c r="CT50" t="s">
        <v>51</v>
      </c>
    </row>
    <row r="51" spans="4:98" x14ac:dyDescent="0.25">
      <c r="D51" t="s">
        <v>238</v>
      </c>
      <c r="E51" t="s">
        <v>239</v>
      </c>
      <c r="F51" t="s">
        <v>74</v>
      </c>
      <c r="G51">
        <v>100</v>
      </c>
      <c r="H51">
        <v>3</v>
      </c>
      <c r="I51">
        <v>1.5</v>
      </c>
      <c r="J51">
        <v>0.9</v>
      </c>
      <c r="K51">
        <v>2.7</v>
      </c>
      <c r="L51">
        <v>0.6</v>
      </c>
      <c r="M51">
        <v>1.4</v>
      </c>
      <c r="N51">
        <v>1.3</v>
      </c>
      <c r="O51">
        <v>3.8</v>
      </c>
      <c r="P51">
        <v>4.0999999999999996</v>
      </c>
      <c r="Q51">
        <v>12.7</v>
      </c>
      <c r="R51">
        <v>16.8</v>
      </c>
      <c r="S51">
        <v>8.6</v>
      </c>
      <c r="T51">
        <v>15.7</v>
      </c>
      <c r="U51">
        <v>14.2</v>
      </c>
      <c r="V51">
        <v>7.1</v>
      </c>
      <c r="W51">
        <v>5.6</v>
      </c>
      <c r="X51">
        <v>55.4</v>
      </c>
      <c r="Y51">
        <v>60</v>
      </c>
      <c r="CT51" t="s">
        <v>52</v>
      </c>
    </row>
    <row r="52" spans="4:98" x14ac:dyDescent="0.25">
      <c r="D52" t="s">
        <v>240</v>
      </c>
      <c r="E52" t="s">
        <v>241</v>
      </c>
      <c r="F52" t="s">
        <v>74</v>
      </c>
      <c r="G52">
        <v>100</v>
      </c>
      <c r="H52">
        <v>6.3</v>
      </c>
      <c r="I52">
        <v>4</v>
      </c>
      <c r="J52">
        <v>2.2999999999999998</v>
      </c>
      <c r="K52">
        <v>6.3</v>
      </c>
      <c r="L52">
        <v>1.2</v>
      </c>
      <c r="M52">
        <v>2.8</v>
      </c>
      <c r="N52">
        <v>2</v>
      </c>
      <c r="O52">
        <v>4.3</v>
      </c>
      <c r="P52">
        <v>4.0999999999999996</v>
      </c>
      <c r="Q52">
        <v>18.3</v>
      </c>
      <c r="R52">
        <v>22.9</v>
      </c>
      <c r="S52">
        <v>7.6</v>
      </c>
      <c r="T52">
        <v>9.8000000000000007</v>
      </c>
      <c r="U52">
        <v>5.9</v>
      </c>
      <c r="V52">
        <v>1.4</v>
      </c>
      <c r="W52">
        <v>0.5</v>
      </c>
      <c r="X52">
        <v>41.1</v>
      </c>
      <c r="Y52">
        <v>44</v>
      </c>
      <c r="CT52" t="s">
        <v>53</v>
      </c>
    </row>
    <row r="53" spans="4:98" x14ac:dyDescent="0.25">
      <c r="D53" t="s">
        <v>242</v>
      </c>
      <c r="E53" t="s">
        <v>243</v>
      </c>
      <c r="F53" t="s">
        <v>11</v>
      </c>
      <c r="G53">
        <v>100</v>
      </c>
      <c r="H53">
        <v>6</v>
      </c>
      <c r="I53">
        <v>4</v>
      </c>
      <c r="J53">
        <v>2.2000000000000002</v>
      </c>
      <c r="K53">
        <v>6.3</v>
      </c>
      <c r="L53">
        <v>1.4</v>
      </c>
      <c r="M53">
        <v>2.7</v>
      </c>
      <c r="N53">
        <v>2.2000000000000002</v>
      </c>
      <c r="O53">
        <v>4.0999999999999996</v>
      </c>
      <c r="P53">
        <v>3.9</v>
      </c>
      <c r="Q53">
        <v>17.5</v>
      </c>
      <c r="R53">
        <v>22.1</v>
      </c>
      <c r="S53">
        <v>7.7</v>
      </c>
      <c r="T53">
        <v>10.4</v>
      </c>
      <c r="U53">
        <v>7</v>
      </c>
      <c r="V53">
        <v>1.7</v>
      </c>
      <c r="W53">
        <v>0.6</v>
      </c>
      <c r="X53">
        <v>41.9</v>
      </c>
      <c r="Y53">
        <v>44</v>
      </c>
      <c r="CT53" t="s">
        <v>54</v>
      </c>
    </row>
    <row r="54" spans="4:98" x14ac:dyDescent="0.25">
      <c r="D54" t="s">
        <v>244</v>
      </c>
      <c r="E54" t="s">
        <v>245</v>
      </c>
      <c r="F54" t="s">
        <v>11</v>
      </c>
      <c r="G54">
        <v>100</v>
      </c>
      <c r="H54">
        <v>3.3</v>
      </c>
      <c r="I54">
        <v>2.8</v>
      </c>
      <c r="J54">
        <v>2.2000000000000002</v>
      </c>
      <c r="K54">
        <v>7.7</v>
      </c>
      <c r="L54">
        <v>1.3</v>
      </c>
      <c r="M54">
        <v>3.4</v>
      </c>
      <c r="N54">
        <v>3.2</v>
      </c>
      <c r="O54">
        <v>2.8</v>
      </c>
      <c r="P54">
        <v>2.4</v>
      </c>
      <c r="Q54">
        <v>14.5</v>
      </c>
      <c r="R54">
        <v>23.4</v>
      </c>
      <c r="S54">
        <v>8.5</v>
      </c>
      <c r="T54">
        <v>14.5</v>
      </c>
      <c r="U54">
        <v>7.4</v>
      </c>
      <c r="V54">
        <v>1.9</v>
      </c>
      <c r="W54">
        <v>0.9</v>
      </c>
      <c r="X54">
        <v>45.2</v>
      </c>
      <c r="Y54">
        <v>48</v>
      </c>
      <c r="CT54" t="s">
        <v>55</v>
      </c>
    </row>
    <row r="55" spans="4:98" x14ac:dyDescent="0.25">
      <c r="D55" t="s">
        <v>246</v>
      </c>
      <c r="E55" t="s">
        <v>247</v>
      </c>
      <c r="F55" t="s">
        <v>74</v>
      </c>
      <c r="G55">
        <v>100</v>
      </c>
      <c r="H55">
        <v>7</v>
      </c>
      <c r="I55">
        <v>4.3</v>
      </c>
      <c r="J55">
        <v>2.1</v>
      </c>
      <c r="K55">
        <v>8.1999999999999993</v>
      </c>
      <c r="L55">
        <v>1.5</v>
      </c>
      <c r="M55">
        <v>2.4</v>
      </c>
      <c r="N55">
        <v>2.6</v>
      </c>
      <c r="O55">
        <v>5.3</v>
      </c>
      <c r="P55">
        <v>4.9000000000000004</v>
      </c>
      <c r="Q55">
        <v>16.2</v>
      </c>
      <c r="R55">
        <v>18.600000000000001</v>
      </c>
      <c r="S55">
        <v>6.8</v>
      </c>
      <c r="T55">
        <v>10.1</v>
      </c>
      <c r="U55">
        <v>6.7</v>
      </c>
      <c r="V55">
        <v>2.2000000000000002</v>
      </c>
      <c r="W55">
        <v>1.2</v>
      </c>
      <c r="X55">
        <v>40.299999999999997</v>
      </c>
      <c r="Y55">
        <v>41</v>
      </c>
      <c r="CT55" t="s">
        <v>56</v>
      </c>
    </row>
    <row r="56" spans="4:98" x14ac:dyDescent="0.25">
      <c r="D56" t="s">
        <v>248</v>
      </c>
      <c r="E56" t="s">
        <v>249</v>
      </c>
      <c r="F56" t="s">
        <v>74</v>
      </c>
      <c r="G56">
        <v>100</v>
      </c>
      <c r="H56">
        <v>3.1</v>
      </c>
      <c r="I56">
        <v>2.1</v>
      </c>
      <c r="J56">
        <v>1.2</v>
      </c>
      <c r="K56">
        <v>4</v>
      </c>
      <c r="L56">
        <v>0.7</v>
      </c>
      <c r="M56">
        <v>1.7</v>
      </c>
      <c r="N56">
        <v>1.2</v>
      </c>
      <c r="O56">
        <v>2.9</v>
      </c>
      <c r="P56">
        <v>2.5</v>
      </c>
      <c r="Q56">
        <v>10.3</v>
      </c>
      <c r="R56">
        <v>18.8</v>
      </c>
      <c r="S56">
        <v>10.199999999999999</v>
      </c>
      <c r="T56">
        <v>17.399999999999999</v>
      </c>
      <c r="U56">
        <v>15.4</v>
      </c>
      <c r="V56">
        <v>4.8</v>
      </c>
      <c r="W56">
        <v>3.7</v>
      </c>
      <c r="X56">
        <v>54.7</v>
      </c>
      <c r="Y56">
        <v>60</v>
      </c>
      <c r="CT56" t="s">
        <v>57</v>
      </c>
    </row>
    <row r="57" spans="4:98" x14ac:dyDescent="0.25">
      <c r="D57" t="s">
        <v>250</v>
      </c>
      <c r="E57" t="s">
        <v>251</v>
      </c>
      <c r="F57" t="s">
        <v>74</v>
      </c>
      <c r="G57">
        <v>100</v>
      </c>
      <c r="H57">
        <v>4.8</v>
      </c>
      <c r="I57">
        <v>2.6</v>
      </c>
      <c r="J57">
        <v>1.8</v>
      </c>
      <c r="K57">
        <v>5.2</v>
      </c>
      <c r="L57">
        <v>1</v>
      </c>
      <c r="M57">
        <v>2.4</v>
      </c>
      <c r="N57">
        <v>2.2000000000000002</v>
      </c>
      <c r="O57">
        <v>3.9</v>
      </c>
      <c r="P57">
        <v>4</v>
      </c>
      <c r="Q57">
        <v>15.5</v>
      </c>
      <c r="R57">
        <v>18.899999999999999</v>
      </c>
      <c r="S57">
        <v>8.9</v>
      </c>
      <c r="T57">
        <v>12.5</v>
      </c>
      <c r="U57">
        <v>10.8</v>
      </c>
      <c r="V57">
        <v>3.4</v>
      </c>
      <c r="W57">
        <v>2.2000000000000002</v>
      </c>
      <c r="X57">
        <v>47.3</v>
      </c>
      <c r="Y57">
        <v>49</v>
      </c>
      <c r="CT57" t="s">
        <v>58</v>
      </c>
    </row>
    <row r="58" spans="4:98" x14ac:dyDescent="0.25">
      <c r="D58" t="s">
        <v>252</v>
      </c>
      <c r="E58" t="s">
        <v>253</v>
      </c>
      <c r="F58" t="s">
        <v>74</v>
      </c>
      <c r="G58">
        <v>100</v>
      </c>
      <c r="H58">
        <v>5.5</v>
      </c>
      <c r="I58">
        <v>3.3</v>
      </c>
      <c r="J58">
        <v>1.7</v>
      </c>
      <c r="K58">
        <v>6.4</v>
      </c>
      <c r="L58">
        <v>1.1000000000000001</v>
      </c>
      <c r="M58">
        <v>3.2</v>
      </c>
      <c r="N58">
        <v>2.2999999999999998</v>
      </c>
      <c r="O58">
        <v>4.5999999999999996</v>
      </c>
      <c r="P58">
        <v>4.5</v>
      </c>
      <c r="Q58">
        <v>15.5</v>
      </c>
      <c r="R58">
        <v>19.7</v>
      </c>
      <c r="S58">
        <v>7.4</v>
      </c>
      <c r="T58">
        <v>11.9</v>
      </c>
      <c r="U58">
        <v>9.4</v>
      </c>
      <c r="V58">
        <v>2.2999999999999998</v>
      </c>
      <c r="W58">
        <v>1.2</v>
      </c>
      <c r="X58">
        <v>44</v>
      </c>
      <c r="Y58">
        <v>46</v>
      </c>
      <c r="CT58" t="s">
        <v>59</v>
      </c>
    </row>
    <row r="59" spans="4:98" x14ac:dyDescent="0.25">
      <c r="D59" t="s">
        <v>254</v>
      </c>
      <c r="E59" t="s">
        <v>255</v>
      </c>
      <c r="F59" t="s">
        <v>11</v>
      </c>
      <c r="G59">
        <v>100</v>
      </c>
      <c r="H59">
        <v>6.3</v>
      </c>
      <c r="I59">
        <v>3.9</v>
      </c>
      <c r="J59">
        <v>2.7</v>
      </c>
      <c r="K59">
        <v>7.2</v>
      </c>
      <c r="L59">
        <v>1.3</v>
      </c>
      <c r="M59">
        <v>3</v>
      </c>
      <c r="N59">
        <v>2.2999999999999998</v>
      </c>
      <c r="O59">
        <v>3.8</v>
      </c>
      <c r="P59">
        <v>3.3</v>
      </c>
      <c r="Q59">
        <v>17.399999999999999</v>
      </c>
      <c r="R59">
        <v>22.3</v>
      </c>
      <c r="S59">
        <v>7</v>
      </c>
      <c r="T59">
        <v>10.8</v>
      </c>
      <c r="U59">
        <v>5.9</v>
      </c>
      <c r="V59">
        <v>1.6</v>
      </c>
      <c r="W59">
        <v>1.2</v>
      </c>
      <c r="X59">
        <v>41.6</v>
      </c>
      <c r="Y59">
        <v>44</v>
      </c>
      <c r="CT59" t="s">
        <v>60</v>
      </c>
    </row>
    <row r="60" spans="4:98" x14ac:dyDescent="0.25">
      <c r="D60" t="s">
        <v>256</v>
      </c>
      <c r="E60" t="s">
        <v>257</v>
      </c>
      <c r="F60" t="s">
        <v>74</v>
      </c>
      <c r="G60">
        <v>100</v>
      </c>
      <c r="H60">
        <v>6.2</v>
      </c>
      <c r="I60">
        <v>3.8</v>
      </c>
      <c r="J60">
        <v>2.9</v>
      </c>
      <c r="K60">
        <v>7.2</v>
      </c>
      <c r="L60">
        <v>1.3</v>
      </c>
      <c r="M60">
        <v>2.8</v>
      </c>
      <c r="N60">
        <v>2.2000000000000002</v>
      </c>
      <c r="O60">
        <v>3.7</v>
      </c>
      <c r="P60">
        <v>3.1</v>
      </c>
      <c r="Q60">
        <v>17.7</v>
      </c>
      <c r="R60">
        <v>22.5</v>
      </c>
      <c r="S60">
        <v>7.2</v>
      </c>
      <c r="T60">
        <v>10.6</v>
      </c>
      <c r="U60">
        <v>5.8</v>
      </c>
      <c r="V60">
        <v>1.6</v>
      </c>
      <c r="W60">
        <v>1.2</v>
      </c>
      <c r="X60">
        <v>41.7</v>
      </c>
      <c r="Y60">
        <v>44</v>
      </c>
      <c r="CT60" t="s">
        <v>61</v>
      </c>
    </row>
    <row r="61" spans="4:98" x14ac:dyDescent="0.25">
      <c r="D61" t="s">
        <v>258</v>
      </c>
      <c r="E61" t="s">
        <v>259</v>
      </c>
      <c r="F61" t="s">
        <v>11</v>
      </c>
      <c r="G61">
        <v>100</v>
      </c>
      <c r="H61">
        <v>4.3</v>
      </c>
      <c r="I61">
        <v>2.4</v>
      </c>
      <c r="J61">
        <v>1.6</v>
      </c>
      <c r="K61">
        <v>4.0999999999999996</v>
      </c>
      <c r="L61">
        <v>1.4</v>
      </c>
      <c r="M61">
        <v>2.4</v>
      </c>
      <c r="N61">
        <v>2.7</v>
      </c>
      <c r="O61">
        <v>2.7</v>
      </c>
      <c r="P61">
        <v>2.7</v>
      </c>
      <c r="Q61">
        <v>13</v>
      </c>
      <c r="R61">
        <v>22.8</v>
      </c>
      <c r="S61">
        <v>10.8</v>
      </c>
      <c r="T61">
        <v>18.7</v>
      </c>
      <c r="U61">
        <v>8.4</v>
      </c>
      <c r="V61">
        <v>0.5</v>
      </c>
      <c r="W61">
        <v>1.4</v>
      </c>
      <c r="X61">
        <v>48.1</v>
      </c>
      <c r="Y61">
        <v>53</v>
      </c>
      <c r="CT61" t="s">
        <v>62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3.4</v>
      </c>
      <c r="I62">
        <v>2.2999999999999998</v>
      </c>
      <c r="J62">
        <v>2.1</v>
      </c>
      <c r="K62">
        <v>6.7</v>
      </c>
      <c r="L62">
        <v>1.7</v>
      </c>
      <c r="M62">
        <v>2.6</v>
      </c>
      <c r="N62">
        <v>2.6</v>
      </c>
      <c r="O62">
        <v>4.3</v>
      </c>
      <c r="P62">
        <v>2.7</v>
      </c>
      <c r="Q62">
        <v>14.2</v>
      </c>
      <c r="R62">
        <v>22.2</v>
      </c>
      <c r="S62">
        <v>10</v>
      </c>
      <c r="T62">
        <v>13.7</v>
      </c>
      <c r="U62">
        <v>7.9</v>
      </c>
      <c r="V62">
        <v>2.2999999999999998</v>
      </c>
      <c r="W62">
        <v>1.3</v>
      </c>
      <c r="X62">
        <v>46.2</v>
      </c>
      <c r="Y62">
        <v>49</v>
      </c>
      <c r="CT62" t="s">
        <v>63</v>
      </c>
    </row>
    <row r="63" spans="4:98" x14ac:dyDescent="0.25">
      <c r="D63" t="s">
        <v>262</v>
      </c>
      <c r="E63" t="s">
        <v>263</v>
      </c>
      <c r="F63" t="s">
        <v>11</v>
      </c>
      <c r="G63">
        <v>100</v>
      </c>
      <c r="H63">
        <v>6.7</v>
      </c>
      <c r="I63">
        <v>3.5</v>
      </c>
      <c r="J63">
        <v>2.4</v>
      </c>
      <c r="K63">
        <v>7.2</v>
      </c>
      <c r="L63">
        <v>0.8</v>
      </c>
      <c r="M63">
        <v>4.3</v>
      </c>
      <c r="N63">
        <v>2.1</v>
      </c>
      <c r="O63">
        <v>3.2</v>
      </c>
      <c r="P63">
        <v>2.1</v>
      </c>
      <c r="Q63">
        <v>14.2</v>
      </c>
      <c r="R63">
        <v>25.1</v>
      </c>
      <c r="S63">
        <v>10.199999999999999</v>
      </c>
      <c r="T63">
        <v>12.8</v>
      </c>
      <c r="U63">
        <v>3.2</v>
      </c>
      <c r="V63">
        <v>1.6</v>
      </c>
      <c r="W63">
        <v>0.5</v>
      </c>
      <c r="X63">
        <v>42</v>
      </c>
      <c r="Y63">
        <v>46</v>
      </c>
      <c r="CT63" t="s">
        <v>64</v>
      </c>
    </row>
    <row r="64" spans="4:98" x14ac:dyDescent="0.25">
      <c r="D64" t="s">
        <v>107</v>
      </c>
      <c r="E64" t="s">
        <v>107</v>
      </c>
      <c r="F64" t="s">
        <v>107</v>
      </c>
      <c r="G64" t="s">
        <v>107</v>
      </c>
      <c r="H64" t="s">
        <v>107</v>
      </c>
      <c r="I64" t="s">
        <v>107</v>
      </c>
      <c r="J64" t="s">
        <v>107</v>
      </c>
      <c r="K64" t="s">
        <v>107</v>
      </c>
      <c r="L64" t="s">
        <v>107</v>
      </c>
      <c r="M64" t="s">
        <v>107</v>
      </c>
      <c r="N64" t="s">
        <v>107</v>
      </c>
      <c r="O64" t="s">
        <v>107</v>
      </c>
      <c r="P64" t="s">
        <v>107</v>
      </c>
      <c r="Q64" t="s">
        <v>107</v>
      </c>
      <c r="R64" t="s">
        <v>107</v>
      </c>
      <c r="S64" t="s">
        <v>107</v>
      </c>
      <c r="T64" t="s">
        <v>107</v>
      </c>
      <c r="U64" t="s">
        <v>107</v>
      </c>
      <c r="V64" t="s">
        <v>107</v>
      </c>
      <c r="W64" t="s">
        <v>107</v>
      </c>
      <c r="X64" t="s">
        <v>107</v>
      </c>
      <c r="Y64" t="s">
        <v>107</v>
      </c>
      <c r="CT64" t="s">
        <v>65</v>
      </c>
    </row>
    <row r="65" spans="4:98" x14ac:dyDescent="0.25">
      <c r="D65" t="s">
        <v>107</v>
      </c>
      <c r="E65" t="s">
        <v>107</v>
      </c>
      <c r="F65" t="s">
        <v>107</v>
      </c>
      <c r="G65" t="s">
        <v>107</v>
      </c>
      <c r="H65" t="s">
        <v>107</v>
      </c>
      <c r="I65" t="s">
        <v>107</v>
      </c>
      <c r="J65" t="s">
        <v>107</v>
      </c>
      <c r="K65" t="s">
        <v>107</v>
      </c>
      <c r="L65" t="s">
        <v>107</v>
      </c>
      <c r="M65" t="s">
        <v>107</v>
      </c>
      <c r="N65" t="s">
        <v>107</v>
      </c>
      <c r="O65" t="s">
        <v>107</v>
      </c>
      <c r="P65" t="s">
        <v>107</v>
      </c>
      <c r="Q65" t="s">
        <v>107</v>
      </c>
      <c r="R65" t="s">
        <v>107</v>
      </c>
      <c r="S65" t="s">
        <v>107</v>
      </c>
      <c r="T65" t="s">
        <v>107</v>
      </c>
      <c r="U65" t="s">
        <v>107</v>
      </c>
      <c r="V65" t="s">
        <v>107</v>
      </c>
      <c r="W65" t="s">
        <v>107</v>
      </c>
      <c r="X65" t="s">
        <v>107</v>
      </c>
      <c r="Y65" t="s">
        <v>107</v>
      </c>
      <c r="CT65" t="s">
        <v>66</v>
      </c>
    </row>
    <row r="66" spans="4:98" x14ac:dyDescent="0.25">
      <c r="D66" t="s">
        <v>107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107</v>
      </c>
      <c r="P66" t="s">
        <v>107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CT66" t="s">
        <v>67</v>
      </c>
    </row>
    <row r="67" spans="4:98" x14ac:dyDescent="0.25">
      <c r="D67" t="s">
        <v>107</v>
      </c>
      <c r="E67" t="s">
        <v>107</v>
      </c>
      <c r="F67" t="s">
        <v>107</v>
      </c>
      <c r="G67" t="s">
        <v>107</v>
      </c>
      <c r="H67" t="s">
        <v>107</v>
      </c>
      <c r="I67" t="s">
        <v>107</v>
      </c>
      <c r="J67" t="s">
        <v>107</v>
      </c>
      <c r="K67" t="s">
        <v>107</v>
      </c>
      <c r="L67" t="s">
        <v>107</v>
      </c>
      <c r="M67" t="s">
        <v>107</v>
      </c>
      <c r="N67" t="s">
        <v>107</v>
      </c>
      <c r="O67" t="s">
        <v>107</v>
      </c>
      <c r="P67" t="s">
        <v>107</v>
      </c>
      <c r="Q67" t="s">
        <v>107</v>
      </c>
      <c r="R67" t="s">
        <v>107</v>
      </c>
      <c r="S67" t="s">
        <v>107</v>
      </c>
      <c r="T67" t="s">
        <v>107</v>
      </c>
      <c r="U67" t="s">
        <v>107</v>
      </c>
      <c r="V67" t="s">
        <v>107</v>
      </c>
      <c r="W67" t="s">
        <v>107</v>
      </c>
      <c r="X67" t="s">
        <v>107</v>
      </c>
      <c r="Y67" t="s">
        <v>107</v>
      </c>
      <c r="CT67" t="s">
        <v>68</v>
      </c>
    </row>
    <row r="68" spans="4:98" x14ac:dyDescent="0.25">
      <c r="D68" t="s">
        <v>107</v>
      </c>
      <c r="E68" t="s">
        <v>107</v>
      </c>
      <c r="F68" t="s">
        <v>107</v>
      </c>
      <c r="G68" t="s">
        <v>107</v>
      </c>
      <c r="H68" t="s">
        <v>107</v>
      </c>
      <c r="I68" t="s">
        <v>107</v>
      </c>
      <c r="J68" t="s">
        <v>107</v>
      </c>
      <c r="K68" t="s">
        <v>107</v>
      </c>
      <c r="L68" t="s">
        <v>107</v>
      </c>
      <c r="M68" t="s">
        <v>107</v>
      </c>
      <c r="N68" t="s">
        <v>107</v>
      </c>
      <c r="O68" t="s">
        <v>107</v>
      </c>
      <c r="P68" t="s">
        <v>107</v>
      </c>
      <c r="Q68" t="s">
        <v>107</v>
      </c>
      <c r="R68" t="s">
        <v>107</v>
      </c>
      <c r="S68" t="s">
        <v>107</v>
      </c>
      <c r="T68" t="s">
        <v>107</v>
      </c>
      <c r="U68" t="s">
        <v>107</v>
      </c>
      <c r="V68" t="s">
        <v>107</v>
      </c>
      <c r="W68" t="s">
        <v>107</v>
      </c>
      <c r="X68" t="s">
        <v>107</v>
      </c>
      <c r="Y68" t="s">
        <v>107</v>
      </c>
      <c r="CT68" t="s">
        <v>69</v>
      </c>
    </row>
    <row r="69" spans="4:98" x14ac:dyDescent="0.25">
      <c r="D69" t="s">
        <v>107</v>
      </c>
      <c r="E69" t="s">
        <v>107</v>
      </c>
      <c r="F69" t="s">
        <v>107</v>
      </c>
      <c r="G69" t="s">
        <v>107</v>
      </c>
      <c r="H69" t="s">
        <v>107</v>
      </c>
      <c r="I69" t="s">
        <v>107</v>
      </c>
      <c r="J69" t="s">
        <v>107</v>
      </c>
      <c r="K69" t="s">
        <v>107</v>
      </c>
      <c r="L69" t="s">
        <v>107</v>
      </c>
      <c r="M69" t="s">
        <v>107</v>
      </c>
      <c r="N69" t="s">
        <v>107</v>
      </c>
      <c r="O69" t="s">
        <v>107</v>
      </c>
      <c r="P69" t="s">
        <v>107</v>
      </c>
      <c r="Q69" t="s">
        <v>107</v>
      </c>
      <c r="R69" t="s">
        <v>107</v>
      </c>
      <c r="S69" t="s">
        <v>107</v>
      </c>
      <c r="T69" t="s">
        <v>107</v>
      </c>
      <c r="U69" t="s">
        <v>107</v>
      </c>
      <c r="V69" t="s">
        <v>107</v>
      </c>
      <c r="W69" t="s">
        <v>107</v>
      </c>
      <c r="X69" t="s">
        <v>107</v>
      </c>
      <c r="Y69" t="s">
        <v>107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Ashburnham</v>
      </c>
      <c r="C9" t="str">
        <f>data!E9</f>
        <v>E04003795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Battle</v>
      </c>
      <c r="C10" t="str">
        <f>data!E10</f>
        <v>E04003796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Battle Town</v>
      </c>
      <c r="C11" t="str">
        <f>data!E11</f>
        <v>E05003966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Beckley</v>
      </c>
      <c r="C12" t="str">
        <f>data!E12</f>
        <v>E04003797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Bodiam</v>
      </c>
      <c r="C13" t="str">
        <f>data!E13</f>
        <v>E04003798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Brede</v>
      </c>
      <c r="C14" t="str">
        <f>data!E14</f>
        <v>E04003799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Brede Valley</v>
      </c>
      <c r="C15" t="str">
        <f>data!E15</f>
        <v>E05003967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Brightling</v>
      </c>
      <c r="C16" t="str">
        <f>data!E16</f>
        <v>E04003800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Burwash</v>
      </c>
      <c r="C17" t="str">
        <f>data!E17</f>
        <v>E04003801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Camber</v>
      </c>
      <c r="C18" t="str">
        <f>data!E18</f>
        <v>E04003802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Catsfield</v>
      </c>
      <c r="C19" t="str">
        <f>data!E19</f>
        <v>E04003803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Central</v>
      </c>
      <c r="C20" t="str">
        <f>data!E20</f>
        <v>E05003968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Collington</v>
      </c>
      <c r="C21" t="str">
        <f>data!E21</f>
        <v>E05003969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Crowhurst</v>
      </c>
      <c r="C22" t="str">
        <f>data!E22</f>
        <v>E04003804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Crowhurst</v>
      </c>
      <c r="C23" t="str">
        <f>data!E23</f>
        <v>E05003970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Dallington</v>
      </c>
      <c r="C24" t="str">
        <f>data!E24</f>
        <v>E04003805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Darwell</v>
      </c>
      <c r="C25" t="str">
        <f>data!E25</f>
        <v>E05003971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East Guldeford</v>
      </c>
      <c r="C26" t="str">
        <f>data!E26</f>
        <v>E04003806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Publish</v>
      </c>
      <c r="B27" t="str">
        <f>data!D27</f>
        <v>East Sussex</v>
      </c>
      <c r="C27" t="str">
        <f>data!E27</f>
        <v>E10000011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Eastern Rother</v>
      </c>
      <c r="C28" t="str">
        <f>data!E28</f>
        <v>E05003972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Etchingham</v>
      </c>
      <c r="C29" t="str">
        <f>data!E29</f>
        <v>E04003807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Ewhurst</v>
      </c>
      <c r="C30" t="str">
        <f>data!E30</f>
        <v>E04003808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Ewhurst and Sedlescombe</v>
      </c>
      <c r="C31" t="str">
        <f>data!E31</f>
        <v>E05003973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Fairlight</v>
      </c>
      <c r="C32" t="str">
        <f>data!E32</f>
        <v>E04003809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Guestling</v>
      </c>
      <c r="C33" t="str">
        <f>data!E33</f>
        <v>E04003810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Hurst Green</v>
      </c>
      <c r="C34" t="str">
        <f>data!E34</f>
        <v>E04003811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Icklesham</v>
      </c>
      <c r="C35" t="str">
        <f>data!E35</f>
        <v>E04003812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Iden</v>
      </c>
      <c r="C36" t="str">
        <f>data!E36</f>
        <v>E04003813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Kewhurst</v>
      </c>
      <c r="C37" t="str">
        <f>data!E37</f>
        <v>E05003974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Marsham</v>
      </c>
      <c r="C38" t="str">
        <f>data!E38</f>
        <v>E05003975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Mountfield</v>
      </c>
      <c r="C39" t="str">
        <f>data!E39</f>
        <v>E04003814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Northiam</v>
      </c>
      <c r="C40" t="str">
        <f>data!E40</f>
        <v>E04003815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Old Town</v>
      </c>
      <c r="C41" t="str">
        <f>data!E41</f>
        <v>E05003976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Peasmarsh</v>
      </c>
      <c r="C42" t="str">
        <f>data!E42</f>
        <v>E04003816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Penhurst</v>
      </c>
      <c r="C43" t="str">
        <f>data!E43</f>
        <v>E04003817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Pett</v>
      </c>
      <c r="C44" t="str">
        <f>data!E44</f>
        <v>E04003818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Playden</v>
      </c>
      <c r="C45" t="str">
        <f>data!E45</f>
        <v>E04003819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Publish</v>
      </c>
      <c r="B46" t="str">
        <f>data!D46</f>
        <v>Rother</v>
      </c>
      <c r="C46" t="str">
        <f>data!E46</f>
        <v>E07000064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Rother Levels</v>
      </c>
      <c r="C47" t="str">
        <f>data!E47</f>
        <v>E05003977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Rye</v>
      </c>
      <c r="C48" t="str">
        <f>data!E48</f>
        <v>E04003820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Rye</v>
      </c>
      <c r="C49" t="str">
        <f>data!E49</f>
        <v>E05003978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Rye Foreign</v>
      </c>
      <c r="C50" t="str">
        <f>data!E50</f>
        <v>E04003821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Sackville</v>
      </c>
      <c r="C51" t="str">
        <f>data!E51</f>
        <v>E05003979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Salehurst</v>
      </c>
      <c r="C52" t="str">
        <f>data!E52</f>
        <v>E05003983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Salehurst and Robertsbridge</v>
      </c>
      <c r="C53" t="str">
        <f>data!E53</f>
        <v>E04003822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Sedlescombe</v>
      </c>
      <c r="C54" t="str">
        <f>data!E54</f>
        <v>E04003823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Sidley</v>
      </c>
      <c r="C55" t="str">
        <f>data!E55</f>
        <v>E05003984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St Marks</v>
      </c>
      <c r="C56" t="str">
        <f>data!E56</f>
        <v>E05003980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St Michaels</v>
      </c>
      <c r="C57" t="str">
        <f>data!E57</f>
        <v>E05003981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St Stephens</v>
      </c>
      <c r="C58" t="str">
        <f>data!E58</f>
        <v>E05003982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Ticehurst</v>
      </c>
      <c r="C59" t="str">
        <f>data!E59</f>
        <v>E04003824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Ticehurst and Etchingham</v>
      </c>
      <c r="C60" t="str">
        <f>data!E60</f>
        <v>E05003985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Udimore</v>
      </c>
      <c r="C61" t="str">
        <f>data!E61</f>
        <v>E04003825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Westfield</v>
      </c>
      <c r="C62" t="str">
        <f>data!E62</f>
        <v>E04003826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Whatlington</v>
      </c>
      <c r="C63" t="str">
        <f>data!E63</f>
        <v>E04003827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Ashburnham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E04003795</v>
      </c>
      <c r="I5" s="3" t="s">
        <v>158</v>
      </c>
      <c r="L5" s="4" t="str">
        <f>IF(ISERROR(VLOOKUP(I5,E5:F302,2,FALSE)),"",VLOOKUP(I5,E5:F302,2,FALSE))</f>
        <v>E04003795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4.8</v>
      </c>
      <c r="O5" s="7">
        <f>IF(ISERROR(VLOOKUP($L$5,data!$E$9:$T$600,5,FALSE)),"",VLOOKUP($L$5,data!$E$9:$T$600,5,FALSE))</f>
        <v>2.2999999999999998</v>
      </c>
      <c r="P5" s="7">
        <f>IF(ISERROR(VLOOKUP($L$5,data!$E$9:$T$600,6,FALSE)),"",VLOOKUP($L$5,data!$E$9:$T$600,6,FALSE))</f>
        <v>1.8</v>
      </c>
      <c r="Q5" s="7">
        <f>IF(ISERROR(VLOOKUP($L$5,data!$E$9:$T$600,7,FALSE)),"",VLOOKUP($L$5,data!$E$9:$T$600,7,FALSE))</f>
        <v>7.1</v>
      </c>
      <c r="R5" s="7">
        <f>IF(ISERROR(VLOOKUP($L$5,data!$E$9:$T$600,8,FALSE)),"",VLOOKUP($L$5,data!$E$9:$T$600,8,FALSE))</f>
        <v>1.8</v>
      </c>
      <c r="S5" s="7">
        <f>IF(ISERROR(VLOOKUP($L$5,data!$E$9:$T$600,9,FALSE)),"",VLOOKUP($L$5,data!$E$9:$T$600,9,FALSE))</f>
        <v>2.8</v>
      </c>
      <c r="T5" s="7">
        <f>IF(ISERROR(VLOOKUP($L$5,data!$E$9:$T$600,10,FALSE)),"",VLOOKUP($L$5,data!$E$9:$T$600,10,FALSE))</f>
        <v>2</v>
      </c>
      <c r="U5" s="7">
        <f>IF(ISERROR(VLOOKUP($L$5,data!$E$9:$T$600,11,FALSE)),"",VLOOKUP($L$5,data!$E$9:$T$600,11,FALSE))</f>
        <v>6.5</v>
      </c>
      <c r="V5" s="7">
        <f>IF(ISERROR(VLOOKUP($L$5,data!$E$9:$T$600,12,FALSE)),"",VLOOKUP($L$5,data!$E$9:$T$600,12,FALSE))</f>
        <v>2.8</v>
      </c>
      <c r="W5" s="7">
        <f>IF(ISERROR(VLOOKUP($L$5,data!$E$9:$T$600,13,FALSE)),"",VLOOKUP($L$5,data!$E$9:$T$600,13,FALSE))</f>
        <v>14.4</v>
      </c>
      <c r="X5" s="7">
        <f>IF(ISERROR(VLOOKUP($L$5,data!$E$9:$T$600,14,FALSE)),"",VLOOKUP($L$5,data!$E$9:$T$600,14,FALSE))</f>
        <v>28.7</v>
      </c>
      <c r="Y5" s="7">
        <f>IF(ISERROR(VLOOKUP($L$5,data!$E$9:$T$600,15,FALSE)),"",VLOOKUP($L$5,data!$E$9:$T$600,15,FALSE))</f>
        <v>8.6</v>
      </c>
      <c r="Z5" s="7">
        <f>IF(ISERROR(VLOOKUP($L$5,data!$E$9:$T$600,16,FALSE)),"",VLOOKUP($L$5,data!$E$9:$T$600,16,FALSE))</f>
        <v>11.6</v>
      </c>
      <c r="AA5" s="7">
        <f>IF(ISERROR(VLOOKUP($L$5,data!$E$9:$Y$600,17,FALSE)),"",VLOOKUP($L$5,data!$E$9:$Y$600,17,FALSE))</f>
        <v>3.8</v>
      </c>
      <c r="AB5" s="7">
        <f>IF(ISERROR(VLOOKUP($L$5,data!$E$9:$Y$600,18,FALSE)),"",VLOOKUP($L$5,data!$E$9:$Y$600,18,FALSE))</f>
        <v>0</v>
      </c>
      <c r="AC5" s="7">
        <f>IF(ISERROR(VLOOKUP($L$5,data!$E$9:$Y$600,19,FALSE)),"",VLOOKUP($L$5,data!$E$9:$Y$600,19,FALSE))</f>
        <v>1.3</v>
      </c>
      <c r="AD5" s="7">
        <f>IF(ISERROR(VLOOKUP($L$5,data!$E$9:$Y$600,20,FALSE)),"",VLOOKUP($L$5,data!$E$9:$Y$600,20,FALSE))</f>
        <v>42.5</v>
      </c>
      <c r="AE5" s="7">
        <f>IF(ISERROR(VLOOKUP($L$5,data!$E$9:$Y$600,21,FALSE)),"",VLOOKUP($L$5,data!$E$9:$Y$600,21,FALSE))</f>
        <v>47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Battle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E04003796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Beckley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E04003797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East Sussex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E10000011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17.2</v>
      </c>
      <c r="X7" s="7">
        <f>IF(ISERROR(VLOOKUP($L$7,data!$E$9:$T$600,14,FALSE)),"",VLOOKUP($L$7,data!$E$9:$T$600,14,FALSE))</f>
        <v>20.5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7.8</v>
      </c>
      <c r="AB7" s="7">
        <f>IF(ISERROR(VLOOKUP($L$7,data!$E$9:$Y$600,18,FALSE)),"",VLOOKUP($L$7,data!$E$9:$Y$600,18,FALSE))</f>
        <v>2.2999999999999998</v>
      </c>
      <c r="AC7" s="7">
        <f>IF(ISERROR(VLOOKUP($L$7,data!$E$9:$Y$600,19,FALSE)),"",VLOOKUP($L$7,data!$E$9:$Y$600,19,FALSE))</f>
        <v>1.4</v>
      </c>
      <c r="AD7" s="7">
        <f>IF(ISERROR(VLOOKUP($L$7,data!$E$9:$Y$600,20,FALSE)),"",VLOOKUP($L$7,data!$E$9:$Y$600,20,FALSE))</f>
        <v>43.6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Bodiam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E04003798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Rother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E07000064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4.4000000000000004</v>
      </c>
      <c r="O8" s="7">
        <f>IF(ISERROR(VLOOKUP($L$8,data!$E$9:$T$600,5,FALSE)),"",VLOOKUP($L$8,data!$E$9:$T$600,5,FALSE))</f>
        <v>2.7</v>
      </c>
      <c r="P8" s="7">
        <f>IF(ISERROR(VLOOKUP($L$8,data!$E$9:$T$600,6,FALSE)),"",VLOOKUP($L$8,data!$E$9:$T$600,6,FALSE))</f>
        <v>1.8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1.1000000000000001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</v>
      </c>
      <c r="V8" s="7">
        <f>IF(ISERROR(VLOOKUP($L$8,data!$E$9:$T$600,12,FALSE)),"",VLOOKUP($L$8,data!$E$9:$T$600,12,FALSE))</f>
        <v>3.7</v>
      </c>
      <c r="W8" s="7">
        <f>IF(ISERROR(VLOOKUP($L$8,data!$E$9:$T$600,13,FALSE)),"",VLOOKUP($L$8,data!$E$9:$T$600,13,FALSE))</f>
        <v>14.4</v>
      </c>
      <c r="X8" s="7">
        <f>IF(ISERROR(VLOOKUP($L$8,data!$E$9:$T$600,14,FALSE)),"",VLOOKUP($L$8,data!$E$9:$T$600,14,FALSE))</f>
        <v>20.5</v>
      </c>
      <c r="Y8" s="7">
        <f>IF(ISERROR(VLOOKUP($L$8,data!$E$9:$T$600,15,FALSE)),"",VLOOKUP($L$8,data!$E$9:$T$600,15,FALSE))</f>
        <v>8.8000000000000007</v>
      </c>
      <c r="Z8" s="7">
        <f>IF(ISERROR(VLOOKUP($L$8,data!$E$9:$T$600,16,FALSE)),"",VLOOKUP($L$8,data!$E$9:$T$600,16,FALSE))</f>
        <v>13.5</v>
      </c>
      <c r="AA8" s="7">
        <f>IF(ISERROR(VLOOKUP($L$8,data!$E$9:$Y$600,17,FALSE)),"",VLOOKUP($L$8,data!$E$9:$Y$600,17,FALSE))</f>
        <v>9.8000000000000007</v>
      </c>
      <c r="AB8" s="7">
        <f>IF(ISERROR(VLOOKUP($L$8,data!$E$9:$Y$600,18,FALSE)),"",VLOOKUP($L$8,data!$E$9:$Y$600,18,FALSE))</f>
        <v>3.1</v>
      </c>
      <c r="AC8" s="7">
        <f>IF(ISERROR(VLOOKUP($L$8,data!$E$9:$Y$600,19,FALSE)),"",VLOOKUP($L$8,data!$E$9:$Y$600,19,FALSE))</f>
        <v>2</v>
      </c>
      <c r="AD8" s="7">
        <f>IF(ISERROR(VLOOKUP($L$8,data!$E$9:$Y$600,20,FALSE)),"",VLOOKUP($L$8,data!$E$9:$Y$600,20,FALSE))</f>
        <v>47.2</v>
      </c>
      <c r="AE8" s="7">
        <f>IF(ISERROR(VLOOKUP($L$8,data!$E$9:$Y$600,21,FALSE)),"",VLOOKUP($L$8,data!$E$9:$Y$600,21,FALSE))</f>
        <v>50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Brede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E04003799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Brightling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E04003800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Burwash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E04003801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Camber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E04003802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Catsfield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E04003803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Crowhurst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E04003804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Dallington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E04003805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East Guldeford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E04003806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Etchingham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E04003807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Ewhurst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E04003808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Fairlight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E04003809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Guestling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E04003810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Hurst Green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E04003811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Icklesham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E04003812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Iden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E04003813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Mountfield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E04003814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Northiam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E04003815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Peasmarsh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E04003816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Penhurst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E04003817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Pett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E04003818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Playden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E04003819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Rye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E04003820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Rye Foreign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E04003821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Salehurst and Robertsbridge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E04003822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Sedlescombe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E04003823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Ticehurst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E04003824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Udimore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E04003825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Westfield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E04003826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Whatlington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E04003827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5cjaXw97JiE+9O9xzh2nI+5shTtj5uCroyaTL6xH/UULhJXpNYC45CRn8+BptESCjE3h00y/UDT/jUVBuS7YqQ==" saltValue="GvmPxs+L+HCeaP0kCtyVN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2013-06-27T14:43:39Z</dcterms:modified>
</cp:coreProperties>
</file>