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Rutland\"/>
    </mc:Choice>
  </mc:AlternateContent>
  <workbookProtection workbookAlgorithmName="SHA-512" workbookHashValue="NeeLaAlrRw6l4oKi4fWDHwMmQYrjJD3QcSB1O9GM6gkg/n4vYWMwvCpjzIdbI4x/1Edu+A3YpqcR5TcdwihYLg==" workbookSaltValue="q+uGVGjSqabcH4gpzqVZr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<sst xmlns="http://schemas.openxmlformats.org/spreadsheetml/2006/main" count="20918" uniqueCount="294">
  <si>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</si>
  <si>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</si>
  <si>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</si>
  <si>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</si>
  <si>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</si>
  <si>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</si>
  <si>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</si>
  <si>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</si>
  <si>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</si>
  <si>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</si>
  <si>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</si>
  <si>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</si>
  <si>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</si>
  <si>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</si>
  <si>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</si>
  <si>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</si>
  <si>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</si>
  <si>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</si>
  <si>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</si>
  <si>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</si>
  <si>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</si>
  <si>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</si>
  <si>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</si>
  <si>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</si>
  <si>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</si>
  <si>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</si>
  <si>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</si>
  <si>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</si>
  <si>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</si>
  <si>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</si>
  <si>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</si>
  <si>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</si>
  <si>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</si>
  <si>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</si>
  <si>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</si>
  <si>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</si>
  <si>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</si>
  <si>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</si>
  <si>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</si>
  <si>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</si>
  <si>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</si>
  <si>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</si>
  <si>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</si>
  <si>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</si>
  <si>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</si>
  <si>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</si>
  <si>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</si>
  <si>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</si>
  <si>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</si>
  <si>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</si>
  <si>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</si>
  <si>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</si>
  <si>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</si>
  <si>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</si>
  <si>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</si>
  <si>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</si>
  <si>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</si>
  <si>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</si>
  <si>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</si>
  <si>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</si>
  <si>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</si>
  <si>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</si>
  <si>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</si>
  <si>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</si>
  <si>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</si>
  <si>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</si>
  <si>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</si>
  <si>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</si>
  <si>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</si>
  <si>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</si>
  <si>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</si>
  <si>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</si>
  <si>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</si>
  <si>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</si>
  <si>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</si>
  <si>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</si>
  <si>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</si>
  <si>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</si>
  <si>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</si>
  <si>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</si>
  <si>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</si>
  <si>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</si>
  <si>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</si>
  <si>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</si>
  <si>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</si>
  <si>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</si>
  <si>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</si>
  <si>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</si>
  <si>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</si>
  <si>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</si>
  <si>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</si>
  <si>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</si>
  <si>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</si>
  <si>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</si>
  <si>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</si>
  <si>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</si>
  <si>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</si>
  <si>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</si>
  <si>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</si>
  <si>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</si>
  <si>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</si>
  <si>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</si>
  <si>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</si>
  <si>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</si>
  <si>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</si>
  <si>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</si>
  <si>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</si>
  <si>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</si>
  <si>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</si>
  <si>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</si>
  <si>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</si>
  <si>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</si>
  <si>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</si>
  <si>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</si>
  <si>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</si>
  <si>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</si>
  <si>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</si>
  <si>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</si>
  <si>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</si>
  <si>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</si>
  <si>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</si>
  <si>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</si>
  <si>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</si>
  <si>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</si>
  <si>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</si>
  <si>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</si>
  <si>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</si>
  <si>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</si>
  <si>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</si>
  <si>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</si>
  <si>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</si>
  <si>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</si>
  <si>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</si>
  <si>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</si>
  <si>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</si>
  <si>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</si>
  <si>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</si>
  <si>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</si>
  <si>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</si>
  <si>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</si>
  <si>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</si>
  <si>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</si>
  <si>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</si>
  <si>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</si>
  <si>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</si>
  <si>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</si>
  <si>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</si>
  <si>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</si>
  <si>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</si>
  <si>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</si>
  <si>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</si>
  <si>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</si>
  <si>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</si>
  <si>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Years</t>
  </si>
  <si>
    <t>King's Lynn and West Norfolk</t>
  </si>
  <si>
    <t>Langham</t>
  </si>
  <si>
    <t>Gunthorpe</t>
  </si>
  <si>
    <t>Unitary authority</t>
  </si>
  <si>
    <t>Whitwell</t>
  </si>
  <si>
    <t>Caldecott</t>
  </si>
  <si>
    <t>Ashwell</t>
  </si>
  <si>
    <t>E04000624</t>
  </si>
  <si>
    <t>Ayston</t>
  </si>
  <si>
    <t>E04000625</t>
  </si>
  <si>
    <t>Barleythorpe</t>
  </si>
  <si>
    <t>E04000626</t>
  </si>
  <si>
    <t>Barrow</t>
  </si>
  <si>
    <t>E04000627</t>
  </si>
  <si>
    <t>Barrowden</t>
  </si>
  <si>
    <t>E04000628</t>
  </si>
  <si>
    <t>Beaumont Chase</t>
  </si>
  <si>
    <t>E04000629</t>
  </si>
  <si>
    <t>Belton-in-Rutland</t>
  </si>
  <si>
    <t>E04000630</t>
  </si>
  <si>
    <t>Bisbrooke</t>
  </si>
  <si>
    <t>E04000631</t>
  </si>
  <si>
    <t>Braunston and Belton</t>
  </si>
  <si>
    <t>E05001806</t>
  </si>
  <si>
    <t>Braunston-in-Rutland</t>
  </si>
  <si>
    <t>E04000632</t>
  </si>
  <si>
    <t>Brooke</t>
  </si>
  <si>
    <t>E04000633</t>
  </si>
  <si>
    <t>Burley</t>
  </si>
  <si>
    <t>E04000634</t>
  </si>
  <si>
    <t>E04000635</t>
  </si>
  <si>
    <t>Clipsham</t>
  </si>
  <si>
    <t>E04000636</t>
  </si>
  <si>
    <t>Cottesmore</t>
  </si>
  <si>
    <t>E04000637</t>
  </si>
  <si>
    <t>E05001807</t>
  </si>
  <si>
    <t>Edith Weston</t>
  </si>
  <si>
    <t>E04000638</t>
  </si>
  <si>
    <t>Egleton</t>
  </si>
  <si>
    <t>E04000639</t>
  </si>
  <si>
    <t>Empingham</t>
  </si>
  <si>
    <t>E04000640</t>
  </si>
  <si>
    <t>Essendine</t>
  </si>
  <si>
    <t>E04000641</t>
  </si>
  <si>
    <t>Exton</t>
  </si>
  <si>
    <t>E04000642</t>
  </si>
  <si>
    <t>E05001808</t>
  </si>
  <si>
    <t>Glaston</t>
  </si>
  <si>
    <t>E04000643</t>
  </si>
  <si>
    <t>Great Casterton</t>
  </si>
  <si>
    <t>E04000644</t>
  </si>
  <si>
    <t>Greetham</t>
  </si>
  <si>
    <t>E04000645</t>
  </si>
  <si>
    <t>E05001809</t>
  </si>
  <si>
    <t>E04000646</t>
  </si>
  <si>
    <t>E04000647</t>
  </si>
  <si>
    <t>Horn</t>
  </si>
  <si>
    <t>E04000648</t>
  </si>
  <si>
    <t>Ketton</t>
  </si>
  <si>
    <t>E04000649</t>
  </si>
  <si>
    <t>E05001810</t>
  </si>
  <si>
    <t>E04000650</t>
  </si>
  <si>
    <t>E05001811</t>
  </si>
  <si>
    <t>Leighfield</t>
  </si>
  <si>
    <t>E04000651</t>
  </si>
  <si>
    <t>Little Casterton</t>
  </si>
  <si>
    <t>E04000652</t>
  </si>
  <si>
    <t>Lyddington</t>
  </si>
  <si>
    <t>E04000653</t>
  </si>
  <si>
    <t>E05001812</t>
  </si>
  <si>
    <t>Lyndon</t>
  </si>
  <si>
    <t>E04000654</t>
  </si>
  <si>
    <t>Manton</t>
  </si>
  <si>
    <t>E04000655</t>
  </si>
  <si>
    <t>Market Overton</t>
  </si>
  <si>
    <t>E04000656</t>
  </si>
  <si>
    <t>Martinsthorpe</t>
  </si>
  <si>
    <t>E04000657</t>
  </si>
  <si>
    <t>E05001813</t>
  </si>
  <si>
    <t>Morcott</t>
  </si>
  <si>
    <t>E04000658</t>
  </si>
  <si>
    <t>Normanton</t>
  </si>
  <si>
    <t>E04000659</t>
  </si>
  <si>
    <t>E05001814</t>
  </si>
  <si>
    <t>North Luffenham</t>
  </si>
  <si>
    <t>E04000660</t>
  </si>
  <si>
    <t>Oakham</t>
  </si>
  <si>
    <t>E04000661</t>
  </si>
  <si>
    <t>Oakham North East</t>
  </si>
  <si>
    <t>E05001815</t>
  </si>
  <si>
    <t>Oakham North West</t>
  </si>
  <si>
    <t>E05001816</t>
  </si>
  <si>
    <t>Oakham South East</t>
  </si>
  <si>
    <t>E05001817</t>
  </si>
  <si>
    <t>Oakham South West</t>
  </si>
  <si>
    <t>E05001818</t>
  </si>
  <si>
    <t>Pickworth</t>
  </si>
  <si>
    <t>E04000662</t>
  </si>
  <si>
    <t>Pilton</t>
  </si>
  <si>
    <t>E04000663</t>
  </si>
  <si>
    <t>Preston</t>
  </si>
  <si>
    <t>E04000664</t>
  </si>
  <si>
    <t>Ridlington</t>
  </si>
  <si>
    <t>E04000665</t>
  </si>
  <si>
    <t>E06000017</t>
  </si>
  <si>
    <t>Ryhall</t>
  </si>
  <si>
    <t>E04000666</t>
  </si>
  <si>
    <t>Ryhall and Casterton</t>
  </si>
  <si>
    <t>E05001819</t>
  </si>
  <si>
    <t>Seaton</t>
  </si>
  <si>
    <t>E04000667</t>
  </si>
  <si>
    <t>South Luffenham</t>
  </si>
  <si>
    <t>E04000668</t>
  </si>
  <si>
    <t>Stoke Dry</t>
  </si>
  <si>
    <t>E04000669</t>
  </si>
  <si>
    <t>Stretton</t>
  </si>
  <si>
    <t>E04000670</t>
  </si>
  <si>
    <t>Teigh</t>
  </si>
  <si>
    <t>E04000671</t>
  </si>
  <si>
    <t>Thistleton</t>
  </si>
  <si>
    <t>E04000672</t>
  </si>
  <si>
    <t>Thorpe by Water</t>
  </si>
  <si>
    <t>E04000673</t>
  </si>
  <si>
    <t>Tickencote</t>
  </si>
  <si>
    <t>E04000674</t>
  </si>
  <si>
    <t>Tinwell</t>
  </si>
  <si>
    <t>E04000675</t>
  </si>
  <si>
    <t>Tixover</t>
  </si>
  <si>
    <t>E04000676</t>
  </si>
  <si>
    <t>Uppingham</t>
  </si>
  <si>
    <t>E04000677</t>
  </si>
  <si>
    <t>E05001820</t>
  </si>
  <si>
    <t>Wardley</t>
  </si>
  <si>
    <t>E04000678</t>
  </si>
  <si>
    <t>Whissendine</t>
  </si>
  <si>
    <t>E04000679</t>
  </si>
  <si>
    <t>E05001821</t>
  </si>
  <si>
    <t>E04000680</t>
  </si>
  <si>
    <t>Wing</t>
  </si>
  <si>
    <t>E04000681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</si>
</sst>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2.6</c:v>
                </c:pt>
                <c:pt idx="2">
                  <c:v>5</c:v>
                </c:pt>
                <c:pt idx="3">
                  <c:v>0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4.5</c:v>
                </c:pt>
                <c:pt idx="2">
                  <c:v>3</c:v>
                </c:pt>
                <c:pt idx="3">
                  <c:v>0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3</c:v>
                </c:pt>
                <c:pt idx="2">
                  <c:v>1.9</c:v>
                </c:pt>
                <c:pt idx="3">
                  <c:v>0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5.9</c:v>
                </c:pt>
                <c:pt idx="2">
                  <c:v>6.3</c:v>
                </c:pt>
                <c:pt idx="3">
                  <c:v>0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0.4</c:v>
                </c:pt>
                <c:pt idx="2">
                  <c:v>1.7</c:v>
                </c:pt>
                <c:pt idx="3">
                  <c:v>0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3.8</c:v>
                </c:pt>
                <c:pt idx="3">
                  <c:v>0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2.2000000000000002</c:v>
                </c:pt>
                <c:pt idx="2">
                  <c:v>2.2000000000000002</c:v>
                </c:pt>
                <c:pt idx="3">
                  <c:v>0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1.9</c:v>
                </c:pt>
                <c:pt idx="2">
                  <c:v>4.7</c:v>
                </c:pt>
                <c:pt idx="3">
                  <c:v>0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2.6</c:v>
                </c:pt>
                <c:pt idx="2">
                  <c:v>5.0999999999999996</c:v>
                </c:pt>
                <c:pt idx="3">
                  <c:v>0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15.2</c:v>
                </c:pt>
                <c:pt idx="2">
                  <c:v>17.899999999999999</c:v>
                </c:pt>
                <c:pt idx="3">
                  <c:v>0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25.7</c:v>
                </c:pt>
                <c:pt idx="2">
                  <c:v>20.100000000000001</c:v>
                </c:pt>
                <c:pt idx="3">
                  <c:v>0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11.5</c:v>
                </c:pt>
                <c:pt idx="2">
                  <c:v>7.3</c:v>
                </c:pt>
                <c:pt idx="3">
                  <c:v>0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13.8</c:v>
                </c:pt>
                <c:pt idx="2">
                  <c:v>11.3</c:v>
                </c:pt>
                <c:pt idx="3">
                  <c:v>0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7.4</c:v>
                </c:pt>
                <c:pt idx="2">
                  <c:v>6.8</c:v>
                </c:pt>
                <c:pt idx="3">
                  <c:v>0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1.9</c:v>
                </c:pt>
                <c:pt idx="3">
                  <c:v>0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1</c:v>
                </c:pt>
                <c:pt idx="3">
                  <c:v>0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6821624"/>
        <c:axId val="246830200"/>
      </c:barChart>
      <c:catAx>
        <c:axId val="246821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6830200"/>
        <c:crosses val="autoZero"/>
        <c:auto val="1"/>
        <c:lblAlgn val="ctr"/>
        <c:lblOffset val="100"/>
        <c:noMultiLvlLbl val="0"/>
      </c:catAx>
      <c:valAx>
        <c:axId val="246830200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68216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46.7</c:v>
                </c:pt>
                <c:pt idx="2">
                  <c:v>42.4</c:v>
                </c:pt>
                <c:pt idx="3">
                  <c:v>0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Ashwell</c:v>
                </c:pt>
                <c:pt idx="2">
                  <c:v>Rutland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50</c:v>
                </c:pt>
                <c:pt idx="2">
                  <c:v>43</c:v>
                </c:pt>
                <c:pt idx="3">
                  <c:v>0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6954648"/>
        <c:axId val="246955040"/>
      </c:barChart>
      <c:catAx>
        <c:axId val="246954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6955040"/>
        <c:crosses val="autoZero"/>
        <c:auto val="1"/>
        <c:lblAlgn val="ctr"/>
        <c:lblOffset val="100"/>
        <c:noMultiLvlLbl val="0"/>
      </c:catAx>
      <c:valAx>
        <c:axId val="246955040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69546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35" workbookViewId="0">
      <selection activeCell="E56" sqref="E56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107</v>
      </c>
      <c r="E9" t="s">
        <v>107</v>
      </c>
      <c r="F9" t="s">
        <v>107</v>
      </c>
      <c r="G9" t="s">
        <v>107</v>
      </c>
      <c r="H9" t="s">
        <v>107</v>
      </c>
      <c r="I9" t="s">
        <v>107</v>
      </c>
      <c r="J9" t="s">
        <v>107</v>
      </c>
      <c r="K9" t="s">
        <v>107</v>
      </c>
      <c r="L9" t="s">
        <v>107</v>
      </c>
      <c r="M9" t="s">
        <v>107</v>
      </c>
      <c r="N9" t="s">
        <v>107</v>
      </c>
      <c r="O9" t="s">
        <v>107</v>
      </c>
      <c r="P9" t="s">
        <v>107</v>
      </c>
      <c r="Q9" t="s">
        <v>107</v>
      </c>
      <c r="R9" t="s">
        <v>107</v>
      </c>
      <c r="S9" t="s">
        <v>107</v>
      </c>
      <c r="T9" t="s">
        <v>107</v>
      </c>
      <c r="U9" t="s">
        <v>107</v>
      </c>
      <c r="V9" t="s">
        <v>107</v>
      </c>
      <c r="W9" t="s">
        <v>107</v>
      </c>
      <c r="X9" t="s">
        <v>107</v>
      </c>
      <c r="Y9" t="s">
        <v>107</v>
      </c>
      <c r="CT9" t="s">
        <v>10</v>
      </c>
    </row>
    <row r="10" spans="2:98" x14ac:dyDescent="0.25">
      <c r="C10" t="s">
        <v>80</v>
      </c>
      <c r="D10" t="s">
        <v>160</v>
      </c>
      <c r="E10" t="s">
        <v>161</v>
      </c>
      <c r="F10" t="s">
        <v>11</v>
      </c>
      <c r="G10">
        <v>100</v>
      </c>
      <c r="H10">
        <v>2.6</v>
      </c>
      <c r="I10">
        <v>4.5</v>
      </c>
      <c r="J10">
        <v>3</v>
      </c>
      <c r="K10">
        <v>5.9</v>
      </c>
      <c r="L10">
        <v>0.4</v>
      </c>
      <c r="M10">
        <v>1.1000000000000001</v>
      </c>
      <c r="N10">
        <v>2.2000000000000002</v>
      </c>
      <c r="O10">
        <v>1.9</v>
      </c>
      <c r="P10">
        <v>2.6</v>
      </c>
      <c r="Q10">
        <v>15.2</v>
      </c>
      <c r="R10">
        <v>25.7</v>
      </c>
      <c r="S10">
        <v>11.5</v>
      </c>
      <c r="T10">
        <v>13.8</v>
      </c>
      <c r="U10">
        <v>7.4</v>
      </c>
      <c r="V10">
        <v>1.1000000000000001</v>
      </c>
      <c r="W10">
        <v>1.1000000000000001</v>
      </c>
      <c r="X10">
        <v>46.7</v>
      </c>
      <c r="Y10">
        <v>50</v>
      </c>
      <c r="CT10" t="s">
        <v>12</v>
      </c>
    </row>
    <row r="11" spans="2:98" x14ac:dyDescent="0.25">
      <c r="C11" t="s">
        <v>107</v>
      </c>
      <c r="D11" t="s">
        <v>162</v>
      </c>
      <c r="E11" t="s">
        <v>163</v>
      </c>
      <c r="F11" t="s">
        <v>11</v>
      </c>
      <c r="G11" t="s">
        <v>18</v>
      </c>
      <c r="H11" t="s">
        <v>18</v>
      </c>
      <c r="I11" t="s">
        <v>18</v>
      </c>
      <c r="J11" t="s">
        <v>18</v>
      </c>
      <c r="K11" t="s">
        <v>18</v>
      </c>
      <c r="L11" t="s">
        <v>18</v>
      </c>
      <c r="M11" t="s">
        <v>18</v>
      </c>
      <c r="N11" t="s">
        <v>18</v>
      </c>
      <c r="O11" t="s">
        <v>18</v>
      </c>
      <c r="P11" t="s">
        <v>18</v>
      </c>
      <c r="Q11" t="s">
        <v>18</v>
      </c>
      <c r="R11" t="s">
        <v>18</v>
      </c>
      <c r="S11" t="s">
        <v>18</v>
      </c>
      <c r="T11" t="s">
        <v>18</v>
      </c>
      <c r="U11" t="s">
        <v>18</v>
      </c>
      <c r="V11" t="s">
        <v>18</v>
      </c>
      <c r="W11" t="s">
        <v>18</v>
      </c>
      <c r="X11" t="s">
        <v>18</v>
      </c>
      <c r="Y11" t="s">
        <v>18</v>
      </c>
      <c r="CT11" t="s">
        <v>13</v>
      </c>
    </row>
    <row r="12" spans="2:98" x14ac:dyDescent="0.25">
      <c r="D12" t="s">
        <v>164</v>
      </c>
      <c r="E12" t="s">
        <v>165</v>
      </c>
      <c r="F12" t="s">
        <v>11</v>
      </c>
      <c r="G12">
        <v>100</v>
      </c>
      <c r="H12">
        <v>4.8</v>
      </c>
      <c r="I12">
        <v>4.3</v>
      </c>
      <c r="J12">
        <v>3.4</v>
      </c>
      <c r="K12">
        <v>10.1</v>
      </c>
      <c r="L12">
        <v>1.9</v>
      </c>
      <c r="M12">
        <v>3.9</v>
      </c>
      <c r="N12">
        <v>3.9</v>
      </c>
      <c r="O12">
        <v>6.8</v>
      </c>
      <c r="P12">
        <v>3.4</v>
      </c>
      <c r="Q12">
        <v>19.3</v>
      </c>
      <c r="R12">
        <v>19.3</v>
      </c>
      <c r="S12">
        <v>4.3</v>
      </c>
      <c r="T12">
        <v>9.6999999999999993</v>
      </c>
      <c r="U12">
        <v>4.3</v>
      </c>
      <c r="V12">
        <v>0</v>
      </c>
      <c r="W12">
        <v>0.5</v>
      </c>
      <c r="X12">
        <v>35.9</v>
      </c>
      <c r="Y12">
        <v>33</v>
      </c>
      <c r="CT12" t="s">
        <v>14</v>
      </c>
    </row>
    <row r="13" spans="2:98" x14ac:dyDescent="0.25">
      <c r="D13" t="s">
        <v>166</v>
      </c>
      <c r="E13" t="s">
        <v>167</v>
      </c>
      <c r="F13" t="s">
        <v>11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  <c r="L13" t="s">
        <v>18</v>
      </c>
      <c r="M13" t="s">
        <v>18</v>
      </c>
      <c r="N13" t="s">
        <v>18</v>
      </c>
      <c r="O13" t="s">
        <v>18</v>
      </c>
      <c r="P13" t="s">
        <v>18</v>
      </c>
      <c r="Q13" t="s">
        <v>18</v>
      </c>
      <c r="R13" t="s">
        <v>18</v>
      </c>
      <c r="S13" t="s">
        <v>18</v>
      </c>
      <c r="T13" t="s">
        <v>18</v>
      </c>
      <c r="U13" t="s">
        <v>18</v>
      </c>
      <c r="V13" t="s">
        <v>18</v>
      </c>
      <c r="W13" t="s">
        <v>18</v>
      </c>
      <c r="X13" t="s">
        <v>18</v>
      </c>
      <c r="Y13" t="s">
        <v>18</v>
      </c>
      <c r="CT13" t="s">
        <v>15</v>
      </c>
    </row>
    <row r="14" spans="2:98" x14ac:dyDescent="0.25">
      <c r="D14" t="s">
        <v>168</v>
      </c>
      <c r="E14" t="s">
        <v>169</v>
      </c>
      <c r="F14" t="s">
        <v>11</v>
      </c>
      <c r="G14">
        <v>100</v>
      </c>
      <c r="H14">
        <v>4.7</v>
      </c>
      <c r="I14">
        <v>2.8</v>
      </c>
      <c r="J14">
        <v>2.2000000000000002</v>
      </c>
      <c r="K14">
        <v>6.7</v>
      </c>
      <c r="L14">
        <v>1</v>
      </c>
      <c r="M14">
        <v>3.2</v>
      </c>
      <c r="N14">
        <v>1.8</v>
      </c>
      <c r="O14">
        <v>2.2000000000000002</v>
      </c>
      <c r="P14">
        <v>3.4</v>
      </c>
      <c r="Q14">
        <v>15</v>
      </c>
      <c r="R14">
        <v>24.1</v>
      </c>
      <c r="S14">
        <v>11.3</v>
      </c>
      <c r="T14">
        <v>13.4</v>
      </c>
      <c r="U14">
        <v>5.3</v>
      </c>
      <c r="V14">
        <v>2</v>
      </c>
      <c r="W14">
        <v>1</v>
      </c>
      <c r="X14">
        <v>45.2</v>
      </c>
      <c r="Y14">
        <v>50</v>
      </c>
      <c r="CT14" t="s">
        <v>16</v>
      </c>
    </row>
    <row r="15" spans="2:98" x14ac:dyDescent="0.25">
      <c r="D15" t="s">
        <v>170</v>
      </c>
      <c r="E15" t="s">
        <v>171</v>
      </c>
      <c r="F15" t="s">
        <v>11</v>
      </c>
      <c r="G15" t="s">
        <v>18</v>
      </c>
      <c r="H15" t="s">
        <v>18</v>
      </c>
      <c r="I15" t="s">
        <v>18</v>
      </c>
      <c r="J15" t="s">
        <v>18</v>
      </c>
      <c r="K15" t="s">
        <v>18</v>
      </c>
      <c r="L15" t="s">
        <v>18</v>
      </c>
      <c r="M15" t="s">
        <v>18</v>
      </c>
      <c r="N15" t="s">
        <v>18</v>
      </c>
      <c r="O15" t="s">
        <v>18</v>
      </c>
      <c r="P15" t="s">
        <v>18</v>
      </c>
      <c r="Q15" t="s">
        <v>18</v>
      </c>
      <c r="R15" t="s">
        <v>18</v>
      </c>
      <c r="S15" t="s">
        <v>18</v>
      </c>
      <c r="T15" t="s">
        <v>18</v>
      </c>
      <c r="U15" t="s">
        <v>18</v>
      </c>
      <c r="V15" t="s">
        <v>18</v>
      </c>
      <c r="W15" t="s">
        <v>18</v>
      </c>
      <c r="X15" t="s">
        <v>18</v>
      </c>
      <c r="Y15" t="s">
        <v>18</v>
      </c>
      <c r="CT15" t="s">
        <v>17</v>
      </c>
    </row>
    <row r="16" spans="2:98" x14ac:dyDescent="0.25">
      <c r="D16" t="s">
        <v>172</v>
      </c>
      <c r="E16" t="s">
        <v>173</v>
      </c>
      <c r="F16" t="s">
        <v>11</v>
      </c>
      <c r="G16">
        <v>100</v>
      </c>
      <c r="H16">
        <v>4.3</v>
      </c>
      <c r="I16">
        <v>2</v>
      </c>
      <c r="J16">
        <v>2.6</v>
      </c>
      <c r="K16">
        <v>7.2</v>
      </c>
      <c r="L16">
        <v>0.9</v>
      </c>
      <c r="M16">
        <v>4.5999999999999996</v>
      </c>
      <c r="N16">
        <v>1.1000000000000001</v>
      </c>
      <c r="O16">
        <v>3.2</v>
      </c>
      <c r="P16">
        <v>2.9</v>
      </c>
      <c r="Q16">
        <v>14.9</v>
      </c>
      <c r="R16">
        <v>23.3</v>
      </c>
      <c r="S16">
        <v>4.9000000000000004</v>
      </c>
      <c r="T16">
        <v>10.6</v>
      </c>
      <c r="U16">
        <v>10.3</v>
      </c>
      <c r="V16">
        <v>4.3</v>
      </c>
      <c r="W16">
        <v>2.9</v>
      </c>
      <c r="X16">
        <v>46.6</v>
      </c>
      <c r="Y16">
        <v>49</v>
      </c>
      <c r="CT16" t="s">
        <v>19</v>
      </c>
    </row>
    <row r="17" spans="4:98" x14ac:dyDescent="0.25">
      <c r="D17" t="s">
        <v>174</v>
      </c>
      <c r="E17" t="s">
        <v>175</v>
      </c>
      <c r="F17" t="s">
        <v>11</v>
      </c>
      <c r="G17">
        <v>100</v>
      </c>
      <c r="H17">
        <v>4.4000000000000004</v>
      </c>
      <c r="I17">
        <v>2.9</v>
      </c>
      <c r="J17">
        <v>1.5</v>
      </c>
      <c r="K17">
        <v>3.9</v>
      </c>
      <c r="L17">
        <v>0</v>
      </c>
      <c r="M17">
        <v>3.9</v>
      </c>
      <c r="N17">
        <v>0</v>
      </c>
      <c r="O17">
        <v>3.9</v>
      </c>
      <c r="P17">
        <v>2.5</v>
      </c>
      <c r="Q17">
        <v>16.7</v>
      </c>
      <c r="R17">
        <v>24.5</v>
      </c>
      <c r="S17">
        <v>5.9</v>
      </c>
      <c r="T17">
        <v>18.600000000000001</v>
      </c>
      <c r="U17">
        <v>8.3000000000000007</v>
      </c>
      <c r="V17">
        <v>2.9</v>
      </c>
      <c r="W17">
        <v>0</v>
      </c>
      <c r="X17">
        <v>47.8</v>
      </c>
      <c r="Y17">
        <v>50</v>
      </c>
      <c r="CT17" t="s">
        <v>20</v>
      </c>
    </row>
    <row r="18" spans="4:98" x14ac:dyDescent="0.25">
      <c r="D18" t="s">
        <v>176</v>
      </c>
      <c r="E18" t="s">
        <v>177</v>
      </c>
      <c r="F18" t="s">
        <v>74</v>
      </c>
      <c r="G18">
        <v>100</v>
      </c>
      <c r="H18">
        <v>4.2</v>
      </c>
      <c r="I18">
        <v>3.1</v>
      </c>
      <c r="J18">
        <v>2.5</v>
      </c>
      <c r="K18">
        <v>7.5</v>
      </c>
      <c r="L18">
        <v>1.2</v>
      </c>
      <c r="M18">
        <v>4</v>
      </c>
      <c r="N18">
        <v>1.3</v>
      </c>
      <c r="O18">
        <v>3</v>
      </c>
      <c r="P18">
        <v>3.4</v>
      </c>
      <c r="Q18">
        <v>15.4</v>
      </c>
      <c r="R18">
        <v>24.7</v>
      </c>
      <c r="S18">
        <v>7.1</v>
      </c>
      <c r="T18">
        <v>10.6</v>
      </c>
      <c r="U18">
        <v>9</v>
      </c>
      <c r="V18">
        <v>2</v>
      </c>
      <c r="W18">
        <v>1.2</v>
      </c>
      <c r="X18">
        <v>44.4</v>
      </c>
      <c r="Y18">
        <v>47</v>
      </c>
      <c r="CT18" t="s">
        <v>21</v>
      </c>
    </row>
    <row r="19" spans="4:98" x14ac:dyDescent="0.25">
      <c r="D19" t="s">
        <v>178</v>
      </c>
      <c r="E19" t="s">
        <v>179</v>
      </c>
      <c r="F19" t="s">
        <v>11</v>
      </c>
      <c r="G19">
        <v>100</v>
      </c>
      <c r="H19">
        <v>3.8</v>
      </c>
      <c r="I19">
        <v>3.2</v>
      </c>
      <c r="J19">
        <v>3.2</v>
      </c>
      <c r="K19">
        <v>7.4</v>
      </c>
      <c r="L19">
        <v>1.4</v>
      </c>
      <c r="M19">
        <v>4.8</v>
      </c>
      <c r="N19">
        <v>1.6</v>
      </c>
      <c r="O19">
        <v>3.4</v>
      </c>
      <c r="P19">
        <v>3</v>
      </c>
      <c r="Q19">
        <v>16.7</v>
      </c>
      <c r="R19">
        <v>25.3</v>
      </c>
      <c r="S19">
        <v>6.4</v>
      </c>
      <c r="T19">
        <v>10.6</v>
      </c>
      <c r="U19">
        <v>8.1999999999999993</v>
      </c>
      <c r="V19">
        <v>1.2</v>
      </c>
      <c r="W19">
        <v>0</v>
      </c>
      <c r="X19">
        <v>42.6</v>
      </c>
      <c r="Y19">
        <v>45</v>
      </c>
      <c r="CT19" t="s">
        <v>22</v>
      </c>
    </row>
    <row r="20" spans="4:98" x14ac:dyDescent="0.25">
      <c r="D20" t="s">
        <v>180</v>
      </c>
      <c r="E20" t="s">
        <v>181</v>
      </c>
      <c r="F20" t="s">
        <v>11</v>
      </c>
      <c r="G20" t="s">
        <v>18</v>
      </c>
      <c r="H20" t="s">
        <v>18</v>
      </c>
      <c r="I20" t="s">
        <v>18</v>
      </c>
      <c r="J20" t="s">
        <v>18</v>
      </c>
      <c r="K20" t="s">
        <v>18</v>
      </c>
      <c r="L20" t="s">
        <v>18</v>
      </c>
      <c r="M20" t="s">
        <v>18</v>
      </c>
      <c r="N20" t="s">
        <v>18</v>
      </c>
      <c r="O20" t="s">
        <v>18</v>
      </c>
      <c r="P20" t="s">
        <v>18</v>
      </c>
      <c r="Q20" t="s">
        <v>18</v>
      </c>
      <c r="R20" t="s">
        <v>18</v>
      </c>
      <c r="S20" t="s">
        <v>18</v>
      </c>
      <c r="T20" t="s">
        <v>18</v>
      </c>
      <c r="U20" t="s">
        <v>18</v>
      </c>
      <c r="V20" t="s">
        <v>18</v>
      </c>
      <c r="W20" t="s">
        <v>18</v>
      </c>
      <c r="X20" t="s">
        <v>18</v>
      </c>
      <c r="Y20" t="s">
        <v>18</v>
      </c>
      <c r="CT20" t="s">
        <v>23</v>
      </c>
    </row>
    <row r="21" spans="4:98" x14ac:dyDescent="0.25">
      <c r="D21" t="s">
        <v>182</v>
      </c>
      <c r="E21" t="s">
        <v>183</v>
      </c>
      <c r="F21" t="s">
        <v>11</v>
      </c>
      <c r="G21">
        <v>100</v>
      </c>
      <c r="H21">
        <v>4</v>
      </c>
      <c r="I21">
        <v>3.1</v>
      </c>
      <c r="J21">
        <v>1.5</v>
      </c>
      <c r="K21">
        <v>4.5999999999999996</v>
      </c>
      <c r="L21">
        <v>1.2</v>
      </c>
      <c r="M21">
        <v>4.3</v>
      </c>
      <c r="N21">
        <v>1.8</v>
      </c>
      <c r="O21">
        <v>2.5</v>
      </c>
      <c r="P21">
        <v>4.3</v>
      </c>
      <c r="Q21">
        <v>15.7</v>
      </c>
      <c r="R21">
        <v>23.1</v>
      </c>
      <c r="S21">
        <v>12.3</v>
      </c>
      <c r="T21">
        <v>14.2</v>
      </c>
      <c r="U21">
        <v>6.2</v>
      </c>
      <c r="V21">
        <v>1.2</v>
      </c>
      <c r="W21">
        <v>0</v>
      </c>
      <c r="X21">
        <v>45.1</v>
      </c>
      <c r="Y21">
        <v>49</v>
      </c>
      <c r="CT21" t="s">
        <v>24</v>
      </c>
    </row>
    <row r="22" spans="4:98" x14ac:dyDescent="0.25">
      <c r="D22" t="s">
        <v>159</v>
      </c>
      <c r="E22" t="s">
        <v>184</v>
      </c>
      <c r="F22" t="s">
        <v>11</v>
      </c>
      <c r="G22">
        <v>100</v>
      </c>
      <c r="H22">
        <v>3</v>
      </c>
      <c r="I22">
        <v>4.5</v>
      </c>
      <c r="J22">
        <v>1.1000000000000001</v>
      </c>
      <c r="K22">
        <v>4.5</v>
      </c>
      <c r="L22">
        <v>0</v>
      </c>
      <c r="M22">
        <v>2.2000000000000002</v>
      </c>
      <c r="N22">
        <v>2.6</v>
      </c>
      <c r="O22">
        <v>3.7</v>
      </c>
      <c r="P22">
        <v>3.7</v>
      </c>
      <c r="Q22">
        <v>14.5</v>
      </c>
      <c r="R22">
        <v>27.1</v>
      </c>
      <c r="S22">
        <v>7.1</v>
      </c>
      <c r="T22">
        <v>14.1</v>
      </c>
      <c r="U22">
        <v>9.3000000000000007</v>
      </c>
      <c r="V22">
        <v>2.2000000000000002</v>
      </c>
      <c r="W22">
        <v>0.4</v>
      </c>
      <c r="X22">
        <v>47.1</v>
      </c>
      <c r="Y22">
        <v>50</v>
      </c>
      <c r="CT22" t="s">
        <v>25</v>
      </c>
    </row>
    <row r="23" spans="4:98" x14ac:dyDescent="0.25">
      <c r="D23" t="s">
        <v>185</v>
      </c>
      <c r="E23" t="s">
        <v>186</v>
      </c>
      <c r="F23" t="s">
        <v>11</v>
      </c>
      <c r="G23">
        <v>100</v>
      </c>
      <c r="H23">
        <v>4.2</v>
      </c>
      <c r="I23">
        <v>2.4</v>
      </c>
      <c r="J23">
        <v>0.6</v>
      </c>
      <c r="K23">
        <v>2.4</v>
      </c>
      <c r="L23">
        <v>0.6</v>
      </c>
      <c r="M23">
        <v>1.2</v>
      </c>
      <c r="N23">
        <v>2.4</v>
      </c>
      <c r="O23">
        <v>3</v>
      </c>
      <c r="P23">
        <v>1.8</v>
      </c>
      <c r="Q23">
        <v>12.7</v>
      </c>
      <c r="R23">
        <v>29.5</v>
      </c>
      <c r="S23">
        <v>14.5</v>
      </c>
      <c r="T23">
        <v>15.1</v>
      </c>
      <c r="U23">
        <v>6</v>
      </c>
      <c r="V23">
        <v>3</v>
      </c>
      <c r="W23">
        <v>0.6</v>
      </c>
      <c r="X23">
        <v>49.7</v>
      </c>
      <c r="Y23">
        <v>55</v>
      </c>
      <c r="CT23" t="s">
        <v>9</v>
      </c>
    </row>
    <row r="24" spans="4:98" x14ac:dyDescent="0.25">
      <c r="D24" t="s">
        <v>187</v>
      </c>
      <c r="E24" t="s">
        <v>188</v>
      </c>
      <c r="F24" t="s">
        <v>11</v>
      </c>
      <c r="G24">
        <v>100</v>
      </c>
      <c r="H24">
        <v>8.4</v>
      </c>
      <c r="I24">
        <v>3.9</v>
      </c>
      <c r="J24">
        <v>1.6</v>
      </c>
      <c r="K24">
        <v>5.4</v>
      </c>
      <c r="L24">
        <v>1.2</v>
      </c>
      <c r="M24">
        <v>2.5</v>
      </c>
      <c r="N24">
        <v>1</v>
      </c>
      <c r="O24">
        <v>5.5</v>
      </c>
      <c r="P24">
        <v>8.6</v>
      </c>
      <c r="Q24">
        <v>27</v>
      </c>
      <c r="R24">
        <v>14.6</v>
      </c>
      <c r="S24">
        <v>4.9000000000000004</v>
      </c>
      <c r="T24">
        <v>8.3000000000000007</v>
      </c>
      <c r="U24">
        <v>5.4</v>
      </c>
      <c r="V24">
        <v>1.2</v>
      </c>
      <c r="W24">
        <v>0.4</v>
      </c>
      <c r="X24">
        <v>37.5</v>
      </c>
      <c r="Y24">
        <v>36</v>
      </c>
      <c r="CT24" t="s">
        <v>26</v>
      </c>
    </row>
    <row r="25" spans="4:98" x14ac:dyDescent="0.25">
      <c r="D25" t="s">
        <v>187</v>
      </c>
      <c r="E25" t="s">
        <v>189</v>
      </c>
      <c r="F25" t="s">
        <v>74</v>
      </c>
      <c r="G25">
        <v>100</v>
      </c>
      <c r="H25">
        <v>8.1999999999999993</v>
      </c>
      <c r="I25">
        <v>3.8</v>
      </c>
      <c r="J25">
        <v>1.7</v>
      </c>
      <c r="K25">
        <v>5</v>
      </c>
      <c r="L25">
        <v>1</v>
      </c>
      <c r="M25">
        <v>2.4</v>
      </c>
      <c r="N25">
        <v>1.1000000000000001</v>
      </c>
      <c r="O25">
        <v>4.8</v>
      </c>
      <c r="P25">
        <v>7.3</v>
      </c>
      <c r="Q25">
        <v>25.3</v>
      </c>
      <c r="R25">
        <v>16.3</v>
      </c>
      <c r="S25">
        <v>5.7</v>
      </c>
      <c r="T25">
        <v>10</v>
      </c>
      <c r="U25">
        <v>5.9</v>
      </c>
      <c r="V25">
        <v>1.1000000000000001</v>
      </c>
      <c r="W25">
        <v>0.4</v>
      </c>
      <c r="X25">
        <v>39.1</v>
      </c>
      <c r="Y25">
        <v>39</v>
      </c>
      <c r="CT25" t="s">
        <v>27</v>
      </c>
    </row>
    <row r="26" spans="4:98" x14ac:dyDescent="0.25">
      <c r="D26" t="s">
        <v>190</v>
      </c>
      <c r="E26" t="s">
        <v>191</v>
      </c>
      <c r="F26" t="s">
        <v>11</v>
      </c>
      <c r="G26">
        <v>100</v>
      </c>
      <c r="H26">
        <v>9.1</v>
      </c>
      <c r="I26">
        <v>4.2</v>
      </c>
      <c r="J26">
        <v>2</v>
      </c>
      <c r="K26">
        <v>4.9000000000000004</v>
      </c>
      <c r="L26">
        <v>0.3</v>
      </c>
      <c r="M26">
        <v>2.2000000000000002</v>
      </c>
      <c r="N26">
        <v>3.8</v>
      </c>
      <c r="O26">
        <v>13.7</v>
      </c>
      <c r="P26">
        <v>16.399999999999999</v>
      </c>
      <c r="Q26">
        <v>23</v>
      </c>
      <c r="R26">
        <v>9.6999999999999993</v>
      </c>
      <c r="S26">
        <v>3.5</v>
      </c>
      <c r="T26">
        <v>4.5</v>
      </c>
      <c r="U26">
        <v>2</v>
      </c>
      <c r="V26">
        <v>0.4</v>
      </c>
      <c r="W26">
        <v>0.3</v>
      </c>
      <c r="X26">
        <v>30.3</v>
      </c>
      <c r="Y26">
        <v>27</v>
      </c>
      <c r="CT26" t="s">
        <v>28</v>
      </c>
    </row>
    <row r="27" spans="4:98" x14ac:dyDescent="0.25">
      <c r="D27" t="s">
        <v>192</v>
      </c>
      <c r="E27" t="s">
        <v>193</v>
      </c>
      <c r="F27" t="s">
        <v>11</v>
      </c>
      <c r="G27" t="s">
        <v>18</v>
      </c>
      <c r="H27" t="s">
        <v>18</v>
      </c>
      <c r="I27" t="s">
        <v>18</v>
      </c>
      <c r="J27" t="s">
        <v>18</v>
      </c>
      <c r="K27" t="s">
        <v>18</v>
      </c>
      <c r="L27" t="s">
        <v>18</v>
      </c>
      <c r="M27" t="s">
        <v>18</v>
      </c>
      <c r="N27" t="s">
        <v>18</v>
      </c>
      <c r="O27" t="s">
        <v>18</v>
      </c>
      <c r="P27" t="s">
        <v>18</v>
      </c>
      <c r="Q27" t="s">
        <v>18</v>
      </c>
      <c r="R27" t="s">
        <v>18</v>
      </c>
      <c r="S27" t="s">
        <v>18</v>
      </c>
      <c r="T27" t="s">
        <v>18</v>
      </c>
      <c r="U27" t="s">
        <v>18</v>
      </c>
      <c r="V27" t="s">
        <v>18</v>
      </c>
      <c r="W27" t="s">
        <v>18</v>
      </c>
      <c r="X27" t="s">
        <v>18</v>
      </c>
      <c r="Y27" t="s">
        <v>18</v>
      </c>
      <c r="CT27" t="s">
        <v>29</v>
      </c>
    </row>
    <row r="28" spans="4:98" x14ac:dyDescent="0.25">
      <c r="D28" t="s">
        <v>194</v>
      </c>
      <c r="E28" t="s">
        <v>195</v>
      </c>
      <c r="F28" t="s">
        <v>11</v>
      </c>
      <c r="G28">
        <v>100</v>
      </c>
      <c r="H28">
        <v>3.5</v>
      </c>
      <c r="I28">
        <v>2</v>
      </c>
      <c r="J28">
        <v>1.7</v>
      </c>
      <c r="K28">
        <v>6.4</v>
      </c>
      <c r="L28">
        <v>1.4</v>
      </c>
      <c r="M28">
        <v>2.2000000000000002</v>
      </c>
      <c r="N28">
        <v>1.4</v>
      </c>
      <c r="O28">
        <v>2.4</v>
      </c>
      <c r="P28">
        <v>2.8</v>
      </c>
      <c r="Q28">
        <v>16.2</v>
      </c>
      <c r="R28">
        <v>24</v>
      </c>
      <c r="S28">
        <v>7.4</v>
      </c>
      <c r="T28">
        <v>17</v>
      </c>
      <c r="U28">
        <v>8.1999999999999993</v>
      </c>
      <c r="V28">
        <v>2.6</v>
      </c>
      <c r="W28">
        <v>0.8</v>
      </c>
      <c r="X28">
        <v>47.6</v>
      </c>
      <c r="Y28">
        <v>50</v>
      </c>
      <c r="CT28" t="s">
        <v>30</v>
      </c>
    </row>
    <row r="29" spans="4:98" x14ac:dyDescent="0.25">
      <c r="D29" t="s">
        <v>196</v>
      </c>
      <c r="E29" t="s">
        <v>197</v>
      </c>
      <c r="F29" t="s">
        <v>11</v>
      </c>
      <c r="G29">
        <v>100</v>
      </c>
      <c r="H29">
        <v>7.4</v>
      </c>
      <c r="I29">
        <v>2.2000000000000002</v>
      </c>
      <c r="J29">
        <v>1.1000000000000001</v>
      </c>
      <c r="K29">
        <v>6.7</v>
      </c>
      <c r="L29">
        <v>0.9</v>
      </c>
      <c r="M29">
        <v>4.7</v>
      </c>
      <c r="N29">
        <v>3.6</v>
      </c>
      <c r="O29">
        <v>6</v>
      </c>
      <c r="P29">
        <v>7.1</v>
      </c>
      <c r="Q29">
        <v>21.4</v>
      </c>
      <c r="R29">
        <v>23.2</v>
      </c>
      <c r="S29">
        <v>5.0999999999999996</v>
      </c>
      <c r="T29">
        <v>6.9</v>
      </c>
      <c r="U29">
        <v>2.7</v>
      </c>
      <c r="V29">
        <v>0.4</v>
      </c>
      <c r="W29">
        <v>0.4</v>
      </c>
      <c r="X29">
        <v>37</v>
      </c>
      <c r="Y29">
        <v>38</v>
      </c>
      <c r="CT29" t="s">
        <v>31</v>
      </c>
    </row>
    <row r="30" spans="4:98" x14ac:dyDescent="0.25">
      <c r="D30" t="s">
        <v>198</v>
      </c>
      <c r="E30" t="s">
        <v>199</v>
      </c>
      <c r="F30" t="s">
        <v>11</v>
      </c>
      <c r="G30">
        <v>100</v>
      </c>
      <c r="H30">
        <v>3.3</v>
      </c>
      <c r="I30">
        <v>3.8</v>
      </c>
      <c r="J30">
        <v>2.1</v>
      </c>
      <c r="K30">
        <v>4.4000000000000004</v>
      </c>
      <c r="L30">
        <v>1.6</v>
      </c>
      <c r="M30">
        <v>3.6</v>
      </c>
      <c r="N30">
        <v>3.1</v>
      </c>
      <c r="O30">
        <v>4.9000000000000004</v>
      </c>
      <c r="P30">
        <v>4.0999999999999996</v>
      </c>
      <c r="Q30">
        <v>16.600000000000001</v>
      </c>
      <c r="R30">
        <v>23.2</v>
      </c>
      <c r="S30">
        <v>10</v>
      </c>
      <c r="T30">
        <v>11.2</v>
      </c>
      <c r="U30">
        <v>5.3</v>
      </c>
      <c r="V30">
        <v>1.8</v>
      </c>
      <c r="W30">
        <v>0.7</v>
      </c>
      <c r="X30">
        <v>43.3</v>
      </c>
      <c r="Y30">
        <v>46</v>
      </c>
      <c r="CT30" t="s">
        <v>32</v>
      </c>
    </row>
    <row r="31" spans="4:98" x14ac:dyDescent="0.25">
      <c r="D31" t="s">
        <v>198</v>
      </c>
      <c r="E31" t="s">
        <v>200</v>
      </c>
      <c r="F31" t="s">
        <v>74</v>
      </c>
      <c r="G31">
        <v>100</v>
      </c>
      <c r="H31">
        <v>3.4</v>
      </c>
      <c r="I31">
        <v>3.6</v>
      </c>
      <c r="J31">
        <v>2.4</v>
      </c>
      <c r="K31">
        <v>4.8</v>
      </c>
      <c r="L31">
        <v>1.1000000000000001</v>
      </c>
      <c r="M31">
        <v>2.9</v>
      </c>
      <c r="N31">
        <v>2.4</v>
      </c>
      <c r="O31">
        <v>3.4</v>
      </c>
      <c r="P31">
        <v>3.9</v>
      </c>
      <c r="Q31">
        <v>15.8</v>
      </c>
      <c r="R31">
        <v>24.1</v>
      </c>
      <c r="S31">
        <v>11.3</v>
      </c>
      <c r="T31">
        <v>12.9</v>
      </c>
      <c r="U31">
        <v>5.8</v>
      </c>
      <c r="V31">
        <v>1.5</v>
      </c>
      <c r="W31">
        <v>0.6</v>
      </c>
      <c r="X31">
        <v>44.9</v>
      </c>
      <c r="Y31">
        <v>49</v>
      </c>
      <c r="CT31" t="s">
        <v>33</v>
      </c>
    </row>
    <row r="32" spans="4:98" x14ac:dyDescent="0.25">
      <c r="D32" t="s">
        <v>201</v>
      </c>
      <c r="E32" t="s">
        <v>202</v>
      </c>
      <c r="F32" t="s">
        <v>11</v>
      </c>
      <c r="G32">
        <v>100</v>
      </c>
      <c r="H32">
        <v>4.3</v>
      </c>
      <c r="I32">
        <v>1.1000000000000001</v>
      </c>
      <c r="J32">
        <v>1.1000000000000001</v>
      </c>
      <c r="K32">
        <v>4.9000000000000004</v>
      </c>
      <c r="L32">
        <v>1.1000000000000001</v>
      </c>
      <c r="M32">
        <v>3.2</v>
      </c>
      <c r="N32">
        <v>2.7</v>
      </c>
      <c r="O32">
        <v>2.2000000000000002</v>
      </c>
      <c r="P32">
        <v>4.3</v>
      </c>
      <c r="Q32">
        <v>17.8</v>
      </c>
      <c r="R32">
        <v>22.2</v>
      </c>
      <c r="S32">
        <v>10.8</v>
      </c>
      <c r="T32">
        <v>17.3</v>
      </c>
      <c r="U32">
        <v>4.3</v>
      </c>
      <c r="V32">
        <v>1.6</v>
      </c>
      <c r="W32">
        <v>1.1000000000000001</v>
      </c>
      <c r="X32">
        <v>46.3</v>
      </c>
      <c r="Y32">
        <v>47</v>
      </c>
      <c r="CT32" t="s">
        <v>34</v>
      </c>
    </row>
    <row r="33" spans="4:98" x14ac:dyDescent="0.25">
      <c r="D33" t="s">
        <v>203</v>
      </c>
      <c r="E33" t="s">
        <v>204</v>
      </c>
      <c r="F33" t="s">
        <v>11</v>
      </c>
      <c r="G33">
        <v>100</v>
      </c>
      <c r="H33">
        <v>5</v>
      </c>
      <c r="I33">
        <v>4</v>
      </c>
      <c r="J33">
        <v>2.7</v>
      </c>
      <c r="K33">
        <v>11.8</v>
      </c>
      <c r="L33">
        <v>4.3</v>
      </c>
      <c r="M33">
        <v>2.2999999999999998</v>
      </c>
      <c r="N33">
        <v>2.2999999999999998</v>
      </c>
      <c r="O33">
        <v>3.7</v>
      </c>
      <c r="P33">
        <v>2.7</v>
      </c>
      <c r="Q33">
        <v>19.2</v>
      </c>
      <c r="R33">
        <v>20.5</v>
      </c>
      <c r="S33">
        <v>8.5</v>
      </c>
      <c r="T33">
        <v>6.8</v>
      </c>
      <c r="U33">
        <v>5.2</v>
      </c>
      <c r="V33">
        <v>0.3</v>
      </c>
      <c r="W33">
        <v>0.7</v>
      </c>
      <c r="X33">
        <v>37.9</v>
      </c>
      <c r="Y33">
        <v>40</v>
      </c>
      <c r="CT33" t="s">
        <v>35</v>
      </c>
    </row>
    <row r="34" spans="4:98" x14ac:dyDescent="0.25">
      <c r="D34" t="s">
        <v>205</v>
      </c>
      <c r="E34" t="s">
        <v>206</v>
      </c>
      <c r="F34" t="s">
        <v>11</v>
      </c>
      <c r="G34">
        <v>100</v>
      </c>
      <c r="H34">
        <v>3.1</v>
      </c>
      <c r="I34">
        <v>2.7</v>
      </c>
      <c r="J34">
        <v>2.4</v>
      </c>
      <c r="K34">
        <v>6.6</v>
      </c>
      <c r="L34">
        <v>0.3</v>
      </c>
      <c r="M34">
        <v>3.3</v>
      </c>
      <c r="N34">
        <v>2</v>
      </c>
      <c r="O34">
        <v>4.5</v>
      </c>
      <c r="P34">
        <v>4.9000000000000004</v>
      </c>
      <c r="Q34">
        <v>15.7</v>
      </c>
      <c r="R34">
        <v>22.7</v>
      </c>
      <c r="S34">
        <v>10.199999999999999</v>
      </c>
      <c r="T34">
        <v>11</v>
      </c>
      <c r="U34">
        <v>6.4</v>
      </c>
      <c r="V34">
        <v>1.3</v>
      </c>
      <c r="W34">
        <v>3</v>
      </c>
      <c r="X34">
        <v>45.2</v>
      </c>
      <c r="Y34">
        <v>49</v>
      </c>
      <c r="CT34" t="s">
        <v>36</v>
      </c>
    </row>
    <row r="35" spans="4:98" x14ac:dyDescent="0.25">
      <c r="D35" t="s">
        <v>205</v>
      </c>
      <c r="E35" t="s">
        <v>207</v>
      </c>
      <c r="F35" t="s">
        <v>74</v>
      </c>
      <c r="G35">
        <v>100</v>
      </c>
      <c r="H35">
        <v>2.6</v>
      </c>
      <c r="I35">
        <v>1.7</v>
      </c>
      <c r="J35">
        <v>0.9</v>
      </c>
      <c r="K35">
        <v>3.1</v>
      </c>
      <c r="L35">
        <v>0.4</v>
      </c>
      <c r="M35">
        <v>1.6</v>
      </c>
      <c r="N35">
        <v>2.2000000000000002</v>
      </c>
      <c r="O35">
        <v>10.4</v>
      </c>
      <c r="P35">
        <v>12.5</v>
      </c>
      <c r="Q35">
        <v>25.1</v>
      </c>
      <c r="R35">
        <v>20.6</v>
      </c>
      <c r="S35">
        <v>6.4</v>
      </c>
      <c r="T35">
        <v>6.7</v>
      </c>
      <c r="U35">
        <v>3.6</v>
      </c>
      <c r="V35">
        <v>0.9</v>
      </c>
      <c r="W35">
        <v>1.1000000000000001</v>
      </c>
      <c r="X35">
        <v>40.1</v>
      </c>
      <c r="Y35">
        <v>38</v>
      </c>
      <c r="CT35" t="s">
        <v>37</v>
      </c>
    </row>
    <row r="36" spans="4:98" x14ac:dyDescent="0.25">
      <c r="D36" t="s">
        <v>156</v>
      </c>
      <c r="E36" t="s">
        <v>208</v>
      </c>
      <c r="F36" t="s">
        <v>11</v>
      </c>
      <c r="G36" t="s">
        <v>18</v>
      </c>
      <c r="H36" t="s">
        <v>18</v>
      </c>
      <c r="I36" t="s">
        <v>18</v>
      </c>
      <c r="J36" t="s">
        <v>18</v>
      </c>
      <c r="K36" t="s">
        <v>18</v>
      </c>
      <c r="L36" t="s">
        <v>18</v>
      </c>
      <c r="M36" t="s">
        <v>18</v>
      </c>
      <c r="N36" t="s">
        <v>18</v>
      </c>
      <c r="O36" t="s">
        <v>18</v>
      </c>
      <c r="P36" t="s">
        <v>18</v>
      </c>
      <c r="Q36" t="s">
        <v>18</v>
      </c>
      <c r="R36" t="s">
        <v>18</v>
      </c>
      <c r="S36" t="s">
        <v>18</v>
      </c>
      <c r="T36" t="s">
        <v>18</v>
      </c>
      <c r="U36" t="s">
        <v>18</v>
      </c>
      <c r="V36" t="s">
        <v>18</v>
      </c>
      <c r="W36" t="s">
        <v>18</v>
      </c>
      <c r="X36" t="s">
        <v>18</v>
      </c>
      <c r="Y36" t="s">
        <v>18</v>
      </c>
      <c r="CT36" t="s">
        <v>38</v>
      </c>
    </row>
    <row r="37" spans="4:98" x14ac:dyDescent="0.25">
      <c r="D37" t="s">
        <v>41</v>
      </c>
      <c r="E37" t="s">
        <v>209</v>
      </c>
      <c r="F37" t="s">
        <v>11</v>
      </c>
      <c r="G37">
        <v>100</v>
      </c>
      <c r="H37">
        <v>3.9</v>
      </c>
      <c r="I37">
        <v>2.5</v>
      </c>
      <c r="J37">
        <v>3.4</v>
      </c>
      <c r="K37">
        <v>4.4000000000000004</v>
      </c>
      <c r="L37">
        <v>0.5</v>
      </c>
      <c r="M37">
        <v>1</v>
      </c>
      <c r="N37">
        <v>1</v>
      </c>
      <c r="O37">
        <v>2.5</v>
      </c>
      <c r="P37">
        <v>4.4000000000000004</v>
      </c>
      <c r="Q37">
        <v>14.3</v>
      </c>
      <c r="R37">
        <v>26.6</v>
      </c>
      <c r="S37">
        <v>13.3</v>
      </c>
      <c r="T37">
        <v>14.8</v>
      </c>
      <c r="U37">
        <v>4.9000000000000004</v>
      </c>
      <c r="V37">
        <v>1.5</v>
      </c>
      <c r="W37">
        <v>1</v>
      </c>
      <c r="X37">
        <v>46.9</v>
      </c>
      <c r="Y37">
        <v>52</v>
      </c>
      <c r="CT37" t="s">
        <v>39</v>
      </c>
    </row>
    <row r="38" spans="4:98" x14ac:dyDescent="0.25">
      <c r="D38" t="s">
        <v>210</v>
      </c>
      <c r="E38" t="s">
        <v>211</v>
      </c>
      <c r="F38" t="s">
        <v>11</v>
      </c>
      <c r="G38" t="s">
        <v>18</v>
      </c>
      <c r="H38" t="s">
        <v>18</v>
      </c>
      <c r="I38" t="s">
        <v>18</v>
      </c>
      <c r="J38" t="s">
        <v>18</v>
      </c>
      <c r="K38" t="s">
        <v>18</v>
      </c>
      <c r="L38" t="s">
        <v>18</v>
      </c>
      <c r="M38" t="s">
        <v>18</v>
      </c>
      <c r="N38" t="s">
        <v>18</v>
      </c>
      <c r="O38" t="s">
        <v>18</v>
      </c>
      <c r="P38" t="s">
        <v>18</v>
      </c>
      <c r="Q38" t="s">
        <v>18</v>
      </c>
      <c r="R38" t="s">
        <v>18</v>
      </c>
      <c r="S38" t="s">
        <v>18</v>
      </c>
      <c r="T38" t="s">
        <v>18</v>
      </c>
      <c r="U38" t="s">
        <v>18</v>
      </c>
      <c r="V38" t="s">
        <v>18</v>
      </c>
      <c r="W38" t="s">
        <v>18</v>
      </c>
      <c r="X38" t="s">
        <v>18</v>
      </c>
      <c r="Y38" t="s">
        <v>18</v>
      </c>
      <c r="CT38" t="s">
        <v>40</v>
      </c>
    </row>
    <row r="39" spans="4:98" x14ac:dyDescent="0.25">
      <c r="D39" t="s">
        <v>212</v>
      </c>
      <c r="E39" t="s">
        <v>213</v>
      </c>
      <c r="F39" t="s">
        <v>11</v>
      </c>
      <c r="G39">
        <v>100</v>
      </c>
      <c r="H39">
        <v>4.7</v>
      </c>
      <c r="I39">
        <v>4.0999999999999996</v>
      </c>
      <c r="J39">
        <v>2.5</v>
      </c>
      <c r="K39">
        <v>7.5</v>
      </c>
      <c r="L39">
        <v>0.9</v>
      </c>
      <c r="M39">
        <v>2.6</v>
      </c>
      <c r="N39">
        <v>1.7</v>
      </c>
      <c r="O39">
        <v>2.2000000000000002</v>
      </c>
      <c r="P39">
        <v>2.7</v>
      </c>
      <c r="Q39">
        <v>17.899999999999999</v>
      </c>
      <c r="R39">
        <v>19.7</v>
      </c>
      <c r="S39">
        <v>7.4</v>
      </c>
      <c r="T39">
        <v>14.2</v>
      </c>
      <c r="U39">
        <v>7.2</v>
      </c>
      <c r="V39">
        <v>2.4</v>
      </c>
      <c r="W39">
        <v>2.2999999999999998</v>
      </c>
      <c r="X39">
        <v>44.9</v>
      </c>
      <c r="Y39">
        <v>47</v>
      </c>
      <c r="CT39" t="s">
        <v>41</v>
      </c>
    </row>
    <row r="40" spans="4:98" x14ac:dyDescent="0.25">
      <c r="D40" t="s">
        <v>212</v>
      </c>
      <c r="E40" t="s">
        <v>214</v>
      </c>
      <c r="F40" t="s">
        <v>74</v>
      </c>
      <c r="G40">
        <v>100</v>
      </c>
      <c r="H40">
        <v>4.4000000000000004</v>
      </c>
      <c r="I40">
        <v>3.6</v>
      </c>
      <c r="J40">
        <v>2.4</v>
      </c>
      <c r="K40">
        <v>7</v>
      </c>
      <c r="L40">
        <v>1.1000000000000001</v>
      </c>
      <c r="M40">
        <v>2.7</v>
      </c>
      <c r="N40">
        <v>1.7</v>
      </c>
      <c r="O40">
        <v>2.1</v>
      </c>
      <c r="P40">
        <v>2.7</v>
      </c>
      <c r="Q40">
        <v>16.399999999999999</v>
      </c>
      <c r="R40">
        <v>20.5</v>
      </c>
      <c r="S40">
        <v>8.4</v>
      </c>
      <c r="T40">
        <v>14</v>
      </c>
      <c r="U40">
        <v>7.5</v>
      </c>
      <c r="V40">
        <v>3.2</v>
      </c>
      <c r="W40">
        <v>2.4</v>
      </c>
      <c r="X40">
        <v>46.2</v>
      </c>
      <c r="Y40">
        <v>48</v>
      </c>
      <c r="CT40" t="s">
        <v>42</v>
      </c>
    </row>
    <row r="41" spans="4:98" x14ac:dyDescent="0.25">
      <c r="D41" t="s">
        <v>155</v>
      </c>
      <c r="E41" t="s">
        <v>215</v>
      </c>
      <c r="F41" t="s">
        <v>11</v>
      </c>
      <c r="G41">
        <v>100</v>
      </c>
      <c r="H41">
        <v>4.8</v>
      </c>
      <c r="I41">
        <v>3.4</v>
      </c>
      <c r="J41">
        <v>2.2999999999999998</v>
      </c>
      <c r="K41">
        <v>6.2</v>
      </c>
      <c r="L41">
        <v>0.9</v>
      </c>
      <c r="M41">
        <v>1.9</v>
      </c>
      <c r="N41">
        <v>1.2</v>
      </c>
      <c r="O41">
        <v>3.6</v>
      </c>
      <c r="P41">
        <v>2.8</v>
      </c>
      <c r="Q41">
        <v>17.399999999999999</v>
      </c>
      <c r="R41">
        <v>21</v>
      </c>
      <c r="S41">
        <v>8.1</v>
      </c>
      <c r="T41">
        <v>15</v>
      </c>
      <c r="U41">
        <v>8.6999999999999993</v>
      </c>
      <c r="V41">
        <v>1.8</v>
      </c>
      <c r="W41">
        <v>0.9</v>
      </c>
      <c r="X41">
        <v>45.7</v>
      </c>
      <c r="Y41">
        <v>48</v>
      </c>
      <c r="CT41" t="s">
        <v>43</v>
      </c>
    </row>
    <row r="42" spans="4:98" x14ac:dyDescent="0.25">
      <c r="D42" t="s">
        <v>155</v>
      </c>
      <c r="E42" t="s">
        <v>216</v>
      </c>
      <c r="F42" t="s">
        <v>74</v>
      </c>
      <c r="G42">
        <v>100</v>
      </c>
      <c r="H42">
        <v>4.8</v>
      </c>
      <c r="I42">
        <v>3.4</v>
      </c>
      <c r="J42">
        <v>2.2999999999999998</v>
      </c>
      <c r="K42">
        <v>6.2</v>
      </c>
      <c r="L42">
        <v>0.9</v>
      </c>
      <c r="M42">
        <v>1.9</v>
      </c>
      <c r="N42">
        <v>1.2</v>
      </c>
      <c r="O42">
        <v>3.6</v>
      </c>
      <c r="P42">
        <v>2.8</v>
      </c>
      <c r="Q42">
        <v>17.399999999999999</v>
      </c>
      <c r="R42">
        <v>21</v>
      </c>
      <c r="S42">
        <v>8.1</v>
      </c>
      <c r="T42">
        <v>15</v>
      </c>
      <c r="U42">
        <v>8.6999999999999993</v>
      </c>
      <c r="V42">
        <v>1.8</v>
      </c>
      <c r="W42">
        <v>0.9</v>
      </c>
      <c r="X42">
        <v>45.7</v>
      </c>
      <c r="Y42">
        <v>48</v>
      </c>
      <c r="CT42" t="s">
        <v>44</v>
      </c>
    </row>
    <row r="43" spans="4:98" x14ac:dyDescent="0.25">
      <c r="D43" t="s">
        <v>217</v>
      </c>
      <c r="E43" t="s">
        <v>218</v>
      </c>
      <c r="F43" t="s">
        <v>11</v>
      </c>
      <c r="G43" t="s">
        <v>18</v>
      </c>
      <c r="H43" t="s">
        <v>18</v>
      </c>
      <c r="I43" t="s">
        <v>18</v>
      </c>
      <c r="J43" t="s">
        <v>18</v>
      </c>
      <c r="K43" t="s">
        <v>18</v>
      </c>
      <c r="L43" t="s">
        <v>18</v>
      </c>
      <c r="M43" t="s">
        <v>18</v>
      </c>
      <c r="N43" t="s">
        <v>18</v>
      </c>
      <c r="O43" t="s">
        <v>18</v>
      </c>
      <c r="P43" t="s">
        <v>18</v>
      </c>
      <c r="Q43" t="s">
        <v>18</v>
      </c>
      <c r="R43" t="s">
        <v>18</v>
      </c>
      <c r="S43" t="s">
        <v>18</v>
      </c>
      <c r="T43" t="s">
        <v>18</v>
      </c>
      <c r="U43" t="s">
        <v>18</v>
      </c>
      <c r="V43" t="s">
        <v>18</v>
      </c>
      <c r="W43" t="s">
        <v>18</v>
      </c>
      <c r="X43" t="s">
        <v>18</v>
      </c>
      <c r="Y43" t="s">
        <v>18</v>
      </c>
      <c r="CT43" t="s">
        <v>45</v>
      </c>
    </row>
    <row r="44" spans="4:98" x14ac:dyDescent="0.25">
      <c r="D44" t="s">
        <v>219</v>
      </c>
      <c r="E44" t="s">
        <v>220</v>
      </c>
      <c r="F44" t="s">
        <v>11</v>
      </c>
      <c r="G44">
        <v>100</v>
      </c>
      <c r="H44">
        <v>5.5</v>
      </c>
      <c r="I44">
        <v>2.8</v>
      </c>
      <c r="J44">
        <v>1.4</v>
      </c>
      <c r="K44">
        <v>5.5</v>
      </c>
      <c r="L44">
        <v>2.2999999999999998</v>
      </c>
      <c r="M44">
        <v>0.5</v>
      </c>
      <c r="N44">
        <v>1.4</v>
      </c>
      <c r="O44">
        <v>4.0999999999999996</v>
      </c>
      <c r="P44">
        <v>6.9</v>
      </c>
      <c r="Q44">
        <v>18.8</v>
      </c>
      <c r="R44">
        <v>21.1</v>
      </c>
      <c r="S44">
        <v>10.6</v>
      </c>
      <c r="T44">
        <v>12.4</v>
      </c>
      <c r="U44">
        <v>5</v>
      </c>
      <c r="V44">
        <v>1.8</v>
      </c>
      <c r="W44">
        <v>0</v>
      </c>
      <c r="X44">
        <v>43.4</v>
      </c>
      <c r="Y44">
        <v>45</v>
      </c>
      <c r="CT44" t="s">
        <v>46</v>
      </c>
    </row>
    <row r="45" spans="4:98" x14ac:dyDescent="0.25">
      <c r="D45" t="s">
        <v>221</v>
      </c>
      <c r="E45" t="s">
        <v>222</v>
      </c>
      <c r="F45" t="s">
        <v>11</v>
      </c>
      <c r="G45">
        <v>100</v>
      </c>
      <c r="H45">
        <v>5.2</v>
      </c>
      <c r="I45">
        <v>2.7</v>
      </c>
      <c r="J45">
        <v>2.7</v>
      </c>
      <c r="K45">
        <v>6.3</v>
      </c>
      <c r="L45">
        <v>0.8</v>
      </c>
      <c r="M45">
        <v>1.4</v>
      </c>
      <c r="N45">
        <v>0.8</v>
      </c>
      <c r="O45">
        <v>0.5</v>
      </c>
      <c r="P45">
        <v>3</v>
      </c>
      <c r="Q45">
        <v>15</v>
      </c>
      <c r="R45">
        <v>24.9</v>
      </c>
      <c r="S45">
        <v>11.5</v>
      </c>
      <c r="T45">
        <v>18.3</v>
      </c>
      <c r="U45">
        <v>4.9000000000000004</v>
      </c>
      <c r="V45">
        <v>1.4</v>
      </c>
      <c r="W45">
        <v>0.5</v>
      </c>
      <c r="X45">
        <v>46.9</v>
      </c>
      <c r="Y45">
        <v>52</v>
      </c>
      <c r="CT45" t="s">
        <v>47</v>
      </c>
    </row>
    <row r="46" spans="4:98" x14ac:dyDescent="0.25">
      <c r="D46" t="s">
        <v>221</v>
      </c>
      <c r="E46" t="s">
        <v>223</v>
      </c>
      <c r="F46" t="s">
        <v>74</v>
      </c>
      <c r="G46">
        <v>100</v>
      </c>
      <c r="H46">
        <v>4.2</v>
      </c>
      <c r="I46">
        <v>2.8</v>
      </c>
      <c r="J46">
        <v>1.6</v>
      </c>
      <c r="K46">
        <v>5.6</v>
      </c>
      <c r="L46">
        <v>0.7</v>
      </c>
      <c r="M46">
        <v>2.4</v>
      </c>
      <c r="N46">
        <v>1.6</v>
      </c>
      <c r="O46">
        <v>2.4</v>
      </c>
      <c r="P46">
        <v>2.9</v>
      </c>
      <c r="Q46">
        <v>15.4</v>
      </c>
      <c r="R46">
        <v>26</v>
      </c>
      <c r="S46">
        <v>9.8000000000000007</v>
      </c>
      <c r="T46">
        <v>15.9</v>
      </c>
      <c r="U46">
        <v>6.4</v>
      </c>
      <c r="V46">
        <v>1.8</v>
      </c>
      <c r="W46">
        <v>0.5</v>
      </c>
      <c r="X46">
        <v>46.7</v>
      </c>
      <c r="Y46">
        <v>50</v>
      </c>
      <c r="CT46" t="s">
        <v>48</v>
      </c>
    </row>
    <row r="47" spans="4:98" x14ac:dyDescent="0.25">
      <c r="D47" t="s">
        <v>224</v>
      </c>
      <c r="E47" t="s">
        <v>225</v>
      </c>
      <c r="F47" t="s">
        <v>11</v>
      </c>
      <c r="G47">
        <v>100</v>
      </c>
      <c r="H47">
        <v>2.4</v>
      </c>
      <c r="I47">
        <v>1.6</v>
      </c>
      <c r="J47">
        <v>2.4</v>
      </c>
      <c r="K47">
        <v>6.5</v>
      </c>
      <c r="L47">
        <v>0</v>
      </c>
      <c r="M47">
        <v>0.8</v>
      </c>
      <c r="N47">
        <v>2.4</v>
      </c>
      <c r="O47">
        <v>4.8</v>
      </c>
      <c r="P47">
        <v>4.8</v>
      </c>
      <c r="Q47">
        <v>13.7</v>
      </c>
      <c r="R47">
        <v>28.2</v>
      </c>
      <c r="S47">
        <v>7.3</v>
      </c>
      <c r="T47">
        <v>18.5</v>
      </c>
      <c r="U47">
        <v>4.8</v>
      </c>
      <c r="V47">
        <v>1.6</v>
      </c>
      <c r="W47">
        <v>0</v>
      </c>
      <c r="X47">
        <v>46.3</v>
      </c>
      <c r="Y47">
        <v>49</v>
      </c>
      <c r="CT47" t="s">
        <v>49</v>
      </c>
    </row>
    <row r="48" spans="4:98" x14ac:dyDescent="0.25">
      <c r="D48" t="s">
        <v>226</v>
      </c>
      <c r="E48" t="s">
        <v>227</v>
      </c>
      <c r="F48" t="s">
        <v>11</v>
      </c>
      <c r="G48">
        <v>100</v>
      </c>
      <c r="H48">
        <v>1.4</v>
      </c>
      <c r="I48">
        <v>0.6</v>
      </c>
      <c r="J48">
        <v>1.1000000000000001</v>
      </c>
      <c r="K48">
        <v>3.3</v>
      </c>
      <c r="L48">
        <v>1.9</v>
      </c>
      <c r="M48">
        <v>3.1</v>
      </c>
      <c r="N48">
        <v>1.7</v>
      </c>
      <c r="O48">
        <v>4.2</v>
      </c>
      <c r="P48">
        <v>2.2000000000000002</v>
      </c>
      <c r="Q48">
        <v>10</v>
      </c>
      <c r="R48">
        <v>29.5</v>
      </c>
      <c r="S48">
        <v>9.1999999999999993</v>
      </c>
      <c r="T48">
        <v>13.9</v>
      </c>
      <c r="U48">
        <v>10.9</v>
      </c>
      <c r="V48">
        <v>3.3</v>
      </c>
      <c r="W48">
        <v>3.6</v>
      </c>
      <c r="X48">
        <v>52.6</v>
      </c>
      <c r="Y48">
        <v>54</v>
      </c>
      <c r="CT48" t="s">
        <v>154</v>
      </c>
    </row>
    <row r="49" spans="4:98" x14ac:dyDescent="0.25">
      <c r="D49" t="s">
        <v>228</v>
      </c>
      <c r="E49" t="s">
        <v>229</v>
      </c>
      <c r="F49" t="s">
        <v>11</v>
      </c>
      <c r="G49">
        <v>100</v>
      </c>
      <c r="H49">
        <v>7.2</v>
      </c>
      <c r="I49">
        <v>3.4</v>
      </c>
      <c r="J49">
        <v>2.1</v>
      </c>
      <c r="K49">
        <v>3.8</v>
      </c>
      <c r="L49">
        <v>0.5</v>
      </c>
      <c r="M49">
        <v>2.2000000000000002</v>
      </c>
      <c r="N49">
        <v>1.2</v>
      </c>
      <c r="O49">
        <v>2.2000000000000002</v>
      </c>
      <c r="P49">
        <v>2.6</v>
      </c>
      <c r="Q49">
        <v>19.5</v>
      </c>
      <c r="R49">
        <v>22.3</v>
      </c>
      <c r="S49">
        <v>8.6</v>
      </c>
      <c r="T49">
        <v>16.100000000000001</v>
      </c>
      <c r="U49">
        <v>7.5</v>
      </c>
      <c r="V49">
        <v>0.7</v>
      </c>
      <c r="W49">
        <v>0.2</v>
      </c>
      <c r="X49">
        <v>44.7</v>
      </c>
      <c r="Y49">
        <v>48</v>
      </c>
      <c r="CT49" t="s">
        <v>50</v>
      </c>
    </row>
    <row r="50" spans="4:98" x14ac:dyDescent="0.25">
      <c r="D50" t="s">
        <v>230</v>
      </c>
      <c r="E50" t="s">
        <v>231</v>
      </c>
      <c r="F50" t="s">
        <v>11</v>
      </c>
      <c r="G50" t="s">
        <v>18</v>
      </c>
      <c r="H50" t="s">
        <v>18</v>
      </c>
      <c r="I50" t="s">
        <v>18</v>
      </c>
      <c r="J50" t="s">
        <v>18</v>
      </c>
      <c r="K50" t="s">
        <v>18</v>
      </c>
      <c r="L50" t="s">
        <v>18</v>
      </c>
      <c r="M50" t="s">
        <v>18</v>
      </c>
      <c r="N50" t="s">
        <v>18</v>
      </c>
      <c r="O50" t="s">
        <v>18</v>
      </c>
      <c r="P50" t="s">
        <v>18</v>
      </c>
      <c r="Q50" t="s">
        <v>18</v>
      </c>
      <c r="R50" t="s">
        <v>18</v>
      </c>
      <c r="S50" t="s">
        <v>18</v>
      </c>
      <c r="T50" t="s">
        <v>18</v>
      </c>
      <c r="U50" t="s">
        <v>18</v>
      </c>
      <c r="V50" t="s">
        <v>18</v>
      </c>
      <c r="W50" t="s">
        <v>18</v>
      </c>
      <c r="X50" t="s">
        <v>18</v>
      </c>
      <c r="Y50" t="s">
        <v>18</v>
      </c>
      <c r="CT50" t="s">
        <v>51</v>
      </c>
    </row>
    <row r="51" spans="4:98" x14ac:dyDescent="0.25">
      <c r="D51" t="s">
        <v>230</v>
      </c>
      <c r="E51" t="s">
        <v>232</v>
      </c>
      <c r="F51" t="s">
        <v>74</v>
      </c>
      <c r="G51">
        <v>100</v>
      </c>
      <c r="H51">
        <v>2.7</v>
      </c>
      <c r="I51">
        <v>1.3</v>
      </c>
      <c r="J51">
        <v>1.8</v>
      </c>
      <c r="K51">
        <v>4.7</v>
      </c>
      <c r="L51">
        <v>1.3</v>
      </c>
      <c r="M51">
        <v>2.4</v>
      </c>
      <c r="N51">
        <v>1.6</v>
      </c>
      <c r="O51">
        <v>4.2</v>
      </c>
      <c r="P51">
        <v>2.4</v>
      </c>
      <c r="Q51">
        <v>13.5</v>
      </c>
      <c r="R51">
        <v>25.8</v>
      </c>
      <c r="S51">
        <v>8.6999999999999993</v>
      </c>
      <c r="T51">
        <v>15.7</v>
      </c>
      <c r="U51">
        <v>9.4</v>
      </c>
      <c r="V51">
        <v>2.5</v>
      </c>
      <c r="W51">
        <v>1.9</v>
      </c>
      <c r="X51">
        <v>49.5</v>
      </c>
      <c r="Y51">
        <v>52</v>
      </c>
      <c r="CT51" t="s">
        <v>52</v>
      </c>
    </row>
    <row r="52" spans="4:98" x14ac:dyDescent="0.25">
      <c r="D52" t="s">
        <v>233</v>
      </c>
      <c r="E52" t="s">
        <v>234</v>
      </c>
      <c r="F52" t="s">
        <v>11</v>
      </c>
      <c r="G52">
        <v>100</v>
      </c>
      <c r="H52">
        <v>5</v>
      </c>
      <c r="I52">
        <v>2.5</v>
      </c>
      <c r="J52">
        <v>1.9</v>
      </c>
      <c r="K52">
        <v>3.7</v>
      </c>
      <c r="L52">
        <v>1.9</v>
      </c>
      <c r="M52">
        <v>1.2</v>
      </c>
      <c r="N52">
        <v>1.2</v>
      </c>
      <c r="O52">
        <v>4</v>
      </c>
      <c r="P52">
        <v>0.9</v>
      </c>
      <c r="Q52">
        <v>19</v>
      </c>
      <c r="R52">
        <v>20.9</v>
      </c>
      <c r="S52">
        <v>8.4</v>
      </c>
      <c r="T52">
        <v>15.3</v>
      </c>
      <c r="U52">
        <v>10</v>
      </c>
      <c r="V52">
        <v>2.8</v>
      </c>
      <c r="W52">
        <v>1.2</v>
      </c>
      <c r="X52">
        <v>48.2</v>
      </c>
      <c r="Y52">
        <v>50</v>
      </c>
      <c r="CT52" t="s">
        <v>53</v>
      </c>
    </row>
    <row r="53" spans="4:98" x14ac:dyDescent="0.25">
      <c r="D53" t="s">
        <v>235</v>
      </c>
      <c r="E53" t="s">
        <v>236</v>
      </c>
      <c r="F53" t="s">
        <v>11</v>
      </c>
      <c r="G53" t="s">
        <v>18</v>
      </c>
      <c r="H53" t="s">
        <v>18</v>
      </c>
      <c r="I53" t="s">
        <v>18</v>
      </c>
      <c r="J53" t="s">
        <v>18</v>
      </c>
      <c r="K53" t="s">
        <v>18</v>
      </c>
      <c r="L53" t="s">
        <v>18</v>
      </c>
      <c r="M53" t="s">
        <v>18</v>
      </c>
      <c r="N53" t="s">
        <v>18</v>
      </c>
      <c r="O53" t="s">
        <v>18</v>
      </c>
      <c r="P53" t="s">
        <v>18</v>
      </c>
      <c r="Q53" t="s">
        <v>18</v>
      </c>
      <c r="R53" t="s">
        <v>18</v>
      </c>
      <c r="S53" t="s">
        <v>18</v>
      </c>
      <c r="T53" t="s">
        <v>18</v>
      </c>
      <c r="U53" t="s">
        <v>18</v>
      </c>
      <c r="V53" t="s">
        <v>18</v>
      </c>
      <c r="W53" t="s">
        <v>18</v>
      </c>
      <c r="X53" t="s">
        <v>18</v>
      </c>
      <c r="Y53" t="s">
        <v>18</v>
      </c>
      <c r="CT53" t="s">
        <v>54</v>
      </c>
    </row>
    <row r="54" spans="4:98" x14ac:dyDescent="0.25">
      <c r="D54" t="s">
        <v>235</v>
      </c>
      <c r="E54" t="s">
        <v>237</v>
      </c>
      <c r="F54" t="s">
        <v>74</v>
      </c>
      <c r="G54">
        <v>100</v>
      </c>
      <c r="H54">
        <v>5.9</v>
      </c>
      <c r="I54">
        <v>3.2</v>
      </c>
      <c r="J54">
        <v>1.8</v>
      </c>
      <c r="K54">
        <v>5.5</v>
      </c>
      <c r="L54">
        <v>0.9</v>
      </c>
      <c r="M54">
        <v>2.2999999999999998</v>
      </c>
      <c r="N54">
        <v>2.2999999999999998</v>
      </c>
      <c r="O54">
        <v>7.3</v>
      </c>
      <c r="P54">
        <v>8.5</v>
      </c>
      <c r="Q54">
        <v>19.3</v>
      </c>
      <c r="R54">
        <v>18.899999999999999</v>
      </c>
      <c r="S54">
        <v>6.5</v>
      </c>
      <c r="T54">
        <v>10.5</v>
      </c>
      <c r="U54">
        <v>5.2</v>
      </c>
      <c r="V54">
        <v>1.4</v>
      </c>
      <c r="W54">
        <v>0.4</v>
      </c>
      <c r="X54">
        <v>39.9</v>
      </c>
      <c r="Y54">
        <v>39</v>
      </c>
      <c r="CT54" t="s">
        <v>55</v>
      </c>
    </row>
    <row r="55" spans="4:98" x14ac:dyDescent="0.25">
      <c r="D55" t="s">
        <v>238</v>
      </c>
      <c r="E55" t="s">
        <v>239</v>
      </c>
      <c r="F55" t="s">
        <v>11</v>
      </c>
      <c r="G55">
        <v>100</v>
      </c>
      <c r="H55">
        <v>4</v>
      </c>
      <c r="I55">
        <v>3.2</v>
      </c>
      <c r="J55">
        <v>1.6</v>
      </c>
      <c r="K55">
        <v>6</v>
      </c>
      <c r="L55">
        <v>1.9</v>
      </c>
      <c r="M55">
        <v>2.2000000000000002</v>
      </c>
      <c r="N55">
        <v>1.5</v>
      </c>
      <c r="O55">
        <v>3.4</v>
      </c>
      <c r="P55">
        <v>4.4000000000000004</v>
      </c>
      <c r="Q55">
        <v>17.399999999999999</v>
      </c>
      <c r="R55">
        <v>25.9</v>
      </c>
      <c r="S55">
        <v>7.8</v>
      </c>
      <c r="T55">
        <v>11.8</v>
      </c>
      <c r="U55">
        <v>6.9</v>
      </c>
      <c r="V55">
        <v>1.8</v>
      </c>
      <c r="W55">
        <v>0.1</v>
      </c>
      <c r="X55">
        <v>44.4</v>
      </c>
      <c r="Y55">
        <v>46</v>
      </c>
      <c r="CT55" t="s">
        <v>56</v>
      </c>
    </row>
    <row r="56" spans="4:98" x14ac:dyDescent="0.25">
      <c r="D56" t="s">
        <v>240</v>
      </c>
      <c r="E56" t="s">
        <v>241</v>
      </c>
      <c r="F56" t="s">
        <v>11</v>
      </c>
      <c r="G56">
        <v>100</v>
      </c>
      <c r="H56">
        <v>5</v>
      </c>
      <c r="I56">
        <v>3.2</v>
      </c>
      <c r="J56">
        <v>2.1</v>
      </c>
      <c r="K56">
        <v>6.1</v>
      </c>
      <c r="L56">
        <v>1.7</v>
      </c>
      <c r="M56">
        <v>3.8</v>
      </c>
      <c r="N56">
        <v>2.2000000000000002</v>
      </c>
      <c r="O56">
        <v>4.5999999999999996</v>
      </c>
      <c r="P56">
        <v>4.9000000000000004</v>
      </c>
      <c r="Q56">
        <v>17.8</v>
      </c>
      <c r="R56">
        <v>19.5</v>
      </c>
      <c r="S56">
        <v>6.5</v>
      </c>
      <c r="T56">
        <v>11.6</v>
      </c>
      <c r="U56">
        <v>7.4</v>
      </c>
      <c r="V56">
        <v>2.2000000000000002</v>
      </c>
      <c r="W56">
        <v>1.3</v>
      </c>
      <c r="X56">
        <v>42.7</v>
      </c>
      <c r="Y56">
        <v>43</v>
      </c>
      <c r="CT56" t="s">
        <v>57</v>
      </c>
    </row>
    <row r="57" spans="4:98" x14ac:dyDescent="0.25">
      <c r="D57" t="s">
        <v>242</v>
      </c>
      <c r="E57" t="s">
        <v>243</v>
      </c>
      <c r="F57" t="s">
        <v>74</v>
      </c>
      <c r="G57">
        <v>100</v>
      </c>
      <c r="H57">
        <v>5.2</v>
      </c>
      <c r="I57">
        <v>3.5</v>
      </c>
      <c r="J57">
        <v>2.1</v>
      </c>
      <c r="K57">
        <v>7.5</v>
      </c>
      <c r="L57">
        <v>3</v>
      </c>
      <c r="M57">
        <v>7.4</v>
      </c>
      <c r="N57">
        <v>3.6</v>
      </c>
      <c r="O57">
        <v>5.2</v>
      </c>
      <c r="P57">
        <v>4.9000000000000004</v>
      </c>
      <c r="Q57">
        <v>17.600000000000001</v>
      </c>
      <c r="R57">
        <v>19.100000000000001</v>
      </c>
      <c r="S57">
        <v>5.8</v>
      </c>
      <c r="T57">
        <v>8.1999999999999993</v>
      </c>
      <c r="U57">
        <v>4.5</v>
      </c>
      <c r="V57">
        <v>1.6</v>
      </c>
      <c r="W57">
        <v>0.9</v>
      </c>
      <c r="X57">
        <v>37.9</v>
      </c>
      <c r="Y57">
        <v>37</v>
      </c>
      <c r="CT57" t="s">
        <v>58</v>
      </c>
    </row>
    <row r="58" spans="4:98" x14ac:dyDescent="0.25">
      <c r="D58" t="s">
        <v>244</v>
      </c>
      <c r="E58" t="s">
        <v>245</v>
      </c>
      <c r="F58" t="s">
        <v>74</v>
      </c>
      <c r="G58">
        <v>100</v>
      </c>
      <c r="H58">
        <v>5</v>
      </c>
      <c r="I58">
        <v>3.3</v>
      </c>
      <c r="J58">
        <v>2.5</v>
      </c>
      <c r="K58">
        <v>5.9</v>
      </c>
      <c r="L58">
        <v>1.3</v>
      </c>
      <c r="M58">
        <v>2.7</v>
      </c>
      <c r="N58">
        <v>2.1</v>
      </c>
      <c r="O58">
        <v>5</v>
      </c>
      <c r="P58">
        <v>5.0999999999999996</v>
      </c>
      <c r="Q58">
        <v>19.899999999999999</v>
      </c>
      <c r="R58">
        <v>19.899999999999999</v>
      </c>
      <c r="S58">
        <v>5.8</v>
      </c>
      <c r="T58">
        <v>10.8</v>
      </c>
      <c r="U58">
        <v>6.8</v>
      </c>
      <c r="V58">
        <v>2.2999999999999998</v>
      </c>
      <c r="W58">
        <v>1.5</v>
      </c>
      <c r="X58">
        <v>42.3</v>
      </c>
      <c r="Y58">
        <v>43</v>
      </c>
      <c r="CT58" t="s">
        <v>59</v>
      </c>
    </row>
    <row r="59" spans="4:98" x14ac:dyDescent="0.25">
      <c r="D59" t="s">
        <v>246</v>
      </c>
      <c r="E59" t="s">
        <v>247</v>
      </c>
      <c r="F59" t="s">
        <v>74</v>
      </c>
      <c r="G59">
        <v>100</v>
      </c>
      <c r="H59">
        <v>4.7</v>
      </c>
      <c r="I59">
        <v>2.6</v>
      </c>
      <c r="J59">
        <v>1.7</v>
      </c>
      <c r="K59">
        <v>4.8</v>
      </c>
      <c r="L59">
        <v>1.3</v>
      </c>
      <c r="M59">
        <v>2</v>
      </c>
      <c r="N59">
        <v>1.3</v>
      </c>
      <c r="O59">
        <v>3.4</v>
      </c>
      <c r="P59">
        <v>5.0999999999999996</v>
      </c>
      <c r="Q59">
        <v>16.8</v>
      </c>
      <c r="R59">
        <v>17.8</v>
      </c>
      <c r="S59">
        <v>7.7</v>
      </c>
      <c r="T59">
        <v>15.2</v>
      </c>
      <c r="U59">
        <v>11.5</v>
      </c>
      <c r="V59">
        <v>2.8</v>
      </c>
      <c r="W59">
        <v>1.4</v>
      </c>
      <c r="X59">
        <v>47.4</v>
      </c>
      <c r="Y59">
        <v>49</v>
      </c>
      <c r="CT59" t="s">
        <v>60</v>
      </c>
    </row>
    <row r="60" spans="4:98" x14ac:dyDescent="0.25">
      <c r="D60" t="s">
        <v>248</v>
      </c>
      <c r="E60" t="s">
        <v>249</v>
      </c>
      <c r="F60" t="s">
        <v>74</v>
      </c>
      <c r="G60">
        <v>100</v>
      </c>
      <c r="H60">
        <v>5.2</v>
      </c>
      <c r="I60">
        <v>3.4</v>
      </c>
      <c r="J60">
        <v>2.1</v>
      </c>
      <c r="K60">
        <v>6.1</v>
      </c>
      <c r="L60">
        <v>1.2</v>
      </c>
      <c r="M60">
        <v>2.4</v>
      </c>
      <c r="N60">
        <v>1.7</v>
      </c>
      <c r="O60">
        <v>4.9000000000000004</v>
      </c>
      <c r="P60">
        <v>4.4000000000000004</v>
      </c>
      <c r="Q60">
        <v>16.399999999999999</v>
      </c>
      <c r="R60">
        <v>21.4</v>
      </c>
      <c r="S60">
        <v>7.1</v>
      </c>
      <c r="T60">
        <v>13.1</v>
      </c>
      <c r="U60">
        <v>7.5</v>
      </c>
      <c r="V60">
        <v>2</v>
      </c>
      <c r="W60">
        <v>1.2</v>
      </c>
      <c r="X60">
        <v>44</v>
      </c>
      <c r="Y60">
        <v>46</v>
      </c>
      <c r="CT60" t="s">
        <v>61</v>
      </c>
    </row>
    <row r="61" spans="4:98" x14ac:dyDescent="0.25">
      <c r="D61" t="s">
        <v>250</v>
      </c>
      <c r="E61" t="s">
        <v>251</v>
      </c>
      <c r="F61" t="s">
        <v>11</v>
      </c>
      <c r="G61" t="s">
        <v>18</v>
      </c>
      <c r="H61" t="s">
        <v>18</v>
      </c>
      <c r="I61" t="s">
        <v>18</v>
      </c>
      <c r="J61" t="s">
        <v>18</v>
      </c>
      <c r="K61" t="s">
        <v>18</v>
      </c>
      <c r="L61" t="s">
        <v>18</v>
      </c>
      <c r="M61" t="s">
        <v>18</v>
      </c>
      <c r="N61" t="s">
        <v>18</v>
      </c>
      <c r="O61" t="s">
        <v>18</v>
      </c>
      <c r="P61" t="s">
        <v>18</v>
      </c>
      <c r="Q61" t="s">
        <v>18</v>
      </c>
      <c r="R61" t="s">
        <v>18</v>
      </c>
      <c r="S61" t="s">
        <v>18</v>
      </c>
      <c r="T61" t="s">
        <v>18</v>
      </c>
      <c r="U61" t="s">
        <v>18</v>
      </c>
      <c r="V61" t="s">
        <v>18</v>
      </c>
      <c r="W61" t="s">
        <v>18</v>
      </c>
      <c r="X61" t="s">
        <v>18</v>
      </c>
      <c r="Y61" t="s">
        <v>18</v>
      </c>
      <c r="CT61" t="s">
        <v>62</v>
      </c>
    </row>
    <row r="62" spans="4:98" x14ac:dyDescent="0.25">
      <c r="D62" t="s">
        <v>252</v>
      </c>
      <c r="E62" t="s">
        <v>253</v>
      </c>
      <c r="F62" t="s">
        <v>11</v>
      </c>
      <c r="G62" t="s">
        <v>18</v>
      </c>
      <c r="H62" t="s">
        <v>18</v>
      </c>
      <c r="I62" t="s">
        <v>18</v>
      </c>
      <c r="J62" t="s">
        <v>18</v>
      </c>
      <c r="K62" t="s">
        <v>18</v>
      </c>
      <c r="L62" t="s">
        <v>18</v>
      </c>
      <c r="M62" t="s">
        <v>18</v>
      </c>
      <c r="N62" t="s">
        <v>18</v>
      </c>
      <c r="O62" t="s">
        <v>18</v>
      </c>
      <c r="P62" t="s">
        <v>18</v>
      </c>
      <c r="Q62" t="s">
        <v>18</v>
      </c>
      <c r="R62" t="s">
        <v>18</v>
      </c>
      <c r="S62" t="s">
        <v>18</v>
      </c>
      <c r="T62" t="s">
        <v>18</v>
      </c>
      <c r="U62" t="s">
        <v>18</v>
      </c>
      <c r="V62" t="s">
        <v>18</v>
      </c>
      <c r="W62" t="s">
        <v>18</v>
      </c>
      <c r="X62" t="s">
        <v>18</v>
      </c>
      <c r="Y62" t="s">
        <v>18</v>
      </c>
      <c r="CT62" t="s">
        <v>63</v>
      </c>
    </row>
    <row r="63" spans="4:98" x14ac:dyDescent="0.25">
      <c r="D63" t="s">
        <v>254</v>
      </c>
      <c r="E63" t="s">
        <v>255</v>
      </c>
      <c r="F63" t="s">
        <v>11</v>
      </c>
      <c r="G63">
        <v>100</v>
      </c>
      <c r="H63">
        <v>3.5</v>
      </c>
      <c r="I63">
        <v>2.2999999999999998</v>
      </c>
      <c r="J63">
        <v>2.2999999999999998</v>
      </c>
      <c r="K63">
        <v>6.9</v>
      </c>
      <c r="L63">
        <v>1.7</v>
      </c>
      <c r="M63">
        <v>4.5999999999999996</v>
      </c>
      <c r="N63">
        <v>1.2</v>
      </c>
      <c r="O63">
        <v>1.2</v>
      </c>
      <c r="P63">
        <v>4.5999999999999996</v>
      </c>
      <c r="Q63">
        <v>16.8</v>
      </c>
      <c r="R63">
        <v>23.7</v>
      </c>
      <c r="S63">
        <v>8.6999999999999993</v>
      </c>
      <c r="T63">
        <v>8.6999999999999993</v>
      </c>
      <c r="U63">
        <v>10.4</v>
      </c>
      <c r="V63">
        <v>1.7</v>
      </c>
      <c r="W63">
        <v>1.7</v>
      </c>
      <c r="X63">
        <v>45.3</v>
      </c>
      <c r="Y63">
        <v>47</v>
      </c>
      <c r="CT63" t="s">
        <v>64</v>
      </c>
    </row>
    <row r="64" spans="4:98" x14ac:dyDescent="0.25">
      <c r="D64" t="s">
        <v>256</v>
      </c>
      <c r="E64" t="s">
        <v>257</v>
      </c>
      <c r="F64" t="s">
        <v>11</v>
      </c>
      <c r="G64">
        <v>100</v>
      </c>
      <c r="H64">
        <v>5.4</v>
      </c>
      <c r="I64">
        <v>5</v>
      </c>
      <c r="J64">
        <v>1.2</v>
      </c>
      <c r="K64">
        <v>8.5</v>
      </c>
      <c r="L64">
        <v>0.8</v>
      </c>
      <c r="M64">
        <v>1.2</v>
      </c>
      <c r="N64">
        <v>1.2</v>
      </c>
      <c r="O64">
        <v>3.1</v>
      </c>
      <c r="P64">
        <v>3.8</v>
      </c>
      <c r="Q64">
        <v>12.3</v>
      </c>
      <c r="R64">
        <v>26.2</v>
      </c>
      <c r="S64">
        <v>10.4</v>
      </c>
      <c r="T64">
        <v>11.9</v>
      </c>
      <c r="U64">
        <v>7.7</v>
      </c>
      <c r="V64">
        <v>0.8</v>
      </c>
      <c r="W64">
        <v>0.8</v>
      </c>
      <c r="X64">
        <v>44.3</v>
      </c>
      <c r="Y64">
        <v>50</v>
      </c>
      <c r="CT64" t="s">
        <v>65</v>
      </c>
    </row>
    <row r="65" spans="4:98" x14ac:dyDescent="0.25">
      <c r="D65" t="s">
        <v>80</v>
      </c>
      <c r="E65" t="s">
        <v>258</v>
      </c>
      <c r="F65" t="s">
        <v>157</v>
      </c>
      <c r="G65">
        <v>100</v>
      </c>
      <c r="H65">
        <v>5</v>
      </c>
      <c r="I65">
        <v>3</v>
      </c>
      <c r="J65">
        <v>1.9</v>
      </c>
      <c r="K65">
        <v>6.3</v>
      </c>
      <c r="L65">
        <v>1.7</v>
      </c>
      <c r="M65">
        <v>3.8</v>
      </c>
      <c r="N65">
        <v>2.2000000000000002</v>
      </c>
      <c r="O65">
        <v>4.7</v>
      </c>
      <c r="P65">
        <v>5.0999999999999996</v>
      </c>
      <c r="Q65">
        <v>17.899999999999999</v>
      </c>
      <c r="R65">
        <v>20.100000000000001</v>
      </c>
      <c r="S65">
        <v>7.3</v>
      </c>
      <c r="T65">
        <v>11.3</v>
      </c>
      <c r="U65">
        <v>6.8</v>
      </c>
      <c r="V65">
        <v>1.9</v>
      </c>
      <c r="W65">
        <v>1</v>
      </c>
      <c r="X65">
        <v>42.4</v>
      </c>
      <c r="Y65">
        <v>43</v>
      </c>
      <c r="CT65" t="s">
        <v>66</v>
      </c>
    </row>
    <row r="66" spans="4:98" x14ac:dyDescent="0.25">
      <c r="D66" t="s">
        <v>259</v>
      </c>
      <c r="E66" t="s">
        <v>260</v>
      </c>
      <c r="F66" t="s">
        <v>11</v>
      </c>
      <c r="G66">
        <v>100</v>
      </c>
      <c r="H66">
        <v>4.4000000000000004</v>
      </c>
      <c r="I66">
        <v>2.7</v>
      </c>
      <c r="J66">
        <v>2.1</v>
      </c>
      <c r="K66">
        <v>5.5</v>
      </c>
      <c r="L66">
        <v>1.4</v>
      </c>
      <c r="M66">
        <v>2.1</v>
      </c>
      <c r="N66">
        <v>1.7</v>
      </c>
      <c r="O66">
        <v>3.8</v>
      </c>
      <c r="P66">
        <v>3.3</v>
      </c>
      <c r="Q66">
        <v>16.8</v>
      </c>
      <c r="R66">
        <v>21.6</v>
      </c>
      <c r="S66">
        <v>9.9</v>
      </c>
      <c r="T66">
        <v>12.1</v>
      </c>
      <c r="U66">
        <v>9.9</v>
      </c>
      <c r="V66">
        <v>1.7</v>
      </c>
      <c r="W66">
        <v>0.8</v>
      </c>
      <c r="X66">
        <v>46</v>
      </c>
      <c r="Y66">
        <v>49</v>
      </c>
      <c r="CT66" t="s">
        <v>67</v>
      </c>
    </row>
    <row r="67" spans="4:98" x14ac:dyDescent="0.25">
      <c r="D67" t="s">
        <v>261</v>
      </c>
      <c r="E67" t="s">
        <v>262</v>
      </c>
      <c r="F67" t="s">
        <v>74</v>
      </c>
      <c r="G67">
        <v>100</v>
      </c>
      <c r="H67">
        <v>5.0999999999999996</v>
      </c>
      <c r="I67">
        <v>2.9</v>
      </c>
      <c r="J67">
        <v>2</v>
      </c>
      <c r="K67">
        <v>7</v>
      </c>
      <c r="L67">
        <v>2</v>
      </c>
      <c r="M67">
        <v>2.4</v>
      </c>
      <c r="N67">
        <v>2.1</v>
      </c>
      <c r="O67">
        <v>4.2</v>
      </c>
      <c r="P67">
        <v>4</v>
      </c>
      <c r="Q67">
        <v>18.2</v>
      </c>
      <c r="R67">
        <v>21.6</v>
      </c>
      <c r="S67">
        <v>8.9</v>
      </c>
      <c r="T67">
        <v>10.199999999999999</v>
      </c>
      <c r="U67">
        <v>7.4</v>
      </c>
      <c r="V67">
        <v>1.2</v>
      </c>
      <c r="W67">
        <v>0.7</v>
      </c>
      <c r="X67">
        <v>42.7</v>
      </c>
      <c r="Y67">
        <v>45</v>
      </c>
      <c r="CT67" t="s">
        <v>68</v>
      </c>
    </row>
    <row r="68" spans="4:98" x14ac:dyDescent="0.25">
      <c r="D68" t="s">
        <v>263</v>
      </c>
      <c r="E68" t="s">
        <v>264</v>
      </c>
      <c r="F68" t="s">
        <v>11</v>
      </c>
      <c r="G68">
        <v>100</v>
      </c>
      <c r="H68">
        <v>4</v>
      </c>
      <c r="I68">
        <v>2.4</v>
      </c>
      <c r="J68">
        <v>0.8</v>
      </c>
      <c r="K68">
        <v>7.6</v>
      </c>
      <c r="L68">
        <v>1.6</v>
      </c>
      <c r="M68">
        <v>2</v>
      </c>
      <c r="N68">
        <v>2</v>
      </c>
      <c r="O68">
        <v>2.8</v>
      </c>
      <c r="P68">
        <v>1.2</v>
      </c>
      <c r="Q68">
        <v>14</v>
      </c>
      <c r="R68">
        <v>30.4</v>
      </c>
      <c r="S68">
        <v>12.8</v>
      </c>
      <c r="T68">
        <v>11.2</v>
      </c>
      <c r="U68">
        <v>5.6</v>
      </c>
      <c r="V68">
        <v>1.2</v>
      </c>
      <c r="W68">
        <v>0.4</v>
      </c>
      <c r="X68">
        <v>45.6</v>
      </c>
      <c r="Y68">
        <v>49</v>
      </c>
      <c r="CT68" t="s">
        <v>69</v>
      </c>
    </row>
    <row r="69" spans="4:98" x14ac:dyDescent="0.25">
      <c r="D69" t="s">
        <v>265</v>
      </c>
      <c r="E69" t="s">
        <v>266</v>
      </c>
      <c r="F69" t="s">
        <v>11</v>
      </c>
      <c r="G69">
        <v>100</v>
      </c>
      <c r="H69">
        <v>3.7</v>
      </c>
      <c r="I69">
        <v>2.2000000000000002</v>
      </c>
      <c r="J69">
        <v>1.8</v>
      </c>
      <c r="K69">
        <v>5.0999999999999996</v>
      </c>
      <c r="L69">
        <v>0.4</v>
      </c>
      <c r="M69">
        <v>3.1</v>
      </c>
      <c r="N69">
        <v>1.1000000000000001</v>
      </c>
      <c r="O69">
        <v>3.3</v>
      </c>
      <c r="P69">
        <v>2</v>
      </c>
      <c r="Q69">
        <v>17.100000000000001</v>
      </c>
      <c r="R69">
        <v>25.7</v>
      </c>
      <c r="S69">
        <v>11.9</v>
      </c>
      <c r="T69">
        <v>13.6</v>
      </c>
      <c r="U69">
        <v>6.8</v>
      </c>
      <c r="V69">
        <v>1.8</v>
      </c>
      <c r="W69">
        <v>0.4</v>
      </c>
      <c r="X69">
        <v>47.1</v>
      </c>
      <c r="Y69">
        <v>50</v>
      </c>
      <c r="CT69" t="s">
        <v>70</v>
      </c>
    </row>
    <row r="70" spans="4:98" x14ac:dyDescent="0.25">
      <c r="D70" t="s">
        <v>267</v>
      </c>
      <c r="E70" t="s">
        <v>268</v>
      </c>
      <c r="F70" t="s">
        <v>11</v>
      </c>
      <c r="G70" t="s">
        <v>18</v>
      </c>
      <c r="H70" t="s">
        <v>18</v>
      </c>
      <c r="I70" t="s">
        <v>18</v>
      </c>
      <c r="J70" t="s">
        <v>18</v>
      </c>
      <c r="K70" t="s">
        <v>18</v>
      </c>
      <c r="L70" t="s">
        <v>18</v>
      </c>
      <c r="M70" t="s">
        <v>18</v>
      </c>
      <c r="N70" t="s">
        <v>18</v>
      </c>
      <c r="O70" t="s">
        <v>18</v>
      </c>
      <c r="P70" t="s">
        <v>18</v>
      </c>
      <c r="Q70" t="s">
        <v>18</v>
      </c>
      <c r="R70" t="s">
        <v>18</v>
      </c>
      <c r="S70" t="s">
        <v>18</v>
      </c>
      <c r="T70" t="s">
        <v>18</v>
      </c>
      <c r="U70" t="s">
        <v>18</v>
      </c>
      <c r="V70" t="s">
        <v>18</v>
      </c>
      <c r="W70" t="s">
        <v>18</v>
      </c>
      <c r="X70" t="s">
        <v>18</v>
      </c>
      <c r="Y70" t="s">
        <v>18</v>
      </c>
      <c r="CT70" t="s">
        <v>71</v>
      </c>
    </row>
    <row r="71" spans="4:98" x14ac:dyDescent="0.25">
      <c r="D71" t="s">
        <v>269</v>
      </c>
      <c r="E71" t="s">
        <v>270</v>
      </c>
      <c r="F71" t="s">
        <v>11</v>
      </c>
      <c r="G71">
        <v>100</v>
      </c>
      <c r="H71">
        <v>2.1</v>
      </c>
      <c r="I71">
        <v>1.2</v>
      </c>
      <c r="J71">
        <v>0.2</v>
      </c>
      <c r="K71">
        <v>1.3</v>
      </c>
      <c r="L71">
        <v>0.5</v>
      </c>
      <c r="M71">
        <v>0.9</v>
      </c>
      <c r="N71">
        <v>2.2000000000000002</v>
      </c>
      <c r="O71">
        <v>14.4</v>
      </c>
      <c r="P71">
        <v>17.7</v>
      </c>
      <c r="Q71">
        <v>31.6</v>
      </c>
      <c r="R71">
        <v>18.399999999999999</v>
      </c>
      <c r="S71">
        <v>3.5</v>
      </c>
      <c r="T71">
        <v>3.4</v>
      </c>
      <c r="U71">
        <v>1.9</v>
      </c>
      <c r="V71">
        <v>0.5</v>
      </c>
      <c r="W71">
        <v>0.2</v>
      </c>
      <c r="X71">
        <v>36.299999999999997</v>
      </c>
      <c r="Y71">
        <v>33</v>
      </c>
      <c r="CT71" t="s">
        <v>72</v>
      </c>
    </row>
    <row r="72" spans="4:98" x14ac:dyDescent="0.25">
      <c r="D72" t="s">
        <v>271</v>
      </c>
      <c r="E72" t="s">
        <v>272</v>
      </c>
      <c r="F72" t="s">
        <v>11</v>
      </c>
      <c r="G72" t="s">
        <v>18</v>
      </c>
      <c r="H72" t="s">
        <v>18</v>
      </c>
      <c r="I72" t="s">
        <v>18</v>
      </c>
      <c r="J72" t="s">
        <v>18</v>
      </c>
      <c r="K72" t="s">
        <v>18</v>
      </c>
      <c r="L72" t="s">
        <v>18</v>
      </c>
      <c r="M72" t="s">
        <v>18</v>
      </c>
      <c r="N72" t="s">
        <v>18</v>
      </c>
      <c r="O72" t="s">
        <v>18</v>
      </c>
      <c r="P72" t="s">
        <v>18</v>
      </c>
      <c r="Q72" t="s">
        <v>18</v>
      </c>
      <c r="R72" t="s">
        <v>18</v>
      </c>
      <c r="S72" t="s">
        <v>18</v>
      </c>
      <c r="T72" t="s">
        <v>18</v>
      </c>
      <c r="U72" t="s">
        <v>18</v>
      </c>
      <c r="V72" t="s">
        <v>18</v>
      </c>
      <c r="W72" t="s">
        <v>18</v>
      </c>
      <c r="X72" t="s">
        <v>18</v>
      </c>
      <c r="Y72" t="s">
        <v>18</v>
      </c>
      <c r="CT72" t="s">
        <v>73</v>
      </c>
    </row>
    <row r="73" spans="4:98" x14ac:dyDescent="0.25">
      <c r="D73" t="s">
        <v>273</v>
      </c>
      <c r="E73" t="s">
        <v>274</v>
      </c>
      <c r="F73" t="s">
        <v>11</v>
      </c>
      <c r="G73" t="s">
        <v>18</v>
      </c>
      <c r="H73" t="s">
        <v>18</v>
      </c>
      <c r="I73" t="s">
        <v>18</v>
      </c>
      <c r="J73" t="s">
        <v>18</v>
      </c>
      <c r="K73" t="s">
        <v>18</v>
      </c>
      <c r="L73" t="s">
        <v>18</v>
      </c>
      <c r="M73" t="s">
        <v>18</v>
      </c>
      <c r="N73" t="s">
        <v>18</v>
      </c>
      <c r="O73" t="s">
        <v>18</v>
      </c>
      <c r="P73" t="s">
        <v>18</v>
      </c>
      <c r="Q73" t="s">
        <v>18</v>
      </c>
      <c r="R73" t="s">
        <v>18</v>
      </c>
      <c r="S73" t="s">
        <v>18</v>
      </c>
      <c r="T73" t="s">
        <v>18</v>
      </c>
      <c r="U73" t="s">
        <v>18</v>
      </c>
      <c r="V73" t="s">
        <v>18</v>
      </c>
      <c r="W73" t="s">
        <v>18</v>
      </c>
      <c r="X73" t="s">
        <v>18</v>
      </c>
      <c r="Y73" t="s">
        <v>18</v>
      </c>
      <c r="CT73" t="s">
        <v>75</v>
      </c>
    </row>
    <row r="74" spans="4:98" x14ac:dyDescent="0.25">
      <c r="D74" t="s">
        <v>275</v>
      </c>
      <c r="E74" t="s">
        <v>276</v>
      </c>
      <c r="F74" t="s">
        <v>11</v>
      </c>
      <c r="G74" t="s">
        <v>18</v>
      </c>
      <c r="H74" t="s">
        <v>18</v>
      </c>
      <c r="I74" t="s">
        <v>18</v>
      </c>
      <c r="J74" t="s">
        <v>18</v>
      </c>
      <c r="K74" t="s">
        <v>18</v>
      </c>
      <c r="L74" t="s">
        <v>18</v>
      </c>
      <c r="M74" t="s">
        <v>18</v>
      </c>
      <c r="N74" t="s">
        <v>18</v>
      </c>
      <c r="O74" t="s">
        <v>18</v>
      </c>
      <c r="P74" t="s">
        <v>18</v>
      </c>
      <c r="Q74" t="s">
        <v>18</v>
      </c>
      <c r="R74" t="s">
        <v>18</v>
      </c>
      <c r="S74" t="s">
        <v>18</v>
      </c>
      <c r="T74" t="s">
        <v>18</v>
      </c>
      <c r="U74" t="s">
        <v>18</v>
      </c>
      <c r="V74" t="s">
        <v>18</v>
      </c>
      <c r="W74" t="s">
        <v>18</v>
      </c>
      <c r="X74" t="s">
        <v>18</v>
      </c>
      <c r="Y74" t="s">
        <v>18</v>
      </c>
      <c r="CT74" t="s">
        <v>76</v>
      </c>
    </row>
    <row r="75" spans="4:98" x14ac:dyDescent="0.25">
      <c r="D75" t="s">
        <v>277</v>
      </c>
      <c r="E75" t="s">
        <v>278</v>
      </c>
      <c r="F75" t="s">
        <v>11</v>
      </c>
      <c r="G75" t="s">
        <v>18</v>
      </c>
      <c r="H75" t="s">
        <v>18</v>
      </c>
      <c r="I75" t="s">
        <v>18</v>
      </c>
      <c r="J75" t="s">
        <v>18</v>
      </c>
      <c r="K75" t="s">
        <v>18</v>
      </c>
      <c r="L75" t="s">
        <v>18</v>
      </c>
      <c r="M75" t="s">
        <v>18</v>
      </c>
      <c r="N75" t="s">
        <v>18</v>
      </c>
      <c r="O75" t="s">
        <v>18</v>
      </c>
      <c r="P75" t="s">
        <v>18</v>
      </c>
      <c r="Q75" t="s">
        <v>18</v>
      </c>
      <c r="R75" t="s">
        <v>18</v>
      </c>
      <c r="S75" t="s">
        <v>18</v>
      </c>
      <c r="T75" t="s">
        <v>18</v>
      </c>
      <c r="U75" t="s">
        <v>18</v>
      </c>
      <c r="V75" t="s">
        <v>18</v>
      </c>
      <c r="W75" t="s">
        <v>18</v>
      </c>
      <c r="X75" t="s">
        <v>18</v>
      </c>
      <c r="Y75" t="s">
        <v>18</v>
      </c>
      <c r="CT75" t="s">
        <v>77</v>
      </c>
    </row>
    <row r="76" spans="4:98" x14ac:dyDescent="0.25">
      <c r="D76" t="s">
        <v>279</v>
      </c>
      <c r="E76" t="s">
        <v>280</v>
      </c>
      <c r="F76" t="s">
        <v>11</v>
      </c>
      <c r="G76">
        <v>100</v>
      </c>
      <c r="H76">
        <v>3.8</v>
      </c>
      <c r="I76">
        <v>3.4</v>
      </c>
      <c r="J76">
        <v>3</v>
      </c>
      <c r="K76">
        <v>6.8</v>
      </c>
      <c r="L76">
        <v>3.4</v>
      </c>
      <c r="M76">
        <v>3.8</v>
      </c>
      <c r="N76">
        <v>2.1</v>
      </c>
      <c r="O76">
        <v>2.1</v>
      </c>
      <c r="P76">
        <v>1.7</v>
      </c>
      <c r="Q76">
        <v>12.4</v>
      </c>
      <c r="R76">
        <v>27.4</v>
      </c>
      <c r="S76">
        <v>9.8000000000000007</v>
      </c>
      <c r="T76">
        <v>11.1</v>
      </c>
      <c r="U76">
        <v>6</v>
      </c>
      <c r="V76">
        <v>2.6</v>
      </c>
      <c r="W76">
        <v>0.4</v>
      </c>
      <c r="X76">
        <v>43.5</v>
      </c>
      <c r="Y76">
        <v>48</v>
      </c>
      <c r="CT76" t="s">
        <v>78</v>
      </c>
    </row>
    <row r="77" spans="4:98" x14ac:dyDescent="0.25">
      <c r="D77" t="s">
        <v>281</v>
      </c>
      <c r="E77" t="s">
        <v>282</v>
      </c>
      <c r="F77" t="s">
        <v>11</v>
      </c>
      <c r="G77">
        <v>100</v>
      </c>
      <c r="H77">
        <v>0</v>
      </c>
      <c r="I77">
        <v>1.2</v>
      </c>
      <c r="J77">
        <v>1.2</v>
      </c>
      <c r="K77">
        <v>2.5</v>
      </c>
      <c r="L77">
        <v>0.6</v>
      </c>
      <c r="M77">
        <v>0</v>
      </c>
      <c r="N77">
        <v>0</v>
      </c>
      <c r="O77">
        <v>1.2</v>
      </c>
      <c r="P77">
        <v>1.8</v>
      </c>
      <c r="Q77">
        <v>8.6</v>
      </c>
      <c r="R77">
        <v>9.1999999999999993</v>
      </c>
      <c r="S77">
        <v>9.1999999999999993</v>
      </c>
      <c r="T77">
        <v>16.600000000000001</v>
      </c>
      <c r="U77">
        <v>20.2</v>
      </c>
      <c r="V77">
        <v>17.2</v>
      </c>
      <c r="W77">
        <v>10.4</v>
      </c>
      <c r="X77">
        <v>68</v>
      </c>
      <c r="Y77">
        <v>73</v>
      </c>
      <c r="CT77" t="s">
        <v>79</v>
      </c>
    </row>
    <row r="78" spans="4:98" x14ac:dyDescent="0.25">
      <c r="D78" t="s">
        <v>283</v>
      </c>
      <c r="E78" t="s">
        <v>284</v>
      </c>
      <c r="F78" t="s">
        <v>11</v>
      </c>
      <c r="G78">
        <v>100</v>
      </c>
      <c r="H78">
        <v>5.3</v>
      </c>
      <c r="I78">
        <v>2.7</v>
      </c>
      <c r="J78">
        <v>1.5</v>
      </c>
      <c r="K78">
        <v>9.1999999999999993</v>
      </c>
      <c r="L78">
        <v>4</v>
      </c>
      <c r="M78">
        <v>10.199999999999999</v>
      </c>
      <c r="N78">
        <v>3.9</v>
      </c>
      <c r="O78">
        <v>3.9</v>
      </c>
      <c r="P78">
        <v>4.3</v>
      </c>
      <c r="Q78">
        <v>14.2</v>
      </c>
      <c r="R78">
        <v>16.899999999999999</v>
      </c>
      <c r="S78">
        <v>5.9</v>
      </c>
      <c r="T78">
        <v>8.6999999999999993</v>
      </c>
      <c r="U78">
        <v>6.2</v>
      </c>
      <c r="V78">
        <v>2.2999999999999998</v>
      </c>
      <c r="W78">
        <v>0.9</v>
      </c>
      <c r="X78">
        <v>38.1</v>
      </c>
      <c r="Y78">
        <v>36</v>
      </c>
      <c r="CT78" t="s">
        <v>80</v>
      </c>
    </row>
    <row r="79" spans="4:98" x14ac:dyDescent="0.25">
      <c r="D79" t="s">
        <v>283</v>
      </c>
      <c r="E79" t="s">
        <v>285</v>
      </c>
      <c r="F79" t="s">
        <v>74</v>
      </c>
      <c r="G79">
        <v>100</v>
      </c>
      <c r="H79">
        <v>5.3</v>
      </c>
      <c r="I79">
        <v>2.7</v>
      </c>
      <c r="J79">
        <v>1.5</v>
      </c>
      <c r="K79">
        <v>9.1999999999999993</v>
      </c>
      <c r="L79">
        <v>4</v>
      </c>
      <c r="M79">
        <v>10.199999999999999</v>
      </c>
      <c r="N79">
        <v>3.9</v>
      </c>
      <c r="O79">
        <v>3.9</v>
      </c>
      <c r="P79">
        <v>4.3</v>
      </c>
      <c r="Q79">
        <v>14.2</v>
      </c>
      <c r="R79">
        <v>16.899999999999999</v>
      </c>
      <c r="S79">
        <v>5.9</v>
      </c>
      <c r="T79">
        <v>8.6999999999999993</v>
      </c>
      <c r="U79">
        <v>6.2</v>
      </c>
      <c r="V79">
        <v>2.2999999999999998</v>
      </c>
      <c r="W79">
        <v>0.9</v>
      </c>
      <c r="X79">
        <v>38.1</v>
      </c>
      <c r="Y79">
        <v>36</v>
      </c>
      <c r="CT79" t="s">
        <v>81</v>
      </c>
    </row>
    <row r="80" spans="4:98" x14ac:dyDescent="0.25">
      <c r="D80" t="s">
        <v>286</v>
      </c>
      <c r="E80" t="s">
        <v>287</v>
      </c>
      <c r="F80" t="s">
        <v>11</v>
      </c>
      <c r="G80" t="s">
        <v>18</v>
      </c>
      <c r="H80" t="s">
        <v>18</v>
      </c>
      <c r="I80" t="s">
        <v>18</v>
      </c>
      <c r="J80" t="s">
        <v>18</v>
      </c>
      <c r="K80" t="s">
        <v>18</v>
      </c>
      <c r="L80" t="s">
        <v>18</v>
      </c>
      <c r="M80" t="s">
        <v>18</v>
      </c>
      <c r="N80" t="s">
        <v>18</v>
      </c>
      <c r="O80" t="s">
        <v>18</v>
      </c>
      <c r="P80" t="s">
        <v>18</v>
      </c>
      <c r="Q80" t="s">
        <v>18</v>
      </c>
      <c r="R80" t="s">
        <v>18</v>
      </c>
      <c r="S80" t="s">
        <v>18</v>
      </c>
      <c r="T80" t="s">
        <v>18</v>
      </c>
      <c r="U80" t="s">
        <v>18</v>
      </c>
      <c r="V80" t="s">
        <v>18</v>
      </c>
      <c r="W80" t="s">
        <v>18</v>
      </c>
      <c r="X80" t="s">
        <v>18</v>
      </c>
      <c r="Y80" t="s">
        <v>18</v>
      </c>
      <c r="CT80" t="s">
        <v>82</v>
      </c>
    </row>
    <row r="81" spans="4:98" x14ac:dyDescent="0.25">
      <c r="D81" t="s">
        <v>288</v>
      </c>
      <c r="E81" t="s">
        <v>289</v>
      </c>
      <c r="F81" t="s">
        <v>11</v>
      </c>
      <c r="G81">
        <v>100</v>
      </c>
      <c r="H81">
        <v>4.2</v>
      </c>
      <c r="I81">
        <v>2.1</v>
      </c>
      <c r="J81">
        <v>2.2000000000000002</v>
      </c>
      <c r="K81">
        <v>6.2</v>
      </c>
      <c r="L81">
        <v>1.5</v>
      </c>
      <c r="M81">
        <v>2.6</v>
      </c>
      <c r="N81">
        <v>2.2999999999999998</v>
      </c>
      <c r="O81">
        <v>4.4000000000000004</v>
      </c>
      <c r="P81">
        <v>2.4</v>
      </c>
      <c r="Q81">
        <v>15.7</v>
      </c>
      <c r="R81">
        <v>23.4</v>
      </c>
      <c r="S81">
        <v>10.6</v>
      </c>
      <c r="T81">
        <v>13.6</v>
      </c>
      <c r="U81">
        <v>6.5</v>
      </c>
      <c r="V81">
        <v>1.9</v>
      </c>
      <c r="W81">
        <v>0.5</v>
      </c>
      <c r="X81">
        <v>45.1</v>
      </c>
      <c r="Y81">
        <v>49</v>
      </c>
      <c r="CT81" t="s">
        <v>83</v>
      </c>
    </row>
    <row r="82" spans="4:98" x14ac:dyDescent="0.25">
      <c r="D82" t="s">
        <v>288</v>
      </c>
      <c r="E82" t="s">
        <v>290</v>
      </c>
      <c r="F82" t="s">
        <v>74</v>
      </c>
      <c r="G82">
        <v>100</v>
      </c>
      <c r="H82">
        <v>4.2</v>
      </c>
      <c r="I82">
        <v>2.1</v>
      </c>
      <c r="J82">
        <v>2.2000000000000002</v>
      </c>
      <c r="K82">
        <v>6.2</v>
      </c>
      <c r="L82">
        <v>1.5</v>
      </c>
      <c r="M82">
        <v>2.6</v>
      </c>
      <c r="N82">
        <v>2.2999999999999998</v>
      </c>
      <c r="O82">
        <v>4.4000000000000004</v>
      </c>
      <c r="P82">
        <v>2.4</v>
      </c>
      <c r="Q82">
        <v>15.7</v>
      </c>
      <c r="R82">
        <v>23.4</v>
      </c>
      <c r="S82">
        <v>10.6</v>
      </c>
      <c r="T82">
        <v>13.6</v>
      </c>
      <c r="U82">
        <v>6.5</v>
      </c>
      <c r="V82">
        <v>1.9</v>
      </c>
      <c r="W82">
        <v>0.5</v>
      </c>
      <c r="X82">
        <v>45.1</v>
      </c>
      <c r="Y82">
        <v>49</v>
      </c>
      <c r="CT82" t="s">
        <v>84</v>
      </c>
    </row>
    <row r="83" spans="4:98" x14ac:dyDescent="0.25">
      <c r="D83" t="s">
        <v>158</v>
      </c>
      <c r="E83" t="s">
        <v>291</v>
      </c>
      <c r="F83" t="s">
        <v>11</v>
      </c>
      <c r="G83" t="s">
        <v>18</v>
      </c>
      <c r="H83" t="s">
        <v>18</v>
      </c>
      <c r="I83" t="s">
        <v>18</v>
      </c>
      <c r="J83" t="s">
        <v>18</v>
      </c>
      <c r="K83" t="s">
        <v>18</v>
      </c>
      <c r="L83" t="s">
        <v>18</v>
      </c>
      <c r="M83" t="s">
        <v>18</v>
      </c>
      <c r="N83" t="s">
        <v>18</v>
      </c>
      <c r="O83" t="s">
        <v>18</v>
      </c>
      <c r="P83" t="s">
        <v>18</v>
      </c>
      <c r="Q83" t="s">
        <v>18</v>
      </c>
      <c r="R83" t="s">
        <v>18</v>
      </c>
      <c r="S83" t="s">
        <v>18</v>
      </c>
      <c r="T83" t="s">
        <v>18</v>
      </c>
      <c r="U83" t="s">
        <v>18</v>
      </c>
      <c r="V83" t="s">
        <v>18</v>
      </c>
      <c r="W83" t="s">
        <v>18</v>
      </c>
      <c r="X83" t="s">
        <v>18</v>
      </c>
      <c r="Y83" t="s">
        <v>18</v>
      </c>
      <c r="CT83" t="s">
        <v>85</v>
      </c>
    </row>
    <row r="84" spans="4:98" x14ac:dyDescent="0.25">
      <c r="D84" t="s">
        <v>292</v>
      </c>
      <c r="E84" t="s">
        <v>293</v>
      </c>
      <c r="F84" t="s">
        <v>11</v>
      </c>
      <c r="G84">
        <v>100</v>
      </c>
      <c r="H84">
        <v>1.9</v>
      </c>
      <c r="I84">
        <v>1</v>
      </c>
      <c r="J84">
        <v>2.2000000000000002</v>
      </c>
      <c r="K84">
        <v>6.4</v>
      </c>
      <c r="L84">
        <v>0.6</v>
      </c>
      <c r="M84">
        <v>3.5</v>
      </c>
      <c r="N84">
        <v>1.6</v>
      </c>
      <c r="O84">
        <v>4.0999999999999996</v>
      </c>
      <c r="P84">
        <v>3.2</v>
      </c>
      <c r="Q84">
        <v>11.8</v>
      </c>
      <c r="R84">
        <v>25.8</v>
      </c>
      <c r="S84">
        <v>8.9</v>
      </c>
      <c r="T84">
        <v>17.2</v>
      </c>
      <c r="U84">
        <v>8.9</v>
      </c>
      <c r="V84">
        <v>1.6</v>
      </c>
      <c r="W84">
        <v>1.3</v>
      </c>
      <c r="X84">
        <v>48.7</v>
      </c>
      <c r="Y84">
        <v>51</v>
      </c>
      <c r="CT84" t="s">
        <v>86</v>
      </c>
    </row>
    <row r="85" spans="4:98" x14ac:dyDescent="0.25">
      <c r="D85" t="s">
        <v>107</v>
      </c>
      <c r="E85" t="s">
        <v>107</v>
      </c>
      <c r="F85" t="s">
        <v>107</v>
      </c>
      <c r="G85" t="s">
        <v>107</v>
      </c>
      <c r="H85" t="s">
        <v>107</v>
      </c>
      <c r="I85" t="s">
        <v>107</v>
      </c>
      <c r="J85" t="s">
        <v>107</v>
      </c>
      <c r="K85" t="s">
        <v>107</v>
      </c>
      <c r="L85" t="s">
        <v>107</v>
      </c>
      <c r="M85" t="s">
        <v>107</v>
      </c>
      <c r="N85" t="s">
        <v>107</v>
      </c>
      <c r="O85" t="s">
        <v>107</v>
      </c>
      <c r="P85" t="s">
        <v>107</v>
      </c>
      <c r="Q85" t="s">
        <v>107</v>
      </c>
      <c r="R85" t="s">
        <v>107</v>
      </c>
      <c r="S85" t="s">
        <v>107</v>
      </c>
      <c r="T85" t="s">
        <v>107</v>
      </c>
      <c r="U85" t="s">
        <v>107</v>
      </c>
      <c r="V85" t="s">
        <v>107</v>
      </c>
      <c r="W85" t="s">
        <v>107</v>
      </c>
      <c r="X85" t="s">
        <v>107</v>
      </c>
      <c r="Y85" t="s">
        <v>107</v>
      </c>
      <c r="CT85" t="s">
        <v>87</v>
      </c>
    </row>
    <row r="86" spans="4:98" x14ac:dyDescent="0.25">
      <c r="D86" t="s">
        <v>107</v>
      </c>
      <c r="E86" t="s">
        <v>107</v>
      </c>
      <c r="F86" t="s">
        <v>107</v>
      </c>
      <c r="G86" t="s">
        <v>107</v>
      </c>
      <c r="H86" t="s">
        <v>107</v>
      </c>
      <c r="I86" t="s">
        <v>107</v>
      </c>
      <c r="J86" t="s">
        <v>107</v>
      </c>
      <c r="K86" t="s">
        <v>107</v>
      </c>
      <c r="L86" t="s">
        <v>107</v>
      </c>
      <c r="M86" t="s">
        <v>107</v>
      </c>
      <c r="N86" t="s">
        <v>107</v>
      </c>
      <c r="O86" t="s">
        <v>107</v>
      </c>
      <c r="P86" t="s">
        <v>107</v>
      </c>
      <c r="Q86" t="s">
        <v>107</v>
      </c>
      <c r="R86" t="s">
        <v>107</v>
      </c>
      <c r="S86" t="s">
        <v>107</v>
      </c>
      <c r="T86" t="s">
        <v>107</v>
      </c>
      <c r="U86" t="s">
        <v>107</v>
      </c>
      <c r="V86" t="s">
        <v>107</v>
      </c>
      <c r="W86" t="s">
        <v>107</v>
      </c>
      <c r="X86" t="s">
        <v>107</v>
      </c>
      <c r="Y86" t="s">
        <v>107</v>
      </c>
      <c r="CT86" t="s">
        <v>88</v>
      </c>
    </row>
    <row r="87" spans="4:98" x14ac:dyDescent="0.25">
      <c r="D87" t="s">
        <v>107</v>
      </c>
      <c r="E87" t="s">
        <v>107</v>
      </c>
      <c r="F87" t="s">
        <v>107</v>
      </c>
      <c r="G87" t="s">
        <v>107</v>
      </c>
      <c r="H87" t="s">
        <v>107</v>
      </c>
      <c r="I87" t="s">
        <v>107</v>
      </c>
      <c r="J87" t="s">
        <v>107</v>
      </c>
      <c r="K87" t="s">
        <v>107</v>
      </c>
      <c r="L87" t="s">
        <v>107</v>
      </c>
      <c r="M87" t="s">
        <v>107</v>
      </c>
      <c r="N87" t="s">
        <v>107</v>
      </c>
      <c r="O87" t="s">
        <v>107</v>
      </c>
      <c r="P87" t="s">
        <v>107</v>
      </c>
      <c r="Q87" t="s">
        <v>107</v>
      </c>
      <c r="R87" t="s">
        <v>107</v>
      </c>
      <c r="S87" t="s">
        <v>107</v>
      </c>
      <c r="T87" t="s">
        <v>107</v>
      </c>
      <c r="U87" t="s">
        <v>107</v>
      </c>
      <c r="V87" t="s">
        <v>107</v>
      </c>
      <c r="W87" t="s">
        <v>107</v>
      </c>
      <c r="X87" t="s">
        <v>107</v>
      </c>
      <c r="Y87" t="s">
        <v>107</v>
      </c>
      <c r="CT87" t="s">
        <v>89</v>
      </c>
    </row>
    <row r="88" spans="4:98" x14ac:dyDescent="0.25">
      <c r="D88" t="s">
        <v>107</v>
      </c>
      <c r="E88" t="s">
        <v>107</v>
      </c>
      <c r="F88" t="s">
        <v>107</v>
      </c>
      <c r="G88" t="s">
        <v>107</v>
      </c>
      <c r="H88" t="s">
        <v>107</v>
      </c>
      <c r="I88" t="s">
        <v>107</v>
      </c>
      <c r="J88" t="s">
        <v>107</v>
      </c>
      <c r="K88" t="s">
        <v>107</v>
      </c>
      <c r="L88" t="s">
        <v>107</v>
      </c>
      <c r="M88" t="s">
        <v>107</v>
      </c>
      <c r="N88" t="s">
        <v>107</v>
      </c>
      <c r="O88" t="s">
        <v>107</v>
      </c>
      <c r="P88" t="s">
        <v>107</v>
      </c>
      <c r="Q88" t="s">
        <v>107</v>
      </c>
      <c r="R88" t="s">
        <v>107</v>
      </c>
      <c r="S88" t="s">
        <v>107</v>
      </c>
      <c r="T88" t="s">
        <v>107</v>
      </c>
      <c r="U88" t="s">
        <v>107</v>
      </c>
      <c r="V88" t="s">
        <v>107</v>
      </c>
      <c r="W88" t="s">
        <v>107</v>
      </c>
      <c r="X88" t="s">
        <v>107</v>
      </c>
      <c r="Y88" t="s">
        <v>107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/>
      </c>
      <c r="B9" t="str">
        <f>data!D9</f>
        <v/>
      </c>
      <c r="C9" t="str">
        <f>data!E9</f>
        <v/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Ashwell</v>
      </c>
      <c r="C10" t="str">
        <f>data!E10</f>
        <v>E04000624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Ayston</v>
      </c>
      <c r="C11" t="str">
        <f>data!E11</f>
        <v>E04000625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Barleythorpe</v>
      </c>
      <c r="C12" t="str">
        <f>data!E12</f>
        <v>E04000626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Barrow</v>
      </c>
      <c r="C13" t="str">
        <f>data!E13</f>
        <v>E04000627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Barrowden</v>
      </c>
      <c r="C14" t="str">
        <f>data!E14</f>
        <v>E04000628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Beaumont Chase</v>
      </c>
      <c r="C15" t="str">
        <f>data!E15</f>
        <v>E04000629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Belton-in-Rutland</v>
      </c>
      <c r="C16" t="str">
        <f>data!E16</f>
        <v>E04000630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Bisbrooke</v>
      </c>
      <c r="C17" t="str">
        <f>data!E17</f>
        <v>E04000631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Braunston and Belton</v>
      </c>
      <c r="C18" t="str">
        <f>data!E18</f>
        <v>E05001806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Braunston-in-Rutland</v>
      </c>
      <c r="C19" t="str">
        <f>data!E19</f>
        <v>E04000632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Brooke</v>
      </c>
      <c r="C20" t="str">
        <f>data!E20</f>
        <v>E04000633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Burley</v>
      </c>
      <c r="C21" t="str">
        <f>data!E21</f>
        <v>E04000634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Caldecott</v>
      </c>
      <c r="C22" t="str">
        <f>data!E22</f>
        <v>E04000635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Clipsham</v>
      </c>
      <c r="C23" t="str">
        <f>data!E23</f>
        <v>E04000636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Cottesmore</v>
      </c>
      <c r="C24" t="str">
        <f>data!E24</f>
        <v>E04000637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Cottesmore</v>
      </c>
      <c r="C25" t="str">
        <f>data!E25</f>
        <v>E05001807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Edith Weston</v>
      </c>
      <c r="C26" t="str">
        <f>data!E26</f>
        <v>E04000638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Egleton</v>
      </c>
      <c r="C27" t="str">
        <f>data!E27</f>
        <v>E04000639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Empingham</v>
      </c>
      <c r="C28" t="str">
        <f>data!E28</f>
        <v>E04000640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Essendine</v>
      </c>
      <c r="C29" t="str">
        <f>data!E29</f>
        <v>E04000641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Exton</v>
      </c>
      <c r="C30" t="str">
        <f>data!E30</f>
        <v>E04000642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Exton</v>
      </c>
      <c r="C31" t="str">
        <f>data!E31</f>
        <v>E05001808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Glaston</v>
      </c>
      <c r="C32" t="str">
        <f>data!E32</f>
        <v>E04000643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Great Casterton</v>
      </c>
      <c r="C33" t="str">
        <f>data!E33</f>
        <v>E04000644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Greetham</v>
      </c>
      <c r="C34" t="str">
        <f>data!E34</f>
        <v>E04000645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Ward</v>
      </c>
      <c r="B35" t="str">
        <f>data!D35</f>
        <v>Greetham</v>
      </c>
      <c r="C35" t="str">
        <f>data!E35</f>
        <v>E05001809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Gunthorpe</v>
      </c>
      <c r="C36" t="str">
        <f>data!E36</f>
        <v>E04000646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Hambleton</v>
      </c>
      <c r="C37" t="str">
        <f>data!E37</f>
        <v>E04000647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Horn</v>
      </c>
      <c r="C38" t="str">
        <f>data!E38</f>
        <v>E04000648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Ketton</v>
      </c>
      <c r="C39" t="str">
        <f>data!E39</f>
        <v>E04000649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Ward</v>
      </c>
      <c r="B40" t="str">
        <f>data!D40</f>
        <v>Ketton</v>
      </c>
      <c r="C40" t="str">
        <f>data!E40</f>
        <v>E05001810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Langham</v>
      </c>
      <c r="C41" t="str">
        <f>data!E41</f>
        <v>E04000650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Ward</v>
      </c>
      <c r="B42" t="str">
        <f>data!D42</f>
        <v>Langham</v>
      </c>
      <c r="C42" t="str">
        <f>data!E42</f>
        <v>E05001811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Leighfield</v>
      </c>
      <c r="C43" t="str">
        <f>data!E43</f>
        <v>E04000651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Little Casterton</v>
      </c>
      <c r="C44" t="str">
        <f>data!E44</f>
        <v>E04000652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Lyddington</v>
      </c>
      <c r="C45" t="str">
        <f>data!E45</f>
        <v>E04000653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Lyddington</v>
      </c>
      <c r="C46" t="str">
        <f>data!E46</f>
        <v>E05001812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Lyndon</v>
      </c>
      <c r="C47" t="str">
        <f>data!E47</f>
        <v>E04000654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Manton</v>
      </c>
      <c r="C48" t="str">
        <f>data!E48</f>
        <v>E04000655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Market Overton</v>
      </c>
      <c r="C49" t="str">
        <f>data!E49</f>
        <v>E04000656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Martinsthorpe</v>
      </c>
      <c r="C50" t="str">
        <f>data!E50</f>
        <v>E04000657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Martinsthorpe</v>
      </c>
      <c r="C51" t="str">
        <f>data!E51</f>
        <v>E05001813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Morcott</v>
      </c>
      <c r="C52" t="str">
        <f>data!E52</f>
        <v>E04000658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Normanton</v>
      </c>
      <c r="C53" t="str">
        <f>data!E53</f>
        <v>E04000659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Ward</v>
      </c>
      <c r="B54" t="str">
        <f>data!D54</f>
        <v>Normanton</v>
      </c>
      <c r="C54" t="str">
        <f>data!E54</f>
        <v>E05001814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North Luffenham</v>
      </c>
      <c r="C55" t="str">
        <f>data!E55</f>
        <v>E04000660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Oakham</v>
      </c>
      <c r="C56" t="str">
        <f>data!E56</f>
        <v>E04000661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Ward</v>
      </c>
      <c r="B57" t="str">
        <f>data!D57</f>
        <v>Oakham North East</v>
      </c>
      <c r="C57" t="str">
        <f>data!E57</f>
        <v>E05001815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Ward</v>
      </c>
      <c r="B58" t="str">
        <f>data!D58</f>
        <v>Oakham North West</v>
      </c>
      <c r="C58" t="str">
        <f>data!E58</f>
        <v>E05001816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Ward</v>
      </c>
      <c r="B59" t="str">
        <f>data!D59</f>
        <v>Oakham South East</v>
      </c>
      <c r="C59" t="str">
        <f>data!E59</f>
        <v>E05001817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Oakham South West</v>
      </c>
      <c r="C60" t="str">
        <f>data!E60</f>
        <v>E05001818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Pickworth</v>
      </c>
      <c r="C61" t="str">
        <f>data!E61</f>
        <v>E04000662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Pilton</v>
      </c>
      <c r="C62" t="str">
        <f>data!E62</f>
        <v>E04000663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Preston</v>
      </c>
      <c r="C63" t="str">
        <f>data!E63</f>
        <v>E04000664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Ridlington</v>
      </c>
      <c r="C64" t="str">
        <f>data!E64</f>
        <v>E04000665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Publish</v>
      </c>
      <c r="B65" t="str">
        <f>data!D65</f>
        <v>Rutland</v>
      </c>
      <c r="C65" t="str">
        <f>data!E65</f>
        <v>E06000017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Ryhall</v>
      </c>
      <c r="C66" t="str">
        <f>data!E66</f>
        <v>E04000666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Ryhall and Casterton</v>
      </c>
      <c r="C67" t="str">
        <f>data!E67</f>
        <v>E05001819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Seaton</v>
      </c>
      <c r="C68" t="str">
        <f>data!E68</f>
        <v>E04000667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South Luffenham</v>
      </c>
      <c r="C69" t="str">
        <f>data!E69</f>
        <v>E04000668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Stoke Dry</v>
      </c>
      <c r="C70" t="str">
        <f>data!E70</f>
        <v>E04000669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Stretton</v>
      </c>
      <c r="C71" t="str">
        <f>data!E71</f>
        <v>E04000670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Teigh</v>
      </c>
      <c r="C72" t="str">
        <f>data!E72</f>
        <v>E04000671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Thistleton</v>
      </c>
      <c r="C73" t="str">
        <f>data!E73</f>
        <v>E04000672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Thorpe by Water</v>
      </c>
      <c r="C74" t="str">
        <f>data!E74</f>
        <v>E04000673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Tickencote</v>
      </c>
      <c r="C75" t="str">
        <f>data!E75</f>
        <v>E04000674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Tinwell</v>
      </c>
      <c r="C76" t="str">
        <f>data!E76</f>
        <v>E04000675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Tixover</v>
      </c>
      <c r="C77" t="str">
        <f>data!E77</f>
        <v>E04000676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Uppingham</v>
      </c>
      <c r="C78" t="str">
        <f>data!E78</f>
        <v>E04000677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Ward</v>
      </c>
      <c r="B79" t="str">
        <f>data!D79</f>
        <v>Uppingham</v>
      </c>
      <c r="C79" t="str">
        <f>data!E79</f>
        <v>E05001820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Wardley</v>
      </c>
      <c r="C80" t="str">
        <f>data!E80</f>
        <v>E04000678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Whissendine</v>
      </c>
      <c r="C81" t="str">
        <f>data!E81</f>
        <v>E04000679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Ward</v>
      </c>
      <c r="B82" t="str">
        <f>data!D82</f>
        <v>Whissendine</v>
      </c>
      <c r="C82" t="str">
        <f>data!E82</f>
        <v>E05001821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Whitwell</v>
      </c>
      <c r="C83" t="str">
        <f>data!E83</f>
        <v>E04000680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Wing</v>
      </c>
      <c r="C84" t="str">
        <f>data!E84</f>
        <v>E04000681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/>
      </c>
      <c r="B85" t="str">
        <f>data!D85</f>
        <v/>
      </c>
      <c r="C85" t="str">
        <f>data!E85</f>
        <v/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153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Ashwell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E04000624</v>
      </c>
      <c r="I5" s="3" t="s">
        <v>160</v>
      </c>
      <c r="L5" s="4" t="str">
        <f>IF(ISERROR(VLOOKUP(I5,E5:F302,2,FALSE)),"",VLOOKUP(I5,E5:F302,2,FALSE))</f>
        <v>E04000624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2.6</v>
      </c>
      <c r="O5" s="7">
        <f>IF(ISERROR(VLOOKUP($L$5,data!$E$9:$T$600,5,FALSE)),"",VLOOKUP($L$5,data!$E$9:$T$600,5,FALSE))</f>
        <v>4.5</v>
      </c>
      <c r="P5" s="7">
        <f>IF(ISERROR(VLOOKUP($L$5,data!$E$9:$T$600,6,FALSE)),"",VLOOKUP($L$5,data!$E$9:$T$600,6,FALSE))</f>
        <v>3</v>
      </c>
      <c r="Q5" s="7">
        <f>IF(ISERROR(VLOOKUP($L$5,data!$E$9:$T$600,7,FALSE)),"",VLOOKUP($L$5,data!$E$9:$T$600,7,FALSE))</f>
        <v>5.9</v>
      </c>
      <c r="R5" s="7">
        <f>IF(ISERROR(VLOOKUP($L$5,data!$E$9:$T$600,8,FALSE)),"",VLOOKUP($L$5,data!$E$9:$T$600,8,FALSE))</f>
        <v>0.4</v>
      </c>
      <c r="S5" s="7">
        <f>IF(ISERROR(VLOOKUP($L$5,data!$E$9:$T$600,9,FALSE)),"",VLOOKUP($L$5,data!$E$9:$T$600,9,FALSE))</f>
        <v>1.1000000000000001</v>
      </c>
      <c r="T5" s="7">
        <f>IF(ISERROR(VLOOKUP($L$5,data!$E$9:$T$600,10,FALSE)),"",VLOOKUP($L$5,data!$E$9:$T$600,10,FALSE))</f>
        <v>2.2000000000000002</v>
      </c>
      <c r="U5" s="7">
        <f>IF(ISERROR(VLOOKUP($L$5,data!$E$9:$T$600,11,FALSE)),"",VLOOKUP($L$5,data!$E$9:$T$600,11,FALSE))</f>
        <v>1.9</v>
      </c>
      <c r="V5" s="7">
        <f>IF(ISERROR(VLOOKUP($L$5,data!$E$9:$T$600,12,FALSE)),"",VLOOKUP($L$5,data!$E$9:$T$600,12,FALSE))</f>
        <v>2.6</v>
      </c>
      <c r="W5" s="7">
        <f>IF(ISERROR(VLOOKUP($L$5,data!$E$9:$T$600,13,FALSE)),"",VLOOKUP($L$5,data!$E$9:$T$600,13,FALSE))</f>
        <v>15.2</v>
      </c>
      <c r="X5" s="7">
        <f>IF(ISERROR(VLOOKUP($L$5,data!$E$9:$T$600,14,FALSE)),"",VLOOKUP($L$5,data!$E$9:$T$600,14,FALSE))</f>
        <v>25.7</v>
      </c>
      <c r="Y5" s="7">
        <f>IF(ISERROR(VLOOKUP($L$5,data!$E$9:$T$600,15,FALSE)),"",VLOOKUP($L$5,data!$E$9:$T$600,15,FALSE))</f>
        <v>11.5</v>
      </c>
      <c r="Z5" s="7">
        <f>IF(ISERROR(VLOOKUP($L$5,data!$E$9:$T$600,16,FALSE)),"",VLOOKUP($L$5,data!$E$9:$T$600,16,FALSE))</f>
        <v>13.8</v>
      </c>
      <c r="AA5" s="7">
        <f>IF(ISERROR(VLOOKUP($L$5,data!$E$9:$Y$600,17,FALSE)),"",VLOOKUP($L$5,data!$E$9:$Y$600,17,FALSE))</f>
        <v>7.4</v>
      </c>
      <c r="AB5" s="7">
        <f>IF(ISERROR(VLOOKUP($L$5,data!$E$9:$Y$600,18,FALSE)),"",VLOOKUP($L$5,data!$E$9:$Y$600,18,FALSE))</f>
        <v>1.1000000000000001</v>
      </c>
      <c r="AC5" s="7">
        <f>IF(ISERROR(VLOOKUP($L$5,data!$E$9:$Y$600,19,FALSE)),"",VLOOKUP($L$5,data!$E$9:$Y$600,19,FALSE))</f>
        <v>1.1000000000000001</v>
      </c>
      <c r="AD5" s="7">
        <f>IF(ISERROR(VLOOKUP($L$5,data!$E$9:$Y$600,20,FALSE)),"",VLOOKUP($L$5,data!$E$9:$Y$600,20,FALSE))</f>
        <v>46.7</v>
      </c>
      <c r="AE5" s="7">
        <f>IF(ISERROR(VLOOKUP($L$5,data!$E$9:$Y$600,21,FALSE)),"",VLOOKUP($L$5,data!$E$9:$Y$600,21,FALSE))</f>
        <v>50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Ayston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E04000625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Barleythorpe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E04000626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Rutland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E06000017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</v>
      </c>
      <c r="O7" s="7">
        <f>IF(ISERROR(VLOOKUP($L$7,data!$E$9:$T$600,5,FALSE)),"",VLOOKUP($L$7,data!$E$9:$T$600,5,FALSE))</f>
        <v>3</v>
      </c>
      <c r="P7" s="7">
        <f>IF(ISERROR(VLOOKUP($L$7,data!$E$9:$T$600,6,FALSE)),"",VLOOKUP($L$7,data!$E$9:$T$600,6,FALSE))</f>
        <v>1.9</v>
      </c>
      <c r="Q7" s="7">
        <f>IF(ISERROR(VLOOKUP($L$7,data!$E$9:$T$600,7,FALSE)),"",VLOOKUP($L$7,data!$E$9:$T$600,7,FALSE))</f>
        <v>6.3</v>
      </c>
      <c r="R7" s="7">
        <f>IF(ISERROR(VLOOKUP($L$7,data!$E$9:$T$600,8,FALSE)),"",VLOOKUP($L$7,data!$E$9:$T$600,8,FALSE))</f>
        <v>1.7</v>
      </c>
      <c r="S7" s="7">
        <f>IF(ISERROR(VLOOKUP($L$7,data!$E$9:$T$600,9,FALSE)),"",VLOOKUP($L$7,data!$E$9:$T$600,9,FALSE))</f>
        <v>3.8</v>
      </c>
      <c r="T7" s="7">
        <f>IF(ISERROR(VLOOKUP($L$7,data!$E$9:$T$600,10,FALSE)),"",VLOOKUP($L$7,data!$E$9:$T$600,10,FALSE))</f>
        <v>2.2000000000000002</v>
      </c>
      <c r="U7" s="7">
        <f>IF(ISERROR(VLOOKUP($L$7,data!$E$9:$T$600,11,FALSE)),"",VLOOKUP($L$7,data!$E$9:$T$600,11,FALSE))</f>
        <v>4.7</v>
      </c>
      <c r="V7" s="7">
        <f>IF(ISERROR(VLOOKUP($L$7,data!$E$9:$T$600,12,FALSE)),"",VLOOKUP($L$7,data!$E$9:$T$600,12,FALSE))</f>
        <v>5.0999999999999996</v>
      </c>
      <c r="W7" s="7">
        <f>IF(ISERROR(VLOOKUP($L$7,data!$E$9:$T$600,13,FALSE)),"",VLOOKUP($L$7,data!$E$9:$T$600,13,FALSE))</f>
        <v>17.899999999999999</v>
      </c>
      <c r="X7" s="7">
        <f>IF(ISERROR(VLOOKUP($L$7,data!$E$9:$T$600,14,FALSE)),"",VLOOKUP($L$7,data!$E$9:$T$600,14,FALSE))</f>
        <v>20.100000000000001</v>
      </c>
      <c r="Y7" s="7">
        <f>IF(ISERROR(VLOOKUP($L$7,data!$E$9:$T$600,15,FALSE)),"",VLOOKUP($L$7,data!$E$9:$T$600,15,FALSE))</f>
        <v>7.3</v>
      </c>
      <c r="Z7" s="7">
        <f>IF(ISERROR(VLOOKUP($L$7,data!$E$9:$T$600,16,FALSE)),"",VLOOKUP($L$7,data!$E$9:$T$600,16,FALSE))</f>
        <v>11.3</v>
      </c>
      <c r="AA7" s="7">
        <f>IF(ISERROR(VLOOKUP($L$7,data!$E$9:$Y$600,17,FALSE)),"",VLOOKUP($L$7,data!$E$9:$Y$600,17,FALSE))</f>
        <v>6.8</v>
      </c>
      <c r="AB7" s="7">
        <f>IF(ISERROR(VLOOKUP($L$7,data!$E$9:$Y$600,18,FALSE)),"",VLOOKUP($L$7,data!$E$9:$Y$600,18,FALSE))</f>
        <v>1.9</v>
      </c>
      <c r="AC7" s="7">
        <f>IF(ISERROR(VLOOKUP($L$7,data!$E$9:$Y$600,19,FALSE)),"",VLOOKUP($L$7,data!$E$9:$Y$600,19,FALSE))</f>
        <v>1</v>
      </c>
      <c r="AD7" s="7">
        <f>IF(ISERROR(VLOOKUP($L$7,data!$E$9:$Y$600,20,FALSE)),"",VLOOKUP($L$7,data!$E$9:$Y$600,20,FALSE))</f>
        <v>42.4</v>
      </c>
      <c r="AE7" s="7">
        <f>IF(ISERROR(VLOOKUP($L$7,data!$E$9:$Y$600,21,FALSE)),"",VLOOKUP($L$7,data!$E$9:$Y$600,21,FALSE))</f>
        <v>43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Barrow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E04000627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/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/>
      </c>
      <c r="M8" s="7" t="str">
        <f>IF(ISERROR(VLOOKUP($L$8,data!$E$9:$T$600,3,FALSE)),"",VLOOKUP($L$8,data!$E$9:$T$600,3,FALSE))</f>
        <v/>
      </c>
      <c r="N8" s="7" t="str">
        <f>IF(ISERROR(VLOOKUP($L$8,data!$E$9:$T$600,4,FALSE)),"",VLOOKUP($L$8,data!$E$9:$T$600,4,FALSE))</f>
        <v/>
      </c>
      <c r="O8" s="7" t="str">
        <f>IF(ISERROR(VLOOKUP($L$8,data!$E$9:$T$600,5,FALSE)),"",VLOOKUP($L$8,data!$E$9:$T$600,5,FALSE))</f>
        <v/>
      </c>
      <c r="P8" s="7" t="str">
        <f>IF(ISERROR(VLOOKUP($L$8,data!$E$9:$T$600,6,FALSE)),"",VLOOKUP($L$8,data!$E$9:$T$600,6,FALSE))</f>
        <v/>
      </c>
      <c r="Q8" s="7" t="str">
        <f>IF(ISERROR(VLOOKUP($L$8,data!$E$9:$T$600,7,FALSE)),"",VLOOKUP($L$8,data!$E$9:$T$600,7,FALSE))</f>
        <v/>
      </c>
      <c r="R8" s="7" t="str">
        <f>IF(ISERROR(VLOOKUP($L$8,data!$E$9:$T$600,8,FALSE)),"",VLOOKUP($L$8,data!$E$9:$T$600,8,FALSE))</f>
        <v/>
      </c>
      <c r="S8" s="7" t="str">
        <f>IF(ISERROR(VLOOKUP($L$8,data!$E$9:$T$600,9,FALSE)),"",VLOOKUP($L$8,data!$E$9:$T$600,9,FALSE))</f>
        <v/>
      </c>
      <c r="T8" s="7" t="str">
        <f>IF(ISERROR(VLOOKUP($L$8,data!$E$9:$T$600,10,FALSE)),"",VLOOKUP($L$8,data!$E$9:$T$600,10,FALSE))</f>
        <v/>
      </c>
      <c r="U8" s="7" t="str">
        <f>IF(ISERROR(VLOOKUP($L$8,data!$E$9:$T$600,11,FALSE)),"",VLOOKUP($L$8,data!$E$9:$T$600,11,FALSE))</f>
        <v/>
      </c>
      <c r="V8" s="7" t="str">
        <f>IF(ISERROR(VLOOKUP($L$8,data!$E$9:$T$600,12,FALSE)),"",VLOOKUP($L$8,data!$E$9:$T$600,12,FALSE))</f>
        <v/>
      </c>
      <c r="W8" s="7" t="str">
        <f>IF(ISERROR(VLOOKUP($L$8,data!$E$9:$T$600,13,FALSE)),"",VLOOKUP($L$8,data!$E$9:$T$600,13,FALSE))</f>
        <v/>
      </c>
      <c r="X8" s="7" t="str">
        <f>IF(ISERROR(VLOOKUP($L$8,data!$E$9:$T$600,14,FALSE)),"",VLOOKUP($L$8,data!$E$9:$T$600,14,FALSE))</f>
        <v/>
      </c>
      <c r="Y8" s="7" t="str">
        <f>IF(ISERROR(VLOOKUP($L$8,data!$E$9:$T$600,15,FALSE)),"",VLOOKUP($L$8,data!$E$9:$T$600,15,FALSE))</f>
        <v/>
      </c>
      <c r="Z8" s="7" t="str">
        <f>IF(ISERROR(VLOOKUP($L$8,data!$E$9:$T$600,16,FALSE)),"",VLOOKUP($L$8,data!$E$9:$T$600,16,FALSE))</f>
        <v/>
      </c>
      <c r="AA8" s="7" t="str">
        <f>IF(ISERROR(VLOOKUP($L$8,data!$E$9:$Y$600,17,FALSE)),"",VLOOKUP($L$8,data!$E$9:$Y$600,17,FALSE))</f>
        <v/>
      </c>
      <c r="AB8" s="7" t="str">
        <f>IF(ISERROR(VLOOKUP($L$8,data!$E$9:$Y$600,18,FALSE)),"",VLOOKUP($L$8,data!$E$9:$Y$600,18,FALSE))</f>
        <v/>
      </c>
      <c r="AC8" s="7" t="str">
        <f>IF(ISERROR(VLOOKUP($L$8,data!$E$9:$Y$600,19,FALSE)),"",VLOOKUP($L$8,data!$E$9:$Y$600,19,FALSE))</f>
        <v/>
      </c>
      <c r="AD8" s="7" t="str">
        <f>IF(ISERROR(VLOOKUP($L$8,data!$E$9:$Y$600,20,FALSE)),"",VLOOKUP($L$8,data!$E$9:$Y$600,20,FALSE))</f>
        <v/>
      </c>
      <c r="AE8" s="7" t="str">
        <f>IF(ISERROR(VLOOKUP($L$8,data!$E$9:$Y$600,21,FALSE)),"",VLOOKUP($L$8,data!$E$9:$Y$600,21,FALSE))</f>
        <v/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Barrowden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E04000628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Beaumont Chase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E04000629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Belton-in-Rutland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E04000630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Bisbrooke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E04000631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Braunston-in-Rutland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E04000632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Brooke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E04000633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Burley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E04000634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Caldecott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E04000635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Clipsham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E04000636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Cottesmore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E04000637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Edith Weston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E04000638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Egleton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E04000639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Empingham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E04000640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Essendine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E04000641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Exton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E04000642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Glaston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E04000643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Great Casterton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E04000644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Greetham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E04000645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Gunthorpe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E04000646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Hambleton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E04000647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Horn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E04000648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Ketton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E04000649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Langham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E04000650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Leighfield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E04000651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Little Casterton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E04000652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Lyddington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E04000653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Lyndon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E04000654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Manton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E04000655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Market Overton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E04000656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Martinsthorpe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E04000657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Morcott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E04000658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Normanton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E04000659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North Luffenham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E04000660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Oakham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E04000661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Pickworth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E04000662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Pilton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E04000663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Preston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E04000664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Ridlington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E04000665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Ryhall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E04000666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Seaton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E04000667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South Luffenham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E04000668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Stoke Dry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E04000669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Stretton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E04000670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Teigh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E04000671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Thistleton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E04000672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Thorpe by Water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E04000673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Tickencote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E04000674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Tinwell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E04000675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Tixover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E04000676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Uppingham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E04000677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Wardley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E04000678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Whissendine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E04000679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Whitwell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E04000680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Wing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E04000681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NSIqV/kdOzQ5fLKqeyA5l+rW79/G4xhN+cbfIlK5VGRgTUGnv/zZ51PKT3+nzLWm9jQEIv5yHAnsJ7vZiVA7RA==" saltValue="fgxDkx9SSkI13reKrSXHb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2013-06-27T14:45:08Z</dcterms:modified>
</cp:coreProperties>
</file>