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Tandridge\"/>
    </mc:Choice>
  </mc:AlternateContent>
  <workbookProtection workbookAlgorithmName="SHA-512" workbookHashValue="pKjGoIVfy2HxUJ8UI/+lkwK/ZXcgmOBJfRmHAxNBP+zMghIMGY0ZhVonsQXzIV64Y12jb73XCCUODAgXs1dsJg==" workbookSaltValue="9YB4kxh8wKKy9+wb0tBtb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<sst xmlns="http://schemas.openxmlformats.org/spreadsheetml/2006/main" count="21165" uniqueCount="237">
  <si>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</si>
  <si>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</si>
  <si>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</si>
  <si>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</si>
  <si>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</si>
  <si>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</si>
  <si>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</si>
  <si>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</si>
  <si>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</si>
  <si>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</si>
  <si>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</si>
  <si>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</si>
  <si>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</si>
  <si>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</si>
  <si>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</si>
  <si>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</si>
  <si>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</si>
  <si>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</si>
  <si>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</si>
  <si>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</si>
  <si>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</si>
  <si>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</si>
  <si>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</si>
  <si>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</si>
  <si>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</si>
  <si>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</si>
  <si>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</si>
  <si>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</si>
  <si>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</si>
  <si>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</si>
  <si>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</si>
  <si>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</si>
  <si>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</si>
  <si>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</si>
  <si>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</si>
  <si>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</si>
  <si>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</si>
  <si>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</si>
  <si>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</si>
  <si>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</si>
  <si>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</si>
  <si>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</si>
  <si>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</si>
  <si>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</si>
  <si>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</si>
  <si>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</si>
  <si>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</si>
  <si>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</si>
  <si>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</si>
  <si>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</si>
  <si>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</si>
  <si>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</si>
  <si>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</si>
  <si>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</si>
  <si>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</si>
  <si>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</si>
  <si>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</si>
  <si>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</si>
  <si>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</si>
  <si>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</si>
  <si>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</si>
  <si>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</si>
  <si>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</si>
  <si>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</si>
  <si>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</si>
  <si>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</si>
  <si>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</si>
  <si>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</si>
  <si>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</si>
  <si>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</si>
  <si>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</si>
  <si>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</si>
  <si>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</si>
  <si>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</si>
  <si>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</si>
  <si>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</si>
  <si>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</si>
  <si>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</si>
  <si>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</si>
  <si>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</si>
  <si>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</si>
  <si>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</si>
  <si>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</si>
  <si>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</si>
  <si>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</si>
  <si>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</si>
  <si>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</si>
  <si>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</si>
  <si>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</si>
  <si>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</si>
  <si>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</si>
  <si>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</si>
  <si>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</si>
  <si>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</si>
  <si>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</si>
  <si>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</si>
  <si>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</si>
  <si>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</si>
  <si>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</si>
  <si>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</si>
  <si>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</si>
  <si>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</si>
  <si>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</si>
  <si>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</si>
  <si>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</si>
  <si>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</si>
  <si>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</si>
  <si>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</si>
  <si>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</si>
  <si>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</si>
  <si>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</si>
  <si>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</si>
  <si>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</si>
  <si>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</si>
  <si>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</si>
  <si>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</si>
  <si>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</si>
  <si>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</si>
  <si>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</si>
  <si>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</si>
  <si>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</si>
  <si>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</si>
  <si>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</si>
  <si>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</si>
  <si>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</si>
  <si>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</si>
  <si>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</si>
  <si>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</si>
  <si>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</si>
  <si>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</si>
  <si>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</si>
  <si>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</si>
  <si>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</si>
  <si>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</si>
  <si>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</si>
  <si>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</si>
  <si>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</si>
  <si>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</si>
  <si>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</si>
  <si>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</si>
  <si>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</si>
  <si>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</si>
  <si>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</si>
  <si>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</si>
  <si>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</si>
  <si>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</si>
  <si>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</si>
  <si>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</si>
  <si>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</si>
  <si>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</si>
  <si>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</si>
  <si>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</si>
  <si>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</si>
  <si>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</si>
  <si>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</si>
  <si>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</si>
  <si>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</si>
  <si>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Valley</t>
  </si>
  <si>
    <t>Bletchingley</t>
  </si>
  <si>
    <t>E04009583</t>
  </si>
  <si>
    <t>Bletchingley and Nutfield</t>
  </si>
  <si>
    <t>E05007409</t>
  </si>
  <si>
    <t>Surrey</t>
  </si>
  <si>
    <t>Burstow</t>
  </si>
  <si>
    <t>E04009584</t>
  </si>
  <si>
    <t>Burstow, Horne and Outwood</t>
  </si>
  <si>
    <t>E05007410</t>
  </si>
  <si>
    <t>Caterham Valley</t>
  </si>
  <si>
    <t>E04009597</t>
  </si>
  <si>
    <t>Caterham-on-the-Hill</t>
  </si>
  <si>
    <t>E04009596</t>
  </si>
  <si>
    <t>Chaldon</t>
  </si>
  <si>
    <t>E04009598</t>
  </si>
  <si>
    <t>E05007391</t>
  </si>
  <si>
    <t>Chelsham and Farleigh</t>
  </si>
  <si>
    <t>E04009585</t>
  </si>
  <si>
    <t>Crowhurst</t>
  </si>
  <si>
    <t>E04009586</t>
  </si>
  <si>
    <t>Dormansland</t>
  </si>
  <si>
    <t>E04009599</t>
  </si>
  <si>
    <t>Dormansland and Felcourt</t>
  </si>
  <si>
    <t>E05007392</t>
  </si>
  <si>
    <t>Felbridge</t>
  </si>
  <si>
    <t>E04009587</t>
  </si>
  <si>
    <t>E05007393</t>
  </si>
  <si>
    <t>Godstone</t>
  </si>
  <si>
    <t>E04009588</t>
  </si>
  <si>
    <t>E05007394</t>
  </si>
  <si>
    <t>Harestone</t>
  </si>
  <si>
    <t>E05007395</t>
  </si>
  <si>
    <t>Horne</t>
  </si>
  <si>
    <t>E04009589</t>
  </si>
  <si>
    <t>Limpsfield</t>
  </si>
  <si>
    <t>E04009590</t>
  </si>
  <si>
    <t>E05007396</t>
  </si>
  <si>
    <t>Lingfield</t>
  </si>
  <si>
    <t>E04009600</t>
  </si>
  <si>
    <t>Lingfield and Crowhurst</t>
  </si>
  <si>
    <t>E05007397</t>
  </si>
  <si>
    <t>Nutfield</t>
  </si>
  <si>
    <t>E04009591</t>
  </si>
  <si>
    <t>Outwood</t>
  </si>
  <si>
    <t>E04009601</t>
  </si>
  <si>
    <t>Oxted</t>
  </si>
  <si>
    <t>E04009592</t>
  </si>
  <si>
    <t>Oxted North and Tandridge</t>
  </si>
  <si>
    <t>E05007398</t>
  </si>
  <si>
    <t>Oxted South</t>
  </si>
  <si>
    <t>E05007399</t>
  </si>
  <si>
    <t>Portley</t>
  </si>
  <si>
    <t>E05007400</t>
  </si>
  <si>
    <t>Queens Park</t>
  </si>
  <si>
    <t>E05007401</t>
  </si>
  <si>
    <t>E10000030</t>
  </si>
  <si>
    <t>E04009593</t>
  </si>
  <si>
    <t>E07000215</t>
  </si>
  <si>
    <t>Tatsfield</t>
  </si>
  <si>
    <t>E04009594</t>
  </si>
  <si>
    <t>Tatsfield and Titsey</t>
  </si>
  <si>
    <t>E05007402</t>
  </si>
  <si>
    <t>Titsey</t>
  </si>
  <si>
    <t>E04009595</t>
  </si>
  <si>
    <t>E05007403</t>
  </si>
  <si>
    <t>Warlingham</t>
  </si>
  <si>
    <t>E04009602</t>
  </si>
  <si>
    <t>Warlingham East and Chelsham and Farleigh</t>
  </si>
  <si>
    <t>E05007404</t>
  </si>
  <si>
    <t>Warlingham West</t>
  </si>
  <si>
    <t>E05007405</t>
  </si>
  <si>
    <t>Westway</t>
  </si>
  <si>
    <t>E05007406</t>
  </si>
  <si>
    <t>Whyteleafe</t>
  </si>
  <si>
    <t>E04009603</t>
  </si>
  <si>
    <t>E05007407</t>
  </si>
  <si>
    <t>Woldingham</t>
  </si>
  <si>
    <t>E04009604</t>
  </si>
  <si>
    <t>E05007408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</si>
</sst>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6.3</c:v>
                </c:pt>
                <c:pt idx="2">
                  <c:v>6.3</c:v>
                </c:pt>
                <c:pt idx="3">
                  <c:v>5.9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3.8</c:v>
                </c:pt>
                <c:pt idx="2">
                  <c:v>3.6</c:v>
                </c:pt>
                <c:pt idx="3">
                  <c:v>3.5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1.6</c:v>
                </c:pt>
                <c:pt idx="2">
                  <c:v>2.2000000000000002</c:v>
                </c:pt>
                <c:pt idx="3">
                  <c:v>2.2000000000000002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6.2</c:v>
                </c:pt>
                <c:pt idx="2">
                  <c:v>6</c:v>
                </c:pt>
                <c:pt idx="3">
                  <c:v>6.5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1.5</c:v>
                </c:pt>
                <c:pt idx="2">
                  <c:v>1.2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2.2000000000000002</c:v>
                </c:pt>
                <c:pt idx="2">
                  <c:v>2.5</c:v>
                </c:pt>
                <c:pt idx="3">
                  <c:v>2.7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1.8</c:v>
                </c:pt>
                <c:pt idx="2">
                  <c:v>2.2999999999999998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4.7</c:v>
                </c:pt>
                <c:pt idx="2">
                  <c:v>5.4</c:v>
                </c:pt>
                <c:pt idx="3">
                  <c:v>4.8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4</c:v>
                </c:pt>
                <c:pt idx="2">
                  <c:v>5.5</c:v>
                </c:pt>
                <c:pt idx="3">
                  <c:v>4.7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20.8</c:v>
                </c:pt>
                <c:pt idx="2">
                  <c:v>21.2</c:v>
                </c:pt>
                <c:pt idx="3">
                  <c:v>19.600000000000001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23.3</c:v>
                </c:pt>
                <c:pt idx="2">
                  <c:v>20.5</c:v>
                </c:pt>
                <c:pt idx="3">
                  <c:v>21.6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7.4</c:v>
                </c:pt>
                <c:pt idx="2">
                  <c:v>6.1</c:v>
                </c:pt>
                <c:pt idx="3">
                  <c:v>6.8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10</c:v>
                </c:pt>
                <c:pt idx="2">
                  <c:v>8.6</c:v>
                </c:pt>
                <c:pt idx="3">
                  <c:v>9.5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4.5999999999999996</c:v>
                </c:pt>
                <c:pt idx="2">
                  <c:v>5.9</c:v>
                </c:pt>
                <c:pt idx="3">
                  <c:v>6.2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1.7</c:v>
                </c:pt>
                <c:pt idx="3">
                  <c:v>1.7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0.6</c:v>
                </c:pt>
                <c:pt idx="2">
                  <c:v>1</c:v>
                </c:pt>
                <c:pt idx="3">
                  <c:v>1.1000000000000001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644184"/>
        <c:axId val="249658072"/>
      </c:barChart>
      <c:catAx>
        <c:axId val="249644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658072"/>
        <c:crosses val="autoZero"/>
        <c:auto val="1"/>
        <c:lblAlgn val="ctr"/>
        <c:lblOffset val="100"/>
        <c:noMultiLvlLbl val="0"/>
      </c:catAx>
      <c:valAx>
        <c:axId val="24965807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644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40.9</c:v>
                </c:pt>
                <c:pt idx="2">
                  <c:v>40.200000000000003</c:v>
                </c:pt>
                <c:pt idx="3">
                  <c:v>41.3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Bletchingley</c:v>
                </c:pt>
                <c:pt idx="2">
                  <c:v>Surrey</c:v>
                </c:pt>
                <c:pt idx="3">
                  <c:v>Tandridge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43</c:v>
                </c:pt>
                <c:pt idx="2">
                  <c:v>40</c:v>
                </c:pt>
                <c:pt idx="3">
                  <c:v>43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657288"/>
        <c:axId val="249657680"/>
      </c:barChart>
      <c:catAx>
        <c:axId val="249657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657680"/>
        <c:crosses val="autoZero"/>
        <c:auto val="1"/>
        <c:lblAlgn val="ctr"/>
        <c:lblOffset val="100"/>
        <c:noMultiLvlLbl val="0"/>
      </c:catAx>
      <c:valAx>
        <c:axId val="24965768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6572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5" workbookViewId="0">
      <selection activeCell="E49" sqref="E49"/>
    </sheetView>
  </sheetViews>
  <sheetFormatPr defaultColWidth="8.85546875"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158</v>
      </c>
      <c r="E9" t="s">
        <v>159</v>
      </c>
      <c r="F9" t="s">
        <v>11</v>
      </c>
      <c r="G9">
        <v>100</v>
      </c>
      <c r="H9">
        <v>6.3</v>
      </c>
      <c r="I9">
        <v>3.8</v>
      </c>
      <c r="J9">
        <v>1.6</v>
      </c>
      <c r="K9">
        <v>6.2</v>
      </c>
      <c r="L9">
        <v>1.5</v>
      </c>
      <c r="M9">
        <v>2.2000000000000002</v>
      </c>
      <c r="N9">
        <v>1.8</v>
      </c>
      <c r="O9">
        <v>4.7</v>
      </c>
      <c r="P9">
        <v>4</v>
      </c>
      <c r="Q9">
        <v>20.8</v>
      </c>
      <c r="R9">
        <v>23.3</v>
      </c>
      <c r="S9">
        <v>7.4</v>
      </c>
      <c r="T9">
        <v>10</v>
      </c>
      <c r="U9">
        <v>4.5999999999999996</v>
      </c>
      <c r="V9">
        <v>1.1000000000000001</v>
      </c>
      <c r="W9">
        <v>0.6</v>
      </c>
      <c r="X9">
        <v>40.9</v>
      </c>
      <c r="Y9">
        <v>43</v>
      </c>
      <c r="CT9" t="s">
        <v>10</v>
      </c>
    </row>
    <row r="10" spans="2:98" x14ac:dyDescent="0.25">
      <c r="C10" t="s">
        <v>108</v>
      </c>
      <c r="D10" t="s">
        <v>160</v>
      </c>
      <c r="E10" t="s">
        <v>161</v>
      </c>
      <c r="F10" t="s">
        <v>74</v>
      </c>
      <c r="G10">
        <v>100</v>
      </c>
      <c r="H10">
        <v>6.3</v>
      </c>
      <c r="I10">
        <v>3.4</v>
      </c>
      <c r="J10">
        <v>2</v>
      </c>
      <c r="K10">
        <v>5.9</v>
      </c>
      <c r="L10">
        <v>1.4</v>
      </c>
      <c r="M10">
        <v>2.4</v>
      </c>
      <c r="N10">
        <v>2</v>
      </c>
      <c r="O10">
        <v>4.7</v>
      </c>
      <c r="P10">
        <v>4</v>
      </c>
      <c r="Q10">
        <v>20.100000000000001</v>
      </c>
      <c r="R10">
        <v>23.6</v>
      </c>
      <c r="S10">
        <v>7.6</v>
      </c>
      <c r="T10">
        <v>9.5</v>
      </c>
      <c r="U10">
        <v>5.4</v>
      </c>
      <c r="V10">
        <v>1.2</v>
      </c>
      <c r="W10">
        <v>0.7</v>
      </c>
      <c r="X10">
        <v>41.3</v>
      </c>
      <c r="Y10">
        <v>43</v>
      </c>
      <c r="CT10" t="s">
        <v>12</v>
      </c>
    </row>
    <row r="11" spans="2:98" x14ac:dyDescent="0.25">
      <c r="C11" t="s">
        <v>162</v>
      </c>
      <c r="D11" t="s">
        <v>163</v>
      </c>
      <c r="E11" t="s">
        <v>164</v>
      </c>
      <c r="F11" t="s">
        <v>11</v>
      </c>
      <c r="G11">
        <v>100</v>
      </c>
      <c r="H11">
        <v>5.0999999999999996</v>
      </c>
      <c r="I11">
        <v>2.9</v>
      </c>
      <c r="J11">
        <v>1.7</v>
      </c>
      <c r="K11">
        <v>6</v>
      </c>
      <c r="L11">
        <v>1.3</v>
      </c>
      <c r="M11">
        <v>2.7</v>
      </c>
      <c r="N11">
        <v>2</v>
      </c>
      <c r="O11">
        <v>4.5999999999999996</v>
      </c>
      <c r="P11">
        <v>4.5</v>
      </c>
      <c r="Q11">
        <v>19.5</v>
      </c>
      <c r="R11">
        <v>22.3</v>
      </c>
      <c r="S11">
        <v>7.6</v>
      </c>
      <c r="T11">
        <v>10.7</v>
      </c>
      <c r="U11">
        <v>6.5</v>
      </c>
      <c r="V11">
        <v>1.6</v>
      </c>
      <c r="W11">
        <v>0.9</v>
      </c>
      <c r="X11">
        <v>42.8</v>
      </c>
      <c r="Y11">
        <v>44</v>
      </c>
      <c r="CT11" t="s">
        <v>13</v>
      </c>
    </row>
    <row r="12" spans="2:98" x14ac:dyDescent="0.25">
      <c r="D12" t="s">
        <v>165</v>
      </c>
      <c r="E12" t="s">
        <v>166</v>
      </c>
      <c r="F12" t="s">
        <v>74</v>
      </c>
      <c r="G12">
        <v>100</v>
      </c>
      <c r="H12">
        <v>4.9000000000000004</v>
      </c>
      <c r="I12">
        <v>2.9</v>
      </c>
      <c r="J12">
        <v>2</v>
      </c>
      <c r="K12">
        <v>6.1</v>
      </c>
      <c r="L12">
        <v>1.4</v>
      </c>
      <c r="M12">
        <v>3</v>
      </c>
      <c r="N12">
        <v>1.9</v>
      </c>
      <c r="O12">
        <v>4.5999999999999996</v>
      </c>
      <c r="P12">
        <v>4.0999999999999996</v>
      </c>
      <c r="Q12">
        <v>18.399999999999999</v>
      </c>
      <c r="R12">
        <v>23.1</v>
      </c>
      <c r="S12">
        <v>7.6</v>
      </c>
      <c r="T12">
        <v>11.4</v>
      </c>
      <c r="U12">
        <v>6.3</v>
      </c>
      <c r="V12">
        <v>1.4</v>
      </c>
      <c r="W12">
        <v>0.8</v>
      </c>
      <c r="X12">
        <v>42.8</v>
      </c>
      <c r="Y12">
        <v>45</v>
      </c>
      <c r="CT12" t="s">
        <v>14</v>
      </c>
    </row>
    <row r="13" spans="2:98" x14ac:dyDescent="0.25">
      <c r="D13" t="s">
        <v>167</v>
      </c>
      <c r="E13" t="s">
        <v>168</v>
      </c>
      <c r="F13" t="s">
        <v>11</v>
      </c>
      <c r="G13">
        <v>100</v>
      </c>
      <c r="H13">
        <v>7.3</v>
      </c>
      <c r="I13">
        <v>3.5</v>
      </c>
      <c r="J13">
        <v>2</v>
      </c>
      <c r="K13">
        <v>5.7</v>
      </c>
      <c r="L13">
        <v>1.3</v>
      </c>
      <c r="M13">
        <v>2.8</v>
      </c>
      <c r="N13">
        <v>2.2000000000000002</v>
      </c>
      <c r="O13">
        <v>5.0999999999999996</v>
      </c>
      <c r="P13">
        <v>6.7</v>
      </c>
      <c r="Q13">
        <v>22.2</v>
      </c>
      <c r="R13">
        <v>20</v>
      </c>
      <c r="S13">
        <v>5.7</v>
      </c>
      <c r="T13">
        <v>7.5</v>
      </c>
      <c r="U13">
        <v>5.4</v>
      </c>
      <c r="V13">
        <v>1.7</v>
      </c>
      <c r="W13">
        <v>1</v>
      </c>
      <c r="X13">
        <v>39.1</v>
      </c>
      <c r="Y13">
        <v>39</v>
      </c>
      <c r="CT13" t="s">
        <v>15</v>
      </c>
    </row>
    <row r="14" spans="2:98" x14ac:dyDescent="0.25">
      <c r="D14" t="s">
        <v>169</v>
      </c>
      <c r="E14" t="s">
        <v>170</v>
      </c>
      <c r="F14" t="s">
        <v>11</v>
      </c>
      <c r="G14">
        <v>100</v>
      </c>
      <c r="H14">
        <v>6.6</v>
      </c>
      <c r="I14">
        <v>4.0999999999999996</v>
      </c>
      <c r="J14">
        <v>2.5</v>
      </c>
      <c r="K14">
        <v>6.7</v>
      </c>
      <c r="L14">
        <v>1.3</v>
      </c>
      <c r="M14">
        <v>2.6</v>
      </c>
      <c r="N14">
        <v>2.2000000000000002</v>
      </c>
      <c r="O14">
        <v>4.9000000000000004</v>
      </c>
      <c r="P14">
        <v>5.5</v>
      </c>
      <c r="Q14">
        <v>22.3</v>
      </c>
      <c r="R14">
        <v>20.100000000000001</v>
      </c>
      <c r="S14">
        <v>5.7</v>
      </c>
      <c r="T14">
        <v>7.6</v>
      </c>
      <c r="U14">
        <v>5.0999999999999996</v>
      </c>
      <c r="V14">
        <v>1.6</v>
      </c>
      <c r="W14">
        <v>1.2</v>
      </c>
      <c r="X14">
        <v>39</v>
      </c>
      <c r="Y14">
        <v>39</v>
      </c>
      <c r="CT14" t="s">
        <v>16</v>
      </c>
    </row>
    <row r="15" spans="2:98" x14ac:dyDescent="0.25">
      <c r="D15" t="s">
        <v>171</v>
      </c>
      <c r="E15" t="s">
        <v>172</v>
      </c>
      <c r="F15" t="s">
        <v>11</v>
      </c>
      <c r="G15">
        <v>100</v>
      </c>
      <c r="H15">
        <v>3.6</v>
      </c>
      <c r="I15">
        <v>2.7</v>
      </c>
      <c r="J15">
        <v>1.7</v>
      </c>
      <c r="K15">
        <v>7.8</v>
      </c>
      <c r="L15">
        <v>1.1000000000000001</v>
      </c>
      <c r="M15">
        <v>2.7</v>
      </c>
      <c r="N15">
        <v>1.8</v>
      </c>
      <c r="O15">
        <v>3.9</v>
      </c>
      <c r="P15">
        <v>2.9</v>
      </c>
      <c r="Q15">
        <v>14.8</v>
      </c>
      <c r="R15">
        <v>23.2</v>
      </c>
      <c r="S15">
        <v>8.6</v>
      </c>
      <c r="T15">
        <v>13.5</v>
      </c>
      <c r="U15">
        <v>8.5</v>
      </c>
      <c r="V15">
        <v>2.1</v>
      </c>
      <c r="W15">
        <v>1.2</v>
      </c>
      <c r="X15">
        <v>46</v>
      </c>
      <c r="Y15">
        <v>49</v>
      </c>
      <c r="CT15" t="s">
        <v>17</v>
      </c>
    </row>
    <row r="16" spans="2:98" x14ac:dyDescent="0.25">
      <c r="D16" t="s">
        <v>171</v>
      </c>
      <c r="E16" t="s">
        <v>173</v>
      </c>
      <c r="F16" t="s">
        <v>74</v>
      </c>
      <c r="G16">
        <v>100</v>
      </c>
      <c r="H16">
        <v>3.6</v>
      </c>
      <c r="I16">
        <v>2.7</v>
      </c>
      <c r="J16">
        <v>1.7</v>
      </c>
      <c r="K16">
        <v>7.8</v>
      </c>
      <c r="L16">
        <v>1.1000000000000001</v>
      </c>
      <c r="M16">
        <v>2.7</v>
      </c>
      <c r="N16">
        <v>1.8</v>
      </c>
      <c r="O16">
        <v>3.9</v>
      </c>
      <c r="P16">
        <v>2.9</v>
      </c>
      <c r="Q16">
        <v>14.8</v>
      </c>
      <c r="R16">
        <v>23.2</v>
      </c>
      <c r="S16">
        <v>8.6</v>
      </c>
      <c r="T16">
        <v>13.5</v>
      </c>
      <c r="U16">
        <v>8.5</v>
      </c>
      <c r="V16">
        <v>2.1</v>
      </c>
      <c r="W16">
        <v>1.2</v>
      </c>
      <c r="X16">
        <v>46</v>
      </c>
      <c r="Y16">
        <v>49</v>
      </c>
      <c r="CT16" t="s">
        <v>19</v>
      </c>
    </row>
    <row r="17" spans="4:98" x14ac:dyDescent="0.25">
      <c r="D17" t="s">
        <v>174</v>
      </c>
      <c r="E17" t="s">
        <v>175</v>
      </c>
      <c r="F17" t="s">
        <v>11</v>
      </c>
      <c r="G17">
        <v>100</v>
      </c>
      <c r="H17">
        <v>5.0999999999999996</v>
      </c>
      <c r="I17">
        <v>2.7</v>
      </c>
      <c r="J17">
        <v>1.8</v>
      </c>
      <c r="K17">
        <v>6.4</v>
      </c>
      <c r="L17">
        <v>1.5</v>
      </c>
      <c r="M17">
        <v>2.5</v>
      </c>
      <c r="N17">
        <v>1.7</v>
      </c>
      <c r="O17">
        <v>5.0999999999999996</v>
      </c>
      <c r="P17">
        <v>4.7</v>
      </c>
      <c r="Q17">
        <v>18.7</v>
      </c>
      <c r="R17">
        <v>21.5</v>
      </c>
      <c r="S17">
        <v>7.1</v>
      </c>
      <c r="T17">
        <v>9.6</v>
      </c>
      <c r="U17">
        <v>5.8</v>
      </c>
      <c r="V17">
        <v>2.8</v>
      </c>
      <c r="W17">
        <v>3</v>
      </c>
      <c r="X17">
        <v>43.5</v>
      </c>
      <c r="Y17">
        <v>44</v>
      </c>
      <c r="CT17" t="s">
        <v>20</v>
      </c>
    </row>
    <row r="18" spans="4:98" x14ac:dyDescent="0.25">
      <c r="D18" t="s">
        <v>176</v>
      </c>
      <c r="E18" t="s">
        <v>177</v>
      </c>
      <c r="F18" t="s">
        <v>11</v>
      </c>
      <c r="G18">
        <v>100</v>
      </c>
      <c r="H18">
        <v>3.2</v>
      </c>
      <c r="I18">
        <v>2.5</v>
      </c>
      <c r="J18">
        <v>1.1000000000000001</v>
      </c>
      <c r="K18">
        <v>4.5999999999999996</v>
      </c>
      <c r="L18">
        <v>0.4</v>
      </c>
      <c r="M18">
        <v>3.2</v>
      </c>
      <c r="N18">
        <v>2.1</v>
      </c>
      <c r="O18">
        <v>3.9</v>
      </c>
      <c r="P18">
        <v>4.3</v>
      </c>
      <c r="Q18">
        <v>11.4</v>
      </c>
      <c r="R18">
        <v>26</v>
      </c>
      <c r="S18">
        <v>7.1</v>
      </c>
      <c r="T18">
        <v>17.100000000000001</v>
      </c>
      <c r="U18">
        <v>10</v>
      </c>
      <c r="V18">
        <v>2.5</v>
      </c>
      <c r="W18">
        <v>0.7</v>
      </c>
      <c r="X18">
        <v>48.5</v>
      </c>
      <c r="Y18">
        <v>53</v>
      </c>
      <c r="CT18" t="s">
        <v>21</v>
      </c>
    </row>
    <row r="19" spans="4:98" x14ac:dyDescent="0.25">
      <c r="D19" t="s">
        <v>178</v>
      </c>
      <c r="E19" t="s">
        <v>179</v>
      </c>
      <c r="F19" t="s">
        <v>11</v>
      </c>
      <c r="G19">
        <v>100</v>
      </c>
      <c r="H19">
        <v>4.5</v>
      </c>
      <c r="I19">
        <v>3.4</v>
      </c>
      <c r="J19">
        <v>1.8</v>
      </c>
      <c r="K19">
        <v>6</v>
      </c>
      <c r="L19">
        <v>1.4</v>
      </c>
      <c r="M19">
        <v>2.5</v>
      </c>
      <c r="N19">
        <v>2.6</v>
      </c>
      <c r="O19">
        <v>7.6</v>
      </c>
      <c r="P19">
        <v>4.3</v>
      </c>
      <c r="Q19">
        <v>18.8</v>
      </c>
      <c r="R19">
        <v>22.6</v>
      </c>
      <c r="S19">
        <v>6.6</v>
      </c>
      <c r="T19">
        <v>10.3</v>
      </c>
      <c r="U19">
        <v>5.8</v>
      </c>
      <c r="V19">
        <v>1.3</v>
      </c>
      <c r="W19">
        <v>0.5</v>
      </c>
      <c r="X19">
        <v>41.3</v>
      </c>
      <c r="Y19">
        <v>43</v>
      </c>
      <c r="CT19" t="s">
        <v>22</v>
      </c>
    </row>
    <row r="20" spans="4:98" x14ac:dyDescent="0.25">
      <c r="D20" t="s">
        <v>180</v>
      </c>
      <c r="E20" t="s">
        <v>181</v>
      </c>
      <c r="F20" t="s">
        <v>74</v>
      </c>
      <c r="G20">
        <v>100</v>
      </c>
      <c r="H20">
        <v>4.3</v>
      </c>
      <c r="I20">
        <v>3.3</v>
      </c>
      <c r="J20">
        <v>1.8</v>
      </c>
      <c r="K20">
        <v>6.1</v>
      </c>
      <c r="L20">
        <v>1.4</v>
      </c>
      <c r="M20">
        <v>2.2999999999999998</v>
      </c>
      <c r="N20">
        <v>2.5</v>
      </c>
      <c r="O20">
        <v>7</v>
      </c>
      <c r="P20">
        <v>4.0999999999999996</v>
      </c>
      <c r="Q20">
        <v>18</v>
      </c>
      <c r="R20">
        <v>23</v>
      </c>
      <c r="S20">
        <v>7.1</v>
      </c>
      <c r="T20">
        <v>10.199999999999999</v>
      </c>
      <c r="U20">
        <v>6.3</v>
      </c>
      <c r="V20">
        <v>1.6</v>
      </c>
      <c r="W20">
        <v>0.9</v>
      </c>
      <c r="X20">
        <v>42.3</v>
      </c>
      <c r="Y20">
        <v>44</v>
      </c>
      <c r="CT20" t="s">
        <v>23</v>
      </c>
    </row>
    <row r="21" spans="4:98" x14ac:dyDescent="0.25">
      <c r="D21" t="s">
        <v>182</v>
      </c>
      <c r="E21" t="s">
        <v>183</v>
      </c>
      <c r="F21" t="s">
        <v>11</v>
      </c>
      <c r="G21">
        <v>100</v>
      </c>
      <c r="H21">
        <v>4.2</v>
      </c>
      <c r="I21">
        <v>3.2</v>
      </c>
      <c r="J21">
        <v>2.5</v>
      </c>
      <c r="K21">
        <v>6.1</v>
      </c>
      <c r="L21">
        <v>1</v>
      </c>
      <c r="M21">
        <v>2.7</v>
      </c>
      <c r="N21">
        <v>1.9</v>
      </c>
      <c r="O21">
        <v>3.9</v>
      </c>
      <c r="P21">
        <v>3</v>
      </c>
      <c r="Q21">
        <v>15.4</v>
      </c>
      <c r="R21">
        <v>24.9</v>
      </c>
      <c r="S21">
        <v>9.5</v>
      </c>
      <c r="T21">
        <v>12.7</v>
      </c>
      <c r="U21">
        <v>6.8</v>
      </c>
      <c r="V21">
        <v>1.4</v>
      </c>
      <c r="W21">
        <v>1</v>
      </c>
      <c r="X21">
        <v>44.7</v>
      </c>
      <c r="Y21">
        <v>48</v>
      </c>
      <c r="CT21" t="s">
        <v>24</v>
      </c>
    </row>
    <row r="22" spans="4:98" x14ac:dyDescent="0.25">
      <c r="D22" t="s">
        <v>182</v>
      </c>
      <c r="E22" t="s">
        <v>184</v>
      </c>
      <c r="F22" t="s">
        <v>74</v>
      </c>
      <c r="G22">
        <v>100</v>
      </c>
      <c r="H22">
        <v>4.2</v>
      </c>
      <c r="I22">
        <v>3.2</v>
      </c>
      <c r="J22">
        <v>2.5</v>
      </c>
      <c r="K22">
        <v>6.1</v>
      </c>
      <c r="L22">
        <v>1</v>
      </c>
      <c r="M22">
        <v>2.7</v>
      </c>
      <c r="N22">
        <v>1.9</v>
      </c>
      <c r="O22">
        <v>3.9</v>
      </c>
      <c r="P22">
        <v>3</v>
      </c>
      <c r="Q22">
        <v>15.4</v>
      </c>
      <c r="R22">
        <v>24.9</v>
      </c>
      <c r="S22">
        <v>9.5</v>
      </c>
      <c r="T22">
        <v>12.7</v>
      </c>
      <c r="U22">
        <v>6.8</v>
      </c>
      <c r="V22">
        <v>1.4</v>
      </c>
      <c r="W22">
        <v>1</v>
      </c>
      <c r="X22">
        <v>44.7</v>
      </c>
      <c r="Y22">
        <v>48</v>
      </c>
      <c r="CT22" t="s">
        <v>25</v>
      </c>
    </row>
    <row r="23" spans="4:98" x14ac:dyDescent="0.25">
      <c r="D23" t="s">
        <v>185</v>
      </c>
      <c r="E23" t="s">
        <v>186</v>
      </c>
      <c r="F23" t="s">
        <v>11</v>
      </c>
      <c r="G23">
        <v>100</v>
      </c>
      <c r="H23">
        <v>6.2</v>
      </c>
      <c r="I23">
        <v>3.6</v>
      </c>
      <c r="J23">
        <v>2.4</v>
      </c>
      <c r="K23">
        <v>6.8</v>
      </c>
      <c r="L23">
        <v>1.2</v>
      </c>
      <c r="M23">
        <v>2.4</v>
      </c>
      <c r="N23">
        <v>1.8</v>
      </c>
      <c r="O23">
        <v>4.5</v>
      </c>
      <c r="P23">
        <v>4.4000000000000004</v>
      </c>
      <c r="Q23">
        <v>19.3</v>
      </c>
      <c r="R23">
        <v>20.9</v>
      </c>
      <c r="S23">
        <v>6.6</v>
      </c>
      <c r="T23">
        <v>9.8000000000000007</v>
      </c>
      <c r="U23">
        <v>7.1</v>
      </c>
      <c r="V23">
        <v>1.4</v>
      </c>
      <c r="W23">
        <v>1.3</v>
      </c>
      <c r="X23">
        <v>41.5</v>
      </c>
      <c r="Y23">
        <v>43</v>
      </c>
      <c r="CT23" t="s">
        <v>9</v>
      </c>
    </row>
    <row r="24" spans="4:98" x14ac:dyDescent="0.25">
      <c r="D24" t="s">
        <v>185</v>
      </c>
      <c r="E24" t="s">
        <v>187</v>
      </c>
      <c r="F24" t="s">
        <v>74</v>
      </c>
      <c r="G24">
        <v>100</v>
      </c>
      <c r="H24">
        <v>6.2</v>
      </c>
      <c r="I24">
        <v>3.6</v>
      </c>
      <c r="J24">
        <v>2.4</v>
      </c>
      <c r="K24">
        <v>6.8</v>
      </c>
      <c r="L24">
        <v>1.2</v>
      </c>
      <c r="M24">
        <v>2.4</v>
      </c>
      <c r="N24">
        <v>1.8</v>
      </c>
      <c r="O24">
        <v>4.5</v>
      </c>
      <c r="P24">
        <v>4.4000000000000004</v>
      </c>
      <c r="Q24">
        <v>19.3</v>
      </c>
      <c r="R24">
        <v>20.9</v>
      </c>
      <c r="S24">
        <v>6.6</v>
      </c>
      <c r="T24">
        <v>9.8000000000000007</v>
      </c>
      <c r="U24">
        <v>7.1</v>
      </c>
      <c r="V24">
        <v>1.4</v>
      </c>
      <c r="W24">
        <v>1.3</v>
      </c>
      <c r="X24">
        <v>41.5</v>
      </c>
      <c r="Y24">
        <v>43</v>
      </c>
      <c r="CT24" t="s">
        <v>26</v>
      </c>
    </row>
    <row r="25" spans="4:98" x14ac:dyDescent="0.25">
      <c r="D25" t="s">
        <v>188</v>
      </c>
      <c r="E25" t="s">
        <v>189</v>
      </c>
      <c r="F25" t="s">
        <v>74</v>
      </c>
      <c r="G25">
        <v>100</v>
      </c>
      <c r="H25">
        <v>6.4</v>
      </c>
      <c r="I25">
        <v>3.2</v>
      </c>
      <c r="J25">
        <v>1.9</v>
      </c>
      <c r="K25">
        <v>5.6</v>
      </c>
      <c r="L25">
        <v>1.7</v>
      </c>
      <c r="M25">
        <v>3.6</v>
      </c>
      <c r="N25">
        <v>2.7</v>
      </c>
      <c r="O25">
        <v>5</v>
      </c>
      <c r="P25">
        <v>5.4</v>
      </c>
      <c r="Q25">
        <v>19.399999999999999</v>
      </c>
      <c r="R25">
        <v>21.4</v>
      </c>
      <c r="S25">
        <v>6.3</v>
      </c>
      <c r="T25">
        <v>8.3000000000000007</v>
      </c>
      <c r="U25">
        <v>6</v>
      </c>
      <c r="V25">
        <v>1.7</v>
      </c>
      <c r="W25">
        <v>1.4</v>
      </c>
      <c r="X25">
        <v>40.6</v>
      </c>
      <c r="Y25">
        <v>41</v>
      </c>
      <c r="CT25" t="s">
        <v>27</v>
      </c>
    </row>
    <row r="26" spans="4:98" x14ac:dyDescent="0.25">
      <c r="D26" t="s">
        <v>190</v>
      </c>
      <c r="E26" t="s">
        <v>191</v>
      </c>
      <c r="F26" t="s">
        <v>11</v>
      </c>
      <c r="G26">
        <v>100</v>
      </c>
      <c r="H26">
        <v>4.5999999999999996</v>
      </c>
      <c r="I26">
        <v>2.6</v>
      </c>
      <c r="J26">
        <v>3</v>
      </c>
      <c r="K26">
        <v>5.4</v>
      </c>
      <c r="L26">
        <v>1.1000000000000001</v>
      </c>
      <c r="M26">
        <v>3.6</v>
      </c>
      <c r="N26">
        <v>1.4</v>
      </c>
      <c r="O26">
        <v>4.2</v>
      </c>
      <c r="P26">
        <v>2.7</v>
      </c>
      <c r="Q26">
        <v>16</v>
      </c>
      <c r="R26">
        <v>26</v>
      </c>
      <c r="S26">
        <v>8</v>
      </c>
      <c r="T26">
        <v>14.7</v>
      </c>
      <c r="U26">
        <v>5.4</v>
      </c>
      <c r="V26">
        <v>1</v>
      </c>
      <c r="W26">
        <v>0.4</v>
      </c>
      <c r="X26">
        <v>44.1</v>
      </c>
      <c r="Y26">
        <v>48</v>
      </c>
      <c r="CT26" t="s">
        <v>28</v>
      </c>
    </row>
    <row r="27" spans="4:98" x14ac:dyDescent="0.25">
      <c r="D27" t="s">
        <v>192</v>
      </c>
      <c r="E27" t="s">
        <v>193</v>
      </c>
      <c r="F27" t="s">
        <v>11</v>
      </c>
      <c r="G27">
        <v>100</v>
      </c>
      <c r="H27">
        <v>4.8</v>
      </c>
      <c r="I27">
        <v>2.9</v>
      </c>
      <c r="J27">
        <v>2.4</v>
      </c>
      <c r="K27">
        <v>6.8</v>
      </c>
      <c r="L27">
        <v>1.3</v>
      </c>
      <c r="M27">
        <v>2.9</v>
      </c>
      <c r="N27">
        <v>1.8</v>
      </c>
      <c r="O27">
        <v>3.2</v>
      </c>
      <c r="P27">
        <v>3.1</v>
      </c>
      <c r="Q27">
        <v>16.600000000000001</v>
      </c>
      <c r="R27">
        <v>23.5</v>
      </c>
      <c r="S27">
        <v>8.1999999999999993</v>
      </c>
      <c r="T27">
        <v>12.1</v>
      </c>
      <c r="U27">
        <v>7.6</v>
      </c>
      <c r="V27">
        <v>1.8</v>
      </c>
      <c r="W27">
        <v>1.1000000000000001</v>
      </c>
      <c r="X27">
        <v>44.4</v>
      </c>
      <c r="Y27">
        <v>47</v>
      </c>
      <c r="CT27" t="s">
        <v>29</v>
      </c>
    </row>
    <row r="28" spans="4:98" x14ac:dyDescent="0.25">
      <c r="D28" t="s">
        <v>192</v>
      </c>
      <c r="E28" t="s">
        <v>194</v>
      </c>
      <c r="F28" t="s">
        <v>74</v>
      </c>
      <c r="G28">
        <v>100</v>
      </c>
      <c r="H28">
        <v>4.8</v>
      </c>
      <c r="I28">
        <v>2.9</v>
      </c>
      <c r="J28">
        <v>2.4</v>
      </c>
      <c r="K28">
        <v>6.8</v>
      </c>
      <c r="L28">
        <v>1.3</v>
      </c>
      <c r="M28">
        <v>2.9</v>
      </c>
      <c r="N28">
        <v>1.8</v>
      </c>
      <c r="O28">
        <v>3.2</v>
      </c>
      <c r="P28">
        <v>3.1</v>
      </c>
      <c r="Q28">
        <v>16.600000000000001</v>
      </c>
      <c r="R28">
        <v>23.5</v>
      </c>
      <c r="S28">
        <v>8.1999999999999993</v>
      </c>
      <c r="T28">
        <v>12.1</v>
      </c>
      <c r="U28">
        <v>7.6</v>
      </c>
      <c r="V28">
        <v>1.8</v>
      </c>
      <c r="W28">
        <v>1.1000000000000001</v>
      </c>
      <c r="X28">
        <v>44.4</v>
      </c>
      <c r="Y28">
        <v>47</v>
      </c>
      <c r="CT28" t="s">
        <v>30</v>
      </c>
    </row>
    <row r="29" spans="4:98" x14ac:dyDescent="0.25">
      <c r="D29" t="s">
        <v>195</v>
      </c>
      <c r="E29" t="s">
        <v>196</v>
      </c>
      <c r="F29" t="s">
        <v>11</v>
      </c>
      <c r="G29">
        <v>100</v>
      </c>
      <c r="H29">
        <v>6.4</v>
      </c>
      <c r="I29">
        <v>4.0999999999999996</v>
      </c>
      <c r="J29">
        <v>2.2000000000000002</v>
      </c>
      <c r="K29">
        <v>5.7</v>
      </c>
      <c r="L29">
        <v>1.2</v>
      </c>
      <c r="M29">
        <v>1.9</v>
      </c>
      <c r="N29">
        <v>1.5</v>
      </c>
      <c r="O29">
        <v>4.5</v>
      </c>
      <c r="P29">
        <v>4.0999999999999996</v>
      </c>
      <c r="Q29">
        <v>18.899999999999999</v>
      </c>
      <c r="R29">
        <v>21.5</v>
      </c>
      <c r="S29">
        <v>7.2</v>
      </c>
      <c r="T29">
        <v>10.3</v>
      </c>
      <c r="U29">
        <v>7</v>
      </c>
      <c r="V29">
        <v>2.1</v>
      </c>
      <c r="W29">
        <v>1.6</v>
      </c>
      <c r="X29">
        <v>42.7</v>
      </c>
      <c r="Y29">
        <v>44</v>
      </c>
      <c r="CT29" t="s">
        <v>31</v>
      </c>
    </row>
    <row r="30" spans="4:98" x14ac:dyDescent="0.25">
      <c r="D30" t="s">
        <v>197</v>
      </c>
      <c r="E30" t="s">
        <v>198</v>
      </c>
      <c r="F30" t="s">
        <v>74</v>
      </c>
      <c r="G30">
        <v>100</v>
      </c>
      <c r="H30">
        <v>6.6</v>
      </c>
      <c r="I30">
        <v>4.0999999999999996</v>
      </c>
      <c r="J30">
        <v>2.2000000000000002</v>
      </c>
      <c r="K30">
        <v>5.5</v>
      </c>
      <c r="L30">
        <v>1.1000000000000001</v>
      </c>
      <c r="M30">
        <v>2</v>
      </c>
      <c r="N30">
        <v>1.5</v>
      </c>
      <c r="O30">
        <v>4.5999999999999996</v>
      </c>
      <c r="P30">
        <v>4.4000000000000004</v>
      </c>
      <c r="Q30">
        <v>19.2</v>
      </c>
      <c r="R30">
        <v>21.3</v>
      </c>
      <c r="S30">
        <v>6.7</v>
      </c>
      <c r="T30">
        <v>10.9</v>
      </c>
      <c r="U30">
        <v>6.8</v>
      </c>
      <c r="V30">
        <v>1.9</v>
      </c>
      <c r="W30">
        <v>1.3</v>
      </c>
      <c r="X30">
        <v>42.3</v>
      </c>
      <c r="Y30">
        <v>44</v>
      </c>
      <c r="CT30" t="s">
        <v>32</v>
      </c>
    </row>
    <row r="31" spans="4:98" x14ac:dyDescent="0.25">
      <c r="D31" t="s">
        <v>199</v>
      </c>
      <c r="E31" t="s">
        <v>200</v>
      </c>
      <c r="F31" t="s">
        <v>11</v>
      </c>
      <c r="G31">
        <v>100</v>
      </c>
      <c r="H31">
        <v>6.3</v>
      </c>
      <c r="I31">
        <v>3</v>
      </c>
      <c r="J31">
        <v>2.2999999999999998</v>
      </c>
      <c r="K31">
        <v>5.6</v>
      </c>
      <c r="L31">
        <v>1.3</v>
      </c>
      <c r="M31">
        <v>2.6</v>
      </c>
      <c r="N31">
        <v>2.2000000000000002</v>
      </c>
      <c r="O31">
        <v>4.5999999999999996</v>
      </c>
      <c r="P31">
        <v>4</v>
      </c>
      <c r="Q31">
        <v>19.3</v>
      </c>
      <c r="R31">
        <v>23.9</v>
      </c>
      <c r="S31">
        <v>7.8</v>
      </c>
      <c r="T31">
        <v>8.9</v>
      </c>
      <c r="U31">
        <v>6.2</v>
      </c>
      <c r="V31">
        <v>1.3</v>
      </c>
      <c r="W31">
        <v>0.7</v>
      </c>
      <c r="X31">
        <v>41.7</v>
      </c>
      <c r="Y31">
        <v>44</v>
      </c>
      <c r="CT31" t="s">
        <v>33</v>
      </c>
    </row>
    <row r="32" spans="4:98" x14ac:dyDescent="0.25">
      <c r="D32" t="s">
        <v>201</v>
      </c>
      <c r="E32" t="s">
        <v>202</v>
      </c>
      <c r="F32" t="s">
        <v>11</v>
      </c>
      <c r="G32">
        <v>100</v>
      </c>
      <c r="H32">
        <v>4</v>
      </c>
      <c r="I32">
        <v>3.6</v>
      </c>
      <c r="J32">
        <v>2.6</v>
      </c>
      <c r="K32">
        <v>7.8</v>
      </c>
      <c r="L32">
        <v>1.8</v>
      </c>
      <c r="M32">
        <v>3.6</v>
      </c>
      <c r="N32">
        <v>2.1</v>
      </c>
      <c r="O32">
        <v>5.6</v>
      </c>
      <c r="P32">
        <v>3.5</v>
      </c>
      <c r="Q32">
        <v>14.7</v>
      </c>
      <c r="R32">
        <v>24.4</v>
      </c>
      <c r="S32">
        <v>6.8</v>
      </c>
      <c r="T32">
        <v>12.1</v>
      </c>
      <c r="U32">
        <v>6.1</v>
      </c>
      <c r="V32">
        <v>0.7</v>
      </c>
      <c r="W32">
        <v>0.6</v>
      </c>
      <c r="X32">
        <v>41.8</v>
      </c>
      <c r="Y32">
        <v>45</v>
      </c>
      <c r="CT32" t="s">
        <v>34</v>
      </c>
    </row>
    <row r="33" spans="4:98" x14ac:dyDescent="0.25">
      <c r="D33" t="s">
        <v>203</v>
      </c>
      <c r="E33" t="s">
        <v>204</v>
      </c>
      <c r="F33" t="s">
        <v>11</v>
      </c>
      <c r="G33">
        <v>100</v>
      </c>
      <c r="H33">
        <v>6</v>
      </c>
      <c r="I33">
        <v>3.8</v>
      </c>
      <c r="J33">
        <v>2.6</v>
      </c>
      <c r="K33">
        <v>7.7</v>
      </c>
      <c r="L33">
        <v>1.5</v>
      </c>
      <c r="M33">
        <v>3.1</v>
      </c>
      <c r="N33">
        <v>1.8</v>
      </c>
      <c r="O33">
        <v>4.4000000000000004</v>
      </c>
      <c r="P33">
        <v>3.7</v>
      </c>
      <c r="Q33">
        <v>19.399999999999999</v>
      </c>
      <c r="R33">
        <v>20.5</v>
      </c>
      <c r="S33">
        <v>6.1</v>
      </c>
      <c r="T33">
        <v>8.6999999999999993</v>
      </c>
      <c r="U33">
        <v>7.3</v>
      </c>
      <c r="V33">
        <v>2.1</v>
      </c>
      <c r="W33">
        <v>1.3</v>
      </c>
      <c r="X33">
        <v>41.1</v>
      </c>
      <c r="Y33">
        <v>42</v>
      </c>
      <c r="CT33" t="s">
        <v>35</v>
      </c>
    </row>
    <row r="34" spans="4:98" x14ac:dyDescent="0.25">
      <c r="D34" t="s">
        <v>205</v>
      </c>
      <c r="E34" t="s">
        <v>206</v>
      </c>
      <c r="F34" t="s">
        <v>74</v>
      </c>
      <c r="G34">
        <v>100</v>
      </c>
      <c r="H34">
        <v>5.3</v>
      </c>
      <c r="I34">
        <v>4</v>
      </c>
      <c r="J34">
        <v>2.4</v>
      </c>
      <c r="K34">
        <v>7.5</v>
      </c>
      <c r="L34">
        <v>1.4</v>
      </c>
      <c r="M34">
        <v>3</v>
      </c>
      <c r="N34">
        <v>1.4</v>
      </c>
      <c r="O34">
        <v>4</v>
      </c>
      <c r="P34">
        <v>3.9</v>
      </c>
      <c r="Q34">
        <v>18.5</v>
      </c>
      <c r="R34">
        <v>20.6</v>
      </c>
      <c r="S34">
        <v>6.6</v>
      </c>
      <c r="T34">
        <v>8.9</v>
      </c>
      <c r="U34">
        <v>8.1999999999999993</v>
      </c>
      <c r="V34">
        <v>2.6</v>
      </c>
      <c r="W34">
        <v>1.5</v>
      </c>
      <c r="X34">
        <v>42.5</v>
      </c>
      <c r="Y34">
        <v>44</v>
      </c>
      <c r="CT34" t="s">
        <v>36</v>
      </c>
    </row>
    <row r="35" spans="4:98" x14ac:dyDescent="0.25">
      <c r="D35" t="s">
        <v>207</v>
      </c>
      <c r="E35" t="s">
        <v>208</v>
      </c>
      <c r="F35" t="s">
        <v>74</v>
      </c>
      <c r="G35">
        <v>100</v>
      </c>
      <c r="H35">
        <v>6.6</v>
      </c>
      <c r="I35">
        <v>3.7</v>
      </c>
      <c r="J35">
        <v>2.6</v>
      </c>
      <c r="K35">
        <v>7.8</v>
      </c>
      <c r="L35">
        <v>1.5</v>
      </c>
      <c r="M35">
        <v>3.1</v>
      </c>
      <c r="N35">
        <v>2</v>
      </c>
      <c r="O35">
        <v>4.8</v>
      </c>
      <c r="P35">
        <v>3.6</v>
      </c>
      <c r="Q35">
        <v>20</v>
      </c>
      <c r="R35">
        <v>20.8</v>
      </c>
      <c r="S35">
        <v>6.1</v>
      </c>
      <c r="T35">
        <v>8.6999999999999993</v>
      </c>
      <c r="U35">
        <v>6.1</v>
      </c>
      <c r="V35">
        <v>1.4</v>
      </c>
      <c r="W35">
        <v>1</v>
      </c>
      <c r="X35">
        <v>39.799999999999997</v>
      </c>
      <c r="Y35">
        <v>41</v>
      </c>
      <c r="CT35" t="s">
        <v>37</v>
      </c>
    </row>
    <row r="36" spans="4:98" x14ac:dyDescent="0.25">
      <c r="D36" t="s">
        <v>209</v>
      </c>
      <c r="E36" t="s">
        <v>210</v>
      </c>
      <c r="F36" t="s">
        <v>74</v>
      </c>
      <c r="G36">
        <v>100</v>
      </c>
      <c r="H36">
        <v>7.3</v>
      </c>
      <c r="I36">
        <v>4.2</v>
      </c>
      <c r="J36">
        <v>2.4</v>
      </c>
      <c r="K36">
        <v>6.5</v>
      </c>
      <c r="L36">
        <v>1.3</v>
      </c>
      <c r="M36">
        <v>2.9</v>
      </c>
      <c r="N36">
        <v>1.9</v>
      </c>
      <c r="O36">
        <v>5.0999999999999996</v>
      </c>
      <c r="P36">
        <v>5</v>
      </c>
      <c r="Q36">
        <v>22</v>
      </c>
      <c r="R36">
        <v>20.3</v>
      </c>
      <c r="S36">
        <v>5.6</v>
      </c>
      <c r="T36">
        <v>7.9</v>
      </c>
      <c r="U36">
        <v>5.0999999999999996</v>
      </c>
      <c r="V36">
        <v>1.2</v>
      </c>
      <c r="W36">
        <v>1.1000000000000001</v>
      </c>
      <c r="X36">
        <v>38.700000000000003</v>
      </c>
      <c r="Y36">
        <v>39</v>
      </c>
      <c r="CT36" t="s">
        <v>38</v>
      </c>
    </row>
    <row r="37" spans="4:98" x14ac:dyDescent="0.25">
      <c r="D37" t="s">
        <v>211</v>
      </c>
      <c r="E37" t="s">
        <v>212</v>
      </c>
      <c r="F37" t="s">
        <v>74</v>
      </c>
      <c r="G37">
        <v>100</v>
      </c>
      <c r="H37">
        <v>5</v>
      </c>
      <c r="I37">
        <v>3.6</v>
      </c>
      <c r="J37">
        <v>2.2000000000000002</v>
      </c>
      <c r="K37">
        <v>6.8</v>
      </c>
      <c r="L37">
        <v>1.1000000000000001</v>
      </c>
      <c r="M37">
        <v>2.7</v>
      </c>
      <c r="N37">
        <v>2.7</v>
      </c>
      <c r="O37">
        <v>4.5999999999999996</v>
      </c>
      <c r="P37">
        <v>4.7</v>
      </c>
      <c r="Q37">
        <v>18.899999999999999</v>
      </c>
      <c r="R37">
        <v>20.8</v>
      </c>
      <c r="S37">
        <v>6.5</v>
      </c>
      <c r="T37">
        <v>9</v>
      </c>
      <c r="U37">
        <v>7.1</v>
      </c>
      <c r="V37">
        <v>2.5</v>
      </c>
      <c r="W37">
        <v>1.8</v>
      </c>
      <c r="X37">
        <v>42.2</v>
      </c>
      <c r="Y37">
        <v>43</v>
      </c>
      <c r="CT37" t="s">
        <v>39</v>
      </c>
    </row>
    <row r="38" spans="4:98" x14ac:dyDescent="0.25">
      <c r="D38" t="s">
        <v>162</v>
      </c>
      <c r="E38" t="s">
        <v>213</v>
      </c>
      <c r="F38" t="s">
        <v>154</v>
      </c>
      <c r="G38">
        <v>100</v>
      </c>
      <c r="H38">
        <v>6.3</v>
      </c>
      <c r="I38">
        <v>3.6</v>
      </c>
      <c r="J38">
        <v>2.2000000000000002</v>
      </c>
      <c r="K38">
        <v>6</v>
      </c>
      <c r="L38">
        <v>1.2</v>
      </c>
      <c r="M38">
        <v>2.5</v>
      </c>
      <c r="N38">
        <v>2.2999999999999998</v>
      </c>
      <c r="O38">
        <v>5.4</v>
      </c>
      <c r="P38">
        <v>5.5</v>
      </c>
      <c r="Q38">
        <v>21.2</v>
      </c>
      <c r="R38">
        <v>20.5</v>
      </c>
      <c r="S38">
        <v>6.1</v>
      </c>
      <c r="T38">
        <v>8.6</v>
      </c>
      <c r="U38">
        <v>5.9</v>
      </c>
      <c r="V38">
        <v>1.7</v>
      </c>
      <c r="W38">
        <v>1</v>
      </c>
      <c r="X38">
        <v>40.200000000000003</v>
      </c>
      <c r="Y38">
        <v>40</v>
      </c>
      <c r="CT38" t="s">
        <v>40</v>
      </c>
    </row>
    <row r="39" spans="4:98" x14ac:dyDescent="0.25">
      <c r="D39" t="s">
        <v>108</v>
      </c>
      <c r="E39" t="s">
        <v>214</v>
      </c>
      <c r="F39" t="s">
        <v>11</v>
      </c>
      <c r="G39">
        <v>100</v>
      </c>
      <c r="H39">
        <v>4.7</v>
      </c>
      <c r="I39">
        <v>4.5</v>
      </c>
      <c r="J39">
        <v>2.4</v>
      </c>
      <c r="K39">
        <v>7.2</v>
      </c>
      <c r="L39">
        <v>0.8</v>
      </c>
      <c r="M39">
        <v>2.7</v>
      </c>
      <c r="N39">
        <v>1.2</v>
      </c>
      <c r="O39">
        <v>4.4000000000000004</v>
      </c>
      <c r="P39">
        <v>4.2</v>
      </c>
      <c r="Q39">
        <v>18.100000000000001</v>
      </c>
      <c r="R39">
        <v>24</v>
      </c>
      <c r="S39">
        <v>9.4</v>
      </c>
      <c r="T39">
        <v>11.9</v>
      </c>
      <c r="U39">
        <v>3.5</v>
      </c>
      <c r="V39">
        <v>0.3</v>
      </c>
      <c r="W39">
        <v>0.8</v>
      </c>
      <c r="X39">
        <v>41.1</v>
      </c>
      <c r="Y39">
        <v>44</v>
      </c>
      <c r="CT39" t="s">
        <v>41</v>
      </c>
    </row>
    <row r="40" spans="4:98" x14ac:dyDescent="0.25">
      <c r="D40" t="s">
        <v>108</v>
      </c>
      <c r="E40" t="s">
        <v>215</v>
      </c>
      <c r="F40" t="s">
        <v>153</v>
      </c>
      <c r="G40">
        <v>100</v>
      </c>
      <c r="H40">
        <v>5.9</v>
      </c>
      <c r="I40">
        <v>3.5</v>
      </c>
      <c r="J40">
        <v>2.2000000000000002</v>
      </c>
      <c r="K40">
        <v>6.5</v>
      </c>
      <c r="L40">
        <v>1.3</v>
      </c>
      <c r="M40">
        <v>2.7</v>
      </c>
      <c r="N40">
        <v>2</v>
      </c>
      <c r="O40">
        <v>4.8</v>
      </c>
      <c r="P40">
        <v>4.7</v>
      </c>
      <c r="Q40">
        <v>19.600000000000001</v>
      </c>
      <c r="R40">
        <v>21.6</v>
      </c>
      <c r="S40">
        <v>6.8</v>
      </c>
      <c r="T40">
        <v>9.5</v>
      </c>
      <c r="U40">
        <v>6.2</v>
      </c>
      <c r="V40">
        <v>1.7</v>
      </c>
      <c r="W40">
        <v>1.1000000000000001</v>
      </c>
      <c r="X40">
        <v>41.3</v>
      </c>
      <c r="Y40">
        <v>43</v>
      </c>
      <c r="CT40" t="s">
        <v>42</v>
      </c>
    </row>
    <row r="41" spans="4:98" x14ac:dyDescent="0.25">
      <c r="D41" t="s">
        <v>216</v>
      </c>
      <c r="E41" t="s">
        <v>217</v>
      </c>
      <c r="F41" t="s">
        <v>11</v>
      </c>
      <c r="G41">
        <v>100</v>
      </c>
      <c r="H41">
        <v>4.5999999999999996</v>
      </c>
      <c r="I41">
        <v>3.4</v>
      </c>
      <c r="J41">
        <v>2.4</v>
      </c>
      <c r="K41">
        <v>7.3</v>
      </c>
      <c r="L41">
        <v>0.9</v>
      </c>
      <c r="M41">
        <v>2.5</v>
      </c>
      <c r="N41">
        <v>1.9</v>
      </c>
      <c r="O41">
        <v>4.3</v>
      </c>
      <c r="P41">
        <v>3.5</v>
      </c>
      <c r="Q41">
        <v>15.9</v>
      </c>
      <c r="R41">
        <v>24.4</v>
      </c>
      <c r="S41">
        <v>8.6999999999999993</v>
      </c>
      <c r="T41">
        <v>12.5</v>
      </c>
      <c r="U41">
        <v>5.6</v>
      </c>
      <c r="V41">
        <v>1.1000000000000001</v>
      </c>
      <c r="W41">
        <v>0.8</v>
      </c>
      <c r="X41">
        <v>43</v>
      </c>
      <c r="Y41">
        <v>46</v>
      </c>
      <c r="CT41" t="s">
        <v>43</v>
      </c>
    </row>
    <row r="42" spans="4:98" x14ac:dyDescent="0.25">
      <c r="D42" t="s">
        <v>218</v>
      </c>
      <c r="E42" t="s">
        <v>219</v>
      </c>
      <c r="F42" t="s">
        <v>74</v>
      </c>
      <c r="G42">
        <v>100</v>
      </c>
      <c r="H42">
        <v>4.5999999999999996</v>
      </c>
      <c r="I42">
        <v>3.4</v>
      </c>
      <c r="J42">
        <v>2.4</v>
      </c>
      <c r="K42">
        <v>7.3</v>
      </c>
      <c r="L42">
        <v>0.9</v>
      </c>
      <c r="M42">
        <v>2.5</v>
      </c>
      <c r="N42">
        <v>1.9</v>
      </c>
      <c r="O42">
        <v>4.3</v>
      </c>
      <c r="P42">
        <v>3.5</v>
      </c>
      <c r="Q42">
        <v>15.9</v>
      </c>
      <c r="R42">
        <v>24.4</v>
      </c>
      <c r="S42">
        <v>8.6999999999999993</v>
      </c>
      <c r="T42">
        <v>12.5</v>
      </c>
      <c r="U42">
        <v>5.6</v>
      </c>
      <c r="V42">
        <v>1.1000000000000001</v>
      </c>
      <c r="W42">
        <v>0.8</v>
      </c>
      <c r="X42">
        <v>43</v>
      </c>
      <c r="Y42">
        <v>46</v>
      </c>
      <c r="CT42" t="s">
        <v>44</v>
      </c>
    </row>
    <row r="43" spans="4:98" x14ac:dyDescent="0.25">
      <c r="D43" t="s">
        <v>220</v>
      </c>
      <c r="E43" t="s">
        <v>221</v>
      </c>
      <c r="F43" t="s">
        <v>11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L43" t="s">
        <v>18</v>
      </c>
      <c r="M43" t="s">
        <v>18</v>
      </c>
      <c r="N43" t="s">
        <v>18</v>
      </c>
      <c r="O43" t="s">
        <v>18</v>
      </c>
      <c r="P43" t="s">
        <v>18</v>
      </c>
      <c r="Q43" t="s">
        <v>18</v>
      </c>
      <c r="R43" t="s">
        <v>18</v>
      </c>
      <c r="S43" t="s">
        <v>18</v>
      </c>
      <c r="T43" t="s">
        <v>18</v>
      </c>
      <c r="U43" t="s">
        <v>18</v>
      </c>
      <c r="V43" t="s">
        <v>18</v>
      </c>
      <c r="W43" t="s">
        <v>18</v>
      </c>
      <c r="X43" t="s">
        <v>18</v>
      </c>
      <c r="Y43" t="s">
        <v>18</v>
      </c>
      <c r="CT43" t="s">
        <v>45</v>
      </c>
    </row>
    <row r="44" spans="4:98" x14ac:dyDescent="0.25">
      <c r="D44" t="s">
        <v>157</v>
      </c>
      <c r="E44" t="s">
        <v>222</v>
      </c>
      <c r="F44" t="s">
        <v>74</v>
      </c>
      <c r="G44">
        <v>100</v>
      </c>
      <c r="H44">
        <v>8.1999999999999993</v>
      </c>
      <c r="I44">
        <v>3.8</v>
      </c>
      <c r="J44">
        <v>2</v>
      </c>
      <c r="K44">
        <v>5.7</v>
      </c>
      <c r="L44">
        <v>0.9</v>
      </c>
      <c r="M44">
        <v>2</v>
      </c>
      <c r="N44">
        <v>1.7</v>
      </c>
      <c r="O44">
        <v>5.3</v>
      </c>
      <c r="P44">
        <v>8</v>
      </c>
      <c r="Q44">
        <v>25</v>
      </c>
      <c r="R44">
        <v>18.600000000000001</v>
      </c>
      <c r="S44">
        <v>5.0999999999999996</v>
      </c>
      <c r="T44">
        <v>6.7</v>
      </c>
      <c r="U44">
        <v>4.8</v>
      </c>
      <c r="V44">
        <v>1.7</v>
      </c>
      <c r="W44">
        <v>0.5</v>
      </c>
      <c r="X44">
        <v>37.700000000000003</v>
      </c>
      <c r="Y44">
        <v>37</v>
      </c>
      <c r="CT44" t="s">
        <v>46</v>
      </c>
    </row>
    <row r="45" spans="4:98" x14ac:dyDescent="0.25">
      <c r="D45" t="s">
        <v>223</v>
      </c>
      <c r="E45" t="s">
        <v>224</v>
      </c>
      <c r="F45" t="s">
        <v>11</v>
      </c>
      <c r="G45">
        <v>100</v>
      </c>
      <c r="H45">
        <v>5</v>
      </c>
      <c r="I45">
        <v>2.9</v>
      </c>
      <c r="J45">
        <v>1.8</v>
      </c>
      <c r="K45">
        <v>5.7</v>
      </c>
      <c r="L45">
        <v>1.2</v>
      </c>
      <c r="M45">
        <v>2.8</v>
      </c>
      <c r="N45">
        <v>2.1</v>
      </c>
      <c r="O45">
        <v>5</v>
      </c>
      <c r="P45">
        <v>4.2</v>
      </c>
      <c r="Q45">
        <v>16.8</v>
      </c>
      <c r="R45">
        <v>22.7</v>
      </c>
      <c r="S45">
        <v>7.3</v>
      </c>
      <c r="T45">
        <v>10.7</v>
      </c>
      <c r="U45">
        <v>8.1999999999999993</v>
      </c>
      <c r="V45">
        <v>2.5</v>
      </c>
      <c r="W45">
        <v>1.1000000000000001</v>
      </c>
      <c r="X45">
        <v>44.1</v>
      </c>
      <c r="Y45">
        <v>46</v>
      </c>
      <c r="CT45" t="s">
        <v>47</v>
      </c>
    </row>
    <row r="46" spans="4:98" x14ac:dyDescent="0.25">
      <c r="D46" t="s">
        <v>225</v>
      </c>
      <c r="E46" t="s">
        <v>226</v>
      </c>
      <c r="F46" t="s">
        <v>74</v>
      </c>
      <c r="G46">
        <v>100</v>
      </c>
      <c r="H46">
        <v>5.4</v>
      </c>
      <c r="I46">
        <v>3.2</v>
      </c>
      <c r="J46">
        <v>2</v>
      </c>
      <c r="K46">
        <v>5.7</v>
      </c>
      <c r="L46">
        <v>1.4</v>
      </c>
      <c r="M46">
        <v>2.8</v>
      </c>
      <c r="N46">
        <v>2.2000000000000002</v>
      </c>
      <c r="O46">
        <v>4.9000000000000004</v>
      </c>
      <c r="P46">
        <v>4.4000000000000004</v>
      </c>
      <c r="Q46">
        <v>18.100000000000001</v>
      </c>
      <c r="R46">
        <v>21.5</v>
      </c>
      <c r="S46">
        <v>6.7</v>
      </c>
      <c r="T46">
        <v>9.4</v>
      </c>
      <c r="U46">
        <v>8.1999999999999993</v>
      </c>
      <c r="V46">
        <v>2.7</v>
      </c>
      <c r="W46">
        <v>1.4</v>
      </c>
      <c r="X46">
        <v>43.2</v>
      </c>
      <c r="Y46">
        <v>44</v>
      </c>
      <c r="CT46" t="s">
        <v>48</v>
      </c>
    </row>
    <row r="47" spans="4:98" x14ac:dyDescent="0.25">
      <c r="D47" t="s">
        <v>227</v>
      </c>
      <c r="E47" t="s">
        <v>228</v>
      </c>
      <c r="F47" t="s">
        <v>74</v>
      </c>
      <c r="G47">
        <v>100</v>
      </c>
      <c r="H47">
        <v>4.3</v>
      </c>
      <c r="I47">
        <v>2.2999999999999998</v>
      </c>
      <c r="J47">
        <v>1.5</v>
      </c>
      <c r="K47">
        <v>6</v>
      </c>
      <c r="L47">
        <v>1</v>
      </c>
      <c r="M47">
        <v>2.6</v>
      </c>
      <c r="N47">
        <v>1.8</v>
      </c>
      <c r="O47">
        <v>5.0999999999999996</v>
      </c>
      <c r="P47">
        <v>4</v>
      </c>
      <c r="Q47">
        <v>15.2</v>
      </c>
      <c r="R47">
        <v>24.5</v>
      </c>
      <c r="S47">
        <v>8.3000000000000007</v>
      </c>
      <c r="T47">
        <v>12.5</v>
      </c>
      <c r="U47">
        <v>7.4</v>
      </c>
      <c r="V47">
        <v>2.2000000000000002</v>
      </c>
      <c r="W47">
        <v>1.1000000000000001</v>
      </c>
      <c r="X47">
        <v>45.4</v>
      </c>
      <c r="Y47">
        <v>48</v>
      </c>
      <c r="CT47" t="s">
        <v>49</v>
      </c>
    </row>
    <row r="48" spans="4:98" x14ac:dyDescent="0.25">
      <c r="D48" t="s">
        <v>229</v>
      </c>
      <c r="E48" t="s">
        <v>230</v>
      </c>
      <c r="F48" t="s">
        <v>74</v>
      </c>
      <c r="G48">
        <v>100</v>
      </c>
      <c r="H48">
        <v>7.2</v>
      </c>
      <c r="I48">
        <v>4.5999999999999996</v>
      </c>
      <c r="J48">
        <v>2.8</v>
      </c>
      <c r="K48">
        <v>6.9</v>
      </c>
      <c r="L48">
        <v>1.3</v>
      </c>
      <c r="M48">
        <v>2.2999999999999998</v>
      </c>
      <c r="N48">
        <v>1.9</v>
      </c>
      <c r="O48">
        <v>5</v>
      </c>
      <c r="P48">
        <v>6.7</v>
      </c>
      <c r="Q48">
        <v>25.6</v>
      </c>
      <c r="R48">
        <v>19.399999999999999</v>
      </c>
      <c r="S48">
        <v>4.9000000000000004</v>
      </c>
      <c r="T48">
        <v>6.1</v>
      </c>
      <c r="U48">
        <v>3.3</v>
      </c>
      <c r="V48">
        <v>1.4</v>
      </c>
      <c r="W48">
        <v>0.6</v>
      </c>
      <c r="X48">
        <v>36.5</v>
      </c>
      <c r="Y48">
        <v>37</v>
      </c>
      <c r="CT48" t="s">
        <v>156</v>
      </c>
    </row>
    <row r="49" spans="4:98" x14ac:dyDescent="0.25">
      <c r="D49" t="s">
        <v>231</v>
      </c>
      <c r="E49" t="s">
        <v>232</v>
      </c>
      <c r="F49" t="s">
        <v>11</v>
      </c>
      <c r="G49">
        <v>100</v>
      </c>
      <c r="H49">
        <v>7.9</v>
      </c>
      <c r="I49">
        <v>3.5</v>
      </c>
      <c r="J49">
        <v>2</v>
      </c>
      <c r="K49">
        <v>4.4000000000000004</v>
      </c>
      <c r="L49">
        <v>1</v>
      </c>
      <c r="M49">
        <v>1.7</v>
      </c>
      <c r="N49">
        <v>1.8</v>
      </c>
      <c r="O49">
        <v>6.9</v>
      </c>
      <c r="P49">
        <v>9.9</v>
      </c>
      <c r="Q49">
        <v>27.6</v>
      </c>
      <c r="R49">
        <v>18</v>
      </c>
      <c r="S49">
        <v>5.0999999999999996</v>
      </c>
      <c r="T49">
        <v>6</v>
      </c>
      <c r="U49">
        <v>2.6</v>
      </c>
      <c r="V49">
        <v>1</v>
      </c>
      <c r="W49">
        <v>0.4</v>
      </c>
      <c r="X49">
        <v>36</v>
      </c>
      <c r="Y49">
        <v>34</v>
      </c>
      <c r="CT49" t="s">
        <v>50</v>
      </c>
    </row>
    <row r="50" spans="4:98" x14ac:dyDescent="0.25">
      <c r="D50" t="s">
        <v>231</v>
      </c>
      <c r="E50" t="s">
        <v>233</v>
      </c>
      <c r="F50" t="s">
        <v>74</v>
      </c>
      <c r="G50">
        <v>100</v>
      </c>
      <c r="H50">
        <v>7.9</v>
      </c>
      <c r="I50">
        <v>3.5</v>
      </c>
      <c r="J50">
        <v>2</v>
      </c>
      <c r="K50">
        <v>4.4000000000000004</v>
      </c>
      <c r="L50">
        <v>1</v>
      </c>
      <c r="M50">
        <v>1.7</v>
      </c>
      <c r="N50">
        <v>1.8</v>
      </c>
      <c r="O50">
        <v>6.9</v>
      </c>
      <c r="P50">
        <v>9.9</v>
      </c>
      <c r="Q50">
        <v>27.6</v>
      </c>
      <c r="R50">
        <v>18</v>
      </c>
      <c r="S50">
        <v>5.0999999999999996</v>
      </c>
      <c r="T50">
        <v>6</v>
      </c>
      <c r="U50">
        <v>2.6</v>
      </c>
      <c r="V50">
        <v>1</v>
      </c>
      <c r="W50">
        <v>0.4</v>
      </c>
      <c r="X50">
        <v>36</v>
      </c>
      <c r="Y50">
        <v>34</v>
      </c>
      <c r="CT50" t="s">
        <v>51</v>
      </c>
    </row>
    <row r="51" spans="4:98" x14ac:dyDescent="0.25">
      <c r="D51" t="s">
        <v>234</v>
      </c>
      <c r="E51" t="s">
        <v>235</v>
      </c>
      <c r="F51" t="s">
        <v>11</v>
      </c>
      <c r="G51">
        <v>100</v>
      </c>
      <c r="H51">
        <v>4.3</v>
      </c>
      <c r="I51">
        <v>2.4</v>
      </c>
      <c r="J51">
        <v>2</v>
      </c>
      <c r="K51">
        <v>11.3</v>
      </c>
      <c r="L51">
        <v>2.7</v>
      </c>
      <c r="M51">
        <v>6.3</v>
      </c>
      <c r="N51">
        <v>2.8</v>
      </c>
      <c r="O51">
        <v>3.4</v>
      </c>
      <c r="P51">
        <v>2.9</v>
      </c>
      <c r="Q51">
        <v>13.2</v>
      </c>
      <c r="R51">
        <v>23</v>
      </c>
      <c r="S51">
        <v>7.8</v>
      </c>
      <c r="T51">
        <v>10.8</v>
      </c>
      <c r="U51">
        <v>5.0999999999999996</v>
      </c>
      <c r="V51">
        <v>1.4</v>
      </c>
      <c r="W51">
        <v>0.7</v>
      </c>
      <c r="X51">
        <v>40.299999999999997</v>
      </c>
      <c r="Y51">
        <v>44</v>
      </c>
      <c r="CT51" t="s">
        <v>52</v>
      </c>
    </row>
    <row r="52" spans="4:98" x14ac:dyDescent="0.25">
      <c r="D52" t="s">
        <v>234</v>
      </c>
      <c r="E52" t="s">
        <v>236</v>
      </c>
      <c r="F52" t="s">
        <v>74</v>
      </c>
      <c r="G52">
        <v>100</v>
      </c>
      <c r="H52">
        <v>4.3</v>
      </c>
      <c r="I52">
        <v>2.4</v>
      </c>
      <c r="J52">
        <v>2</v>
      </c>
      <c r="K52">
        <v>11.3</v>
      </c>
      <c r="L52">
        <v>2.7</v>
      </c>
      <c r="M52">
        <v>6.3</v>
      </c>
      <c r="N52">
        <v>2.8</v>
      </c>
      <c r="O52">
        <v>3.4</v>
      </c>
      <c r="P52">
        <v>2.9</v>
      </c>
      <c r="Q52">
        <v>13.2</v>
      </c>
      <c r="R52">
        <v>23</v>
      </c>
      <c r="S52">
        <v>7.8</v>
      </c>
      <c r="T52">
        <v>10.8</v>
      </c>
      <c r="U52">
        <v>5.0999999999999996</v>
      </c>
      <c r="V52">
        <v>1.4</v>
      </c>
      <c r="W52">
        <v>0.7</v>
      </c>
      <c r="X52">
        <v>40.299999999999997</v>
      </c>
      <c r="Y52">
        <v>44</v>
      </c>
      <c r="CT52" t="s">
        <v>53</v>
      </c>
    </row>
    <row r="53" spans="4:98" x14ac:dyDescent="0.25">
      <c r="D53" t="s">
        <v>107</v>
      </c>
      <c r="E53" t="s">
        <v>107</v>
      </c>
      <c r="F53" t="s">
        <v>107</v>
      </c>
      <c r="G53" t="s">
        <v>107</v>
      </c>
      <c r="H53" t="s">
        <v>107</v>
      </c>
      <c r="I53" t="s">
        <v>107</v>
      </c>
      <c r="J53" t="s">
        <v>107</v>
      </c>
      <c r="K53" t="s">
        <v>107</v>
      </c>
      <c r="L53" t="s">
        <v>107</v>
      </c>
      <c r="M53" t="s">
        <v>107</v>
      </c>
      <c r="N53" t="s">
        <v>107</v>
      </c>
      <c r="O53" t="s">
        <v>107</v>
      </c>
      <c r="P53" t="s">
        <v>107</v>
      </c>
      <c r="Q53" t="s">
        <v>107</v>
      </c>
      <c r="R53" t="s">
        <v>107</v>
      </c>
      <c r="S53" t="s">
        <v>107</v>
      </c>
      <c r="T53" t="s">
        <v>107</v>
      </c>
      <c r="U53" t="s">
        <v>107</v>
      </c>
      <c r="V53" t="s">
        <v>107</v>
      </c>
      <c r="W53" t="s">
        <v>107</v>
      </c>
      <c r="X53" t="s">
        <v>107</v>
      </c>
      <c r="Y53" t="s">
        <v>107</v>
      </c>
      <c r="CT53" t="s">
        <v>54</v>
      </c>
    </row>
    <row r="54" spans="4:98" x14ac:dyDescent="0.25">
      <c r="D54" t="s">
        <v>107</v>
      </c>
      <c r="E54" t="s">
        <v>107</v>
      </c>
      <c r="F54" t="s">
        <v>107</v>
      </c>
      <c r="G54" t="s">
        <v>107</v>
      </c>
      <c r="H54" t="s">
        <v>107</v>
      </c>
      <c r="I54" t="s">
        <v>107</v>
      </c>
      <c r="J54" t="s">
        <v>107</v>
      </c>
      <c r="K54" t="s">
        <v>107</v>
      </c>
      <c r="L54" t="s">
        <v>107</v>
      </c>
      <c r="M54" t="s">
        <v>107</v>
      </c>
      <c r="N54" t="s">
        <v>107</v>
      </c>
      <c r="O54" t="s">
        <v>107</v>
      </c>
      <c r="P54" t="s">
        <v>107</v>
      </c>
      <c r="Q54" t="s">
        <v>107</v>
      </c>
      <c r="R54" t="s">
        <v>107</v>
      </c>
      <c r="S54" t="s">
        <v>107</v>
      </c>
      <c r="T54" t="s">
        <v>107</v>
      </c>
      <c r="U54" t="s">
        <v>107</v>
      </c>
      <c r="V54" t="s">
        <v>107</v>
      </c>
      <c r="W54" t="s">
        <v>107</v>
      </c>
      <c r="X54" t="s">
        <v>107</v>
      </c>
      <c r="Y54" t="s">
        <v>107</v>
      </c>
      <c r="CT54" t="s">
        <v>55</v>
      </c>
    </row>
    <row r="55" spans="4:98" x14ac:dyDescent="0.25">
      <c r="D55" t="s">
        <v>107</v>
      </c>
      <c r="E55" t="s">
        <v>107</v>
      </c>
      <c r="F55" t="s">
        <v>107</v>
      </c>
      <c r="G55" t="s">
        <v>107</v>
      </c>
      <c r="H55" t="s">
        <v>107</v>
      </c>
      <c r="I55" t="s">
        <v>107</v>
      </c>
      <c r="J55" t="s">
        <v>107</v>
      </c>
      <c r="K55" t="s">
        <v>107</v>
      </c>
      <c r="L55" t="s">
        <v>107</v>
      </c>
      <c r="M55" t="s">
        <v>107</v>
      </c>
      <c r="N55" t="s">
        <v>107</v>
      </c>
      <c r="O55" t="s">
        <v>107</v>
      </c>
      <c r="P55" t="s">
        <v>107</v>
      </c>
      <c r="Q55" t="s">
        <v>107</v>
      </c>
      <c r="R55" t="s">
        <v>107</v>
      </c>
      <c r="S55" t="s">
        <v>107</v>
      </c>
      <c r="T55" t="s">
        <v>107</v>
      </c>
      <c r="U55" t="s">
        <v>107</v>
      </c>
      <c r="V55" t="s">
        <v>107</v>
      </c>
      <c r="W55" t="s">
        <v>107</v>
      </c>
      <c r="X55" t="s">
        <v>107</v>
      </c>
      <c r="Y55" t="s">
        <v>107</v>
      </c>
      <c r="CT55" t="s">
        <v>56</v>
      </c>
    </row>
    <row r="56" spans="4:98" x14ac:dyDescent="0.25">
      <c r="D56" t="s">
        <v>107</v>
      </c>
      <c r="E56" t="s">
        <v>107</v>
      </c>
      <c r="F56" t="s">
        <v>107</v>
      </c>
      <c r="G56" t="s">
        <v>107</v>
      </c>
      <c r="H56" t="s">
        <v>107</v>
      </c>
      <c r="I56" t="s">
        <v>107</v>
      </c>
      <c r="J56" t="s">
        <v>107</v>
      </c>
      <c r="K56" t="s">
        <v>107</v>
      </c>
      <c r="L56" t="s">
        <v>107</v>
      </c>
      <c r="M56" t="s">
        <v>107</v>
      </c>
      <c r="N56" t="s">
        <v>107</v>
      </c>
      <c r="O56" t="s">
        <v>107</v>
      </c>
      <c r="P56" t="s">
        <v>107</v>
      </c>
      <c r="Q56" t="s">
        <v>107</v>
      </c>
      <c r="R56" t="s">
        <v>107</v>
      </c>
      <c r="S56" t="s">
        <v>107</v>
      </c>
      <c r="T56" t="s">
        <v>107</v>
      </c>
      <c r="U56" t="s">
        <v>107</v>
      </c>
      <c r="V56" t="s">
        <v>107</v>
      </c>
      <c r="W56" t="s">
        <v>107</v>
      </c>
      <c r="X56" t="s">
        <v>107</v>
      </c>
      <c r="Y56" t="s">
        <v>107</v>
      </c>
      <c r="CT56" t="s">
        <v>57</v>
      </c>
    </row>
    <row r="57" spans="4:98" x14ac:dyDescent="0.25">
      <c r="D57" t="s">
        <v>107</v>
      </c>
      <c r="E57" t="s">
        <v>107</v>
      </c>
      <c r="F57" t="s">
        <v>107</v>
      </c>
      <c r="G57" t="s">
        <v>107</v>
      </c>
      <c r="H57" t="s">
        <v>107</v>
      </c>
      <c r="I57" t="s">
        <v>107</v>
      </c>
      <c r="J57" t="s">
        <v>107</v>
      </c>
      <c r="K57" t="s">
        <v>107</v>
      </c>
      <c r="L57" t="s">
        <v>107</v>
      </c>
      <c r="M57" t="s">
        <v>107</v>
      </c>
      <c r="N57" t="s">
        <v>107</v>
      </c>
      <c r="O57" t="s">
        <v>107</v>
      </c>
      <c r="P57" t="s">
        <v>107</v>
      </c>
      <c r="Q57" t="s">
        <v>107</v>
      </c>
      <c r="R57" t="s">
        <v>107</v>
      </c>
      <c r="S57" t="s">
        <v>107</v>
      </c>
      <c r="T57" t="s">
        <v>107</v>
      </c>
      <c r="U57" t="s">
        <v>107</v>
      </c>
      <c r="V57" t="s">
        <v>107</v>
      </c>
      <c r="W57" t="s">
        <v>107</v>
      </c>
      <c r="X57" t="s">
        <v>107</v>
      </c>
      <c r="Y57" t="s">
        <v>107</v>
      </c>
      <c r="CT57" t="s">
        <v>58</v>
      </c>
    </row>
    <row r="58" spans="4:98" x14ac:dyDescent="0.25">
      <c r="D58" t="s">
        <v>107</v>
      </c>
      <c r="E58" t="s">
        <v>107</v>
      </c>
      <c r="F58" t="s">
        <v>107</v>
      </c>
      <c r="G58" t="s">
        <v>107</v>
      </c>
      <c r="H58" t="s">
        <v>107</v>
      </c>
      <c r="I58" t="s">
        <v>107</v>
      </c>
      <c r="J58" t="s">
        <v>107</v>
      </c>
      <c r="K58" t="s">
        <v>107</v>
      </c>
      <c r="L58" t="s">
        <v>107</v>
      </c>
      <c r="M58" t="s">
        <v>107</v>
      </c>
      <c r="N58" t="s">
        <v>107</v>
      </c>
      <c r="O58" t="s">
        <v>107</v>
      </c>
      <c r="P58" t="s">
        <v>107</v>
      </c>
      <c r="Q58" t="s">
        <v>107</v>
      </c>
      <c r="R58" t="s">
        <v>107</v>
      </c>
      <c r="S58" t="s">
        <v>107</v>
      </c>
      <c r="T58" t="s">
        <v>107</v>
      </c>
      <c r="U58" t="s">
        <v>107</v>
      </c>
      <c r="V58" t="s">
        <v>107</v>
      </c>
      <c r="W58" t="s">
        <v>107</v>
      </c>
      <c r="X58" t="s">
        <v>107</v>
      </c>
      <c r="Y58" t="s">
        <v>107</v>
      </c>
      <c r="CT58" t="s">
        <v>59</v>
      </c>
    </row>
    <row r="59" spans="4:98" x14ac:dyDescent="0.25">
      <c r="D59" t="s">
        <v>107</v>
      </c>
      <c r="E59" t="s">
        <v>107</v>
      </c>
      <c r="F59" t="s">
        <v>107</v>
      </c>
      <c r="G59" t="s">
        <v>107</v>
      </c>
      <c r="H59" t="s">
        <v>107</v>
      </c>
      <c r="I59" t="s">
        <v>107</v>
      </c>
      <c r="J59" t="s">
        <v>107</v>
      </c>
      <c r="K59" t="s">
        <v>107</v>
      </c>
      <c r="L59" t="s">
        <v>107</v>
      </c>
      <c r="M59" t="s">
        <v>107</v>
      </c>
      <c r="N59" t="s">
        <v>107</v>
      </c>
      <c r="O59" t="s">
        <v>107</v>
      </c>
      <c r="P59" t="s">
        <v>107</v>
      </c>
      <c r="Q59" t="s">
        <v>107</v>
      </c>
      <c r="R59" t="s">
        <v>107</v>
      </c>
      <c r="S59" t="s">
        <v>107</v>
      </c>
      <c r="T59" t="s">
        <v>107</v>
      </c>
      <c r="U59" t="s">
        <v>107</v>
      </c>
      <c r="V59" t="s">
        <v>107</v>
      </c>
      <c r="W59" t="s">
        <v>107</v>
      </c>
      <c r="X59" t="s">
        <v>107</v>
      </c>
      <c r="Y59" t="s">
        <v>107</v>
      </c>
      <c r="CT59" t="s">
        <v>60</v>
      </c>
    </row>
    <row r="60" spans="4:98" x14ac:dyDescent="0.25">
      <c r="D60" t="s">
        <v>107</v>
      </c>
      <c r="E60" t="s">
        <v>107</v>
      </c>
      <c r="F60" t="s">
        <v>107</v>
      </c>
      <c r="G60" t="s">
        <v>107</v>
      </c>
      <c r="H60" t="s">
        <v>107</v>
      </c>
      <c r="I60" t="s">
        <v>107</v>
      </c>
      <c r="J60" t="s">
        <v>107</v>
      </c>
      <c r="K60" t="s">
        <v>107</v>
      </c>
      <c r="L60" t="s">
        <v>107</v>
      </c>
      <c r="M60" t="s">
        <v>107</v>
      </c>
      <c r="N60" t="s">
        <v>107</v>
      </c>
      <c r="O60" t="s">
        <v>107</v>
      </c>
      <c r="P60" t="s">
        <v>107</v>
      </c>
      <c r="Q60" t="s">
        <v>107</v>
      </c>
      <c r="R60" t="s">
        <v>107</v>
      </c>
      <c r="S60" t="s">
        <v>107</v>
      </c>
      <c r="T60" t="s">
        <v>107</v>
      </c>
      <c r="U60" t="s">
        <v>107</v>
      </c>
      <c r="V60" t="s">
        <v>107</v>
      </c>
      <c r="W60" t="s">
        <v>107</v>
      </c>
      <c r="X60" t="s">
        <v>107</v>
      </c>
      <c r="Y60" t="s">
        <v>107</v>
      </c>
      <c r="CT60" t="s">
        <v>61</v>
      </c>
    </row>
    <row r="61" spans="4:98" x14ac:dyDescent="0.25">
      <c r="D61" t="s">
        <v>107</v>
      </c>
      <c r="E61" t="s">
        <v>107</v>
      </c>
      <c r="F61" t="s">
        <v>107</v>
      </c>
      <c r="G61" t="s">
        <v>107</v>
      </c>
      <c r="H61" t="s">
        <v>107</v>
      </c>
      <c r="I61" t="s">
        <v>107</v>
      </c>
      <c r="J61" t="s">
        <v>107</v>
      </c>
      <c r="K61" t="s">
        <v>107</v>
      </c>
      <c r="L61" t="s">
        <v>107</v>
      </c>
      <c r="M61" t="s">
        <v>107</v>
      </c>
      <c r="N61" t="s">
        <v>107</v>
      </c>
      <c r="O61" t="s">
        <v>107</v>
      </c>
      <c r="P61" t="s">
        <v>107</v>
      </c>
      <c r="Q61" t="s">
        <v>107</v>
      </c>
      <c r="R61" t="s">
        <v>107</v>
      </c>
      <c r="S61" t="s">
        <v>107</v>
      </c>
      <c r="T61" t="s">
        <v>107</v>
      </c>
      <c r="U61" t="s">
        <v>107</v>
      </c>
      <c r="V61" t="s">
        <v>107</v>
      </c>
      <c r="W61" t="s">
        <v>107</v>
      </c>
      <c r="X61" t="s">
        <v>107</v>
      </c>
      <c r="Y61" t="s">
        <v>107</v>
      </c>
      <c r="CT61" t="s">
        <v>62</v>
      </c>
    </row>
    <row r="62" spans="4:98" x14ac:dyDescent="0.25">
      <c r="D62" t="s">
        <v>107</v>
      </c>
      <c r="E62" t="s">
        <v>107</v>
      </c>
      <c r="F62" t="s">
        <v>107</v>
      </c>
      <c r="G62" t="s">
        <v>107</v>
      </c>
      <c r="H62" t="s">
        <v>107</v>
      </c>
      <c r="I62" t="s">
        <v>107</v>
      </c>
      <c r="J62" t="s">
        <v>107</v>
      </c>
      <c r="K62" t="s">
        <v>107</v>
      </c>
      <c r="L62" t="s">
        <v>107</v>
      </c>
      <c r="M62" t="s">
        <v>107</v>
      </c>
      <c r="N62" t="s">
        <v>107</v>
      </c>
      <c r="O62" t="s">
        <v>107</v>
      </c>
      <c r="P62" t="s">
        <v>107</v>
      </c>
      <c r="Q62" t="s">
        <v>107</v>
      </c>
      <c r="R62" t="s">
        <v>107</v>
      </c>
      <c r="S62" t="s">
        <v>107</v>
      </c>
      <c r="T62" t="s">
        <v>107</v>
      </c>
      <c r="U62" t="s">
        <v>107</v>
      </c>
      <c r="V62" t="s">
        <v>107</v>
      </c>
      <c r="W62" t="s">
        <v>107</v>
      </c>
      <c r="X62" t="s">
        <v>107</v>
      </c>
      <c r="Y62" t="s">
        <v>107</v>
      </c>
      <c r="CT62" t="s">
        <v>63</v>
      </c>
    </row>
    <row r="63" spans="4:98" x14ac:dyDescent="0.25">
      <c r="D63" t="s">
        <v>107</v>
      </c>
      <c r="E63" t="s">
        <v>107</v>
      </c>
      <c r="F63" t="s">
        <v>107</v>
      </c>
      <c r="G63" t="s">
        <v>107</v>
      </c>
      <c r="H63" t="s">
        <v>107</v>
      </c>
      <c r="I63" t="s">
        <v>107</v>
      </c>
      <c r="J63" t="s">
        <v>107</v>
      </c>
      <c r="K63" t="s">
        <v>107</v>
      </c>
      <c r="L63" t="s">
        <v>107</v>
      </c>
      <c r="M63" t="s">
        <v>107</v>
      </c>
      <c r="N63" t="s">
        <v>107</v>
      </c>
      <c r="O63" t="s">
        <v>107</v>
      </c>
      <c r="P63" t="s">
        <v>107</v>
      </c>
      <c r="Q63" t="s">
        <v>107</v>
      </c>
      <c r="R63" t="s">
        <v>107</v>
      </c>
      <c r="S63" t="s">
        <v>107</v>
      </c>
      <c r="T63" t="s">
        <v>107</v>
      </c>
      <c r="U63" t="s">
        <v>107</v>
      </c>
      <c r="V63" t="s">
        <v>107</v>
      </c>
      <c r="W63" t="s">
        <v>107</v>
      </c>
      <c r="X63" t="s">
        <v>107</v>
      </c>
      <c r="Y63" t="s">
        <v>107</v>
      </c>
      <c r="CT63" t="s">
        <v>64</v>
      </c>
    </row>
    <row r="64" spans="4:98" x14ac:dyDescent="0.25">
      <c r="D64" t="s">
        <v>107</v>
      </c>
      <c r="E64" t="s">
        <v>107</v>
      </c>
      <c r="F64" t="s">
        <v>107</v>
      </c>
      <c r="G64" t="s">
        <v>107</v>
      </c>
      <c r="H64" t="s">
        <v>107</v>
      </c>
      <c r="I64" t="s">
        <v>107</v>
      </c>
      <c r="J64" t="s">
        <v>107</v>
      </c>
      <c r="K64" t="s">
        <v>107</v>
      </c>
      <c r="L64" t="s">
        <v>107</v>
      </c>
      <c r="M64" t="s">
        <v>107</v>
      </c>
      <c r="N64" t="s">
        <v>107</v>
      </c>
      <c r="O64" t="s">
        <v>107</v>
      </c>
      <c r="P64" t="s">
        <v>107</v>
      </c>
      <c r="Q64" t="s">
        <v>107</v>
      </c>
      <c r="R64" t="s">
        <v>107</v>
      </c>
      <c r="S64" t="s">
        <v>107</v>
      </c>
      <c r="T64" t="s">
        <v>107</v>
      </c>
      <c r="U64" t="s">
        <v>107</v>
      </c>
      <c r="V64" t="s">
        <v>107</v>
      </c>
      <c r="W64" t="s">
        <v>107</v>
      </c>
      <c r="X64" t="s">
        <v>107</v>
      </c>
      <c r="Y64" t="s">
        <v>107</v>
      </c>
      <c r="CT64" t="s">
        <v>65</v>
      </c>
    </row>
    <row r="65" spans="4:98" x14ac:dyDescent="0.25">
      <c r="D65" t="s">
        <v>107</v>
      </c>
      <c r="E65" t="s">
        <v>107</v>
      </c>
      <c r="F65" t="s">
        <v>107</v>
      </c>
      <c r="G65" t="s">
        <v>107</v>
      </c>
      <c r="H65" t="s">
        <v>107</v>
      </c>
      <c r="I65" t="s">
        <v>107</v>
      </c>
      <c r="J65" t="s">
        <v>107</v>
      </c>
      <c r="K65" t="s">
        <v>107</v>
      </c>
      <c r="L65" t="s">
        <v>107</v>
      </c>
      <c r="M65" t="s">
        <v>107</v>
      </c>
      <c r="N65" t="s">
        <v>107</v>
      </c>
      <c r="O65" t="s">
        <v>107</v>
      </c>
      <c r="P65" t="s">
        <v>107</v>
      </c>
      <c r="Q65" t="s">
        <v>107</v>
      </c>
      <c r="R65" t="s">
        <v>107</v>
      </c>
      <c r="S65" t="s">
        <v>107</v>
      </c>
      <c r="T65" t="s">
        <v>107</v>
      </c>
      <c r="U65" t="s">
        <v>107</v>
      </c>
      <c r="V65" t="s">
        <v>107</v>
      </c>
      <c r="W65" t="s">
        <v>107</v>
      </c>
      <c r="X65" t="s">
        <v>107</v>
      </c>
      <c r="Y65" t="s">
        <v>107</v>
      </c>
      <c r="CT65" t="s">
        <v>66</v>
      </c>
    </row>
    <row r="66" spans="4:98" x14ac:dyDescent="0.25">
      <c r="D66" t="s">
        <v>107</v>
      </c>
      <c r="E66" t="s">
        <v>107</v>
      </c>
      <c r="F66" t="s">
        <v>107</v>
      </c>
      <c r="G66" t="s">
        <v>107</v>
      </c>
      <c r="H66" t="s">
        <v>107</v>
      </c>
      <c r="I66" t="s">
        <v>107</v>
      </c>
      <c r="J66" t="s">
        <v>107</v>
      </c>
      <c r="K66" t="s">
        <v>107</v>
      </c>
      <c r="L66" t="s">
        <v>107</v>
      </c>
      <c r="M66" t="s">
        <v>107</v>
      </c>
      <c r="N66" t="s">
        <v>107</v>
      </c>
      <c r="O66" t="s">
        <v>107</v>
      </c>
      <c r="P66" t="s">
        <v>107</v>
      </c>
      <c r="Q66" t="s">
        <v>107</v>
      </c>
      <c r="R66" t="s">
        <v>107</v>
      </c>
      <c r="S66" t="s">
        <v>107</v>
      </c>
      <c r="T66" t="s">
        <v>107</v>
      </c>
      <c r="U66" t="s">
        <v>107</v>
      </c>
      <c r="V66" t="s">
        <v>107</v>
      </c>
      <c r="W66" t="s">
        <v>107</v>
      </c>
      <c r="X66" t="s">
        <v>107</v>
      </c>
      <c r="Y66" t="s">
        <v>107</v>
      </c>
      <c r="CT66" t="s">
        <v>67</v>
      </c>
    </row>
    <row r="67" spans="4:98" x14ac:dyDescent="0.25">
      <c r="D67" t="s">
        <v>107</v>
      </c>
      <c r="E67" t="s">
        <v>107</v>
      </c>
      <c r="F67" t="s">
        <v>107</v>
      </c>
      <c r="G67" t="s">
        <v>107</v>
      </c>
      <c r="H67" t="s">
        <v>107</v>
      </c>
      <c r="I67" t="s">
        <v>107</v>
      </c>
      <c r="J67" t="s">
        <v>107</v>
      </c>
      <c r="K67" t="s">
        <v>107</v>
      </c>
      <c r="L67" t="s">
        <v>107</v>
      </c>
      <c r="M67" t="s">
        <v>107</v>
      </c>
      <c r="N67" t="s">
        <v>107</v>
      </c>
      <c r="O67" t="s">
        <v>107</v>
      </c>
      <c r="P67" t="s">
        <v>107</v>
      </c>
      <c r="Q67" t="s">
        <v>107</v>
      </c>
      <c r="R67" t="s">
        <v>107</v>
      </c>
      <c r="S67" t="s">
        <v>107</v>
      </c>
      <c r="T67" t="s">
        <v>107</v>
      </c>
      <c r="U67" t="s">
        <v>107</v>
      </c>
      <c r="V67" t="s">
        <v>107</v>
      </c>
      <c r="W67" t="s">
        <v>107</v>
      </c>
      <c r="X67" t="s">
        <v>107</v>
      </c>
      <c r="Y67" t="s">
        <v>107</v>
      </c>
      <c r="CT67" t="s">
        <v>68</v>
      </c>
    </row>
    <row r="68" spans="4:98" x14ac:dyDescent="0.25">
      <c r="D68" t="s">
        <v>107</v>
      </c>
      <c r="E68" t="s">
        <v>107</v>
      </c>
      <c r="F68" t="s">
        <v>107</v>
      </c>
      <c r="G68" t="s">
        <v>107</v>
      </c>
      <c r="H68" t="s">
        <v>107</v>
      </c>
      <c r="I68" t="s">
        <v>107</v>
      </c>
      <c r="J68" t="s">
        <v>107</v>
      </c>
      <c r="K68" t="s">
        <v>107</v>
      </c>
      <c r="L68" t="s">
        <v>107</v>
      </c>
      <c r="M68" t="s">
        <v>107</v>
      </c>
      <c r="N68" t="s">
        <v>107</v>
      </c>
      <c r="O68" t="s">
        <v>107</v>
      </c>
      <c r="P68" t="s">
        <v>107</v>
      </c>
      <c r="Q68" t="s">
        <v>107</v>
      </c>
      <c r="R68" t="s">
        <v>107</v>
      </c>
      <c r="S68" t="s">
        <v>107</v>
      </c>
      <c r="T68" t="s">
        <v>107</v>
      </c>
      <c r="U68" t="s">
        <v>107</v>
      </c>
      <c r="V68" t="s">
        <v>107</v>
      </c>
      <c r="W68" t="s">
        <v>107</v>
      </c>
      <c r="X68" t="s">
        <v>107</v>
      </c>
      <c r="Y68" t="s">
        <v>107</v>
      </c>
      <c r="CT68" t="s">
        <v>69</v>
      </c>
    </row>
    <row r="69" spans="4:98" x14ac:dyDescent="0.25">
      <c r="D69" t="s">
        <v>107</v>
      </c>
      <c r="E69" t="s">
        <v>107</v>
      </c>
      <c r="F69" t="s">
        <v>107</v>
      </c>
      <c r="G69" t="s">
        <v>107</v>
      </c>
      <c r="H69" t="s">
        <v>107</v>
      </c>
      <c r="I69" t="s">
        <v>107</v>
      </c>
      <c r="J69" t="s">
        <v>107</v>
      </c>
      <c r="K69" t="s">
        <v>107</v>
      </c>
      <c r="L69" t="s">
        <v>107</v>
      </c>
      <c r="M69" t="s">
        <v>107</v>
      </c>
      <c r="N69" t="s">
        <v>107</v>
      </c>
      <c r="O69" t="s">
        <v>107</v>
      </c>
      <c r="P69" t="s">
        <v>107</v>
      </c>
      <c r="Q69" t="s">
        <v>107</v>
      </c>
      <c r="R69" t="s">
        <v>107</v>
      </c>
      <c r="S69" t="s">
        <v>107</v>
      </c>
      <c r="T69" t="s">
        <v>107</v>
      </c>
      <c r="U69" t="s">
        <v>107</v>
      </c>
      <c r="V69" t="s">
        <v>107</v>
      </c>
      <c r="W69" t="s">
        <v>107</v>
      </c>
      <c r="X69" t="s">
        <v>107</v>
      </c>
      <c r="Y69" t="s">
        <v>107</v>
      </c>
      <c r="CT69" t="s">
        <v>70</v>
      </c>
    </row>
    <row r="70" spans="4:98" x14ac:dyDescent="0.25">
      <c r="D70" t="s">
        <v>107</v>
      </c>
      <c r="E70" t="s">
        <v>107</v>
      </c>
      <c r="F70" t="s">
        <v>107</v>
      </c>
      <c r="G70" t="s">
        <v>107</v>
      </c>
      <c r="H70" t="s">
        <v>107</v>
      </c>
      <c r="I70" t="s">
        <v>107</v>
      </c>
      <c r="J70" t="s">
        <v>107</v>
      </c>
      <c r="K70" t="s">
        <v>107</v>
      </c>
      <c r="L70" t="s">
        <v>107</v>
      </c>
      <c r="M70" t="s">
        <v>107</v>
      </c>
      <c r="N70" t="s">
        <v>107</v>
      </c>
      <c r="O70" t="s">
        <v>107</v>
      </c>
      <c r="P70" t="s">
        <v>107</v>
      </c>
      <c r="Q70" t="s">
        <v>107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107</v>
      </c>
      <c r="X70" t="s">
        <v>107</v>
      </c>
      <c r="Y70" t="s">
        <v>107</v>
      </c>
      <c r="CT70" t="s">
        <v>71</v>
      </c>
    </row>
    <row r="71" spans="4:98" x14ac:dyDescent="0.25">
      <c r="D71" t="s">
        <v>107</v>
      </c>
      <c r="E71" t="s">
        <v>107</v>
      </c>
      <c r="F71" t="s">
        <v>107</v>
      </c>
      <c r="G71" t="s">
        <v>107</v>
      </c>
      <c r="H71" t="s">
        <v>107</v>
      </c>
      <c r="I71" t="s">
        <v>107</v>
      </c>
      <c r="J71" t="s">
        <v>107</v>
      </c>
      <c r="K71" t="s">
        <v>107</v>
      </c>
      <c r="L71" t="s">
        <v>107</v>
      </c>
      <c r="M71" t="s">
        <v>107</v>
      </c>
      <c r="N71" t="s">
        <v>107</v>
      </c>
      <c r="O71" t="s">
        <v>107</v>
      </c>
      <c r="P71" t="s">
        <v>107</v>
      </c>
      <c r="Q71" t="s">
        <v>107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107</v>
      </c>
      <c r="X71" t="s">
        <v>107</v>
      </c>
      <c r="Y71" t="s">
        <v>107</v>
      </c>
      <c r="CT71" t="s">
        <v>72</v>
      </c>
    </row>
    <row r="72" spans="4:98" x14ac:dyDescent="0.25">
      <c r="D72" t="s">
        <v>107</v>
      </c>
      <c r="E72" t="s">
        <v>107</v>
      </c>
      <c r="F72" t="s">
        <v>107</v>
      </c>
      <c r="G72" t="s">
        <v>107</v>
      </c>
      <c r="H72" t="s">
        <v>107</v>
      </c>
      <c r="I72" t="s">
        <v>107</v>
      </c>
      <c r="J72" t="s">
        <v>107</v>
      </c>
      <c r="K72" t="s">
        <v>107</v>
      </c>
      <c r="L72" t="s">
        <v>107</v>
      </c>
      <c r="M72" t="s">
        <v>107</v>
      </c>
      <c r="N72" t="s">
        <v>107</v>
      </c>
      <c r="O72" t="s">
        <v>107</v>
      </c>
      <c r="P72" t="s">
        <v>107</v>
      </c>
      <c r="Q72" t="s">
        <v>107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107</v>
      </c>
      <c r="X72" t="s">
        <v>107</v>
      </c>
      <c r="Y72" t="s">
        <v>107</v>
      </c>
      <c r="CT72" t="s">
        <v>73</v>
      </c>
    </row>
    <row r="73" spans="4:98" x14ac:dyDescent="0.25">
      <c r="D73" t="s">
        <v>107</v>
      </c>
      <c r="E73" t="s">
        <v>107</v>
      </c>
      <c r="F73" t="s">
        <v>107</v>
      </c>
      <c r="G73" t="s">
        <v>107</v>
      </c>
      <c r="H73" t="s">
        <v>107</v>
      </c>
      <c r="I73" t="s">
        <v>107</v>
      </c>
      <c r="J73" t="s">
        <v>107</v>
      </c>
      <c r="K73" t="s">
        <v>107</v>
      </c>
      <c r="L73" t="s">
        <v>107</v>
      </c>
      <c r="M73" t="s">
        <v>107</v>
      </c>
      <c r="N73" t="s">
        <v>107</v>
      </c>
      <c r="O73" t="s">
        <v>107</v>
      </c>
      <c r="P73" t="s">
        <v>107</v>
      </c>
      <c r="Q73" t="s">
        <v>107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107</v>
      </c>
      <c r="X73" t="s">
        <v>107</v>
      </c>
      <c r="Y73" t="s">
        <v>107</v>
      </c>
      <c r="CT73" t="s">
        <v>75</v>
      </c>
    </row>
    <row r="74" spans="4:98" x14ac:dyDescent="0.25">
      <c r="D74" t="s">
        <v>107</v>
      </c>
      <c r="E74" t="s">
        <v>107</v>
      </c>
      <c r="F74" t="s">
        <v>107</v>
      </c>
      <c r="G74" t="s">
        <v>107</v>
      </c>
      <c r="H74" t="s">
        <v>107</v>
      </c>
      <c r="I74" t="s">
        <v>107</v>
      </c>
      <c r="J74" t="s">
        <v>107</v>
      </c>
      <c r="K74" t="s">
        <v>107</v>
      </c>
      <c r="L74" t="s">
        <v>107</v>
      </c>
      <c r="M74" t="s">
        <v>107</v>
      </c>
      <c r="N74" t="s">
        <v>107</v>
      </c>
      <c r="O74" t="s">
        <v>107</v>
      </c>
      <c r="P74" t="s">
        <v>107</v>
      </c>
      <c r="Q74" t="s">
        <v>107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107</v>
      </c>
      <c r="X74" t="s">
        <v>107</v>
      </c>
      <c r="Y74" t="s">
        <v>107</v>
      </c>
      <c r="CT74" t="s">
        <v>76</v>
      </c>
    </row>
    <row r="75" spans="4:98" x14ac:dyDescent="0.25">
      <c r="D75" t="s">
        <v>107</v>
      </c>
      <c r="E75" t="s">
        <v>107</v>
      </c>
      <c r="F75" t="s">
        <v>107</v>
      </c>
      <c r="G75" t="s">
        <v>107</v>
      </c>
      <c r="H75" t="s">
        <v>107</v>
      </c>
      <c r="I75" t="s">
        <v>107</v>
      </c>
      <c r="J75" t="s">
        <v>107</v>
      </c>
      <c r="K75" t="s">
        <v>107</v>
      </c>
      <c r="L75" t="s">
        <v>107</v>
      </c>
      <c r="M75" t="s">
        <v>107</v>
      </c>
      <c r="N75" t="s">
        <v>107</v>
      </c>
      <c r="O75" t="s">
        <v>107</v>
      </c>
      <c r="P75" t="s">
        <v>107</v>
      </c>
      <c r="Q75" t="s">
        <v>107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107</v>
      </c>
      <c r="X75" t="s">
        <v>107</v>
      </c>
      <c r="Y75" t="s">
        <v>107</v>
      </c>
      <c r="CT75" t="s">
        <v>77</v>
      </c>
    </row>
    <row r="76" spans="4:98" x14ac:dyDescent="0.25">
      <c r="D76" t="s">
        <v>107</v>
      </c>
      <c r="E76" t="s">
        <v>107</v>
      </c>
      <c r="F76" t="s">
        <v>107</v>
      </c>
      <c r="G76" t="s">
        <v>107</v>
      </c>
      <c r="H76" t="s">
        <v>107</v>
      </c>
      <c r="I76" t="s">
        <v>107</v>
      </c>
      <c r="J76" t="s">
        <v>107</v>
      </c>
      <c r="K76" t="s">
        <v>107</v>
      </c>
      <c r="L76" t="s">
        <v>107</v>
      </c>
      <c r="M76" t="s">
        <v>107</v>
      </c>
      <c r="N76" t="s">
        <v>107</v>
      </c>
      <c r="O76" t="s">
        <v>107</v>
      </c>
      <c r="P76" t="s">
        <v>107</v>
      </c>
      <c r="Q76" t="s">
        <v>107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107</v>
      </c>
      <c r="X76" t="s">
        <v>107</v>
      </c>
      <c r="Y76" t="s">
        <v>107</v>
      </c>
      <c r="CT76" t="s">
        <v>78</v>
      </c>
    </row>
    <row r="77" spans="4:98" x14ac:dyDescent="0.25">
      <c r="D77" t="s">
        <v>107</v>
      </c>
      <c r="E77" t="s">
        <v>107</v>
      </c>
      <c r="F77" t="s">
        <v>107</v>
      </c>
      <c r="G77" t="s">
        <v>107</v>
      </c>
      <c r="H77" t="s">
        <v>107</v>
      </c>
      <c r="I77" t="s">
        <v>107</v>
      </c>
      <c r="J77" t="s">
        <v>107</v>
      </c>
      <c r="K77" t="s">
        <v>107</v>
      </c>
      <c r="L77" t="s">
        <v>107</v>
      </c>
      <c r="M77" t="s">
        <v>107</v>
      </c>
      <c r="N77" t="s">
        <v>107</v>
      </c>
      <c r="O77" t="s">
        <v>107</v>
      </c>
      <c r="P77" t="s">
        <v>107</v>
      </c>
      <c r="Q77" t="s">
        <v>107</v>
      </c>
      <c r="R77" t="s">
        <v>107</v>
      </c>
      <c r="S77" t="s">
        <v>107</v>
      </c>
      <c r="T77" t="s">
        <v>107</v>
      </c>
      <c r="U77" t="s">
        <v>107</v>
      </c>
      <c r="V77" t="s">
        <v>107</v>
      </c>
      <c r="W77" t="s">
        <v>107</v>
      </c>
      <c r="X77" t="s">
        <v>107</v>
      </c>
      <c r="Y77" t="s">
        <v>107</v>
      </c>
      <c r="CT77" t="s">
        <v>79</v>
      </c>
    </row>
    <row r="78" spans="4:98" x14ac:dyDescent="0.25">
      <c r="D78" t="s">
        <v>107</v>
      </c>
      <c r="E78" t="s">
        <v>107</v>
      </c>
      <c r="F78" t="s">
        <v>107</v>
      </c>
      <c r="G78" t="s">
        <v>107</v>
      </c>
      <c r="H78" t="s">
        <v>107</v>
      </c>
      <c r="I78" t="s">
        <v>107</v>
      </c>
      <c r="J78" t="s">
        <v>107</v>
      </c>
      <c r="K78" t="s">
        <v>107</v>
      </c>
      <c r="L78" t="s">
        <v>107</v>
      </c>
      <c r="M78" t="s">
        <v>107</v>
      </c>
      <c r="N78" t="s">
        <v>107</v>
      </c>
      <c r="O78" t="s">
        <v>107</v>
      </c>
      <c r="P78" t="s">
        <v>107</v>
      </c>
      <c r="Q78" t="s">
        <v>107</v>
      </c>
      <c r="R78" t="s">
        <v>107</v>
      </c>
      <c r="S78" t="s">
        <v>107</v>
      </c>
      <c r="T78" t="s">
        <v>107</v>
      </c>
      <c r="U78" t="s">
        <v>107</v>
      </c>
      <c r="V78" t="s">
        <v>107</v>
      </c>
      <c r="W78" t="s">
        <v>107</v>
      </c>
      <c r="X78" t="s">
        <v>107</v>
      </c>
      <c r="Y78" t="s">
        <v>107</v>
      </c>
      <c r="CT78" t="s">
        <v>80</v>
      </c>
    </row>
    <row r="79" spans="4:98" x14ac:dyDescent="0.25">
      <c r="D79" t="s">
        <v>107</v>
      </c>
      <c r="E79" t="s">
        <v>107</v>
      </c>
      <c r="F79" t="s">
        <v>107</v>
      </c>
      <c r="G79" t="s">
        <v>107</v>
      </c>
      <c r="H79" t="s">
        <v>107</v>
      </c>
      <c r="I79" t="s">
        <v>107</v>
      </c>
      <c r="J79" t="s">
        <v>107</v>
      </c>
      <c r="K79" t="s">
        <v>107</v>
      </c>
      <c r="L79" t="s">
        <v>107</v>
      </c>
      <c r="M79" t="s">
        <v>107</v>
      </c>
      <c r="N79" t="s">
        <v>107</v>
      </c>
      <c r="O79" t="s">
        <v>107</v>
      </c>
      <c r="P79" t="s">
        <v>107</v>
      </c>
      <c r="Q79" t="s">
        <v>107</v>
      </c>
      <c r="R79" t="s">
        <v>107</v>
      </c>
      <c r="S79" t="s">
        <v>107</v>
      </c>
      <c r="T79" t="s">
        <v>107</v>
      </c>
      <c r="U79" t="s">
        <v>107</v>
      </c>
      <c r="V79" t="s">
        <v>107</v>
      </c>
      <c r="W79" t="s">
        <v>107</v>
      </c>
      <c r="X79" t="s">
        <v>107</v>
      </c>
      <c r="Y79" t="s">
        <v>107</v>
      </c>
      <c r="CT79" t="s">
        <v>81</v>
      </c>
    </row>
    <row r="80" spans="4:98" x14ac:dyDescent="0.25">
      <c r="D80" t="s">
        <v>107</v>
      </c>
      <c r="E80" t="s">
        <v>107</v>
      </c>
      <c r="F80" t="s">
        <v>107</v>
      </c>
      <c r="G80" t="s">
        <v>107</v>
      </c>
      <c r="H80" t="s">
        <v>107</v>
      </c>
      <c r="I80" t="s">
        <v>107</v>
      </c>
      <c r="J80" t="s">
        <v>107</v>
      </c>
      <c r="K80" t="s">
        <v>107</v>
      </c>
      <c r="L80" t="s">
        <v>107</v>
      </c>
      <c r="M80" t="s">
        <v>107</v>
      </c>
      <c r="N80" t="s">
        <v>107</v>
      </c>
      <c r="O80" t="s">
        <v>107</v>
      </c>
      <c r="P80" t="s">
        <v>107</v>
      </c>
      <c r="Q80" t="s">
        <v>107</v>
      </c>
      <c r="R80" t="s">
        <v>107</v>
      </c>
      <c r="S80" t="s">
        <v>107</v>
      </c>
      <c r="T80" t="s">
        <v>107</v>
      </c>
      <c r="U80" t="s">
        <v>107</v>
      </c>
      <c r="V80" t="s">
        <v>107</v>
      </c>
      <c r="W80" t="s">
        <v>107</v>
      </c>
      <c r="X80" t="s">
        <v>107</v>
      </c>
      <c r="Y80" t="s">
        <v>107</v>
      </c>
      <c r="CT80" t="s">
        <v>82</v>
      </c>
    </row>
    <row r="81" spans="4:98" x14ac:dyDescent="0.25">
      <c r="D81" t="s">
        <v>107</v>
      </c>
      <c r="E81" t="s">
        <v>107</v>
      </c>
      <c r="F81" t="s">
        <v>107</v>
      </c>
      <c r="G81" t="s">
        <v>107</v>
      </c>
      <c r="H81" t="s">
        <v>107</v>
      </c>
      <c r="I81" t="s">
        <v>107</v>
      </c>
      <c r="J81" t="s">
        <v>107</v>
      </c>
      <c r="K81" t="s">
        <v>107</v>
      </c>
      <c r="L81" t="s">
        <v>107</v>
      </c>
      <c r="M81" t="s">
        <v>107</v>
      </c>
      <c r="N81" t="s">
        <v>107</v>
      </c>
      <c r="O81" t="s">
        <v>107</v>
      </c>
      <c r="P81" t="s">
        <v>107</v>
      </c>
      <c r="Q81" t="s">
        <v>107</v>
      </c>
      <c r="R81" t="s">
        <v>107</v>
      </c>
      <c r="S81" t="s">
        <v>107</v>
      </c>
      <c r="T81" t="s">
        <v>107</v>
      </c>
      <c r="U81" t="s">
        <v>107</v>
      </c>
      <c r="V81" t="s">
        <v>107</v>
      </c>
      <c r="W81" t="s">
        <v>107</v>
      </c>
      <c r="X81" t="s">
        <v>107</v>
      </c>
      <c r="Y81" t="s">
        <v>107</v>
      </c>
      <c r="CT81" t="s">
        <v>83</v>
      </c>
    </row>
    <row r="82" spans="4:98" x14ac:dyDescent="0.25">
      <c r="D82" t="s">
        <v>107</v>
      </c>
      <c r="E82" t="s">
        <v>107</v>
      </c>
      <c r="F82" t="s">
        <v>107</v>
      </c>
      <c r="G82" t="s">
        <v>107</v>
      </c>
      <c r="H82" t="s">
        <v>107</v>
      </c>
      <c r="I82" t="s">
        <v>107</v>
      </c>
      <c r="J82" t="s">
        <v>107</v>
      </c>
      <c r="K82" t="s">
        <v>107</v>
      </c>
      <c r="L82" t="s">
        <v>107</v>
      </c>
      <c r="M82" t="s">
        <v>107</v>
      </c>
      <c r="N82" t="s">
        <v>107</v>
      </c>
      <c r="O82" t="s">
        <v>107</v>
      </c>
      <c r="P82" t="s">
        <v>107</v>
      </c>
      <c r="Q82" t="s">
        <v>107</v>
      </c>
      <c r="R82" t="s">
        <v>107</v>
      </c>
      <c r="S82" t="s">
        <v>107</v>
      </c>
      <c r="T82" t="s">
        <v>107</v>
      </c>
      <c r="U82" t="s">
        <v>107</v>
      </c>
      <c r="V82" t="s">
        <v>107</v>
      </c>
      <c r="W82" t="s">
        <v>107</v>
      </c>
      <c r="X82" t="s">
        <v>107</v>
      </c>
      <c r="Y82" t="s">
        <v>107</v>
      </c>
      <c r="CT82" t="s">
        <v>84</v>
      </c>
    </row>
    <row r="83" spans="4:98" x14ac:dyDescent="0.25">
      <c r="D83" t="s">
        <v>107</v>
      </c>
      <c r="E83" t="s">
        <v>107</v>
      </c>
      <c r="F83" t="s">
        <v>107</v>
      </c>
      <c r="G83" t="s">
        <v>107</v>
      </c>
      <c r="H83" t="s">
        <v>107</v>
      </c>
      <c r="I83" t="s">
        <v>107</v>
      </c>
      <c r="J83" t="s">
        <v>107</v>
      </c>
      <c r="K83" t="s">
        <v>107</v>
      </c>
      <c r="L83" t="s">
        <v>107</v>
      </c>
      <c r="M83" t="s">
        <v>107</v>
      </c>
      <c r="N83" t="s">
        <v>107</v>
      </c>
      <c r="O83" t="s">
        <v>107</v>
      </c>
      <c r="P83" t="s">
        <v>107</v>
      </c>
      <c r="Q83" t="s">
        <v>107</v>
      </c>
      <c r="R83" t="s">
        <v>107</v>
      </c>
      <c r="S83" t="s">
        <v>107</v>
      </c>
      <c r="T83" t="s">
        <v>107</v>
      </c>
      <c r="U83" t="s">
        <v>107</v>
      </c>
      <c r="V83" t="s">
        <v>107</v>
      </c>
      <c r="W83" t="s">
        <v>107</v>
      </c>
      <c r="X83" t="s">
        <v>107</v>
      </c>
      <c r="Y83" t="s">
        <v>107</v>
      </c>
      <c r="CT83" t="s">
        <v>85</v>
      </c>
    </row>
    <row r="84" spans="4:98" x14ac:dyDescent="0.25">
      <c r="D84" t="s">
        <v>107</v>
      </c>
      <c r="E84" t="s">
        <v>107</v>
      </c>
      <c r="F84" t="s">
        <v>107</v>
      </c>
      <c r="G84" t="s">
        <v>107</v>
      </c>
      <c r="H84" t="s">
        <v>107</v>
      </c>
      <c r="I84" t="s">
        <v>107</v>
      </c>
      <c r="J84" t="s">
        <v>107</v>
      </c>
      <c r="K84" t="s">
        <v>107</v>
      </c>
      <c r="L84" t="s">
        <v>107</v>
      </c>
      <c r="M84" t="s">
        <v>107</v>
      </c>
      <c r="N84" t="s">
        <v>107</v>
      </c>
      <c r="O84" t="s">
        <v>107</v>
      </c>
      <c r="P84" t="s">
        <v>107</v>
      </c>
      <c r="Q84" t="s">
        <v>107</v>
      </c>
      <c r="R84" t="s">
        <v>107</v>
      </c>
      <c r="S84" t="s">
        <v>107</v>
      </c>
      <c r="T84" t="s">
        <v>107</v>
      </c>
      <c r="U84" t="s">
        <v>107</v>
      </c>
      <c r="V84" t="s">
        <v>107</v>
      </c>
      <c r="W84" t="s">
        <v>107</v>
      </c>
      <c r="X84" t="s">
        <v>107</v>
      </c>
      <c r="Y84" t="s">
        <v>107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Bletchingley</v>
      </c>
      <c r="C9" t="str">
        <f>data!E9</f>
        <v>E04009583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Bletchingley and Nutfield</v>
      </c>
      <c r="C10" t="str">
        <f>data!E10</f>
        <v>E05007409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Burstow</v>
      </c>
      <c r="C11" t="str">
        <f>data!E11</f>
        <v>E04009584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Burstow, Horne and Outwood</v>
      </c>
      <c r="C12" t="str">
        <f>data!E12</f>
        <v>E05007410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Caterham Valley</v>
      </c>
      <c r="C13" t="str">
        <f>data!E13</f>
        <v>E04009597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Caterham-on-the-Hill</v>
      </c>
      <c r="C14" t="str">
        <f>data!E14</f>
        <v>E04009596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Chaldon</v>
      </c>
      <c r="C15" t="str">
        <f>data!E15</f>
        <v>E04009598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Chaldon</v>
      </c>
      <c r="C16" t="str">
        <f>data!E16</f>
        <v>E05007391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Chelsham and Farleigh</v>
      </c>
      <c r="C17" t="str">
        <f>data!E17</f>
        <v>E04009585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Crowhurst</v>
      </c>
      <c r="C18" t="str">
        <f>data!E18</f>
        <v>E04009586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Dormansland</v>
      </c>
      <c r="C19" t="str">
        <f>data!E19</f>
        <v>E04009599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Dormansland and Felcourt</v>
      </c>
      <c r="C20" t="str">
        <f>data!E20</f>
        <v>E05007392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Felbridge</v>
      </c>
      <c r="C21" t="str">
        <f>data!E21</f>
        <v>E04009587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Felbridge</v>
      </c>
      <c r="C22" t="str">
        <f>data!E22</f>
        <v>E05007393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Godstone</v>
      </c>
      <c r="C23" t="str">
        <f>data!E23</f>
        <v>E04009588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Godstone</v>
      </c>
      <c r="C24" t="str">
        <f>data!E24</f>
        <v>E05007394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Harestone</v>
      </c>
      <c r="C25" t="str">
        <f>data!E25</f>
        <v>E05007395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Horne</v>
      </c>
      <c r="C26" t="str">
        <f>data!E26</f>
        <v>E04009589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Limpsfield</v>
      </c>
      <c r="C27" t="str">
        <f>data!E27</f>
        <v>E04009590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Limpsfield</v>
      </c>
      <c r="C28" t="str">
        <f>data!E28</f>
        <v>E05007396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Lingfield</v>
      </c>
      <c r="C29" t="str">
        <f>data!E29</f>
        <v>E04009600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Lingfield and Crowhurst</v>
      </c>
      <c r="C30" t="str">
        <f>data!E30</f>
        <v>E05007397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Nutfield</v>
      </c>
      <c r="C31" t="str">
        <f>data!E31</f>
        <v>E04009591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Outwood</v>
      </c>
      <c r="C32" t="str">
        <f>data!E32</f>
        <v>E04009601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Oxted</v>
      </c>
      <c r="C33" t="str">
        <f>data!E33</f>
        <v>E04009592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Oxted North and Tandridge</v>
      </c>
      <c r="C34" t="str">
        <f>data!E34</f>
        <v>E05007398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Oxted South</v>
      </c>
      <c r="C35" t="str">
        <f>data!E35</f>
        <v>E05007399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Portley</v>
      </c>
      <c r="C36" t="str">
        <f>data!E36</f>
        <v>E05007400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Queens Park</v>
      </c>
      <c r="C37" t="str">
        <f>data!E37</f>
        <v>E05007401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Publish</v>
      </c>
      <c r="B38" t="str">
        <f>data!D38</f>
        <v>Surrey</v>
      </c>
      <c r="C38" t="str">
        <f>data!E38</f>
        <v>E10000030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Tandridge</v>
      </c>
      <c r="C39" t="str">
        <f>data!E39</f>
        <v>E04009593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Publish</v>
      </c>
      <c r="B40" t="str">
        <f>data!D40</f>
        <v>Tandridge</v>
      </c>
      <c r="C40" t="str">
        <f>data!E40</f>
        <v>E07000215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Tatsfield</v>
      </c>
      <c r="C41" t="str">
        <f>data!E41</f>
        <v>E04009594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Tatsfield and Titsey</v>
      </c>
      <c r="C42" t="str">
        <f>data!E42</f>
        <v>E05007402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Titsey</v>
      </c>
      <c r="C43" t="str">
        <f>data!E43</f>
        <v>E04009595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Valley</v>
      </c>
      <c r="C44" t="str">
        <f>data!E44</f>
        <v>E05007403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Warlingham</v>
      </c>
      <c r="C45" t="str">
        <f>data!E45</f>
        <v>E04009602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Warlingham East and Chelsham and Farleigh</v>
      </c>
      <c r="C46" t="str">
        <f>data!E46</f>
        <v>E05007404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Warlingham West</v>
      </c>
      <c r="C47" t="str">
        <f>data!E47</f>
        <v>E05007405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Westway</v>
      </c>
      <c r="C48" t="str">
        <f>data!E48</f>
        <v>E05007406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Whyteleafe</v>
      </c>
      <c r="C49" t="str">
        <f>data!E49</f>
        <v>E04009603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Whyteleafe</v>
      </c>
      <c r="C50" t="str">
        <f>data!E50</f>
        <v>E05007407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Woldingham</v>
      </c>
      <c r="C51" t="str">
        <f>data!E51</f>
        <v>E04009604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Woldingham</v>
      </c>
      <c r="C52" t="str">
        <f>data!E52</f>
        <v>E05007408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/>
      </c>
      <c r="B53" t="str">
        <f>data!D53</f>
        <v/>
      </c>
      <c r="C53" t="str">
        <f>data!E53</f>
        <v/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/>
      </c>
      <c r="B54" t="str">
        <f>data!D54</f>
        <v/>
      </c>
      <c r="C54" t="str">
        <f>data!E54</f>
        <v/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/>
      </c>
      <c r="B55" t="str">
        <f>data!D55</f>
        <v/>
      </c>
      <c r="C55" t="str">
        <f>data!E55</f>
        <v/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/>
      </c>
      <c r="B56" t="str">
        <f>data!D56</f>
        <v/>
      </c>
      <c r="C56" t="str">
        <f>data!E56</f>
        <v/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/>
      </c>
      <c r="B57" t="str">
        <f>data!D57</f>
        <v/>
      </c>
      <c r="C57" t="str">
        <f>data!E57</f>
        <v/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/>
      </c>
      <c r="B58" t="str">
        <f>data!D58</f>
        <v/>
      </c>
      <c r="C58" t="str">
        <f>data!E58</f>
        <v/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/>
      </c>
      <c r="B59" t="str">
        <f>data!D59</f>
        <v/>
      </c>
      <c r="C59" t="str">
        <f>data!E59</f>
        <v/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/>
      </c>
      <c r="B60" t="str">
        <f>data!D60</f>
        <v/>
      </c>
      <c r="C60" t="str">
        <f>data!E60</f>
        <v/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/>
      </c>
      <c r="B61" t="str">
        <f>data!D61</f>
        <v/>
      </c>
      <c r="C61" t="str">
        <f>data!E61</f>
        <v/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/>
      </c>
      <c r="B62" t="str">
        <f>data!D62</f>
        <v/>
      </c>
      <c r="C62" t="str">
        <f>data!E62</f>
        <v/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/>
      </c>
      <c r="B63" t="str">
        <f>data!D63</f>
        <v/>
      </c>
      <c r="C63" t="str">
        <f>data!E63</f>
        <v/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/>
      </c>
      <c r="B64" t="str">
        <f>data!D64</f>
        <v/>
      </c>
      <c r="C64" t="str">
        <f>data!E64</f>
        <v/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/>
      </c>
      <c r="B65" t="str">
        <f>data!D65</f>
        <v/>
      </c>
      <c r="C65" t="str">
        <f>data!E65</f>
        <v/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/>
      </c>
      <c r="B66" t="str">
        <f>data!D66</f>
        <v/>
      </c>
      <c r="C66" t="str">
        <f>data!E66</f>
        <v/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/>
      </c>
      <c r="B67" t="str">
        <f>data!D67</f>
        <v/>
      </c>
      <c r="C67" t="str">
        <f>data!E67</f>
        <v/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/>
      </c>
      <c r="B68" t="str">
        <f>data!D68</f>
        <v/>
      </c>
      <c r="C68" t="str">
        <f>data!E68</f>
        <v/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/>
      </c>
      <c r="B69" t="str">
        <f>data!D69</f>
        <v/>
      </c>
      <c r="C69" t="str">
        <f>data!E69</f>
        <v/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/>
      </c>
      <c r="B70" t="str">
        <f>data!D70</f>
        <v/>
      </c>
      <c r="C70" t="str">
        <f>data!E70</f>
        <v/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/>
      </c>
      <c r="B71" t="str">
        <f>data!D71</f>
        <v/>
      </c>
      <c r="C71" t="str">
        <f>data!E71</f>
        <v/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/>
      </c>
      <c r="B72" t="str">
        <f>data!D72</f>
        <v/>
      </c>
      <c r="C72" t="str">
        <f>data!E72</f>
        <v/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/>
      </c>
      <c r="B73" t="str">
        <f>data!D73</f>
        <v/>
      </c>
      <c r="C73" t="str">
        <f>data!E73</f>
        <v/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/>
      </c>
      <c r="B74" t="str">
        <f>data!D74</f>
        <v/>
      </c>
      <c r="C74" t="str">
        <f>data!E74</f>
        <v/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/>
      </c>
      <c r="B75" t="str">
        <f>data!D75</f>
        <v/>
      </c>
      <c r="C75" t="str">
        <f>data!E75</f>
        <v/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Bletchingley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E04009583</v>
      </c>
      <c r="I5" s="3" t="s">
        <v>158</v>
      </c>
      <c r="L5" s="4" t="str">
        <f>IF(ISERROR(VLOOKUP(I5,E5:F302,2,FALSE)),"",VLOOKUP(I5,E5:F302,2,FALSE))</f>
        <v>E04009583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6.3</v>
      </c>
      <c r="O5" s="7">
        <f>IF(ISERROR(VLOOKUP($L$5,data!$E$9:$T$600,5,FALSE)),"",VLOOKUP($L$5,data!$E$9:$T$600,5,FALSE))</f>
        <v>3.8</v>
      </c>
      <c r="P5" s="7">
        <f>IF(ISERROR(VLOOKUP($L$5,data!$E$9:$T$600,6,FALSE)),"",VLOOKUP($L$5,data!$E$9:$T$600,6,FALSE))</f>
        <v>1.6</v>
      </c>
      <c r="Q5" s="7">
        <f>IF(ISERROR(VLOOKUP($L$5,data!$E$9:$T$600,7,FALSE)),"",VLOOKUP($L$5,data!$E$9:$T$600,7,FALSE))</f>
        <v>6.2</v>
      </c>
      <c r="R5" s="7">
        <f>IF(ISERROR(VLOOKUP($L$5,data!$E$9:$T$600,8,FALSE)),"",VLOOKUP($L$5,data!$E$9:$T$600,8,FALSE))</f>
        <v>1.5</v>
      </c>
      <c r="S5" s="7">
        <f>IF(ISERROR(VLOOKUP($L$5,data!$E$9:$T$600,9,FALSE)),"",VLOOKUP($L$5,data!$E$9:$T$600,9,FALSE))</f>
        <v>2.2000000000000002</v>
      </c>
      <c r="T5" s="7">
        <f>IF(ISERROR(VLOOKUP($L$5,data!$E$9:$T$600,10,FALSE)),"",VLOOKUP($L$5,data!$E$9:$T$600,10,FALSE))</f>
        <v>1.8</v>
      </c>
      <c r="U5" s="7">
        <f>IF(ISERROR(VLOOKUP($L$5,data!$E$9:$T$600,11,FALSE)),"",VLOOKUP($L$5,data!$E$9:$T$600,11,FALSE))</f>
        <v>4.7</v>
      </c>
      <c r="V5" s="7">
        <f>IF(ISERROR(VLOOKUP($L$5,data!$E$9:$T$600,12,FALSE)),"",VLOOKUP($L$5,data!$E$9:$T$600,12,FALSE))</f>
        <v>4</v>
      </c>
      <c r="W5" s="7">
        <f>IF(ISERROR(VLOOKUP($L$5,data!$E$9:$T$600,13,FALSE)),"",VLOOKUP($L$5,data!$E$9:$T$600,13,FALSE))</f>
        <v>20.8</v>
      </c>
      <c r="X5" s="7">
        <f>IF(ISERROR(VLOOKUP($L$5,data!$E$9:$T$600,14,FALSE)),"",VLOOKUP($L$5,data!$E$9:$T$600,14,FALSE))</f>
        <v>23.3</v>
      </c>
      <c r="Y5" s="7">
        <f>IF(ISERROR(VLOOKUP($L$5,data!$E$9:$T$600,15,FALSE)),"",VLOOKUP($L$5,data!$E$9:$T$600,15,FALSE))</f>
        <v>7.4</v>
      </c>
      <c r="Z5" s="7">
        <f>IF(ISERROR(VLOOKUP($L$5,data!$E$9:$T$600,16,FALSE)),"",VLOOKUP($L$5,data!$E$9:$T$600,16,FALSE))</f>
        <v>10</v>
      </c>
      <c r="AA5" s="7">
        <f>IF(ISERROR(VLOOKUP($L$5,data!$E$9:$Y$600,17,FALSE)),"",VLOOKUP($L$5,data!$E$9:$Y$600,17,FALSE))</f>
        <v>4.5999999999999996</v>
      </c>
      <c r="AB5" s="7">
        <f>IF(ISERROR(VLOOKUP($L$5,data!$E$9:$Y$600,18,FALSE)),"",VLOOKUP($L$5,data!$E$9:$Y$600,18,FALSE))</f>
        <v>1.1000000000000001</v>
      </c>
      <c r="AC5" s="7">
        <f>IF(ISERROR(VLOOKUP($L$5,data!$E$9:$Y$600,19,FALSE)),"",VLOOKUP($L$5,data!$E$9:$Y$600,19,FALSE))</f>
        <v>0.6</v>
      </c>
      <c r="AD5" s="7">
        <f>IF(ISERROR(VLOOKUP($L$5,data!$E$9:$Y$600,20,FALSE)),"",VLOOKUP($L$5,data!$E$9:$Y$600,20,FALSE))</f>
        <v>40.9</v>
      </c>
      <c r="AE5" s="7">
        <f>IF(ISERROR(VLOOKUP($L$5,data!$E$9:$Y$600,21,FALSE)),"",VLOOKUP($L$5,data!$E$9:$Y$600,21,FALSE))</f>
        <v>43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Burstow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E04009584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Caterham Valley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E04009597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Surrey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E10000030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6.3</v>
      </c>
      <c r="O7" s="7">
        <f>IF(ISERROR(VLOOKUP($L$7,data!$E$9:$T$600,5,FALSE)),"",VLOOKUP($L$7,data!$E$9:$T$600,5,FALSE))</f>
        <v>3.6</v>
      </c>
      <c r="P7" s="7">
        <f>IF(ISERROR(VLOOKUP($L$7,data!$E$9:$T$600,6,FALSE)),"",VLOOKUP($L$7,data!$E$9:$T$600,6,FALSE))</f>
        <v>2.2000000000000002</v>
      </c>
      <c r="Q7" s="7">
        <f>IF(ISERROR(VLOOKUP($L$7,data!$E$9:$T$600,7,FALSE)),"",VLOOKUP($L$7,data!$E$9:$T$600,7,FALSE))</f>
        <v>6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5.4</v>
      </c>
      <c r="V7" s="7">
        <f>IF(ISERROR(VLOOKUP($L$7,data!$E$9:$T$600,12,FALSE)),"",VLOOKUP($L$7,data!$E$9:$T$600,12,FALSE))</f>
        <v>5.5</v>
      </c>
      <c r="W7" s="7">
        <f>IF(ISERROR(VLOOKUP($L$7,data!$E$9:$T$600,13,FALSE)),"",VLOOKUP($L$7,data!$E$9:$T$600,13,FALSE))</f>
        <v>21.2</v>
      </c>
      <c r="X7" s="7">
        <f>IF(ISERROR(VLOOKUP($L$7,data!$E$9:$T$600,14,FALSE)),"",VLOOKUP($L$7,data!$E$9:$T$600,14,FALSE))</f>
        <v>20.5</v>
      </c>
      <c r="Y7" s="7">
        <f>IF(ISERROR(VLOOKUP($L$7,data!$E$9:$T$600,15,FALSE)),"",VLOOKUP($L$7,data!$E$9:$T$600,15,FALSE))</f>
        <v>6.1</v>
      </c>
      <c r="Z7" s="7">
        <f>IF(ISERROR(VLOOKUP($L$7,data!$E$9:$T$600,16,FALSE)),"",VLOOKUP($L$7,data!$E$9:$T$600,16,FALSE))</f>
        <v>8.6</v>
      </c>
      <c r="AA7" s="7">
        <f>IF(ISERROR(VLOOKUP($L$7,data!$E$9:$Y$600,17,FALSE)),"",VLOOKUP($L$7,data!$E$9:$Y$600,17,FALSE))</f>
        <v>5.9</v>
      </c>
      <c r="AB7" s="7">
        <f>IF(ISERROR(VLOOKUP($L$7,data!$E$9:$Y$600,18,FALSE)),"",VLOOKUP($L$7,data!$E$9:$Y$600,18,FALSE))</f>
        <v>1.7</v>
      </c>
      <c r="AC7" s="7">
        <f>IF(ISERROR(VLOOKUP($L$7,data!$E$9:$Y$600,19,FALSE)),"",VLOOKUP($L$7,data!$E$9:$Y$600,19,FALSE))</f>
        <v>1</v>
      </c>
      <c r="AD7" s="7">
        <f>IF(ISERROR(VLOOKUP($L$7,data!$E$9:$Y$600,20,FALSE)),"",VLOOKUP($L$7,data!$E$9:$Y$600,20,FALSE))</f>
        <v>40.200000000000003</v>
      </c>
      <c r="AE7" s="7">
        <f>IF(ISERROR(VLOOKUP($L$7,data!$E$9:$Y$600,21,FALSE)),"",VLOOKUP($L$7,data!$E$9:$Y$600,21,FALSE))</f>
        <v>40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Caterham-on-the-Hill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E04009596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Tandridge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E07000215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5.9</v>
      </c>
      <c r="O8" s="7">
        <f>IF(ISERROR(VLOOKUP($L$8,data!$E$9:$T$600,5,FALSE)),"",VLOOKUP($L$8,data!$E$9:$T$600,5,FALSE))</f>
        <v>3.5</v>
      </c>
      <c r="P8" s="7">
        <f>IF(ISERROR(VLOOKUP($L$8,data!$E$9:$T$600,6,FALSE)),"",VLOOKUP($L$8,data!$E$9:$T$600,6,FALSE))</f>
        <v>2.2000000000000002</v>
      </c>
      <c r="Q8" s="7">
        <f>IF(ISERROR(VLOOKUP($L$8,data!$E$9:$T$600,7,FALSE)),"",VLOOKUP($L$8,data!$E$9:$T$600,7,FALSE))</f>
        <v>6.5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2.7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4.8</v>
      </c>
      <c r="V8" s="7">
        <f>IF(ISERROR(VLOOKUP($L$8,data!$E$9:$T$600,12,FALSE)),"",VLOOKUP($L$8,data!$E$9:$T$600,12,FALSE))</f>
        <v>4.7</v>
      </c>
      <c r="W8" s="7">
        <f>IF(ISERROR(VLOOKUP($L$8,data!$E$9:$T$600,13,FALSE)),"",VLOOKUP($L$8,data!$E$9:$T$600,13,FALSE))</f>
        <v>19.600000000000001</v>
      </c>
      <c r="X8" s="7">
        <f>IF(ISERROR(VLOOKUP($L$8,data!$E$9:$T$600,14,FALSE)),"",VLOOKUP($L$8,data!$E$9:$T$600,14,FALSE))</f>
        <v>21.6</v>
      </c>
      <c r="Y8" s="7">
        <f>IF(ISERROR(VLOOKUP($L$8,data!$E$9:$T$600,15,FALSE)),"",VLOOKUP($L$8,data!$E$9:$T$600,15,FALSE))</f>
        <v>6.8</v>
      </c>
      <c r="Z8" s="7">
        <f>IF(ISERROR(VLOOKUP($L$8,data!$E$9:$T$600,16,FALSE)),"",VLOOKUP($L$8,data!$E$9:$T$600,16,FALSE))</f>
        <v>9.5</v>
      </c>
      <c r="AA8" s="7">
        <f>IF(ISERROR(VLOOKUP($L$8,data!$E$9:$Y$600,17,FALSE)),"",VLOOKUP($L$8,data!$E$9:$Y$600,17,FALSE))</f>
        <v>6.2</v>
      </c>
      <c r="AB8" s="7">
        <f>IF(ISERROR(VLOOKUP($L$8,data!$E$9:$Y$600,18,FALSE)),"",VLOOKUP($L$8,data!$E$9:$Y$600,18,FALSE))</f>
        <v>1.7</v>
      </c>
      <c r="AC8" s="7">
        <f>IF(ISERROR(VLOOKUP($L$8,data!$E$9:$Y$600,19,FALSE)),"",VLOOKUP($L$8,data!$E$9:$Y$600,19,FALSE))</f>
        <v>1.1000000000000001</v>
      </c>
      <c r="AD8" s="7">
        <f>IF(ISERROR(VLOOKUP($L$8,data!$E$9:$Y$600,20,FALSE)),"",VLOOKUP($L$8,data!$E$9:$Y$600,20,FALSE))</f>
        <v>41.3</v>
      </c>
      <c r="AE8" s="7">
        <f>IF(ISERROR(VLOOKUP($L$8,data!$E$9:$Y$600,21,FALSE)),"",VLOOKUP($L$8,data!$E$9:$Y$600,21,FALSE))</f>
        <v>43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Chaldon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E04009598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Chelsham and Farleigh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E04009585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Crowhurst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E04009586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Dormansland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E04009599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Felbridge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E04009587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Godstone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E04009588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Horne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E04009589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Limpsfield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E04009590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Lingfield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E04009600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Nutfield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E04009591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Outwood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E04009601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Oxted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E04009592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Tandridge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E04009593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Tatsfield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E04009594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Titsey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E04009595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Warlingham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E04009602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Whyteleafe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E04009603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Woldingham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E04009604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/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/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/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/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/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/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/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/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/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/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/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/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/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/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/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/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/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/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/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/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/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/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/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/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/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/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/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/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/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/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/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/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/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/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/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/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/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/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/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/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5rAPRvUbfyLAwMV0O4qIFAbCUHWwXK9oomziLZOX5jBUNMIatAOElu90gKnlOqgVC+04oRURqKS7PyM25VIaiw==" saltValue="t+FhYLJDDqfOpw7FOtotv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2013-06-27T15:26:23Z</dcterms:modified>
</cp:coreProperties>
</file>