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codeName="ThisWorkbook" defaultThemeVersion="124226"/>
  <mc:AlternateContent xmlns:mc="http://schemas.openxmlformats.org/markup-compatibility/2006">
    <mc:Choice Requires="x15">
      <x15ac:absPath xmlns:x15ac="http://schemas.microsoft.com/office/spreadsheetml/2010/11/ac" url="https://ruralservicesnetwork.sharepoint.com/sites/RSNShared/Shared Documents/12. Work areas/Daniel Worth/Cloud Folder/230224/"/>
    </mc:Choice>
  </mc:AlternateContent>
  <xr:revisionPtr revIDLastSave="152" documentId="8_{08F2D482-72B8-47D0-B242-C0B7F95A75C8}" xr6:coauthVersionLast="47" xr6:coauthVersionMax="47" xr10:uidLastSave="{61DB7E79-E6E3-4026-988C-83FC5FF50B79}"/>
  <workbookProtection workbookAlgorithmName="SHA-512" workbookHashValue="E+ifhoyhXcrKHV4ay89c7fK+jaanNgmPnHrTPZbtjt7zgQ1hsCHWybJA9HgeI8lcuvXGDF21lbs6bn8YS3ky8w==" workbookSaltValue="sZz56bNofiRO8xvLX1TOrg==" workbookSpinCount="100000" lockStructure="1"/>
  <bookViews>
    <workbookView xWindow="-108" yWindow="-108" windowWidth="23256" windowHeight="12456" firstSheet="4" activeTab="4" xr2:uid="{00000000-000D-0000-FFFF-FFFF00000000}"/>
  </bookViews>
  <sheets>
    <sheet name="Sheet1" sheetId="1" state="veryHidden" r:id="rId1"/>
    <sheet name="Sheet2" sheetId="2" state="veryHidden" r:id="rId2"/>
    <sheet name="Sheet4" sheetId="4" state="veryHidden" r:id="rId3"/>
    <sheet name="Sheet4 (2)" sheetId="6" state="veryHidden" r:id="rId4"/>
    <sheet name="front sheet" sheetId="8" r:id="rId5"/>
    <sheet name="class" sheetId="9" state="veryHidden" r:id="rId6"/>
    <sheet name="members" sheetId="10" state="veryHidden" r:id="rId7"/>
    <sheet name="classifications" sheetId="11" state="veryHidden" r:id="rId8"/>
  </sheets>
  <definedNames>
    <definedName name="members">members!$A$1:$A$117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2" i="8" l="1"/>
  <c r="B7" i="8" l="1"/>
  <c r="B9" i="8"/>
  <c r="E7" i="6"/>
  <c r="F7" i="6"/>
  <c r="G7" i="6"/>
  <c r="H7" i="6"/>
  <c r="J7" i="6"/>
  <c r="K7" i="6"/>
  <c r="L7" i="6"/>
  <c r="M7" i="6"/>
  <c r="O7" i="6"/>
  <c r="P7" i="6"/>
  <c r="Q7" i="6"/>
  <c r="R7" i="6"/>
  <c r="T7" i="6"/>
  <c r="U7" i="6"/>
  <c r="V7" i="6"/>
  <c r="W7" i="6"/>
  <c r="Y7" i="6"/>
  <c r="Z7" i="6"/>
  <c r="AA7" i="6"/>
  <c r="AB7" i="6"/>
  <c r="AD7" i="6"/>
  <c r="AE7" i="6"/>
  <c r="AF7" i="6"/>
  <c r="AG7" i="6"/>
  <c r="AI7" i="6"/>
  <c r="AJ7" i="6"/>
  <c r="AK7" i="6"/>
  <c r="AL7" i="6"/>
  <c r="AN7" i="6"/>
  <c r="AO7" i="6"/>
  <c r="AP7" i="6"/>
  <c r="AQ7" i="6"/>
  <c r="AS7" i="6"/>
  <c r="AT7" i="6"/>
  <c r="AU7" i="6"/>
  <c r="AV7" i="6"/>
  <c r="AX7" i="6"/>
  <c r="AY7" i="6"/>
  <c r="AZ7" i="6"/>
  <c r="BA7" i="6"/>
  <c r="E8" i="6"/>
  <c r="F8" i="6"/>
  <c r="G8" i="6"/>
  <c r="H8" i="6"/>
  <c r="J8" i="6"/>
  <c r="K8" i="6"/>
  <c r="L8" i="6"/>
  <c r="M8" i="6"/>
  <c r="O8" i="6"/>
  <c r="P8" i="6"/>
  <c r="Q8" i="6"/>
  <c r="R8" i="6"/>
  <c r="T8" i="6"/>
  <c r="U8" i="6"/>
  <c r="V8" i="6"/>
  <c r="W8" i="6"/>
  <c r="Y8" i="6"/>
  <c r="Z8" i="6"/>
  <c r="AA8" i="6"/>
  <c r="AB8" i="6"/>
  <c r="AD8" i="6"/>
  <c r="AE8" i="6"/>
  <c r="AF8" i="6"/>
  <c r="AG8" i="6"/>
  <c r="AI8" i="6"/>
  <c r="AJ8" i="6"/>
  <c r="AK8" i="6"/>
  <c r="AL8" i="6"/>
  <c r="AN8" i="6"/>
  <c r="AO8" i="6"/>
  <c r="AP8" i="6"/>
  <c r="AQ8" i="6"/>
  <c r="AS8" i="6"/>
  <c r="AT8" i="6"/>
  <c r="AU8" i="6"/>
  <c r="AV8" i="6"/>
  <c r="AX8" i="6"/>
  <c r="AY8" i="6"/>
  <c r="AZ8" i="6"/>
  <c r="BA8" i="6"/>
  <c r="E9" i="6"/>
  <c r="F9" i="6"/>
  <c r="G9" i="6"/>
  <c r="H9" i="6"/>
  <c r="J9" i="6"/>
  <c r="K9" i="6"/>
  <c r="L9" i="6"/>
  <c r="M9" i="6"/>
  <c r="O9" i="6"/>
  <c r="P9" i="6"/>
  <c r="Q9" i="6"/>
  <c r="R9" i="6"/>
  <c r="T9" i="6"/>
  <c r="U9" i="6"/>
  <c r="V9" i="6"/>
  <c r="W9" i="6"/>
  <c r="Y9" i="6"/>
  <c r="Z9" i="6"/>
  <c r="AA9" i="6"/>
  <c r="AB9" i="6"/>
  <c r="AD9" i="6"/>
  <c r="AE9" i="6"/>
  <c r="AF9" i="6"/>
  <c r="AG9" i="6"/>
  <c r="AI9" i="6"/>
  <c r="AJ9" i="6"/>
  <c r="AK9" i="6"/>
  <c r="AL9" i="6"/>
  <c r="AN9" i="6"/>
  <c r="AO9" i="6"/>
  <c r="AP9" i="6"/>
  <c r="AQ9" i="6"/>
  <c r="AS9" i="6"/>
  <c r="AT9" i="6"/>
  <c r="AU9" i="6"/>
  <c r="AV9" i="6"/>
  <c r="AX9" i="6"/>
  <c r="AY9" i="6"/>
  <c r="AZ9" i="6"/>
  <c r="BA9" i="6"/>
  <c r="E10" i="6"/>
  <c r="F10" i="6"/>
  <c r="G10" i="6"/>
  <c r="H10" i="6"/>
  <c r="J10" i="6"/>
  <c r="K10" i="6"/>
  <c r="L10" i="6"/>
  <c r="M10" i="6"/>
  <c r="O10" i="6"/>
  <c r="P10" i="6"/>
  <c r="Q10" i="6"/>
  <c r="R10" i="6"/>
  <c r="T10" i="6"/>
  <c r="U10" i="6"/>
  <c r="V10" i="6"/>
  <c r="W10" i="6"/>
  <c r="Y10" i="6"/>
  <c r="Z10" i="6"/>
  <c r="AA10" i="6"/>
  <c r="AB10" i="6"/>
  <c r="AD10" i="6"/>
  <c r="AE10" i="6"/>
  <c r="AF10" i="6"/>
  <c r="AG10" i="6"/>
  <c r="AI10" i="6"/>
  <c r="AJ10" i="6"/>
  <c r="AK10" i="6"/>
  <c r="AL10" i="6"/>
  <c r="AN10" i="6"/>
  <c r="AO10" i="6"/>
  <c r="AP10" i="6"/>
  <c r="AQ10" i="6"/>
  <c r="AS10" i="6"/>
  <c r="AT10" i="6"/>
  <c r="AU10" i="6"/>
  <c r="AV10" i="6"/>
  <c r="AX10" i="6"/>
  <c r="AY10" i="6"/>
  <c r="AZ10" i="6"/>
  <c r="BA10" i="6"/>
  <c r="E11" i="6"/>
  <c r="F11" i="6"/>
  <c r="G11" i="6"/>
  <c r="H11" i="6"/>
  <c r="J11" i="6"/>
  <c r="K11" i="6"/>
  <c r="L11" i="6"/>
  <c r="M11" i="6"/>
  <c r="O11" i="6"/>
  <c r="P11" i="6"/>
  <c r="Q11" i="6"/>
  <c r="R11" i="6"/>
  <c r="T11" i="6"/>
  <c r="U11" i="6"/>
  <c r="V11" i="6"/>
  <c r="W11" i="6"/>
  <c r="Y11" i="6"/>
  <c r="Z11" i="6"/>
  <c r="AA11" i="6"/>
  <c r="AB11" i="6"/>
  <c r="AD11" i="6"/>
  <c r="AE11" i="6"/>
  <c r="AF11" i="6"/>
  <c r="AG11" i="6"/>
  <c r="AI11" i="6"/>
  <c r="AJ11" i="6"/>
  <c r="AK11" i="6"/>
  <c r="AL11" i="6"/>
  <c r="AN11" i="6"/>
  <c r="AO11" i="6"/>
  <c r="AP11" i="6"/>
  <c r="AQ11" i="6"/>
  <c r="AS11" i="6"/>
  <c r="AT11" i="6"/>
  <c r="AU11" i="6"/>
  <c r="AV11" i="6"/>
  <c r="AX11" i="6"/>
  <c r="AY11" i="6"/>
  <c r="AZ11" i="6"/>
  <c r="BA11" i="6"/>
  <c r="E12" i="6"/>
  <c r="F12" i="6"/>
  <c r="G12" i="6"/>
  <c r="H12" i="6"/>
  <c r="J12" i="6"/>
  <c r="K12" i="6"/>
  <c r="L12" i="6"/>
  <c r="M12" i="6"/>
  <c r="O12" i="6"/>
  <c r="P12" i="6"/>
  <c r="Q12" i="6"/>
  <c r="R12" i="6"/>
  <c r="T12" i="6"/>
  <c r="U12" i="6"/>
  <c r="V12" i="6"/>
  <c r="W12" i="6"/>
  <c r="Y12" i="6"/>
  <c r="Z12" i="6"/>
  <c r="AA12" i="6"/>
  <c r="AB12" i="6"/>
  <c r="AD12" i="6"/>
  <c r="AE12" i="6"/>
  <c r="AF12" i="6"/>
  <c r="AG12" i="6"/>
  <c r="AI12" i="6"/>
  <c r="AJ12" i="6"/>
  <c r="AK12" i="6"/>
  <c r="AL12" i="6"/>
  <c r="AN12" i="6"/>
  <c r="AO12" i="6"/>
  <c r="AP12" i="6"/>
  <c r="AQ12" i="6"/>
  <c r="AS12" i="6"/>
  <c r="AT12" i="6"/>
  <c r="AU12" i="6"/>
  <c r="AV12" i="6"/>
  <c r="AX12" i="6"/>
  <c r="AY12" i="6"/>
  <c r="AZ12" i="6"/>
  <c r="BA12" i="6"/>
  <c r="E13" i="6"/>
  <c r="F13" i="6"/>
  <c r="G13" i="6"/>
  <c r="H13" i="6"/>
  <c r="J13" i="6"/>
  <c r="K13" i="6"/>
  <c r="L13" i="6"/>
  <c r="M13" i="6"/>
  <c r="O13" i="6"/>
  <c r="P13" i="6"/>
  <c r="Q13" i="6"/>
  <c r="R13" i="6"/>
  <c r="T13" i="6"/>
  <c r="U13" i="6"/>
  <c r="V13" i="6"/>
  <c r="W13" i="6"/>
  <c r="Y13" i="6"/>
  <c r="Z13" i="6"/>
  <c r="AA13" i="6"/>
  <c r="AB13" i="6"/>
  <c r="AD13" i="6"/>
  <c r="AE13" i="6"/>
  <c r="AF13" i="6"/>
  <c r="AG13" i="6"/>
  <c r="AI13" i="6"/>
  <c r="AJ13" i="6"/>
  <c r="AK13" i="6"/>
  <c r="AL13" i="6"/>
  <c r="AN13" i="6"/>
  <c r="AO13" i="6"/>
  <c r="AP13" i="6"/>
  <c r="AQ13" i="6"/>
  <c r="AS13" i="6"/>
  <c r="AT13" i="6"/>
  <c r="AU13" i="6"/>
  <c r="AV13" i="6"/>
  <c r="AX13" i="6"/>
  <c r="AY13" i="6"/>
  <c r="AZ13" i="6"/>
  <c r="BA13" i="6"/>
  <c r="E14" i="6"/>
  <c r="F14" i="6"/>
  <c r="G14" i="6"/>
  <c r="H14" i="6"/>
  <c r="J14" i="6"/>
  <c r="K14" i="6"/>
  <c r="L14" i="6"/>
  <c r="M14" i="6"/>
  <c r="O14" i="6"/>
  <c r="P14" i="6"/>
  <c r="Q14" i="6"/>
  <c r="R14" i="6"/>
  <c r="T14" i="6"/>
  <c r="U14" i="6"/>
  <c r="V14" i="6"/>
  <c r="W14" i="6"/>
  <c r="Y14" i="6"/>
  <c r="Z14" i="6"/>
  <c r="AA14" i="6"/>
  <c r="AB14" i="6"/>
  <c r="AD14" i="6"/>
  <c r="AE14" i="6"/>
  <c r="AF14" i="6"/>
  <c r="AG14" i="6"/>
  <c r="AI14" i="6"/>
  <c r="AJ14" i="6"/>
  <c r="AK14" i="6"/>
  <c r="AL14" i="6"/>
  <c r="AN14" i="6"/>
  <c r="AO14" i="6"/>
  <c r="AP14" i="6"/>
  <c r="AQ14" i="6"/>
  <c r="AS14" i="6"/>
  <c r="AT14" i="6"/>
  <c r="AU14" i="6"/>
  <c r="AV14" i="6"/>
  <c r="AX14" i="6"/>
  <c r="AY14" i="6"/>
  <c r="AZ14" i="6"/>
  <c r="BA14" i="6"/>
  <c r="E15" i="6"/>
  <c r="F15" i="6"/>
  <c r="G15" i="6"/>
  <c r="H15" i="6"/>
  <c r="J15" i="6"/>
  <c r="K15" i="6"/>
  <c r="L15" i="6"/>
  <c r="M15" i="6"/>
  <c r="O15" i="6"/>
  <c r="P15" i="6"/>
  <c r="Q15" i="6"/>
  <c r="R15" i="6"/>
  <c r="T15" i="6"/>
  <c r="U15" i="6"/>
  <c r="V15" i="6"/>
  <c r="W15" i="6"/>
  <c r="Y15" i="6"/>
  <c r="Z15" i="6"/>
  <c r="AA15" i="6"/>
  <c r="AB15" i="6"/>
  <c r="AD15" i="6"/>
  <c r="AE15" i="6"/>
  <c r="AF15" i="6"/>
  <c r="AG15" i="6"/>
  <c r="AI15" i="6"/>
  <c r="AJ15" i="6"/>
  <c r="AK15" i="6"/>
  <c r="AL15" i="6"/>
  <c r="AN15" i="6"/>
  <c r="AO15" i="6"/>
  <c r="AP15" i="6"/>
  <c r="AQ15" i="6"/>
  <c r="AS15" i="6"/>
  <c r="AT15" i="6"/>
  <c r="AU15" i="6"/>
  <c r="AV15" i="6"/>
  <c r="AX15" i="6"/>
  <c r="AY15" i="6"/>
  <c r="AZ15" i="6"/>
  <c r="BA15" i="6"/>
  <c r="E16" i="6"/>
  <c r="F16" i="6"/>
  <c r="G16" i="6"/>
  <c r="H16" i="6"/>
  <c r="J16" i="6"/>
  <c r="K16" i="6"/>
  <c r="L16" i="6"/>
  <c r="M16" i="6"/>
  <c r="O16" i="6"/>
  <c r="P16" i="6"/>
  <c r="Q16" i="6"/>
  <c r="R16" i="6"/>
  <c r="T16" i="6"/>
  <c r="U16" i="6"/>
  <c r="V16" i="6"/>
  <c r="W16" i="6"/>
  <c r="Y16" i="6"/>
  <c r="Z16" i="6"/>
  <c r="AA16" i="6"/>
  <c r="AB16" i="6"/>
  <c r="AD16" i="6"/>
  <c r="AE16" i="6"/>
  <c r="AF16" i="6"/>
  <c r="AG16" i="6"/>
  <c r="AI16" i="6"/>
  <c r="AJ16" i="6"/>
  <c r="AK16" i="6"/>
  <c r="AL16" i="6"/>
  <c r="AN16" i="6"/>
  <c r="AO16" i="6"/>
  <c r="AP16" i="6"/>
  <c r="AQ16" i="6"/>
  <c r="AS16" i="6"/>
  <c r="AT16" i="6"/>
  <c r="AU16" i="6"/>
  <c r="AV16" i="6"/>
  <c r="AX16" i="6"/>
  <c r="AY16" i="6"/>
  <c r="AZ16" i="6"/>
  <c r="BA16" i="6"/>
  <c r="E17" i="6"/>
  <c r="F17" i="6"/>
  <c r="G17" i="6"/>
  <c r="H17" i="6"/>
  <c r="J17" i="6"/>
  <c r="K17" i="6"/>
  <c r="L17" i="6"/>
  <c r="M17" i="6"/>
  <c r="O17" i="6"/>
  <c r="P17" i="6"/>
  <c r="Q17" i="6"/>
  <c r="R17" i="6"/>
  <c r="T17" i="6"/>
  <c r="U17" i="6"/>
  <c r="V17" i="6"/>
  <c r="W17" i="6"/>
  <c r="Y17" i="6"/>
  <c r="Z17" i="6"/>
  <c r="AA17" i="6"/>
  <c r="AB17" i="6"/>
  <c r="AD17" i="6"/>
  <c r="AE17" i="6"/>
  <c r="AF17" i="6"/>
  <c r="AG17" i="6"/>
  <c r="AI17" i="6"/>
  <c r="AJ17" i="6"/>
  <c r="AK17" i="6"/>
  <c r="AL17" i="6"/>
  <c r="AN17" i="6"/>
  <c r="AO17" i="6"/>
  <c r="AP17" i="6"/>
  <c r="AQ17" i="6"/>
  <c r="AS17" i="6"/>
  <c r="AT17" i="6"/>
  <c r="AU17" i="6"/>
  <c r="AV17" i="6"/>
  <c r="AX17" i="6"/>
  <c r="AY17" i="6"/>
  <c r="AZ17" i="6"/>
  <c r="BA17" i="6"/>
  <c r="E18" i="6"/>
  <c r="F18" i="6"/>
  <c r="G18" i="6"/>
  <c r="H18" i="6"/>
  <c r="J18" i="6"/>
  <c r="K18" i="6"/>
  <c r="L18" i="6"/>
  <c r="M18" i="6"/>
  <c r="O18" i="6"/>
  <c r="P18" i="6"/>
  <c r="Q18" i="6"/>
  <c r="R18" i="6"/>
  <c r="T18" i="6"/>
  <c r="U18" i="6"/>
  <c r="V18" i="6"/>
  <c r="W18" i="6"/>
  <c r="Y18" i="6"/>
  <c r="Z18" i="6"/>
  <c r="AA18" i="6"/>
  <c r="AB18" i="6"/>
  <c r="AD18" i="6"/>
  <c r="AE18" i="6"/>
  <c r="AF18" i="6"/>
  <c r="AG18" i="6"/>
  <c r="AI18" i="6"/>
  <c r="AJ18" i="6"/>
  <c r="AK18" i="6"/>
  <c r="AL18" i="6"/>
  <c r="AN18" i="6"/>
  <c r="AO18" i="6"/>
  <c r="AP18" i="6"/>
  <c r="AQ18" i="6"/>
  <c r="AS18" i="6"/>
  <c r="AT18" i="6"/>
  <c r="AU18" i="6"/>
  <c r="AV18" i="6"/>
  <c r="AX18" i="6"/>
  <c r="AY18" i="6"/>
  <c r="AZ18" i="6"/>
  <c r="BA18" i="6"/>
  <c r="E19" i="6"/>
  <c r="F19" i="6"/>
  <c r="G19" i="6"/>
  <c r="H19" i="6"/>
  <c r="J19" i="6"/>
  <c r="K19" i="6"/>
  <c r="L19" i="6"/>
  <c r="M19" i="6"/>
  <c r="O19" i="6"/>
  <c r="P19" i="6"/>
  <c r="Q19" i="6"/>
  <c r="R19" i="6"/>
  <c r="T19" i="6"/>
  <c r="U19" i="6"/>
  <c r="V19" i="6"/>
  <c r="W19" i="6"/>
  <c r="Y19" i="6"/>
  <c r="Z19" i="6"/>
  <c r="AA19" i="6"/>
  <c r="AB19" i="6"/>
  <c r="AD19" i="6"/>
  <c r="AE19" i="6"/>
  <c r="AF19" i="6"/>
  <c r="AG19" i="6"/>
  <c r="AI19" i="6"/>
  <c r="AJ19" i="6"/>
  <c r="AK19" i="6"/>
  <c r="AL19" i="6"/>
  <c r="AN19" i="6"/>
  <c r="AO19" i="6"/>
  <c r="AP19" i="6"/>
  <c r="AQ19" i="6"/>
  <c r="AS19" i="6"/>
  <c r="AT19" i="6"/>
  <c r="AU19" i="6"/>
  <c r="AV19" i="6"/>
  <c r="AX19" i="6"/>
  <c r="AY19" i="6"/>
  <c r="AZ19" i="6"/>
  <c r="BA19" i="6"/>
  <c r="E20" i="6"/>
  <c r="F20" i="6"/>
  <c r="G20" i="6"/>
  <c r="H20" i="6"/>
  <c r="J20" i="6"/>
  <c r="K20" i="6"/>
  <c r="L20" i="6"/>
  <c r="M20" i="6"/>
  <c r="O20" i="6"/>
  <c r="P20" i="6"/>
  <c r="Q20" i="6"/>
  <c r="R20" i="6"/>
  <c r="T20" i="6"/>
  <c r="U20" i="6"/>
  <c r="V20" i="6"/>
  <c r="W20" i="6"/>
  <c r="Y20" i="6"/>
  <c r="Z20" i="6"/>
  <c r="AA20" i="6"/>
  <c r="AB20" i="6"/>
  <c r="AD20" i="6"/>
  <c r="AE20" i="6"/>
  <c r="AF20" i="6"/>
  <c r="AG20" i="6"/>
  <c r="AI20" i="6"/>
  <c r="AJ20" i="6"/>
  <c r="AK20" i="6"/>
  <c r="AL20" i="6"/>
  <c r="AN20" i="6"/>
  <c r="AO20" i="6"/>
  <c r="AP20" i="6"/>
  <c r="AQ20" i="6"/>
  <c r="AS20" i="6"/>
  <c r="AT20" i="6"/>
  <c r="AU20" i="6"/>
  <c r="AV20" i="6"/>
  <c r="AX20" i="6"/>
  <c r="AY20" i="6"/>
  <c r="AZ20" i="6"/>
  <c r="BA20" i="6"/>
  <c r="E21" i="6"/>
  <c r="F21" i="6"/>
  <c r="G21" i="6"/>
  <c r="H21" i="6"/>
  <c r="J21" i="6"/>
  <c r="K21" i="6"/>
  <c r="L21" i="6"/>
  <c r="M21" i="6"/>
  <c r="O21" i="6"/>
  <c r="P21" i="6"/>
  <c r="Q21" i="6"/>
  <c r="R21" i="6"/>
  <c r="T21" i="6"/>
  <c r="U21" i="6"/>
  <c r="V21" i="6"/>
  <c r="W21" i="6"/>
  <c r="Y21" i="6"/>
  <c r="Z21" i="6"/>
  <c r="AA21" i="6"/>
  <c r="AB21" i="6"/>
  <c r="AD21" i="6"/>
  <c r="AE21" i="6"/>
  <c r="AF21" i="6"/>
  <c r="AG21" i="6"/>
  <c r="AI21" i="6"/>
  <c r="AJ21" i="6"/>
  <c r="AK21" i="6"/>
  <c r="AL21" i="6"/>
  <c r="AN21" i="6"/>
  <c r="AO21" i="6"/>
  <c r="AP21" i="6"/>
  <c r="AQ21" i="6"/>
  <c r="AS21" i="6"/>
  <c r="AT21" i="6"/>
  <c r="AU21" i="6"/>
  <c r="AV21" i="6"/>
  <c r="AX21" i="6"/>
  <c r="AY21" i="6"/>
  <c r="AZ21" i="6"/>
  <c r="BA21" i="6"/>
  <c r="E22" i="6"/>
  <c r="F22" i="6"/>
  <c r="G22" i="6"/>
  <c r="H22" i="6"/>
  <c r="J22" i="6"/>
  <c r="K22" i="6"/>
  <c r="L22" i="6"/>
  <c r="M22" i="6"/>
  <c r="O22" i="6"/>
  <c r="P22" i="6"/>
  <c r="Q22" i="6"/>
  <c r="R22" i="6"/>
  <c r="T22" i="6"/>
  <c r="U22" i="6"/>
  <c r="V22" i="6"/>
  <c r="W22" i="6"/>
  <c r="Y22" i="6"/>
  <c r="Z22" i="6"/>
  <c r="AA22" i="6"/>
  <c r="AB22" i="6"/>
  <c r="AD22" i="6"/>
  <c r="AE22" i="6"/>
  <c r="AF22" i="6"/>
  <c r="AG22" i="6"/>
  <c r="AI22" i="6"/>
  <c r="AJ22" i="6"/>
  <c r="AK22" i="6"/>
  <c r="AL22" i="6"/>
  <c r="AN22" i="6"/>
  <c r="AO22" i="6"/>
  <c r="AP22" i="6"/>
  <c r="AQ22" i="6"/>
  <c r="AS22" i="6"/>
  <c r="AT22" i="6"/>
  <c r="AU22" i="6"/>
  <c r="AV22" i="6"/>
  <c r="AX22" i="6"/>
  <c r="AY22" i="6"/>
  <c r="AZ22" i="6"/>
  <c r="BA22" i="6"/>
  <c r="E23" i="6"/>
  <c r="F23" i="6"/>
  <c r="G23" i="6"/>
  <c r="H23" i="6"/>
  <c r="J23" i="6"/>
  <c r="K23" i="6"/>
  <c r="L23" i="6"/>
  <c r="M23" i="6"/>
  <c r="O23" i="6"/>
  <c r="P23" i="6"/>
  <c r="Q23" i="6"/>
  <c r="R23" i="6"/>
  <c r="T23" i="6"/>
  <c r="U23" i="6"/>
  <c r="V23" i="6"/>
  <c r="W23" i="6"/>
  <c r="Y23" i="6"/>
  <c r="Z23" i="6"/>
  <c r="AA23" i="6"/>
  <c r="AB23" i="6"/>
  <c r="AD23" i="6"/>
  <c r="AE23" i="6"/>
  <c r="AF23" i="6"/>
  <c r="AG23" i="6"/>
  <c r="AI23" i="6"/>
  <c r="AJ23" i="6"/>
  <c r="AK23" i="6"/>
  <c r="AL23" i="6"/>
  <c r="AN23" i="6"/>
  <c r="AO23" i="6"/>
  <c r="AP23" i="6"/>
  <c r="AQ23" i="6"/>
  <c r="AS23" i="6"/>
  <c r="AT23" i="6"/>
  <c r="AU23" i="6"/>
  <c r="AV23" i="6"/>
  <c r="AX23" i="6"/>
  <c r="AY23" i="6"/>
  <c r="AZ23" i="6"/>
  <c r="BA23" i="6"/>
  <c r="E24" i="6"/>
  <c r="F24" i="6"/>
  <c r="G24" i="6"/>
  <c r="H24" i="6"/>
  <c r="J24" i="6"/>
  <c r="K24" i="6"/>
  <c r="L24" i="6"/>
  <c r="M24" i="6"/>
  <c r="O24" i="6"/>
  <c r="P24" i="6"/>
  <c r="Q24" i="6"/>
  <c r="R24" i="6"/>
  <c r="T24" i="6"/>
  <c r="U24" i="6"/>
  <c r="V24" i="6"/>
  <c r="W24" i="6"/>
  <c r="Y24" i="6"/>
  <c r="Z24" i="6"/>
  <c r="AA24" i="6"/>
  <c r="AB24" i="6"/>
  <c r="AD24" i="6"/>
  <c r="AE24" i="6"/>
  <c r="AF24" i="6"/>
  <c r="AG24" i="6"/>
  <c r="AI24" i="6"/>
  <c r="AJ24" i="6"/>
  <c r="AK24" i="6"/>
  <c r="AL24" i="6"/>
  <c r="AN24" i="6"/>
  <c r="AO24" i="6"/>
  <c r="AP24" i="6"/>
  <c r="AQ24" i="6"/>
  <c r="AS24" i="6"/>
  <c r="AT24" i="6"/>
  <c r="AU24" i="6"/>
  <c r="AV24" i="6"/>
  <c r="AX24" i="6"/>
  <c r="AY24" i="6"/>
  <c r="AZ24" i="6"/>
  <c r="BA24" i="6"/>
  <c r="E25" i="6"/>
  <c r="F25" i="6"/>
  <c r="G25" i="6"/>
  <c r="H25" i="6"/>
  <c r="J25" i="6"/>
  <c r="K25" i="6"/>
  <c r="L25" i="6"/>
  <c r="M25" i="6"/>
  <c r="O25" i="6"/>
  <c r="P25" i="6"/>
  <c r="Q25" i="6"/>
  <c r="R25" i="6"/>
  <c r="T25" i="6"/>
  <c r="U25" i="6"/>
  <c r="V25" i="6"/>
  <c r="W25" i="6"/>
  <c r="Y25" i="6"/>
  <c r="Z25" i="6"/>
  <c r="AA25" i="6"/>
  <c r="AB25" i="6"/>
  <c r="AD25" i="6"/>
  <c r="AE25" i="6"/>
  <c r="AF25" i="6"/>
  <c r="AG25" i="6"/>
  <c r="AI25" i="6"/>
  <c r="AJ25" i="6"/>
  <c r="AK25" i="6"/>
  <c r="AL25" i="6"/>
  <c r="AN25" i="6"/>
  <c r="AO25" i="6"/>
  <c r="AP25" i="6"/>
  <c r="AQ25" i="6"/>
  <c r="AS25" i="6"/>
  <c r="AT25" i="6"/>
  <c r="AU25" i="6"/>
  <c r="AV25" i="6"/>
  <c r="AX25" i="6"/>
  <c r="AY25" i="6"/>
  <c r="AZ25" i="6"/>
  <c r="BA25" i="6"/>
  <c r="E26" i="6"/>
  <c r="F26" i="6"/>
  <c r="G26" i="6"/>
  <c r="H26" i="6"/>
  <c r="J26" i="6"/>
  <c r="K26" i="6"/>
  <c r="L26" i="6"/>
  <c r="M26" i="6"/>
  <c r="O26" i="6"/>
  <c r="P26" i="6"/>
  <c r="Q26" i="6"/>
  <c r="R26" i="6"/>
  <c r="T26" i="6"/>
  <c r="U26" i="6"/>
  <c r="V26" i="6"/>
  <c r="W26" i="6"/>
  <c r="Y26" i="6"/>
  <c r="Z26" i="6"/>
  <c r="AA26" i="6"/>
  <c r="AB26" i="6"/>
  <c r="AD26" i="6"/>
  <c r="AE26" i="6"/>
  <c r="AF26" i="6"/>
  <c r="AG26" i="6"/>
  <c r="AI26" i="6"/>
  <c r="AJ26" i="6"/>
  <c r="AK26" i="6"/>
  <c r="AL26" i="6"/>
  <c r="AN26" i="6"/>
  <c r="AO26" i="6"/>
  <c r="AP26" i="6"/>
  <c r="AQ26" i="6"/>
  <c r="AS26" i="6"/>
  <c r="AT26" i="6"/>
  <c r="AU26" i="6"/>
  <c r="AV26" i="6"/>
  <c r="AX26" i="6"/>
  <c r="AY26" i="6"/>
  <c r="AZ26" i="6"/>
  <c r="BA26" i="6"/>
  <c r="E27" i="6"/>
  <c r="F27" i="6"/>
  <c r="G27" i="6"/>
  <c r="H27" i="6"/>
  <c r="J27" i="6"/>
  <c r="K27" i="6"/>
  <c r="L27" i="6"/>
  <c r="M27" i="6"/>
  <c r="O27" i="6"/>
  <c r="P27" i="6"/>
  <c r="Q27" i="6"/>
  <c r="R27" i="6"/>
  <c r="T27" i="6"/>
  <c r="U27" i="6"/>
  <c r="V27" i="6"/>
  <c r="W27" i="6"/>
  <c r="Y27" i="6"/>
  <c r="Z27" i="6"/>
  <c r="AA27" i="6"/>
  <c r="AB27" i="6"/>
  <c r="AD27" i="6"/>
  <c r="AE27" i="6"/>
  <c r="AF27" i="6"/>
  <c r="AG27" i="6"/>
  <c r="AI27" i="6"/>
  <c r="AJ27" i="6"/>
  <c r="AK27" i="6"/>
  <c r="AL27" i="6"/>
  <c r="AN27" i="6"/>
  <c r="AO27" i="6"/>
  <c r="AP27" i="6"/>
  <c r="AQ27" i="6"/>
  <c r="AS27" i="6"/>
  <c r="AT27" i="6"/>
  <c r="AU27" i="6"/>
  <c r="AV27" i="6"/>
  <c r="AX27" i="6"/>
  <c r="AY27" i="6"/>
  <c r="AZ27" i="6"/>
  <c r="BA27" i="6"/>
  <c r="E28" i="6"/>
  <c r="F28" i="6"/>
  <c r="G28" i="6"/>
  <c r="H28" i="6"/>
  <c r="J28" i="6"/>
  <c r="K28" i="6"/>
  <c r="L28" i="6"/>
  <c r="M28" i="6"/>
  <c r="O28" i="6"/>
  <c r="P28" i="6"/>
  <c r="Q28" i="6"/>
  <c r="R28" i="6"/>
  <c r="T28" i="6"/>
  <c r="U28" i="6"/>
  <c r="V28" i="6"/>
  <c r="W28" i="6"/>
  <c r="Y28" i="6"/>
  <c r="Z28" i="6"/>
  <c r="AA28" i="6"/>
  <c r="AB28" i="6"/>
  <c r="AD28" i="6"/>
  <c r="AE28" i="6"/>
  <c r="AF28" i="6"/>
  <c r="AG28" i="6"/>
  <c r="AI28" i="6"/>
  <c r="AJ28" i="6"/>
  <c r="AK28" i="6"/>
  <c r="AL28" i="6"/>
  <c r="AN28" i="6"/>
  <c r="AO28" i="6"/>
  <c r="AP28" i="6"/>
  <c r="AQ28" i="6"/>
  <c r="AS28" i="6"/>
  <c r="AT28" i="6"/>
  <c r="AU28" i="6"/>
  <c r="AV28" i="6"/>
  <c r="AX28" i="6"/>
  <c r="AY28" i="6"/>
  <c r="AZ28" i="6"/>
  <c r="BA28" i="6"/>
  <c r="E29" i="6"/>
  <c r="F29" i="6"/>
  <c r="G29" i="6"/>
  <c r="H29" i="6"/>
  <c r="J29" i="6"/>
  <c r="K29" i="6"/>
  <c r="L29" i="6"/>
  <c r="M29" i="6"/>
  <c r="O29" i="6"/>
  <c r="P29" i="6"/>
  <c r="Q29" i="6"/>
  <c r="R29" i="6"/>
  <c r="T29" i="6"/>
  <c r="U29" i="6"/>
  <c r="V29" i="6"/>
  <c r="W29" i="6"/>
  <c r="Y29" i="6"/>
  <c r="Z29" i="6"/>
  <c r="AA29" i="6"/>
  <c r="AB29" i="6"/>
  <c r="AD29" i="6"/>
  <c r="AE29" i="6"/>
  <c r="AF29" i="6"/>
  <c r="AG29" i="6"/>
  <c r="AI29" i="6"/>
  <c r="AJ29" i="6"/>
  <c r="AK29" i="6"/>
  <c r="AL29" i="6"/>
  <c r="AN29" i="6"/>
  <c r="AO29" i="6"/>
  <c r="AP29" i="6"/>
  <c r="AQ29" i="6"/>
  <c r="AS29" i="6"/>
  <c r="AT29" i="6"/>
  <c r="AU29" i="6"/>
  <c r="AV29" i="6"/>
  <c r="AX29" i="6"/>
  <c r="AY29" i="6"/>
  <c r="AZ29" i="6"/>
  <c r="BA29" i="6"/>
  <c r="E30" i="6"/>
  <c r="F30" i="6"/>
  <c r="G30" i="6"/>
  <c r="H30" i="6"/>
  <c r="J30" i="6"/>
  <c r="K30" i="6"/>
  <c r="L30" i="6"/>
  <c r="M30" i="6"/>
  <c r="O30" i="6"/>
  <c r="P30" i="6"/>
  <c r="Q30" i="6"/>
  <c r="R30" i="6"/>
  <c r="T30" i="6"/>
  <c r="U30" i="6"/>
  <c r="V30" i="6"/>
  <c r="W30" i="6"/>
  <c r="Y30" i="6"/>
  <c r="Z30" i="6"/>
  <c r="AA30" i="6"/>
  <c r="AB30" i="6"/>
  <c r="AD30" i="6"/>
  <c r="AE30" i="6"/>
  <c r="AF30" i="6"/>
  <c r="AG30" i="6"/>
  <c r="AI30" i="6"/>
  <c r="AJ30" i="6"/>
  <c r="AK30" i="6"/>
  <c r="AL30" i="6"/>
  <c r="AN30" i="6"/>
  <c r="AO30" i="6"/>
  <c r="AP30" i="6"/>
  <c r="AQ30" i="6"/>
  <c r="AS30" i="6"/>
  <c r="AT30" i="6"/>
  <c r="AU30" i="6"/>
  <c r="AV30" i="6"/>
  <c r="AX30" i="6"/>
  <c r="AY30" i="6"/>
  <c r="AZ30" i="6"/>
  <c r="BA30" i="6"/>
  <c r="E31" i="6"/>
  <c r="F31" i="6"/>
  <c r="G31" i="6"/>
  <c r="H31" i="6"/>
  <c r="J31" i="6"/>
  <c r="K31" i="6"/>
  <c r="L31" i="6"/>
  <c r="M31" i="6"/>
  <c r="O31" i="6"/>
  <c r="P31" i="6"/>
  <c r="Q31" i="6"/>
  <c r="R31" i="6"/>
  <c r="T31" i="6"/>
  <c r="U31" i="6"/>
  <c r="V31" i="6"/>
  <c r="W31" i="6"/>
  <c r="Y31" i="6"/>
  <c r="Z31" i="6"/>
  <c r="AA31" i="6"/>
  <c r="AB31" i="6"/>
  <c r="AD31" i="6"/>
  <c r="AE31" i="6"/>
  <c r="AF31" i="6"/>
  <c r="AG31" i="6"/>
  <c r="AI31" i="6"/>
  <c r="AJ31" i="6"/>
  <c r="AK31" i="6"/>
  <c r="AL31" i="6"/>
  <c r="AN31" i="6"/>
  <c r="AO31" i="6"/>
  <c r="AP31" i="6"/>
  <c r="AQ31" i="6"/>
  <c r="AS31" i="6"/>
  <c r="AT31" i="6"/>
  <c r="AU31" i="6"/>
  <c r="AV31" i="6"/>
  <c r="AX31" i="6"/>
  <c r="AY31" i="6"/>
  <c r="AZ31" i="6"/>
  <c r="BA31" i="6"/>
  <c r="E32" i="6"/>
  <c r="F32" i="6"/>
  <c r="G32" i="6"/>
  <c r="H32" i="6"/>
  <c r="J32" i="6"/>
  <c r="K32" i="6"/>
  <c r="L32" i="6"/>
  <c r="M32" i="6"/>
  <c r="O32" i="6"/>
  <c r="P32" i="6"/>
  <c r="Q32" i="6"/>
  <c r="R32" i="6"/>
  <c r="T32" i="6"/>
  <c r="U32" i="6"/>
  <c r="V32" i="6"/>
  <c r="W32" i="6"/>
  <c r="Y32" i="6"/>
  <c r="Z32" i="6"/>
  <c r="AA32" i="6"/>
  <c r="AB32" i="6"/>
  <c r="AD32" i="6"/>
  <c r="AE32" i="6"/>
  <c r="AF32" i="6"/>
  <c r="AG32" i="6"/>
  <c r="AI32" i="6"/>
  <c r="AJ32" i="6"/>
  <c r="AK32" i="6"/>
  <c r="AL32" i="6"/>
  <c r="AN32" i="6"/>
  <c r="AO32" i="6"/>
  <c r="AP32" i="6"/>
  <c r="AQ32" i="6"/>
  <c r="AS32" i="6"/>
  <c r="AT32" i="6"/>
  <c r="AU32" i="6"/>
  <c r="AV32" i="6"/>
  <c r="AX32" i="6"/>
  <c r="AY32" i="6"/>
  <c r="AZ32" i="6"/>
  <c r="BA32" i="6"/>
  <c r="E33" i="6"/>
  <c r="F33" i="6"/>
  <c r="G33" i="6"/>
  <c r="H33" i="6"/>
  <c r="J33" i="6"/>
  <c r="K33" i="6"/>
  <c r="L33" i="6"/>
  <c r="M33" i="6"/>
  <c r="O33" i="6"/>
  <c r="P33" i="6"/>
  <c r="Q33" i="6"/>
  <c r="R33" i="6"/>
  <c r="T33" i="6"/>
  <c r="U33" i="6"/>
  <c r="V33" i="6"/>
  <c r="W33" i="6"/>
  <c r="Y33" i="6"/>
  <c r="Z33" i="6"/>
  <c r="AA33" i="6"/>
  <c r="AB33" i="6"/>
  <c r="AD33" i="6"/>
  <c r="AE33" i="6"/>
  <c r="AF33" i="6"/>
  <c r="AG33" i="6"/>
  <c r="AI33" i="6"/>
  <c r="AJ33" i="6"/>
  <c r="AK33" i="6"/>
  <c r="AL33" i="6"/>
  <c r="AN33" i="6"/>
  <c r="AO33" i="6"/>
  <c r="AP33" i="6"/>
  <c r="AQ33" i="6"/>
  <c r="AS33" i="6"/>
  <c r="AT33" i="6"/>
  <c r="AU33" i="6"/>
  <c r="AV33" i="6"/>
  <c r="AX33" i="6"/>
  <c r="AY33" i="6"/>
  <c r="AZ33" i="6"/>
  <c r="BA33" i="6"/>
  <c r="E34" i="6"/>
  <c r="F34" i="6"/>
  <c r="G34" i="6"/>
  <c r="H34" i="6"/>
  <c r="J34" i="6"/>
  <c r="K34" i="6"/>
  <c r="L34" i="6"/>
  <c r="M34" i="6"/>
  <c r="O34" i="6"/>
  <c r="P34" i="6"/>
  <c r="Q34" i="6"/>
  <c r="R34" i="6"/>
  <c r="T34" i="6"/>
  <c r="U34" i="6"/>
  <c r="V34" i="6"/>
  <c r="W34" i="6"/>
  <c r="Y34" i="6"/>
  <c r="Z34" i="6"/>
  <c r="AA34" i="6"/>
  <c r="AB34" i="6"/>
  <c r="AD34" i="6"/>
  <c r="AE34" i="6"/>
  <c r="AF34" i="6"/>
  <c r="AG34" i="6"/>
  <c r="AI34" i="6"/>
  <c r="AJ34" i="6"/>
  <c r="AK34" i="6"/>
  <c r="AL34" i="6"/>
  <c r="AN34" i="6"/>
  <c r="AO34" i="6"/>
  <c r="AP34" i="6"/>
  <c r="AQ34" i="6"/>
  <c r="AS34" i="6"/>
  <c r="AT34" i="6"/>
  <c r="AU34" i="6"/>
  <c r="AV34" i="6"/>
  <c r="AX34" i="6"/>
  <c r="AY34" i="6"/>
  <c r="AZ34" i="6"/>
  <c r="BA34" i="6"/>
  <c r="E35" i="6"/>
  <c r="F35" i="6"/>
  <c r="G35" i="6"/>
  <c r="H35" i="6"/>
  <c r="J35" i="6"/>
  <c r="K35" i="6"/>
  <c r="L35" i="6"/>
  <c r="M35" i="6"/>
  <c r="O35" i="6"/>
  <c r="P35" i="6"/>
  <c r="Q35" i="6"/>
  <c r="R35" i="6"/>
  <c r="T35" i="6"/>
  <c r="U35" i="6"/>
  <c r="V35" i="6"/>
  <c r="W35" i="6"/>
  <c r="Y35" i="6"/>
  <c r="Z35" i="6"/>
  <c r="AA35" i="6"/>
  <c r="AB35" i="6"/>
  <c r="AD35" i="6"/>
  <c r="AE35" i="6"/>
  <c r="AF35" i="6"/>
  <c r="AG35" i="6"/>
  <c r="AI35" i="6"/>
  <c r="AJ35" i="6"/>
  <c r="AK35" i="6"/>
  <c r="AL35" i="6"/>
  <c r="AN35" i="6"/>
  <c r="AO35" i="6"/>
  <c r="AP35" i="6"/>
  <c r="AQ35" i="6"/>
  <c r="AS35" i="6"/>
  <c r="AT35" i="6"/>
  <c r="AU35" i="6"/>
  <c r="AV35" i="6"/>
  <c r="AX35" i="6"/>
  <c r="AY35" i="6"/>
  <c r="AZ35" i="6"/>
  <c r="BA35" i="6"/>
  <c r="E36" i="6"/>
  <c r="F36" i="6"/>
  <c r="G36" i="6"/>
  <c r="H36" i="6"/>
  <c r="J36" i="6"/>
  <c r="K36" i="6"/>
  <c r="L36" i="6"/>
  <c r="M36" i="6"/>
  <c r="O36" i="6"/>
  <c r="P36" i="6"/>
  <c r="Q36" i="6"/>
  <c r="R36" i="6"/>
  <c r="T36" i="6"/>
  <c r="U36" i="6"/>
  <c r="V36" i="6"/>
  <c r="W36" i="6"/>
  <c r="Y36" i="6"/>
  <c r="Z36" i="6"/>
  <c r="AA36" i="6"/>
  <c r="AB36" i="6"/>
  <c r="AD36" i="6"/>
  <c r="AE36" i="6"/>
  <c r="AF36" i="6"/>
  <c r="AG36" i="6"/>
  <c r="AI36" i="6"/>
  <c r="AJ36" i="6"/>
  <c r="AK36" i="6"/>
  <c r="AL36" i="6"/>
  <c r="AN36" i="6"/>
  <c r="AO36" i="6"/>
  <c r="AP36" i="6"/>
  <c r="AQ36" i="6"/>
  <c r="AS36" i="6"/>
  <c r="AT36" i="6"/>
  <c r="AU36" i="6"/>
  <c r="AV36" i="6"/>
  <c r="AX36" i="6"/>
  <c r="AY36" i="6"/>
  <c r="AZ36" i="6"/>
  <c r="BA36" i="6"/>
  <c r="E37" i="6"/>
  <c r="F37" i="6"/>
  <c r="G37" i="6"/>
  <c r="H37" i="6"/>
  <c r="J37" i="6"/>
  <c r="K37" i="6"/>
  <c r="L37" i="6"/>
  <c r="M37" i="6"/>
  <c r="O37" i="6"/>
  <c r="P37" i="6"/>
  <c r="Q37" i="6"/>
  <c r="R37" i="6"/>
  <c r="T37" i="6"/>
  <c r="U37" i="6"/>
  <c r="V37" i="6"/>
  <c r="W37" i="6"/>
  <c r="Y37" i="6"/>
  <c r="Z37" i="6"/>
  <c r="AA37" i="6"/>
  <c r="AB37" i="6"/>
  <c r="AD37" i="6"/>
  <c r="AE37" i="6"/>
  <c r="AF37" i="6"/>
  <c r="AG37" i="6"/>
  <c r="AI37" i="6"/>
  <c r="AJ37" i="6"/>
  <c r="AK37" i="6"/>
  <c r="AL37" i="6"/>
  <c r="AN37" i="6"/>
  <c r="AO37" i="6"/>
  <c r="AP37" i="6"/>
  <c r="AQ37" i="6"/>
  <c r="AS37" i="6"/>
  <c r="AT37" i="6"/>
  <c r="AU37" i="6"/>
  <c r="AV37" i="6"/>
  <c r="AX37" i="6"/>
  <c r="AY37" i="6"/>
  <c r="AZ37" i="6"/>
  <c r="BA37" i="6"/>
  <c r="E38" i="6"/>
  <c r="F38" i="6"/>
  <c r="G38" i="6"/>
  <c r="H38" i="6"/>
  <c r="J38" i="6"/>
  <c r="K38" i="6"/>
  <c r="L38" i="6"/>
  <c r="M38" i="6"/>
  <c r="O38" i="6"/>
  <c r="P38" i="6"/>
  <c r="Q38" i="6"/>
  <c r="R38" i="6"/>
  <c r="T38" i="6"/>
  <c r="U38" i="6"/>
  <c r="V38" i="6"/>
  <c r="W38" i="6"/>
  <c r="Y38" i="6"/>
  <c r="Z38" i="6"/>
  <c r="AA38" i="6"/>
  <c r="AB38" i="6"/>
  <c r="AD38" i="6"/>
  <c r="AE38" i="6"/>
  <c r="AF38" i="6"/>
  <c r="AG38" i="6"/>
  <c r="AI38" i="6"/>
  <c r="AJ38" i="6"/>
  <c r="AK38" i="6"/>
  <c r="AL38" i="6"/>
  <c r="AN38" i="6"/>
  <c r="AO38" i="6"/>
  <c r="AP38" i="6"/>
  <c r="AQ38" i="6"/>
  <c r="AS38" i="6"/>
  <c r="AT38" i="6"/>
  <c r="AU38" i="6"/>
  <c r="AV38" i="6"/>
  <c r="AX38" i="6"/>
  <c r="AY38" i="6"/>
  <c r="AZ38" i="6"/>
  <c r="BA38" i="6"/>
  <c r="E39" i="6"/>
  <c r="F39" i="6"/>
  <c r="G39" i="6"/>
  <c r="H39" i="6"/>
  <c r="J39" i="6"/>
  <c r="K39" i="6"/>
  <c r="L39" i="6"/>
  <c r="M39" i="6"/>
  <c r="O39" i="6"/>
  <c r="P39" i="6"/>
  <c r="Q39" i="6"/>
  <c r="R39" i="6"/>
  <c r="T39" i="6"/>
  <c r="U39" i="6"/>
  <c r="V39" i="6"/>
  <c r="W39" i="6"/>
  <c r="Y39" i="6"/>
  <c r="Z39" i="6"/>
  <c r="AA39" i="6"/>
  <c r="AB39" i="6"/>
  <c r="AD39" i="6"/>
  <c r="AE39" i="6"/>
  <c r="AF39" i="6"/>
  <c r="AG39" i="6"/>
  <c r="AI39" i="6"/>
  <c r="AJ39" i="6"/>
  <c r="AK39" i="6"/>
  <c r="AL39" i="6"/>
  <c r="AN39" i="6"/>
  <c r="AO39" i="6"/>
  <c r="AP39" i="6"/>
  <c r="AQ39" i="6"/>
  <c r="AS39" i="6"/>
  <c r="AT39" i="6"/>
  <c r="AU39" i="6"/>
  <c r="AV39" i="6"/>
  <c r="AX39" i="6"/>
  <c r="AY39" i="6"/>
  <c r="AZ39" i="6"/>
  <c r="BA39" i="6"/>
  <c r="E40" i="6"/>
  <c r="F40" i="6"/>
  <c r="G40" i="6"/>
  <c r="H40" i="6"/>
  <c r="J40" i="6"/>
  <c r="K40" i="6"/>
  <c r="L40" i="6"/>
  <c r="M40" i="6"/>
  <c r="O40" i="6"/>
  <c r="P40" i="6"/>
  <c r="Q40" i="6"/>
  <c r="R40" i="6"/>
  <c r="T40" i="6"/>
  <c r="U40" i="6"/>
  <c r="V40" i="6"/>
  <c r="W40" i="6"/>
  <c r="Y40" i="6"/>
  <c r="Z40" i="6"/>
  <c r="AA40" i="6"/>
  <c r="AB40" i="6"/>
  <c r="AD40" i="6"/>
  <c r="AE40" i="6"/>
  <c r="AF40" i="6"/>
  <c r="AG40" i="6"/>
  <c r="AI40" i="6"/>
  <c r="AJ40" i="6"/>
  <c r="AK40" i="6"/>
  <c r="AL40" i="6"/>
  <c r="AN40" i="6"/>
  <c r="AO40" i="6"/>
  <c r="AP40" i="6"/>
  <c r="AQ40" i="6"/>
  <c r="AS40" i="6"/>
  <c r="AT40" i="6"/>
  <c r="AU40" i="6"/>
  <c r="AV40" i="6"/>
  <c r="AX40" i="6"/>
  <c r="AY40" i="6"/>
  <c r="AZ40" i="6"/>
  <c r="BA40" i="6"/>
  <c r="E41" i="6"/>
  <c r="F41" i="6"/>
  <c r="G41" i="6"/>
  <c r="H41" i="6"/>
  <c r="J41" i="6"/>
  <c r="K41" i="6"/>
  <c r="L41" i="6"/>
  <c r="M41" i="6"/>
  <c r="O41" i="6"/>
  <c r="P41" i="6"/>
  <c r="Q41" i="6"/>
  <c r="R41" i="6"/>
  <c r="T41" i="6"/>
  <c r="U41" i="6"/>
  <c r="V41" i="6"/>
  <c r="W41" i="6"/>
  <c r="Y41" i="6"/>
  <c r="Z41" i="6"/>
  <c r="AA41" i="6"/>
  <c r="AB41" i="6"/>
  <c r="AD41" i="6"/>
  <c r="AE41" i="6"/>
  <c r="AF41" i="6"/>
  <c r="AG41" i="6"/>
  <c r="AI41" i="6"/>
  <c r="AJ41" i="6"/>
  <c r="AK41" i="6"/>
  <c r="AL41" i="6"/>
  <c r="AN41" i="6"/>
  <c r="AO41" i="6"/>
  <c r="AP41" i="6"/>
  <c r="AQ41" i="6"/>
  <c r="AS41" i="6"/>
  <c r="AT41" i="6"/>
  <c r="AU41" i="6"/>
  <c r="AV41" i="6"/>
  <c r="AX41" i="6"/>
  <c r="AY41" i="6"/>
  <c r="AZ41" i="6"/>
  <c r="BA41" i="6"/>
  <c r="E42" i="6"/>
  <c r="F42" i="6"/>
  <c r="G42" i="6"/>
  <c r="H42" i="6"/>
  <c r="J42" i="6"/>
  <c r="K42" i="6"/>
  <c r="L42" i="6"/>
  <c r="M42" i="6"/>
  <c r="O42" i="6"/>
  <c r="P42" i="6"/>
  <c r="Q42" i="6"/>
  <c r="R42" i="6"/>
  <c r="T42" i="6"/>
  <c r="U42" i="6"/>
  <c r="V42" i="6"/>
  <c r="W42" i="6"/>
  <c r="Y42" i="6"/>
  <c r="Z42" i="6"/>
  <c r="AA42" i="6"/>
  <c r="AB42" i="6"/>
  <c r="AD42" i="6"/>
  <c r="AE42" i="6"/>
  <c r="AF42" i="6"/>
  <c r="AG42" i="6"/>
  <c r="AI42" i="6"/>
  <c r="AJ42" i="6"/>
  <c r="AK42" i="6"/>
  <c r="AL42" i="6"/>
  <c r="AN42" i="6"/>
  <c r="AO42" i="6"/>
  <c r="AP42" i="6"/>
  <c r="AQ42" i="6"/>
  <c r="AS42" i="6"/>
  <c r="AT42" i="6"/>
  <c r="AU42" i="6"/>
  <c r="AV42" i="6"/>
  <c r="AX42" i="6"/>
  <c r="AY42" i="6"/>
  <c r="AZ42" i="6"/>
  <c r="BA42" i="6"/>
  <c r="E43" i="6"/>
  <c r="F43" i="6"/>
  <c r="G43" i="6"/>
  <c r="H43" i="6"/>
  <c r="J43" i="6"/>
  <c r="K43" i="6"/>
  <c r="L43" i="6"/>
  <c r="M43" i="6"/>
  <c r="O43" i="6"/>
  <c r="P43" i="6"/>
  <c r="Q43" i="6"/>
  <c r="R43" i="6"/>
  <c r="T43" i="6"/>
  <c r="U43" i="6"/>
  <c r="V43" i="6"/>
  <c r="W43" i="6"/>
  <c r="Y43" i="6"/>
  <c r="Z43" i="6"/>
  <c r="AA43" i="6"/>
  <c r="AB43" i="6"/>
  <c r="AD43" i="6"/>
  <c r="AE43" i="6"/>
  <c r="AF43" i="6"/>
  <c r="AG43" i="6"/>
  <c r="AI43" i="6"/>
  <c r="AJ43" i="6"/>
  <c r="AK43" i="6"/>
  <c r="AL43" i="6"/>
  <c r="AN43" i="6"/>
  <c r="AO43" i="6"/>
  <c r="AP43" i="6"/>
  <c r="AQ43" i="6"/>
  <c r="AS43" i="6"/>
  <c r="AT43" i="6"/>
  <c r="AU43" i="6"/>
  <c r="AV43" i="6"/>
  <c r="AX43" i="6"/>
  <c r="AY43" i="6"/>
  <c r="AZ43" i="6"/>
  <c r="BA43" i="6"/>
  <c r="E44" i="6"/>
  <c r="F44" i="6"/>
  <c r="G44" i="6"/>
  <c r="H44" i="6"/>
  <c r="J44" i="6"/>
  <c r="K44" i="6"/>
  <c r="L44" i="6"/>
  <c r="M44" i="6"/>
  <c r="O44" i="6"/>
  <c r="P44" i="6"/>
  <c r="Q44" i="6"/>
  <c r="R44" i="6"/>
  <c r="T44" i="6"/>
  <c r="U44" i="6"/>
  <c r="V44" i="6"/>
  <c r="W44" i="6"/>
  <c r="Y44" i="6"/>
  <c r="Z44" i="6"/>
  <c r="AA44" i="6"/>
  <c r="AB44" i="6"/>
  <c r="AD44" i="6"/>
  <c r="AE44" i="6"/>
  <c r="AF44" i="6"/>
  <c r="AG44" i="6"/>
  <c r="AI44" i="6"/>
  <c r="AJ44" i="6"/>
  <c r="AK44" i="6"/>
  <c r="AL44" i="6"/>
  <c r="AN44" i="6"/>
  <c r="AO44" i="6"/>
  <c r="AP44" i="6"/>
  <c r="AQ44" i="6"/>
  <c r="AS44" i="6"/>
  <c r="AT44" i="6"/>
  <c r="AU44" i="6"/>
  <c r="AV44" i="6"/>
  <c r="AX44" i="6"/>
  <c r="AY44" i="6"/>
  <c r="AZ44" i="6"/>
  <c r="BA44" i="6"/>
  <c r="E45" i="6"/>
  <c r="F45" i="6"/>
  <c r="G45" i="6"/>
  <c r="H45" i="6"/>
  <c r="J45" i="6"/>
  <c r="K45" i="6"/>
  <c r="L45" i="6"/>
  <c r="M45" i="6"/>
  <c r="O45" i="6"/>
  <c r="P45" i="6"/>
  <c r="Q45" i="6"/>
  <c r="R45" i="6"/>
  <c r="T45" i="6"/>
  <c r="U45" i="6"/>
  <c r="V45" i="6"/>
  <c r="W45" i="6"/>
  <c r="Y45" i="6"/>
  <c r="Z45" i="6"/>
  <c r="AA45" i="6"/>
  <c r="AB45" i="6"/>
  <c r="AD45" i="6"/>
  <c r="AE45" i="6"/>
  <c r="AF45" i="6"/>
  <c r="AG45" i="6"/>
  <c r="AI45" i="6"/>
  <c r="AJ45" i="6"/>
  <c r="AK45" i="6"/>
  <c r="AL45" i="6"/>
  <c r="AN45" i="6"/>
  <c r="AO45" i="6"/>
  <c r="AP45" i="6"/>
  <c r="AQ45" i="6"/>
  <c r="AS45" i="6"/>
  <c r="AT45" i="6"/>
  <c r="AU45" i="6"/>
  <c r="AV45" i="6"/>
  <c r="AX45" i="6"/>
  <c r="AY45" i="6"/>
  <c r="AZ45" i="6"/>
  <c r="BA45" i="6"/>
  <c r="E46" i="6"/>
  <c r="F46" i="6"/>
  <c r="G46" i="6"/>
  <c r="H46" i="6"/>
  <c r="J46" i="6"/>
  <c r="K46" i="6"/>
  <c r="L46" i="6"/>
  <c r="M46" i="6"/>
  <c r="O46" i="6"/>
  <c r="P46" i="6"/>
  <c r="Q46" i="6"/>
  <c r="R46" i="6"/>
  <c r="T46" i="6"/>
  <c r="U46" i="6"/>
  <c r="V46" i="6"/>
  <c r="W46" i="6"/>
  <c r="Y46" i="6"/>
  <c r="Z46" i="6"/>
  <c r="AA46" i="6"/>
  <c r="AB46" i="6"/>
  <c r="AD46" i="6"/>
  <c r="AE46" i="6"/>
  <c r="AF46" i="6"/>
  <c r="AG46" i="6"/>
  <c r="AI46" i="6"/>
  <c r="AJ46" i="6"/>
  <c r="AK46" i="6"/>
  <c r="AL46" i="6"/>
  <c r="AN46" i="6"/>
  <c r="AO46" i="6"/>
  <c r="AP46" i="6"/>
  <c r="AQ46" i="6"/>
  <c r="AS46" i="6"/>
  <c r="AT46" i="6"/>
  <c r="AU46" i="6"/>
  <c r="AV46" i="6"/>
  <c r="AX46" i="6"/>
  <c r="AY46" i="6"/>
  <c r="AZ46" i="6"/>
  <c r="BA46" i="6"/>
  <c r="E47" i="6"/>
  <c r="F47" i="6"/>
  <c r="G47" i="6"/>
  <c r="H47" i="6"/>
  <c r="J47" i="6"/>
  <c r="K47" i="6"/>
  <c r="L47" i="6"/>
  <c r="M47" i="6"/>
  <c r="O47" i="6"/>
  <c r="P47" i="6"/>
  <c r="Q47" i="6"/>
  <c r="R47" i="6"/>
  <c r="T47" i="6"/>
  <c r="U47" i="6"/>
  <c r="V47" i="6"/>
  <c r="W47" i="6"/>
  <c r="Y47" i="6"/>
  <c r="Z47" i="6"/>
  <c r="AA47" i="6"/>
  <c r="AB47" i="6"/>
  <c r="AD47" i="6"/>
  <c r="AE47" i="6"/>
  <c r="AF47" i="6"/>
  <c r="AG47" i="6"/>
  <c r="AI47" i="6"/>
  <c r="AJ47" i="6"/>
  <c r="AK47" i="6"/>
  <c r="AL47" i="6"/>
  <c r="AN47" i="6"/>
  <c r="AO47" i="6"/>
  <c r="AP47" i="6"/>
  <c r="AQ47" i="6"/>
  <c r="AS47" i="6"/>
  <c r="AT47" i="6"/>
  <c r="AU47" i="6"/>
  <c r="AV47" i="6"/>
  <c r="AX47" i="6"/>
  <c r="AY47" i="6"/>
  <c r="AZ47" i="6"/>
  <c r="BA47" i="6"/>
  <c r="E48" i="6"/>
  <c r="F48" i="6"/>
  <c r="G48" i="6"/>
  <c r="H48" i="6"/>
  <c r="J48" i="6"/>
  <c r="K48" i="6"/>
  <c r="L48" i="6"/>
  <c r="M48" i="6"/>
  <c r="O48" i="6"/>
  <c r="P48" i="6"/>
  <c r="Q48" i="6"/>
  <c r="R48" i="6"/>
  <c r="T48" i="6"/>
  <c r="U48" i="6"/>
  <c r="V48" i="6"/>
  <c r="W48" i="6"/>
  <c r="Y48" i="6"/>
  <c r="Z48" i="6"/>
  <c r="AA48" i="6"/>
  <c r="AB48" i="6"/>
  <c r="AD48" i="6"/>
  <c r="AE48" i="6"/>
  <c r="AF48" i="6"/>
  <c r="AG48" i="6"/>
  <c r="AI48" i="6"/>
  <c r="AJ48" i="6"/>
  <c r="AK48" i="6"/>
  <c r="AL48" i="6"/>
  <c r="AN48" i="6"/>
  <c r="AO48" i="6"/>
  <c r="AP48" i="6"/>
  <c r="AQ48" i="6"/>
  <c r="AS48" i="6"/>
  <c r="AT48" i="6"/>
  <c r="AU48" i="6"/>
  <c r="AV48" i="6"/>
  <c r="AX48" i="6"/>
  <c r="AY48" i="6"/>
  <c r="AZ48" i="6"/>
  <c r="BA48" i="6"/>
  <c r="E49" i="6"/>
  <c r="F49" i="6"/>
  <c r="G49" i="6"/>
  <c r="H49" i="6"/>
  <c r="J49" i="6"/>
  <c r="K49" i="6"/>
  <c r="L49" i="6"/>
  <c r="M49" i="6"/>
  <c r="O49" i="6"/>
  <c r="P49" i="6"/>
  <c r="Q49" i="6"/>
  <c r="R49" i="6"/>
  <c r="T49" i="6"/>
  <c r="U49" i="6"/>
  <c r="V49" i="6"/>
  <c r="W49" i="6"/>
  <c r="Y49" i="6"/>
  <c r="Z49" i="6"/>
  <c r="AA49" i="6"/>
  <c r="AB49" i="6"/>
  <c r="AD49" i="6"/>
  <c r="AE49" i="6"/>
  <c r="AF49" i="6"/>
  <c r="AG49" i="6"/>
  <c r="AI49" i="6"/>
  <c r="AJ49" i="6"/>
  <c r="AK49" i="6"/>
  <c r="AL49" i="6"/>
  <c r="AN49" i="6"/>
  <c r="AO49" i="6"/>
  <c r="AP49" i="6"/>
  <c r="AQ49" i="6"/>
  <c r="AS49" i="6"/>
  <c r="AT49" i="6"/>
  <c r="AU49" i="6"/>
  <c r="AV49" i="6"/>
  <c r="AX49" i="6"/>
  <c r="AY49" i="6"/>
  <c r="AZ49" i="6"/>
  <c r="BA49" i="6"/>
  <c r="E50" i="6"/>
  <c r="F50" i="6"/>
  <c r="G50" i="6"/>
  <c r="H50" i="6"/>
  <c r="J50" i="6"/>
  <c r="K50" i="6"/>
  <c r="L50" i="6"/>
  <c r="M50" i="6"/>
  <c r="O50" i="6"/>
  <c r="P50" i="6"/>
  <c r="Q50" i="6"/>
  <c r="R50" i="6"/>
  <c r="T50" i="6"/>
  <c r="U50" i="6"/>
  <c r="V50" i="6"/>
  <c r="W50" i="6"/>
  <c r="Y50" i="6"/>
  <c r="Z50" i="6"/>
  <c r="AA50" i="6"/>
  <c r="AB50" i="6"/>
  <c r="AD50" i="6"/>
  <c r="AE50" i="6"/>
  <c r="AF50" i="6"/>
  <c r="AG50" i="6"/>
  <c r="AI50" i="6"/>
  <c r="AJ50" i="6"/>
  <c r="AK50" i="6"/>
  <c r="AL50" i="6"/>
  <c r="AN50" i="6"/>
  <c r="AO50" i="6"/>
  <c r="AP50" i="6"/>
  <c r="AQ50" i="6"/>
  <c r="AS50" i="6"/>
  <c r="AT50" i="6"/>
  <c r="AU50" i="6"/>
  <c r="AV50" i="6"/>
  <c r="AX50" i="6"/>
  <c r="AY50" i="6"/>
  <c r="AZ50" i="6"/>
  <c r="BA50" i="6"/>
  <c r="E51" i="6"/>
  <c r="F51" i="6"/>
  <c r="G51" i="6"/>
  <c r="H51" i="6"/>
  <c r="J51" i="6"/>
  <c r="K51" i="6"/>
  <c r="L51" i="6"/>
  <c r="M51" i="6"/>
  <c r="O51" i="6"/>
  <c r="P51" i="6"/>
  <c r="Q51" i="6"/>
  <c r="R51" i="6"/>
  <c r="T51" i="6"/>
  <c r="U51" i="6"/>
  <c r="V51" i="6"/>
  <c r="W51" i="6"/>
  <c r="Y51" i="6"/>
  <c r="Z51" i="6"/>
  <c r="AA51" i="6"/>
  <c r="AB51" i="6"/>
  <c r="AD51" i="6"/>
  <c r="AE51" i="6"/>
  <c r="AF51" i="6"/>
  <c r="AG51" i="6"/>
  <c r="AI51" i="6"/>
  <c r="AJ51" i="6"/>
  <c r="AK51" i="6"/>
  <c r="AL51" i="6"/>
  <c r="AN51" i="6"/>
  <c r="AO51" i="6"/>
  <c r="AP51" i="6"/>
  <c r="AQ51" i="6"/>
  <c r="AS51" i="6"/>
  <c r="AT51" i="6"/>
  <c r="AU51" i="6"/>
  <c r="AV51" i="6"/>
  <c r="AX51" i="6"/>
  <c r="AY51" i="6"/>
  <c r="AZ51" i="6"/>
  <c r="BA51" i="6"/>
  <c r="E52" i="6"/>
  <c r="F52" i="6"/>
  <c r="G52" i="6"/>
  <c r="H52" i="6"/>
  <c r="J52" i="6"/>
  <c r="K52" i="6"/>
  <c r="L52" i="6"/>
  <c r="M52" i="6"/>
  <c r="O52" i="6"/>
  <c r="P52" i="6"/>
  <c r="Q52" i="6"/>
  <c r="R52" i="6"/>
  <c r="T52" i="6"/>
  <c r="U52" i="6"/>
  <c r="V52" i="6"/>
  <c r="W52" i="6"/>
  <c r="Y52" i="6"/>
  <c r="Z52" i="6"/>
  <c r="AA52" i="6"/>
  <c r="AB52" i="6"/>
  <c r="AD52" i="6"/>
  <c r="AE52" i="6"/>
  <c r="AF52" i="6"/>
  <c r="AG52" i="6"/>
  <c r="AI52" i="6"/>
  <c r="AJ52" i="6"/>
  <c r="AK52" i="6"/>
  <c r="AL52" i="6"/>
  <c r="AN52" i="6"/>
  <c r="AO52" i="6"/>
  <c r="AP52" i="6"/>
  <c r="AQ52" i="6"/>
  <c r="AS52" i="6"/>
  <c r="AT52" i="6"/>
  <c r="AU52" i="6"/>
  <c r="AV52" i="6"/>
  <c r="AX52" i="6"/>
  <c r="AY52" i="6"/>
  <c r="AZ52" i="6"/>
  <c r="BA52" i="6"/>
  <c r="E53" i="6"/>
  <c r="F53" i="6"/>
  <c r="G53" i="6"/>
  <c r="H53" i="6"/>
  <c r="J53" i="6"/>
  <c r="K53" i="6"/>
  <c r="L53" i="6"/>
  <c r="M53" i="6"/>
  <c r="O53" i="6"/>
  <c r="P53" i="6"/>
  <c r="Q53" i="6"/>
  <c r="R53" i="6"/>
  <c r="T53" i="6"/>
  <c r="U53" i="6"/>
  <c r="V53" i="6"/>
  <c r="W53" i="6"/>
  <c r="Y53" i="6"/>
  <c r="Z53" i="6"/>
  <c r="AA53" i="6"/>
  <c r="AB53" i="6"/>
  <c r="AD53" i="6"/>
  <c r="AE53" i="6"/>
  <c r="AF53" i="6"/>
  <c r="AG53" i="6"/>
  <c r="AI53" i="6"/>
  <c r="AJ53" i="6"/>
  <c r="AK53" i="6"/>
  <c r="AL53" i="6"/>
  <c r="AN53" i="6"/>
  <c r="AO53" i="6"/>
  <c r="AP53" i="6"/>
  <c r="AQ53" i="6"/>
  <c r="AS53" i="6"/>
  <c r="AT53" i="6"/>
  <c r="AU53" i="6"/>
  <c r="AV53" i="6"/>
  <c r="AX53" i="6"/>
  <c r="AY53" i="6"/>
  <c r="AZ53" i="6"/>
  <c r="BA53" i="6"/>
  <c r="E54" i="6"/>
  <c r="F54" i="6"/>
  <c r="G54" i="6"/>
  <c r="H54" i="6"/>
  <c r="J54" i="6"/>
  <c r="K54" i="6"/>
  <c r="L54" i="6"/>
  <c r="M54" i="6"/>
  <c r="O54" i="6"/>
  <c r="P54" i="6"/>
  <c r="Q54" i="6"/>
  <c r="R54" i="6"/>
  <c r="T54" i="6"/>
  <c r="U54" i="6"/>
  <c r="V54" i="6"/>
  <c r="W54" i="6"/>
  <c r="Y54" i="6"/>
  <c r="Z54" i="6"/>
  <c r="AA54" i="6"/>
  <c r="AB54" i="6"/>
  <c r="AD54" i="6"/>
  <c r="AE54" i="6"/>
  <c r="AF54" i="6"/>
  <c r="AG54" i="6"/>
  <c r="AI54" i="6"/>
  <c r="AJ54" i="6"/>
  <c r="AK54" i="6"/>
  <c r="AL54" i="6"/>
  <c r="AN54" i="6"/>
  <c r="AO54" i="6"/>
  <c r="AP54" i="6"/>
  <c r="AQ54" i="6"/>
  <c r="AS54" i="6"/>
  <c r="AT54" i="6"/>
  <c r="AU54" i="6"/>
  <c r="AV54" i="6"/>
  <c r="AX54" i="6"/>
  <c r="AY54" i="6"/>
  <c r="AZ54" i="6"/>
  <c r="BA54" i="6"/>
  <c r="E55" i="6"/>
  <c r="F55" i="6"/>
  <c r="G55" i="6"/>
  <c r="H55" i="6"/>
  <c r="J55" i="6"/>
  <c r="K55" i="6"/>
  <c r="L55" i="6"/>
  <c r="M55" i="6"/>
  <c r="O55" i="6"/>
  <c r="P55" i="6"/>
  <c r="Q55" i="6"/>
  <c r="R55" i="6"/>
  <c r="T55" i="6"/>
  <c r="U55" i="6"/>
  <c r="V55" i="6"/>
  <c r="W55" i="6"/>
  <c r="Y55" i="6"/>
  <c r="Z55" i="6"/>
  <c r="AA55" i="6"/>
  <c r="AB55" i="6"/>
  <c r="AD55" i="6"/>
  <c r="AE55" i="6"/>
  <c r="AF55" i="6"/>
  <c r="AG55" i="6"/>
  <c r="AI55" i="6"/>
  <c r="AJ55" i="6"/>
  <c r="AK55" i="6"/>
  <c r="AL55" i="6"/>
  <c r="AN55" i="6"/>
  <c r="AO55" i="6"/>
  <c r="AP55" i="6"/>
  <c r="AQ55" i="6"/>
  <c r="AS55" i="6"/>
  <c r="AT55" i="6"/>
  <c r="AU55" i="6"/>
  <c r="AV55" i="6"/>
  <c r="AX55" i="6"/>
  <c r="AY55" i="6"/>
  <c r="AZ55" i="6"/>
  <c r="BA55" i="6"/>
  <c r="E56" i="6"/>
  <c r="F56" i="6"/>
  <c r="G56" i="6"/>
  <c r="H56" i="6"/>
  <c r="J56" i="6"/>
  <c r="K56" i="6"/>
  <c r="L56" i="6"/>
  <c r="M56" i="6"/>
  <c r="O56" i="6"/>
  <c r="P56" i="6"/>
  <c r="Q56" i="6"/>
  <c r="R56" i="6"/>
  <c r="T56" i="6"/>
  <c r="U56" i="6"/>
  <c r="V56" i="6"/>
  <c r="W56" i="6"/>
  <c r="Y56" i="6"/>
  <c r="Z56" i="6"/>
  <c r="AA56" i="6"/>
  <c r="AB56" i="6"/>
  <c r="AD56" i="6"/>
  <c r="AE56" i="6"/>
  <c r="AF56" i="6"/>
  <c r="AG56" i="6"/>
  <c r="AI56" i="6"/>
  <c r="AJ56" i="6"/>
  <c r="AK56" i="6"/>
  <c r="AL56" i="6"/>
  <c r="AN56" i="6"/>
  <c r="AO56" i="6"/>
  <c r="AP56" i="6"/>
  <c r="AQ56" i="6"/>
  <c r="AS56" i="6"/>
  <c r="AT56" i="6"/>
  <c r="AU56" i="6"/>
  <c r="AV56" i="6"/>
  <c r="AX56" i="6"/>
  <c r="AY56" i="6"/>
  <c r="AZ56" i="6"/>
  <c r="BA56" i="6"/>
  <c r="E57" i="6"/>
  <c r="F57" i="6"/>
  <c r="G57" i="6"/>
  <c r="H57" i="6"/>
  <c r="J57" i="6"/>
  <c r="K57" i="6"/>
  <c r="L57" i="6"/>
  <c r="M57" i="6"/>
  <c r="O57" i="6"/>
  <c r="P57" i="6"/>
  <c r="Q57" i="6"/>
  <c r="R57" i="6"/>
  <c r="T57" i="6"/>
  <c r="U57" i="6"/>
  <c r="V57" i="6"/>
  <c r="W57" i="6"/>
  <c r="Y57" i="6"/>
  <c r="Z57" i="6"/>
  <c r="AA57" i="6"/>
  <c r="AB57" i="6"/>
  <c r="AD57" i="6"/>
  <c r="AE57" i="6"/>
  <c r="AF57" i="6"/>
  <c r="AG57" i="6"/>
  <c r="AI57" i="6"/>
  <c r="AJ57" i="6"/>
  <c r="AK57" i="6"/>
  <c r="AL57" i="6"/>
  <c r="AN57" i="6"/>
  <c r="AO57" i="6"/>
  <c r="AP57" i="6"/>
  <c r="AQ57" i="6"/>
  <c r="AS57" i="6"/>
  <c r="AT57" i="6"/>
  <c r="AU57" i="6"/>
  <c r="AV57" i="6"/>
  <c r="AX57" i="6"/>
  <c r="AY57" i="6"/>
  <c r="AZ57" i="6"/>
  <c r="BA57" i="6"/>
  <c r="E58" i="6"/>
  <c r="F58" i="6"/>
  <c r="G58" i="6"/>
  <c r="H58" i="6"/>
  <c r="J58" i="6"/>
  <c r="K58" i="6"/>
  <c r="L58" i="6"/>
  <c r="M58" i="6"/>
  <c r="O58" i="6"/>
  <c r="P58" i="6"/>
  <c r="Q58" i="6"/>
  <c r="R58" i="6"/>
  <c r="T58" i="6"/>
  <c r="U58" i="6"/>
  <c r="V58" i="6"/>
  <c r="W58" i="6"/>
  <c r="Y58" i="6"/>
  <c r="Z58" i="6"/>
  <c r="AA58" i="6"/>
  <c r="AB58" i="6"/>
  <c r="AD58" i="6"/>
  <c r="AE58" i="6"/>
  <c r="AF58" i="6"/>
  <c r="AG58" i="6"/>
  <c r="AI58" i="6"/>
  <c r="AJ58" i="6"/>
  <c r="AK58" i="6"/>
  <c r="AL58" i="6"/>
  <c r="AN58" i="6"/>
  <c r="AO58" i="6"/>
  <c r="AP58" i="6"/>
  <c r="AQ58" i="6"/>
  <c r="AS58" i="6"/>
  <c r="AT58" i="6"/>
  <c r="AU58" i="6"/>
  <c r="AV58" i="6"/>
  <c r="AX58" i="6"/>
  <c r="AY58" i="6"/>
  <c r="AZ58" i="6"/>
  <c r="BA58" i="6"/>
  <c r="E59" i="6"/>
  <c r="F59" i="6"/>
  <c r="G59" i="6"/>
  <c r="H59" i="6"/>
  <c r="J59" i="6"/>
  <c r="K59" i="6"/>
  <c r="L59" i="6"/>
  <c r="M59" i="6"/>
  <c r="O59" i="6"/>
  <c r="P59" i="6"/>
  <c r="Q59" i="6"/>
  <c r="R59" i="6"/>
  <c r="T59" i="6"/>
  <c r="U59" i="6"/>
  <c r="V59" i="6"/>
  <c r="W59" i="6"/>
  <c r="Y59" i="6"/>
  <c r="Z59" i="6"/>
  <c r="AA59" i="6"/>
  <c r="AB59" i="6"/>
  <c r="AD59" i="6"/>
  <c r="AE59" i="6"/>
  <c r="AF59" i="6"/>
  <c r="AG59" i="6"/>
  <c r="AI59" i="6"/>
  <c r="AJ59" i="6"/>
  <c r="AK59" i="6"/>
  <c r="AL59" i="6"/>
  <c r="AN59" i="6"/>
  <c r="AO59" i="6"/>
  <c r="AP59" i="6"/>
  <c r="AQ59" i="6"/>
  <c r="AS59" i="6"/>
  <c r="AT59" i="6"/>
  <c r="AU59" i="6"/>
  <c r="AV59" i="6"/>
  <c r="AX59" i="6"/>
  <c r="AY59" i="6"/>
  <c r="AZ59" i="6"/>
  <c r="BA59" i="6"/>
  <c r="E60" i="6"/>
  <c r="F60" i="6"/>
  <c r="G60" i="6"/>
  <c r="H60" i="6"/>
  <c r="J60" i="6"/>
  <c r="K60" i="6"/>
  <c r="L60" i="6"/>
  <c r="M60" i="6"/>
  <c r="O60" i="6"/>
  <c r="P60" i="6"/>
  <c r="Q60" i="6"/>
  <c r="R60" i="6"/>
  <c r="T60" i="6"/>
  <c r="U60" i="6"/>
  <c r="V60" i="6"/>
  <c r="W60" i="6"/>
  <c r="Y60" i="6"/>
  <c r="Z60" i="6"/>
  <c r="AA60" i="6"/>
  <c r="AB60" i="6"/>
  <c r="AD60" i="6"/>
  <c r="AE60" i="6"/>
  <c r="AF60" i="6"/>
  <c r="AG60" i="6"/>
  <c r="AI60" i="6"/>
  <c r="AJ60" i="6"/>
  <c r="AK60" i="6"/>
  <c r="AL60" i="6"/>
  <c r="AN60" i="6"/>
  <c r="AO60" i="6"/>
  <c r="AP60" i="6"/>
  <c r="AQ60" i="6"/>
  <c r="AS60" i="6"/>
  <c r="AT60" i="6"/>
  <c r="AU60" i="6"/>
  <c r="AV60" i="6"/>
  <c r="AX60" i="6"/>
  <c r="AY60" i="6"/>
  <c r="AZ60" i="6"/>
  <c r="BA60" i="6"/>
  <c r="E61" i="6"/>
  <c r="F61" i="6"/>
  <c r="G61" i="6"/>
  <c r="H61" i="6"/>
  <c r="J61" i="6"/>
  <c r="K61" i="6"/>
  <c r="L61" i="6"/>
  <c r="M61" i="6"/>
  <c r="O61" i="6"/>
  <c r="P61" i="6"/>
  <c r="Q61" i="6"/>
  <c r="R61" i="6"/>
  <c r="T61" i="6"/>
  <c r="U61" i="6"/>
  <c r="V61" i="6"/>
  <c r="W61" i="6"/>
  <c r="Y61" i="6"/>
  <c r="Z61" i="6"/>
  <c r="AA61" i="6"/>
  <c r="AB61" i="6"/>
  <c r="AD61" i="6"/>
  <c r="AE61" i="6"/>
  <c r="AF61" i="6"/>
  <c r="AG61" i="6"/>
  <c r="AI61" i="6"/>
  <c r="AJ61" i="6"/>
  <c r="AK61" i="6"/>
  <c r="AL61" i="6"/>
  <c r="AN61" i="6"/>
  <c r="AO61" i="6"/>
  <c r="AP61" i="6"/>
  <c r="AQ61" i="6"/>
  <c r="AS61" i="6"/>
  <c r="AT61" i="6"/>
  <c r="AU61" i="6"/>
  <c r="AV61" i="6"/>
  <c r="AX61" i="6"/>
  <c r="AY61" i="6"/>
  <c r="AZ61" i="6"/>
  <c r="BA61" i="6"/>
  <c r="E62" i="6"/>
  <c r="F62" i="6"/>
  <c r="G62" i="6"/>
  <c r="H62" i="6"/>
  <c r="J62" i="6"/>
  <c r="K62" i="6"/>
  <c r="L62" i="6"/>
  <c r="M62" i="6"/>
  <c r="O62" i="6"/>
  <c r="P62" i="6"/>
  <c r="Q62" i="6"/>
  <c r="R62" i="6"/>
  <c r="T62" i="6"/>
  <c r="U62" i="6"/>
  <c r="V62" i="6"/>
  <c r="W62" i="6"/>
  <c r="Y62" i="6"/>
  <c r="Z62" i="6"/>
  <c r="AA62" i="6"/>
  <c r="AB62" i="6"/>
  <c r="AD62" i="6"/>
  <c r="AE62" i="6"/>
  <c r="AF62" i="6"/>
  <c r="AG62" i="6"/>
  <c r="AI62" i="6"/>
  <c r="AJ62" i="6"/>
  <c r="AK62" i="6"/>
  <c r="AL62" i="6"/>
  <c r="AN62" i="6"/>
  <c r="AO62" i="6"/>
  <c r="AP62" i="6"/>
  <c r="AQ62" i="6"/>
  <c r="AS62" i="6"/>
  <c r="AT62" i="6"/>
  <c r="AU62" i="6"/>
  <c r="AV62" i="6"/>
  <c r="AX62" i="6"/>
  <c r="AY62" i="6"/>
  <c r="AZ62" i="6"/>
  <c r="BA62" i="6"/>
  <c r="E63" i="6"/>
  <c r="F63" i="6"/>
  <c r="G63" i="6"/>
  <c r="H63" i="6"/>
  <c r="J63" i="6"/>
  <c r="K63" i="6"/>
  <c r="L63" i="6"/>
  <c r="M63" i="6"/>
  <c r="O63" i="6"/>
  <c r="P63" i="6"/>
  <c r="Q63" i="6"/>
  <c r="R63" i="6"/>
  <c r="T63" i="6"/>
  <c r="U63" i="6"/>
  <c r="V63" i="6"/>
  <c r="W63" i="6"/>
  <c r="Y63" i="6"/>
  <c r="Z63" i="6"/>
  <c r="AA63" i="6"/>
  <c r="AB63" i="6"/>
  <c r="AD63" i="6"/>
  <c r="AE63" i="6"/>
  <c r="AF63" i="6"/>
  <c r="AG63" i="6"/>
  <c r="AI63" i="6"/>
  <c r="AJ63" i="6"/>
  <c r="AK63" i="6"/>
  <c r="AL63" i="6"/>
  <c r="AN63" i="6"/>
  <c r="AO63" i="6"/>
  <c r="AP63" i="6"/>
  <c r="AQ63" i="6"/>
  <c r="AS63" i="6"/>
  <c r="AT63" i="6"/>
  <c r="AU63" i="6"/>
  <c r="AV63" i="6"/>
  <c r="AX63" i="6"/>
  <c r="AY63" i="6"/>
  <c r="AZ63" i="6"/>
  <c r="BA63" i="6"/>
  <c r="E64" i="6"/>
  <c r="F64" i="6"/>
  <c r="G64" i="6"/>
  <c r="H64" i="6"/>
  <c r="J64" i="6"/>
  <c r="K64" i="6"/>
  <c r="L64" i="6"/>
  <c r="M64" i="6"/>
  <c r="O64" i="6"/>
  <c r="P64" i="6"/>
  <c r="Q64" i="6"/>
  <c r="R64" i="6"/>
  <c r="T64" i="6"/>
  <c r="U64" i="6"/>
  <c r="V64" i="6"/>
  <c r="W64" i="6"/>
  <c r="Y64" i="6"/>
  <c r="Z64" i="6"/>
  <c r="AA64" i="6"/>
  <c r="AB64" i="6"/>
  <c r="AD64" i="6"/>
  <c r="AE64" i="6"/>
  <c r="AF64" i="6"/>
  <c r="AG64" i="6"/>
  <c r="AI64" i="6"/>
  <c r="AJ64" i="6"/>
  <c r="AK64" i="6"/>
  <c r="AL64" i="6"/>
  <c r="AN64" i="6"/>
  <c r="AO64" i="6"/>
  <c r="AP64" i="6"/>
  <c r="AQ64" i="6"/>
  <c r="AS64" i="6"/>
  <c r="AT64" i="6"/>
  <c r="AU64" i="6"/>
  <c r="AV64" i="6"/>
  <c r="AX64" i="6"/>
  <c r="AY64" i="6"/>
  <c r="AZ64" i="6"/>
  <c r="BA64" i="6"/>
  <c r="E65" i="6"/>
  <c r="F65" i="6"/>
  <c r="G65" i="6"/>
  <c r="H65" i="6"/>
  <c r="J65" i="6"/>
  <c r="K65" i="6"/>
  <c r="L65" i="6"/>
  <c r="M65" i="6"/>
  <c r="O65" i="6"/>
  <c r="P65" i="6"/>
  <c r="Q65" i="6"/>
  <c r="R65" i="6"/>
  <c r="T65" i="6"/>
  <c r="U65" i="6"/>
  <c r="V65" i="6"/>
  <c r="W65" i="6"/>
  <c r="Y65" i="6"/>
  <c r="Z65" i="6"/>
  <c r="AA65" i="6"/>
  <c r="AB65" i="6"/>
  <c r="AD65" i="6"/>
  <c r="AE65" i="6"/>
  <c r="AF65" i="6"/>
  <c r="AG65" i="6"/>
  <c r="AI65" i="6"/>
  <c r="AJ65" i="6"/>
  <c r="AK65" i="6"/>
  <c r="AL65" i="6"/>
  <c r="AN65" i="6"/>
  <c r="AO65" i="6"/>
  <c r="AP65" i="6"/>
  <c r="AQ65" i="6"/>
  <c r="AS65" i="6"/>
  <c r="AT65" i="6"/>
  <c r="AU65" i="6"/>
  <c r="AV65" i="6"/>
  <c r="AX65" i="6"/>
  <c r="AY65" i="6"/>
  <c r="AZ65" i="6"/>
  <c r="BA65" i="6"/>
  <c r="E66" i="6"/>
  <c r="F66" i="6"/>
  <c r="G66" i="6"/>
  <c r="H66" i="6"/>
  <c r="J66" i="6"/>
  <c r="K66" i="6"/>
  <c r="L66" i="6"/>
  <c r="M66" i="6"/>
  <c r="O66" i="6"/>
  <c r="P66" i="6"/>
  <c r="Q66" i="6"/>
  <c r="R66" i="6"/>
  <c r="T66" i="6"/>
  <c r="U66" i="6"/>
  <c r="V66" i="6"/>
  <c r="W66" i="6"/>
  <c r="Y66" i="6"/>
  <c r="Z66" i="6"/>
  <c r="AA66" i="6"/>
  <c r="AB66" i="6"/>
  <c r="AD66" i="6"/>
  <c r="AE66" i="6"/>
  <c r="AF66" i="6"/>
  <c r="AG66" i="6"/>
  <c r="AI66" i="6"/>
  <c r="AJ66" i="6"/>
  <c r="AK66" i="6"/>
  <c r="AL66" i="6"/>
  <c r="AN66" i="6"/>
  <c r="AO66" i="6"/>
  <c r="AP66" i="6"/>
  <c r="AQ66" i="6"/>
  <c r="AS66" i="6"/>
  <c r="AT66" i="6"/>
  <c r="AU66" i="6"/>
  <c r="AV66" i="6"/>
  <c r="AX66" i="6"/>
  <c r="AY66" i="6"/>
  <c r="AZ66" i="6"/>
  <c r="BA66" i="6"/>
  <c r="E67" i="6"/>
  <c r="F67" i="6"/>
  <c r="G67" i="6"/>
  <c r="H67" i="6"/>
  <c r="J67" i="6"/>
  <c r="K67" i="6"/>
  <c r="L67" i="6"/>
  <c r="M67" i="6"/>
  <c r="O67" i="6"/>
  <c r="P67" i="6"/>
  <c r="Q67" i="6"/>
  <c r="R67" i="6"/>
  <c r="T67" i="6"/>
  <c r="U67" i="6"/>
  <c r="V67" i="6"/>
  <c r="W67" i="6"/>
  <c r="Y67" i="6"/>
  <c r="Z67" i="6"/>
  <c r="AA67" i="6"/>
  <c r="AB67" i="6"/>
  <c r="AD67" i="6"/>
  <c r="AE67" i="6"/>
  <c r="AF67" i="6"/>
  <c r="AG67" i="6"/>
  <c r="AI67" i="6"/>
  <c r="AJ67" i="6"/>
  <c r="AK67" i="6"/>
  <c r="AL67" i="6"/>
  <c r="AN67" i="6"/>
  <c r="AO67" i="6"/>
  <c r="AP67" i="6"/>
  <c r="AQ67" i="6"/>
  <c r="AS67" i="6"/>
  <c r="AT67" i="6"/>
  <c r="AU67" i="6"/>
  <c r="AV67" i="6"/>
  <c r="AX67" i="6"/>
  <c r="AY67" i="6"/>
  <c r="AZ67" i="6"/>
  <c r="BA67" i="6"/>
  <c r="E68" i="6"/>
  <c r="F68" i="6"/>
  <c r="G68" i="6"/>
  <c r="H68" i="6"/>
  <c r="J68" i="6"/>
  <c r="K68" i="6"/>
  <c r="L68" i="6"/>
  <c r="M68" i="6"/>
  <c r="O68" i="6"/>
  <c r="P68" i="6"/>
  <c r="Q68" i="6"/>
  <c r="R68" i="6"/>
  <c r="T68" i="6"/>
  <c r="U68" i="6"/>
  <c r="V68" i="6"/>
  <c r="W68" i="6"/>
  <c r="Y68" i="6"/>
  <c r="Z68" i="6"/>
  <c r="AA68" i="6"/>
  <c r="AB68" i="6"/>
  <c r="AD68" i="6"/>
  <c r="AE68" i="6"/>
  <c r="AF68" i="6"/>
  <c r="AG68" i="6"/>
  <c r="AI68" i="6"/>
  <c r="AJ68" i="6"/>
  <c r="AK68" i="6"/>
  <c r="AL68" i="6"/>
  <c r="AN68" i="6"/>
  <c r="AO68" i="6"/>
  <c r="AP68" i="6"/>
  <c r="AQ68" i="6"/>
  <c r="AS68" i="6"/>
  <c r="AT68" i="6"/>
  <c r="AU68" i="6"/>
  <c r="AV68" i="6"/>
  <c r="AX68" i="6"/>
  <c r="AY68" i="6"/>
  <c r="AZ68" i="6"/>
  <c r="BA68" i="6"/>
  <c r="E69" i="6"/>
  <c r="F69" i="6"/>
  <c r="G69" i="6"/>
  <c r="H69" i="6"/>
  <c r="J69" i="6"/>
  <c r="K69" i="6"/>
  <c r="L69" i="6"/>
  <c r="M69" i="6"/>
  <c r="O69" i="6"/>
  <c r="P69" i="6"/>
  <c r="Q69" i="6"/>
  <c r="R69" i="6"/>
  <c r="T69" i="6"/>
  <c r="U69" i="6"/>
  <c r="V69" i="6"/>
  <c r="W69" i="6"/>
  <c r="Y69" i="6"/>
  <c r="Z69" i="6"/>
  <c r="AA69" i="6"/>
  <c r="AB69" i="6"/>
  <c r="AD69" i="6"/>
  <c r="AE69" i="6"/>
  <c r="AF69" i="6"/>
  <c r="AG69" i="6"/>
  <c r="AI69" i="6"/>
  <c r="AJ69" i="6"/>
  <c r="AK69" i="6"/>
  <c r="AL69" i="6"/>
  <c r="AN69" i="6"/>
  <c r="AO69" i="6"/>
  <c r="AP69" i="6"/>
  <c r="AQ69" i="6"/>
  <c r="AS69" i="6"/>
  <c r="AT69" i="6"/>
  <c r="AU69" i="6"/>
  <c r="AV69" i="6"/>
  <c r="AX69" i="6"/>
  <c r="AY69" i="6"/>
  <c r="AZ69" i="6"/>
  <c r="BA69" i="6"/>
  <c r="E70" i="6"/>
  <c r="F70" i="6"/>
  <c r="G70" i="6"/>
  <c r="H70" i="6"/>
  <c r="J70" i="6"/>
  <c r="K70" i="6"/>
  <c r="L70" i="6"/>
  <c r="M70" i="6"/>
  <c r="O70" i="6"/>
  <c r="P70" i="6"/>
  <c r="Q70" i="6"/>
  <c r="R70" i="6"/>
  <c r="T70" i="6"/>
  <c r="U70" i="6"/>
  <c r="V70" i="6"/>
  <c r="W70" i="6"/>
  <c r="Y70" i="6"/>
  <c r="Z70" i="6"/>
  <c r="AA70" i="6"/>
  <c r="AB70" i="6"/>
  <c r="AD70" i="6"/>
  <c r="AE70" i="6"/>
  <c r="AF70" i="6"/>
  <c r="AG70" i="6"/>
  <c r="AI70" i="6"/>
  <c r="AJ70" i="6"/>
  <c r="AK70" i="6"/>
  <c r="AL70" i="6"/>
  <c r="AN70" i="6"/>
  <c r="AO70" i="6"/>
  <c r="AP70" i="6"/>
  <c r="AQ70" i="6"/>
  <c r="AS70" i="6"/>
  <c r="AT70" i="6"/>
  <c r="AU70" i="6"/>
  <c r="AV70" i="6"/>
  <c r="AX70" i="6"/>
  <c r="AY70" i="6"/>
  <c r="AZ70" i="6"/>
  <c r="BA70" i="6"/>
  <c r="E71" i="6"/>
  <c r="F71" i="6"/>
  <c r="G71" i="6"/>
  <c r="H71" i="6"/>
  <c r="J71" i="6"/>
  <c r="K71" i="6"/>
  <c r="L71" i="6"/>
  <c r="M71" i="6"/>
  <c r="O71" i="6"/>
  <c r="P71" i="6"/>
  <c r="Q71" i="6"/>
  <c r="R71" i="6"/>
  <c r="T71" i="6"/>
  <c r="U71" i="6"/>
  <c r="V71" i="6"/>
  <c r="W71" i="6"/>
  <c r="Y71" i="6"/>
  <c r="Z71" i="6"/>
  <c r="AA71" i="6"/>
  <c r="AB71" i="6"/>
  <c r="AD71" i="6"/>
  <c r="AE71" i="6"/>
  <c r="AF71" i="6"/>
  <c r="AG71" i="6"/>
  <c r="AI71" i="6"/>
  <c r="AJ71" i="6"/>
  <c r="AK71" i="6"/>
  <c r="AL71" i="6"/>
  <c r="AN71" i="6"/>
  <c r="AO71" i="6"/>
  <c r="AP71" i="6"/>
  <c r="AQ71" i="6"/>
  <c r="AS71" i="6"/>
  <c r="AT71" i="6"/>
  <c r="AU71" i="6"/>
  <c r="AV71" i="6"/>
  <c r="AX71" i="6"/>
  <c r="AY71" i="6"/>
  <c r="AZ71" i="6"/>
  <c r="BA71" i="6"/>
  <c r="E72" i="6"/>
  <c r="F72" i="6"/>
  <c r="G72" i="6"/>
  <c r="H72" i="6"/>
  <c r="J72" i="6"/>
  <c r="K72" i="6"/>
  <c r="L72" i="6"/>
  <c r="M72" i="6"/>
  <c r="O72" i="6"/>
  <c r="P72" i="6"/>
  <c r="Q72" i="6"/>
  <c r="R72" i="6"/>
  <c r="T72" i="6"/>
  <c r="U72" i="6"/>
  <c r="V72" i="6"/>
  <c r="W72" i="6"/>
  <c r="Y72" i="6"/>
  <c r="Z72" i="6"/>
  <c r="AA72" i="6"/>
  <c r="AB72" i="6"/>
  <c r="AD72" i="6"/>
  <c r="AE72" i="6"/>
  <c r="AF72" i="6"/>
  <c r="AG72" i="6"/>
  <c r="AI72" i="6"/>
  <c r="AJ72" i="6"/>
  <c r="AK72" i="6"/>
  <c r="AL72" i="6"/>
  <c r="AN72" i="6"/>
  <c r="AO72" i="6"/>
  <c r="AP72" i="6"/>
  <c r="AQ72" i="6"/>
  <c r="AS72" i="6"/>
  <c r="AT72" i="6"/>
  <c r="AU72" i="6"/>
  <c r="AV72" i="6"/>
  <c r="AX72" i="6"/>
  <c r="AY72" i="6"/>
  <c r="AZ72" i="6"/>
  <c r="BA72" i="6"/>
  <c r="E73" i="6"/>
  <c r="F73" i="6"/>
  <c r="G73" i="6"/>
  <c r="H73" i="6"/>
  <c r="J73" i="6"/>
  <c r="K73" i="6"/>
  <c r="L73" i="6"/>
  <c r="M73" i="6"/>
  <c r="O73" i="6"/>
  <c r="P73" i="6"/>
  <c r="Q73" i="6"/>
  <c r="R73" i="6"/>
  <c r="T73" i="6"/>
  <c r="U73" i="6"/>
  <c r="V73" i="6"/>
  <c r="W73" i="6"/>
  <c r="Y73" i="6"/>
  <c r="Z73" i="6"/>
  <c r="AA73" i="6"/>
  <c r="AB73" i="6"/>
  <c r="AD73" i="6"/>
  <c r="AE73" i="6"/>
  <c r="AF73" i="6"/>
  <c r="AG73" i="6"/>
  <c r="AI73" i="6"/>
  <c r="AJ73" i="6"/>
  <c r="AK73" i="6"/>
  <c r="AL73" i="6"/>
  <c r="AN73" i="6"/>
  <c r="AO73" i="6"/>
  <c r="AP73" i="6"/>
  <c r="AQ73" i="6"/>
  <c r="AS73" i="6"/>
  <c r="AT73" i="6"/>
  <c r="AU73" i="6"/>
  <c r="AV73" i="6"/>
  <c r="AX73" i="6"/>
  <c r="AY73" i="6"/>
  <c r="AZ73" i="6"/>
  <c r="BA73" i="6"/>
  <c r="E74" i="6"/>
  <c r="F74" i="6"/>
  <c r="G74" i="6"/>
  <c r="H74" i="6"/>
  <c r="J74" i="6"/>
  <c r="K74" i="6"/>
  <c r="L74" i="6"/>
  <c r="M74" i="6"/>
  <c r="O74" i="6"/>
  <c r="P74" i="6"/>
  <c r="Q74" i="6"/>
  <c r="R74" i="6"/>
  <c r="T74" i="6"/>
  <c r="U74" i="6"/>
  <c r="V74" i="6"/>
  <c r="W74" i="6"/>
  <c r="Y74" i="6"/>
  <c r="Z74" i="6"/>
  <c r="AA74" i="6"/>
  <c r="AB74" i="6"/>
  <c r="AD74" i="6"/>
  <c r="AE74" i="6"/>
  <c r="AF74" i="6"/>
  <c r="AG74" i="6"/>
  <c r="AI74" i="6"/>
  <c r="AJ74" i="6"/>
  <c r="AK74" i="6"/>
  <c r="AL74" i="6"/>
  <c r="AN74" i="6"/>
  <c r="AO74" i="6"/>
  <c r="AP74" i="6"/>
  <c r="AQ74" i="6"/>
  <c r="AS74" i="6"/>
  <c r="AT74" i="6"/>
  <c r="AU74" i="6"/>
  <c r="AV74" i="6"/>
  <c r="AX74" i="6"/>
  <c r="AY74" i="6"/>
  <c r="AZ74" i="6"/>
  <c r="BA74" i="6"/>
  <c r="E75" i="6"/>
  <c r="F75" i="6"/>
  <c r="G75" i="6"/>
  <c r="H75" i="6"/>
  <c r="J75" i="6"/>
  <c r="K75" i="6"/>
  <c r="L75" i="6"/>
  <c r="M75" i="6"/>
  <c r="O75" i="6"/>
  <c r="P75" i="6"/>
  <c r="Q75" i="6"/>
  <c r="R75" i="6"/>
  <c r="T75" i="6"/>
  <c r="U75" i="6"/>
  <c r="V75" i="6"/>
  <c r="W75" i="6"/>
  <c r="Y75" i="6"/>
  <c r="Z75" i="6"/>
  <c r="AA75" i="6"/>
  <c r="AB75" i="6"/>
  <c r="AD75" i="6"/>
  <c r="AE75" i="6"/>
  <c r="AF75" i="6"/>
  <c r="AG75" i="6"/>
  <c r="AI75" i="6"/>
  <c r="AJ75" i="6"/>
  <c r="AK75" i="6"/>
  <c r="AL75" i="6"/>
  <c r="AN75" i="6"/>
  <c r="AO75" i="6"/>
  <c r="AP75" i="6"/>
  <c r="AQ75" i="6"/>
  <c r="AS75" i="6"/>
  <c r="AT75" i="6"/>
  <c r="AU75" i="6"/>
  <c r="AV75" i="6"/>
  <c r="AX75" i="6"/>
  <c r="AY75" i="6"/>
  <c r="AZ75" i="6"/>
  <c r="BA75" i="6"/>
  <c r="E76" i="6"/>
  <c r="F76" i="6"/>
  <c r="G76" i="6"/>
  <c r="H76" i="6"/>
  <c r="J76" i="6"/>
  <c r="K76" i="6"/>
  <c r="L76" i="6"/>
  <c r="M76" i="6"/>
  <c r="O76" i="6"/>
  <c r="P76" i="6"/>
  <c r="Q76" i="6"/>
  <c r="R76" i="6"/>
  <c r="T76" i="6"/>
  <c r="U76" i="6"/>
  <c r="V76" i="6"/>
  <c r="W76" i="6"/>
  <c r="Y76" i="6"/>
  <c r="Z76" i="6"/>
  <c r="AA76" i="6"/>
  <c r="AB76" i="6"/>
  <c r="AD76" i="6"/>
  <c r="AE76" i="6"/>
  <c r="AF76" i="6"/>
  <c r="AG76" i="6"/>
  <c r="AI76" i="6"/>
  <c r="AJ76" i="6"/>
  <c r="AK76" i="6"/>
  <c r="AL76" i="6"/>
  <c r="AN76" i="6"/>
  <c r="AO76" i="6"/>
  <c r="AP76" i="6"/>
  <c r="AQ76" i="6"/>
  <c r="AS76" i="6"/>
  <c r="AT76" i="6"/>
  <c r="AU76" i="6"/>
  <c r="AV76" i="6"/>
  <c r="AX76" i="6"/>
  <c r="AY76" i="6"/>
  <c r="AZ76" i="6"/>
  <c r="BA76" i="6"/>
  <c r="E77" i="6"/>
  <c r="F77" i="6"/>
  <c r="G77" i="6"/>
  <c r="H77" i="6"/>
  <c r="J77" i="6"/>
  <c r="K77" i="6"/>
  <c r="L77" i="6"/>
  <c r="M77" i="6"/>
  <c r="O77" i="6"/>
  <c r="P77" i="6"/>
  <c r="Q77" i="6"/>
  <c r="R77" i="6"/>
  <c r="T77" i="6"/>
  <c r="U77" i="6"/>
  <c r="V77" i="6"/>
  <c r="W77" i="6"/>
  <c r="Y77" i="6"/>
  <c r="Z77" i="6"/>
  <c r="AA77" i="6"/>
  <c r="AB77" i="6"/>
  <c r="AD77" i="6"/>
  <c r="AE77" i="6"/>
  <c r="AF77" i="6"/>
  <c r="AG77" i="6"/>
  <c r="AI77" i="6"/>
  <c r="AJ77" i="6"/>
  <c r="AK77" i="6"/>
  <c r="AL77" i="6"/>
  <c r="AN77" i="6"/>
  <c r="AO77" i="6"/>
  <c r="AP77" i="6"/>
  <c r="AQ77" i="6"/>
  <c r="AS77" i="6"/>
  <c r="AT77" i="6"/>
  <c r="AU77" i="6"/>
  <c r="AV77" i="6"/>
  <c r="AX77" i="6"/>
  <c r="AY77" i="6"/>
  <c r="AZ77" i="6"/>
  <c r="BA77" i="6"/>
  <c r="E78" i="6"/>
  <c r="F78" i="6"/>
  <c r="G78" i="6"/>
  <c r="H78" i="6"/>
  <c r="J78" i="6"/>
  <c r="K78" i="6"/>
  <c r="L78" i="6"/>
  <c r="M78" i="6"/>
  <c r="O78" i="6"/>
  <c r="P78" i="6"/>
  <c r="Q78" i="6"/>
  <c r="R78" i="6"/>
  <c r="T78" i="6"/>
  <c r="U78" i="6"/>
  <c r="V78" i="6"/>
  <c r="W78" i="6"/>
  <c r="Y78" i="6"/>
  <c r="Z78" i="6"/>
  <c r="AA78" i="6"/>
  <c r="AB78" i="6"/>
  <c r="AD78" i="6"/>
  <c r="AE78" i="6"/>
  <c r="AF78" i="6"/>
  <c r="AG78" i="6"/>
  <c r="AI78" i="6"/>
  <c r="AJ78" i="6"/>
  <c r="AK78" i="6"/>
  <c r="AL78" i="6"/>
  <c r="AN78" i="6"/>
  <c r="AO78" i="6"/>
  <c r="AP78" i="6"/>
  <c r="AQ78" i="6"/>
  <c r="AS78" i="6"/>
  <c r="AT78" i="6"/>
  <c r="AU78" i="6"/>
  <c r="AV78" i="6"/>
  <c r="AX78" i="6"/>
  <c r="AY78" i="6"/>
  <c r="AZ78" i="6"/>
  <c r="BA78" i="6"/>
  <c r="E79" i="6"/>
  <c r="F79" i="6"/>
  <c r="G79" i="6"/>
  <c r="H79" i="6"/>
  <c r="J79" i="6"/>
  <c r="K79" i="6"/>
  <c r="L79" i="6"/>
  <c r="M79" i="6"/>
  <c r="O79" i="6"/>
  <c r="P79" i="6"/>
  <c r="Q79" i="6"/>
  <c r="R79" i="6"/>
  <c r="T79" i="6"/>
  <c r="U79" i="6"/>
  <c r="V79" i="6"/>
  <c r="W79" i="6"/>
  <c r="Y79" i="6"/>
  <c r="Z79" i="6"/>
  <c r="AA79" i="6"/>
  <c r="AB79" i="6"/>
  <c r="AD79" i="6"/>
  <c r="AE79" i="6"/>
  <c r="AF79" i="6"/>
  <c r="AG79" i="6"/>
  <c r="AI79" i="6"/>
  <c r="AJ79" i="6"/>
  <c r="AK79" i="6"/>
  <c r="AL79" i="6"/>
  <c r="AN79" i="6"/>
  <c r="AO79" i="6"/>
  <c r="AP79" i="6"/>
  <c r="AQ79" i="6"/>
  <c r="AS79" i="6"/>
  <c r="AT79" i="6"/>
  <c r="AU79" i="6"/>
  <c r="AV79" i="6"/>
  <c r="AX79" i="6"/>
  <c r="AY79" i="6"/>
  <c r="AZ79" i="6"/>
  <c r="BA79" i="6"/>
  <c r="E80" i="6"/>
  <c r="F80" i="6"/>
  <c r="G80" i="6"/>
  <c r="H80" i="6"/>
  <c r="J80" i="6"/>
  <c r="K80" i="6"/>
  <c r="L80" i="6"/>
  <c r="M80" i="6"/>
  <c r="O80" i="6"/>
  <c r="P80" i="6"/>
  <c r="Q80" i="6"/>
  <c r="R80" i="6"/>
  <c r="T80" i="6"/>
  <c r="U80" i="6"/>
  <c r="V80" i="6"/>
  <c r="W80" i="6"/>
  <c r="Y80" i="6"/>
  <c r="Z80" i="6"/>
  <c r="AA80" i="6"/>
  <c r="AB80" i="6"/>
  <c r="AD80" i="6"/>
  <c r="AE80" i="6"/>
  <c r="AF80" i="6"/>
  <c r="AG80" i="6"/>
  <c r="AI80" i="6"/>
  <c r="AJ80" i="6"/>
  <c r="AK80" i="6"/>
  <c r="AL80" i="6"/>
  <c r="AN80" i="6"/>
  <c r="AO80" i="6"/>
  <c r="AP80" i="6"/>
  <c r="AQ80" i="6"/>
  <c r="AS80" i="6"/>
  <c r="AT80" i="6"/>
  <c r="AU80" i="6"/>
  <c r="AV80" i="6"/>
  <c r="AX80" i="6"/>
  <c r="AY80" i="6"/>
  <c r="AZ80" i="6"/>
  <c r="BA80" i="6"/>
  <c r="E81" i="6"/>
  <c r="F81" i="6"/>
  <c r="G81" i="6"/>
  <c r="H81" i="6"/>
  <c r="J81" i="6"/>
  <c r="K81" i="6"/>
  <c r="L81" i="6"/>
  <c r="M81" i="6"/>
  <c r="O81" i="6"/>
  <c r="P81" i="6"/>
  <c r="Q81" i="6"/>
  <c r="R81" i="6"/>
  <c r="T81" i="6"/>
  <c r="U81" i="6"/>
  <c r="V81" i="6"/>
  <c r="W81" i="6"/>
  <c r="Y81" i="6"/>
  <c r="Z81" i="6"/>
  <c r="AA81" i="6"/>
  <c r="AB81" i="6"/>
  <c r="AD81" i="6"/>
  <c r="AE81" i="6"/>
  <c r="AF81" i="6"/>
  <c r="AG81" i="6"/>
  <c r="AI81" i="6"/>
  <c r="AJ81" i="6"/>
  <c r="AK81" i="6"/>
  <c r="AL81" i="6"/>
  <c r="AN81" i="6"/>
  <c r="AO81" i="6"/>
  <c r="AP81" i="6"/>
  <c r="AQ81" i="6"/>
  <c r="AS81" i="6"/>
  <c r="AT81" i="6"/>
  <c r="AU81" i="6"/>
  <c r="AV81" i="6"/>
  <c r="AX81" i="6"/>
  <c r="AY81" i="6"/>
  <c r="AZ81" i="6"/>
  <c r="BA81" i="6"/>
  <c r="E82" i="6"/>
  <c r="F82" i="6"/>
  <c r="G82" i="6"/>
  <c r="H82" i="6"/>
  <c r="J82" i="6"/>
  <c r="K82" i="6"/>
  <c r="L82" i="6"/>
  <c r="M82" i="6"/>
  <c r="O82" i="6"/>
  <c r="P82" i="6"/>
  <c r="Q82" i="6"/>
  <c r="R82" i="6"/>
  <c r="T82" i="6"/>
  <c r="U82" i="6"/>
  <c r="V82" i="6"/>
  <c r="W82" i="6"/>
  <c r="Y82" i="6"/>
  <c r="Z82" i="6"/>
  <c r="AA82" i="6"/>
  <c r="AB82" i="6"/>
  <c r="AD82" i="6"/>
  <c r="AE82" i="6"/>
  <c r="AF82" i="6"/>
  <c r="AG82" i="6"/>
  <c r="AI82" i="6"/>
  <c r="AJ82" i="6"/>
  <c r="AK82" i="6"/>
  <c r="AL82" i="6"/>
  <c r="AN82" i="6"/>
  <c r="AO82" i="6"/>
  <c r="AP82" i="6"/>
  <c r="AQ82" i="6"/>
  <c r="AS82" i="6"/>
  <c r="AT82" i="6"/>
  <c r="AU82" i="6"/>
  <c r="AV82" i="6"/>
  <c r="AX82" i="6"/>
  <c r="AY82" i="6"/>
  <c r="AZ82" i="6"/>
  <c r="BA82" i="6"/>
  <c r="E83" i="6"/>
  <c r="F83" i="6"/>
  <c r="G83" i="6"/>
  <c r="H83" i="6"/>
  <c r="J83" i="6"/>
  <c r="K83" i="6"/>
  <c r="L83" i="6"/>
  <c r="M83" i="6"/>
  <c r="O83" i="6"/>
  <c r="P83" i="6"/>
  <c r="Q83" i="6"/>
  <c r="R83" i="6"/>
  <c r="T83" i="6"/>
  <c r="U83" i="6"/>
  <c r="V83" i="6"/>
  <c r="W83" i="6"/>
  <c r="Y83" i="6"/>
  <c r="Z83" i="6"/>
  <c r="AA83" i="6"/>
  <c r="AB83" i="6"/>
  <c r="AD83" i="6"/>
  <c r="AE83" i="6"/>
  <c r="AF83" i="6"/>
  <c r="AG83" i="6"/>
  <c r="AI83" i="6"/>
  <c r="AJ83" i="6"/>
  <c r="AK83" i="6"/>
  <c r="AL83" i="6"/>
  <c r="AN83" i="6"/>
  <c r="AO83" i="6"/>
  <c r="AP83" i="6"/>
  <c r="AQ83" i="6"/>
  <c r="AS83" i="6"/>
  <c r="AT83" i="6"/>
  <c r="AU83" i="6"/>
  <c r="AV83" i="6"/>
  <c r="AX83" i="6"/>
  <c r="AY83" i="6"/>
  <c r="AZ83" i="6"/>
  <c r="BA83" i="6"/>
  <c r="E84" i="6"/>
  <c r="F84" i="6"/>
  <c r="G84" i="6"/>
  <c r="H84" i="6"/>
  <c r="J84" i="6"/>
  <c r="K84" i="6"/>
  <c r="L84" i="6"/>
  <c r="M84" i="6"/>
  <c r="O84" i="6"/>
  <c r="P84" i="6"/>
  <c r="Q84" i="6"/>
  <c r="R84" i="6"/>
  <c r="T84" i="6"/>
  <c r="U84" i="6"/>
  <c r="V84" i="6"/>
  <c r="W84" i="6"/>
  <c r="Y84" i="6"/>
  <c r="Z84" i="6"/>
  <c r="AA84" i="6"/>
  <c r="AB84" i="6"/>
  <c r="AD84" i="6"/>
  <c r="AE84" i="6"/>
  <c r="AF84" i="6"/>
  <c r="AG84" i="6"/>
  <c r="AI84" i="6"/>
  <c r="AJ84" i="6"/>
  <c r="AK84" i="6"/>
  <c r="AL84" i="6"/>
  <c r="AN84" i="6"/>
  <c r="AO84" i="6"/>
  <c r="AP84" i="6"/>
  <c r="AQ84" i="6"/>
  <c r="AS84" i="6"/>
  <c r="AT84" i="6"/>
  <c r="AU84" i="6"/>
  <c r="AV84" i="6"/>
  <c r="AX84" i="6"/>
  <c r="AY84" i="6"/>
  <c r="AZ84" i="6"/>
  <c r="BA84" i="6"/>
  <c r="E85" i="6"/>
  <c r="F85" i="6"/>
  <c r="G85" i="6"/>
  <c r="H85" i="6"/>
  <c r="J85" i="6"/>
  <c r="K85" i="6"/>
  <c r="L85" i="6"/>
  <c r="M85" i="6"/>
  <c r="O85" i="6"/>
  <c r="P85" i="6"/>
  <c r="Q85" i="6"/>
  <c r="R85" i="6"/>
  <c r="T85" i="6"/>
  <c r="U85" i="6"/>
  <c r="V85" i="6"/>
  <c r="W85" i="6"/>
  <c r="Y85" i="6"/>
  <c r="Z85" i="6"/>
  <c r="AA85" i="6"/>
  <c r="AB85" i="6"/>
  <c r="AD85" i="6"/>
  <c r="AE85" i="6"/>
  <c r="AF85" i="6"/>
  <c r="AG85" i="6"/>
  <c r="AI85" i="6"/>
  <c r="AJ85" i="6"/>
  <c r="AK85" i="6"/>
  <c r="AL85" i="6"/>
  <c r="AN85" i="6"/>
  <c r="AO85" i="6"/>
  <c r="AP85" i="6"/>
  <c r="AQ85" i="6"/>
  <c r="AS85" i="6"/>
  <c r="AT85" i="6"/>
  <c r="AU85" i="6"/>
  <c r="AV85" i="6"/>
  <c r="AX85" i="6"/>
  <c r="AY85" i="6"/>
  <c r="AZ85" i="6"/>
  <c r="BA85" i="6"/>
  <c r="E86" i="6"/>
  <c r="F86" i="6"/>
  <c r="G86" i="6"/>
  <c r="H86" i="6"/>
  <c r="J86" i="6"/>
  <c r="K86" i="6"/>
  <c r="L86" i="6"/>
  <c r="M86" i="6"/>
  <c r="O86" i="6"/>
  <c r="P86" i="6"/>
  <c r="Q86" i="6"/>
  <c r="R86" i="6"/>
  <c r="T86" i="6"/>
  <c r="U86" i="6"/>
  <c r="V86" i="6"/>
  <c r="W86" i="6"/>
  <c r="Y86" i="6"/>
  <c r="Z86" i="6"/>
  <c r="AA86" i="6"/>
  <c r="AB86" i="6"/>
  <c r="AD86" i="6"/>
  <c r="AE86" i="6"/>
  <c r="AF86" i="6"/>
  <c r="AG86" i="6"/>
  <c r="AI86" i="6"/>
  <c r="AJ86" i="6"/>
  <c r="AK86" i="6"/>
  <c r="AL86" i="6"/>
  <c r="AN86" i="6"/>
  <c r="AO86" i="6"/>
  <c r="AP86" i="6"/>
  <c r="AQ86" i="6"/>
  <c r="AS86" i="6"/>
  <c r="AT86" i="6"/>
  <c r="AU86" i="6"/>
  <c r="AV86" i="6"/>
  <c r="AX86" i="6"/>
  <c r="AY86" i="6"/>
  <c r="AZ86" i="6"/>
  <c r="BA86" i="6"/>
  <c r="E87" i="6"/>
  <c r="F87" i="6"/>
  <c r="G87" i="6"/>
  <c r="H87" i="6"/>
  <c r="J87" i="6"/>
  <c r="K87" i="6"/>
  <c r="L87" i="6"/>
  <c r="M87" i="6"/>
  <c r="O87" i="6"/>
  <c r="P87" i="6"/>
  <c r="Q87" i="6"/>
  <c r="R87" i="6"/>
  <c r="T87" i="6"/>
  <c r="U87" i="6"/>
  <c r="V87" i="6"/>
  <c r="W87" i="6"/>
  <c r="Y87" i="6"/>
  <c r="Z87" i="6"/>
  <c r="AA87" i="6"/>
  <c r="AB87" i="6"/>
  <c r="AD87" i="6"/>
  <c r="AE87" i="6"/>
  <c r="AF87" i="6"/>
  <c r="AG87" i="6"/>
  <c r="AI87" i="6"/>
  <c r="AJ87" i="6"/>
  <c r="AK87" i="6"/>
  <c r="AL87" i="6"/>
  <c r="AN87" i="6"/>
  <c r="AO87" i="6"/>
  <c r="AP87" i="6"/>
  <c r="AQ87" i="6"/>
  <c r="AS87" i="6"/>
  <c r="AT87" i="6"/>
  <c r="AU87" i="6"/>
  <c r="AV87" i="6"/>
  <c r="AX87" i="6"/>
  <c r="AY87" i="6"/>
  <c r="AZ87" i="6"/>
  <c r="BA87" i="6"/>
  <c r="E88" i="6"/>
  <c r="F88" i="6"/>
  <c r="G88" i="6"/>
  <c r="H88" i="6"/>
  <c r="J88" i="6"/>
  <c r="K88" i="6"/>
  <c r="L88" i="6"/>
  <c r="M88" i="6"/>
  <c r="O88" i="6"/>
  <c r="P88" i="6"/>
  <c r="Q88" i="6"/>
  <c r="R88" i="6"/>
  <c r="T88" i="6"/>
  <c r="U88" i="6"/>
  <c r="V88" i="6"/>
  <c r="W88" i="6"/>
  <c r="Y88" i="6"/>
  <c r="Z88" i="6"/>
  <c r="AA88" i="6"/>
  <c r="AB88" i="6"/>
  <c r="AD88" i="6"/>
  <c r="AE88" i="6"/>
  <c r="AF88" i="6"/>
  <c r="AG88" i="6"/>
  <c r="AI88" i="6"/>
  <c r="AJ88" i="6"/>
  <c r="AK88" i="6"/>
  <c r="AL88" i="6"/>
  <c r="AN88" i="6"/>
  <c r="AO88" i="6"/>
  <c r="AP88" i="6"/>
  <c r="AQ88" i="6"/>
  <c r="AS88" i="6"/>
  <c r="AT88" i="6"/>
  <c r="AU88" i="6"/>
  <c r="AV88" i="6"/>
  <c r="AX88" i="6"/>
  <c r="AY88" i="6"/>
  <c r="AZ88" i="6"/>
  <c r="BA88" i="6"/>
  <c r="E89" i="6"/>
  <c r="F89" i="6"/>
  <c r="G89" i="6"/>
  <c r="H89" i="6"/>
  <c r="J89" i="6"/>
  <c r="K89" i="6"/>
  <c r="L89" i="6"/>
  <c r="M89" i="6"/>
  <c r="O89" i="6"/>
  <c r="P89" i="6"/>
  <c r="Q89" i="6"/>
  <c r="R89" i="6"/>
  <c r="T89" i="6"/>
  <c r="U89" i="6"/>
  <c r="V89" i="6"/>
  <c r="W89" i="6"/>
  <c r="Y89" i="6"/>
  <c r="Z89" i="6"/>
  <c r="AA89" i="6"/>
  <c r="AB89" i="6"/>
  <c r="AD89" i="6"/>
  <c r="AE89" i="6"/>
  <c r="AF89" i="6"/>
  <c r="AG89" i="6"/>
  <c r="AI89" i="6"/>
  <c r="AJ89" i="6"/>
  <c r="AK89" i="6"/>
  <c r="AL89" i="6"/>
  <c r="AN89" i="6"/>
  <c r="AO89" i="6"/>
  <c r="AP89" i="6"/>
  <c r="AQ89" i="6"/>
  <c r="AS89" i="6"/>
  <c r="AT89" i="6"/>
  <c r="AU89" i="6"/>
  <c r="AV89" i="6"/>
  <c r="AX89" i="6"/>
  <c r="AY89" i="6"/>
  <c r="AZ89" i="6"/>
  <c r="BA89" i="6"/>
  <c r="E90" i="6"/>
  <c r="F90" i="6"/>
  <c r="G90" i="6"/>
  <c r="H90" i="6"/>
  <c r="J90" i="6"/>
  <c r="K90" i="6"/>
  <c r="L90" i="6"/>
  <c r="M90" i="6"/>
  <c r="O90" i="6"/>
  <c r="P90" i="6"/>
  <c r="Q90" i="6"/>
  <c r="R90" i="6"/>
  <c r="T90" i="6"/>
  <c r="U90" i="6"/>
  <c r="V90" i="6"/>
  <c r="W90" i="6"/>
  <c r="Y90" i="6"/>
  <c r="Z90" i="6"/>
  <c r="AA90" i="6"/>
  <c r="AB90" i="6"/>
  <c r="AD90" i="6"/>
  <c r="AE90" i="6"/>
  <c r="AF90" i="6"/>
  <c r="AG90" i="6"/>
  <c r="AI90" i="6"/>
  <c r="AJ90" i="6"/>
  <c r="AK90" i="6"/>
  <c r="AL90" i="6"/>
  <c r="AN90" i="6"/>
  <c r="AO90" i="6"/>
  <c r="AP90" i="6"/>
  <c r="AQ90" i="6"/>
  <c r="AS90" i="6"/>
  <c r="AT90" i="6"/>
  <c r="AU90" i="6"/>
  <c r="AV90" i="6"/>
  <c r="AX90" i="6"/>
  <c r="AY90" i="6"/>
  <c r="AZ90" i="6"/>
  <c r="BA90" i="6"/>
  <c r="E91" i="6"/>
  <c r="F91" i="6"/>
  <c r="G91" i="6"/>
  <c r="H91" i="6"/>
  <c r="J91" i="6"/>
  <c r="K91" i="6"/>
  <c r="L91" i="6"/>
  <c r="M91" i="6"/>
  <c r="O91" i="6"/>
  <c r="P91" i="6"/>
  <c r="Q91" i="6"/>
  <c r="R91" i="6"/>
  <c r="T91" i="6"/>
  <c r="U91" i="6"/>
  <c r="V91" i="6"/>
  <c r="W91" i="6"/>
  <c r="Y91" i="6"/>
  <c r="Z91" i="6"/>
  <c r="AA91" i="6"/>
  <c r="AB91" i="6"/>
  <c r="AD91" i="6"/>
  <c r="AE91" i="6"/>
  <c r="AF91" i="6"/>
  <c r="AG91" i="6"/>
  <c r="AI91" i="6"/>
  <c r="AJ91" i="6"/>
  <c r="AK91" i="6"/>
  <c r="AL91" i="6"/>
  <c r="AN91" i="6"/>
  <c r="AO91" i="6"/>
  <c r="AP91" i="6"/>
  <c r="AQ91" i="6"/>
  <c r="AS91" i="6"/>
  <c r="AT91" i="6"/>
  <c r="AU91" i="6"/>
  <c r="AV91" i="6"/>
  <c r="AX91" i="6"/>
  <c r="AY91" i="6"/>
  <c r="AZ91" i="6"/>
  <c r="BA91" i="6"/>
  <c r="E92" i="6"/>
  <c r="F92" i="6"/>
  <c r="G92" i="6"/>
  <c r="H92" i="6"/>
  <c r="J92" i="6"/>
  <c r="K92" i="6"/>
  <c r="L92" i="6"/>
  <c r="M92" i="6"/>
  <c r="O92" i="6"/>
  <c r="P92" i="6"/>
  <c r="Q92" i="6"/>
  <c r="R92" i="6"/>
  <c r="T92" i="6"/>
  <c r="U92" i="6"/>
  <c r="V92" i="6"/>
  <c r="W92" i="6"/>
  <c r="Y92" i="6"/>
  <c r="Z92" i="6"/>
  <c r="AA92" i="6"/>
  <c r="AB92" i="6"/>
  <c r="AD92" i="6"/>
  <c r="AE92" i="6"/>
  <c r="AF92" i="6"/>
  <c r="AG92" i="6"/>
  <c r="AI92" i="6"/>
  <c r="AJ92" i="6"/>
  <c r="AK92" i="6"/>
  <c r="AL92" i="6"/>
  <c r="AN92" i="6"/>
  <c r="AO92" i="6"/>
  <c r="AP92" i="6"/>
  <c r="AQ92" i="6"/>
  <c r="AS92" i="6"/>
  <c r="AT92" i="6"/>
  <c r="AU92" i="6"/>
  <c r="AV92" i="6"/>
  <c r="AX92" i="6"/>
  <c r="AY92" i="6"/>
  <c r="AZ92" i="6"/>
  <c r="BA92" i="6"/>
  <c r="E93" i="6"/>
  <c r="F93" i="6"/>
  <c r="G93" i="6"/>
  <c r="H93" i="6"/>
  <c r="J93" i="6"/>
  <c r="K93" i="6"/>
  <c r="L93" i="6"/>
  <c r="M93" i="6"/>
  <c r="O93" i="6"/>
  <c r="P93" i="6"/>
  <c r="Q93" i="6"/>
  <c r="R93" i="6"/>
  <c r="T93" i="6"/>
  <c r="U93" i="6"/>
  <c r="V93" i="6"/>
  <c r="W93" i="6"/>
  <c r="Y93" i="6"/>
  <c r="Z93" i="6"/>
  <c r="AA93" i="6"/>
  <c r="AB93" i="6"/>
  <c r="AD93" i="6"/>
  <c r="AE93" i="6"/>
  <c r="AF93" i="6"/>
  <c r="AG93" i="6"/>
  <c r="AI93" i="6"/>
  <c r="AJ93" i="6"/>
  <c r="AK93" i="6"/>
  <c r="AL93" i="6"/>
  <c r="AN93" i="6"/>
  <c r="AO93" i="6"/>
  <c r="AP93" i="6"/>
  <c r="AQ93" i="6"/>
  <c r="AS93" i="6"/>
  <c r="AT93" i="6"/>
  <c r="AU93" i="6"/>
  <c r="AV93" i="6"/>
  <c r="AX93" i="6"/>
  <c r="AY93" i="6"/>
  <c r="AZ93" i="6"/>
  <c r="BA93" i="6"/>
  <c r="E94" i="6"/>
  <c r="F94" i="6"/>
  <c r="G94" i="6"/>
  <c r="H94" i="6"/>
  <c r="J94" i="6"/>
  <c r="K94" i="6"/>
  <c r="L94" i="6"/>
  <c r="M94" i="6"/>
  <c r="O94" i="6"/>
  <c r="P94" i="6"/>
  <c r="Q94" i="6"/>
  <c r="R94" i="6"/>
  <c r="T94" i="6"/>
  <c r="U94" i="6"/>
  <c r="V94" i="6"/>
  <c r="W94" i="6"/>
  <c r="Y94" i="6"/>
  <c r="Z94" i="6"/>
  <c r="AA94" i="6"/>
  <c r="AB94" i="6"/>
  <c r="AD94" i="6"/>
  <c r="AE94" i="6"/>
  <c r="AF94" i="6"/>
  <c r="AG94" i="6"/>
  <c r="AI94" i="6"/>
  <c r="AJ94" i="6"/>
  <c r="AK94" i="6"/>
  <c r="AL94" i="6"/>
  <c r="AN94" i="6"/>
  <c r="AO94" i="6"/>
  <c r="AP94" i="6"/>
  <c r="AQ94" i="6"/>
  <c r="AS94" i="6"/>
  <c r="AT94" i="6"/>
  <c r="AU94" i="6"/>
  <c r="AV94" i="6"/>
  <c r="AX94" i="6"/>
  <c r="AY94" i="6"/>
  <c r="AZ94" i="6"/>
  <c r="BA94" i="6"/>
  <c r="E95" i="6"/>
  <c r="F95" i="6"/>
  <c r="G95" i="6"/>
  <c r="H95" i="6"/>
  <c r="J95" i="6"/>
  <c r="K95" i="6"/>
  <c r="L95" i="6"/>
  <c r="M95" i="6"/>
  <c r="O95" i="6"/>
  <c r="P95" i="6"/>
  <c r="Q95" i="6"/>
  <c r="R95" i="6"/>
  <c r="T95" i="6"/>
  <c r="U95" i="6"/>
  <c r="V95" i="6"/>
  <c r="W95" i="6"/>
  <c r="Y95" i="6"/>
  <c r="Z95" i="6"/>
  <c r="AA95" i="6"/>
  <c r="AB95" i="6"/>
  <c r="AD95" i="6"/>
  <c r="AE95" i="6"/>
  <c r="AF95" i="6"/>
  <c r="AG95" i="6"/>
  <c r="AI95" i="6"/>
  <c r="AJ95" i="6"/>
  <c r="AK95" i="6"/>
  <c r="AL95" i="6"/>
  <c r="AN95" i="6"/>
  <c r="AO95" i="6"/>
  <c r="AP95" i="6"/>
  <c r="AQ95" i="6"/>
  <c r="AS95" i="6"/>
  <c r="AT95" i="6"/>
  <c r="AU95" i="6"/>
  <c r="AV95" i="6"/>
  <c r="AX95" i="6"/>
  <c r="AY95" i="6"/>
  <c r="AZ95" i="6"/>
  <c r="BA95" i="6"/>
  <c r="E96" i="6"/>
  <c r="F96" i="6"/>
  <c r="G96" i="6"/>
  <c r="H96" i="6"/>
  <c r="J96" i="6"/>
  <c r="K96" i="6"/>
  <c r="L96" i="6"/>
  <c r="M96" i="6"/>
  <c r="O96" i="6"/>
  <c r="P96" i="6"/>
  <c r="Q96" i="6"/>
  <c r="R96" i="6"/>
  <c r="T96" i="6"/>
  <c r="U96" i="6"/>
  <c r="V96" i="6"/>
  <c r="W96" i="6"/>
  <c r="Y96" i="6"/>
  <c r="Z96" i="6"/>
  <c r="AA96" i="6"/>
  <c r="AB96" i="6"/>
  <c r="AD96" i="6"/>
  <c r="AE96" i="6"/>
  <c r="AF96" i="6"/>
  <c r="AG96" i="6"/>
  <c r="AI96" i="6"/>
  <c r="AJ96" i="6"/>
  <c r="AK96" i="6"/>
  <c r="AL96" i="6"/>
  <c r="AN96" i="6"/>
  <c r="AO96" i="6"/>
  <c r="AP96" i="6"/>
  <c r="AQ96" i="6"/>
  <c r="AS96" i="6"/>
  <c r="AT96" i="6"/>
  <c r="AU96" i="6"/>
  <c r="AV96" i="6"/>
  <c r="AX96" i="6"/>
  <c r="AY96" i="6"/>
  <c r="AZ96" i="6"/>
  <c r="BA96" i="6"/>
  <c r="E97" i="6"/>
  <c r="F97" i="6"/>
  <c r="G97" i="6"/>
  <c r="H97" i="6"/>
  <c r="J97" i="6"/>
  <c r="K97" i="6"/>
  <c r="L97" i="6"/>
  <c r="M97" i="6"/>
  <c r="O97" i="6"/>
  <c r="P97" i="6"/>
  <c r="Q97" i="6"/>
  <c r="R97" i="6"/>
  <c r="T97" i="6"/>
  <c r="U97" i="6"/>
  <c r="V97" i="6"/>
  <c r="W97" i="6"/>
  <c r="Y97" i="6"/>
  <c r="Z97" i="6"/>
  <c r="AA97" i="6"/>
  <c r="AB97" i="6"/>
  <c r="AD97" i="6"/>
  <c r="AE97" i="6"/>
  <c r="AF97" i="6"/>
  <c r="AG97" i="6"/>
  <c r="AI97" i="6"/>
  <c r="AJ97" i="6"/>
  <c r="AK97" i="6"/>
  <c r="AL97" i="6"/>
  <c r="AN97" i="6"/>
  <c r="AO97" i="6"/>
  <c r="AP97" i="6"/>
  <c r="AQ97" i="6"/>
  <c r="AS97" i="6"/>
  <c r="AT97" i="6"/>
  <c r="AU97" i="6"/>
  <c r="AV97" i="6"/>
  <c r="AX97" i="6"/>
  <c r="AY97" i="6"/>
  <c r="AZ97" i="6"/>
  <c r="BA97" i="6"/>
  <c r="E98" i="6"/>
  <c r="F98" i="6"/>
  <c r="G98" i="6"/>
  <c r="H98" i="6"/>
  <c r="J98" i="6"/>
  <c r="K98" i="6"/>
  <c r="L98" i="6"/>
  <c r="M98" i="6"/>
  <c r="O98" i="6"/>
  <c r="P98" i="6"/>
  <c r="Q98" i="6"/>
  <c r="R98" i="6"/>
  <c r="T98" i="6"/>
  <c r="U98" i="6"/>
  <c r="V98" i="6"/>
  <c r="W98" i="6"/>
  <c r="Y98" i="6"/>
  <c r="Z98" i="6"/>
  <c r="AA98" i="6"/>
  <c r="AB98" i="6"/>
  <c r="AD98" i="6"/>
  <c r="AE98" i="6"/>
  <c r="AF98" i="6"/>
  <c r="AG98" i="6"/>
  <c r="AI98" i="6"/>
  <c r="AJ98" i="6"/>
  <c r="AK98" i="6"/>
  <c r="AL98" i="6"/>
  <c r="AN98" i="6"/>
  <c r="AO98" i="6"/>
  <c r="AP98" i="6"/>
  <c r="AQ98" i="6"/>
  <c r="AS98" i="6"/>
  <c r="AT98" i="6"/>
  <c r="AU98" i="6"/>
  <c r="AV98" i="6"/>
  <c r="AX98" i="6"/>
  <c r="AY98" i="6"/>
  <c r="AZ98" i="6"/>
  <c r="BA98" i="6"/>
  <c r="E99" i="6"/>
  <c r="F99" i="6"/>
  <c r="G99" i="6"/>
  <c r="H99" i="6"/>
  <c r="J99" i="6"/>
  <c r="K99" i="6"/>
  <c r="L99" i="6"/>
  <c r="M99" i="6"/>
  <c r="O99" i="6"/>
  <c r="P99" i="6"/>
  <c r="Q99" i="6"/>
  <c r="R99" i="6"/>
  <c r="T99" i="6"/>
  <c r="U99" i="6"/>
  <c r="V99" i="6"/>
  <c r="W99" i="6"/>
  <c r="Y99" i="6"/>
  <c r="Z99" i="6"/>
  <c r="AA99" i="6"/>
  <c r="AB99" i="6"/>
  <c r="AD99" i="6"/>
  <c r="AE99" i="6"/>
  <c r="AF99" i="6"/>
  <c r="AG99" i="6"/>
  <c r="AI99" i="6"/>
  <c r="AJ99" i="6"/>
  <c r="AK99" i="6"/>
  <c r="AL99" i="6"/>
  <c r="AN99" i="6"/>
  <c r="AO99" i="6"/>
  <c r="AP99" i="6"/>
  <c r="AQ99" i="6"/>
  <c r="AS99" i="6"/>
  <c r="AT99" i="6"/>
  <c r="AU99" i="6"/>
  <c r="AV99" i="6"/>
  <c r="AX99" i="6"/>
  <c r="AY99" i="6"/>
  <c r="AZ99" i="6"/>
  <c r="BA99" i="6"/>
  <c r="E100" i="6"/>
  <c r="F100" i="6"/>
  <c r="G100" i="6"/>
  <c r="H100" i="6"/>
  <c r="J100" i="6"/>
  <c r="K100" i="6"/>
  <c r="L100" i="6"/>
  <c r="M100" i="6"/>
  <c r="O100" i="6"/>
  <c r="P100" i="6"/>
  <c r="Q100" i="6"/>
  <c r="R100" i="6"/>
  <c r="T100" i="6"/>
  <c r="U100" i="6"/>
  <c r="V100" i="6"/>
  <c r="W100" i="6"/>
  <c r="Y100" i="6"/>
  <c r="Z100" i="6"/>
  <c r="AA100" i="6"/>
  <c r="AB100" i="6"/>
  <c r="AD100" i="6"/>
  <c r="AE100" i="6"/>
  <c r="AF100" i="6"/>
  <c r="AG100" i="6"/>
  <c r="AI100" i="6"/>
  <c r="AJ100" i="6"/>
  <c r="AK100" i="6"/>
  <c r="AL100" i="6"/>
  <c r="AN100" i="6"/>
  <c r="AO100" i="6"/>
  <c r="AP100" i="6"/>
  <c r="AQ100" i="6"/>
  <c r="AS100" i="6"/>
  <c r="AT100" i="6"/>
  <c r="AU100" i="6"/>
  <c r="AV100" i="6"/>
  <c r="AX100" i="6"/>
  <c r="AY100" i="6"/>
  <c r="AZ100" i="6"/>
  <c r="BA100" i="6"/>
  <c r="E101" i="6"/>
  <c r="F101" i="6"/>
  <c r="G101" i="6"/>
  <c r="H101" i="6"/>
  <c r="J101" i="6"/>
  <c r="K101" i="6"/>
  <c r="L101" i="6"/>
  <c r="M101" i="6"/>
  <c r="O101" i="6"/>
  <c r="P101" i="6"/>
  <c r="Q101" i="6"/>
  <c r="R101" i="6"/>
  <c r="T101" i="6"/>
  <c r="U101" i="6"/>
  <c r="V101" i="6"/>
  <c r="W101" i="6"/>
  <c r="Y101" i="6"/>
  <c r="Z101" i="6"/>
  <c r="AA101" i="6"/>
  <c r="AB101" i="6"/>
  <c r="AD101" i="6"/>
  <c r="AE101" i="6"/>
  <c r="AF101" i="6"/>
  <c r="AG101" i="6"/>
  <c r="AI101" i="6"/>
  <c r="AJ101" i="6"/>
  <c r="AK101" i="6"/>
  <c r="AL101" i="6"/>
  <c r="AN101" i="6"/>
  <c r="AO101" i="6"/>
  <c r="AP101" i="6"/>
  <c r="AQ101" i="6"/>
  <c r="AS101" i="6"/>
  <c r="AT101" i="6"/>
  <c r="AU101" i="6"/>
  <c r="AV101" i="6"/>
  <c r="AX101" i="6"/>
  <c r="AY101" i="6"/>
  <c r="AZ101" i="6"/>
  <c r="BA101" i="6"/>
  <c r="E102" i="6"/>
  <c r="F102" i="6"/>
  <c r="G102" i="6"/>
  <c r="H102" i="6"/>
  <c r="J102" i="6"/>
  <c r="K102" i="6"/>
  <c r="L102" i="6"/>
  <c r="M102" i="6"/>
  <c r="O102" i="6"/>
  <c r="P102" i="6"/>
  <c r="Q102" i="6"/>
  <c r="R102" i="6"/>
  <c r="T102" i="6"/>
  <c r="U102" i="6"/>
  <c r="V102" i="6"/>
  <c r="W102" i="6"/>
  <c r="Y102" i="6"/>
  <c r="Z102" i="6"/>
  <c r="AA102" i="6"/>
  <c r="AB102" i="6"/>
  <c r="AD102" i="6"/>
  <c r="AE102" i="6"/>
  <c r="AF102" i="6"/>
  <c r="AG102" i="6"/>
  <c r="AI102" i="6"/>
  <c r="AJ102" i="6"/>
  <c r="AK102" i="6"/>
  <c r="AL102" i="6"/>
  <c r="AN102" i="6"/>
  <c r="AO102" i="6"/>
  <c r="AP102" i="6"/>
  <c r="AQ102" i="6"/>
  <c r="AS102" i="6"/>
  <c r="AT102" i="6"/>
  <c r="AU102" i="6"/>
  <c r="AV102" i="6"/>
  <c r="AX102" i="6"/>
  <c r="AY102" i="6"/>
  <c r="AZ102" i="6"/>
  <c r="BA102" i="6"/>
  <c r="E103" i="6"/>
  <c r="F103" i="6"/>
  <c r="G103" i="6"/>
  <c r="H103" i="6"/>
  <c r="J103" i="6"/>
  <c r="K103" i="6"/>
  <c r="L103" i="6"/>
  <c r="M103" i="6"/>
  <c r="O103" i="6"/>
  <c r="P103" i="6"/>
  <c r="Q103" i="6"/>
  <c r="R103" i="6"/>
  <c r="T103" i="6"/>
  <c r="U103" i="6"/>
  <c r="V103" i="6"/>
  <c r="W103" i="6"/>
  <c r="Y103" i="6"/>
  <c r="Z103" i="6"/>
  <c r="AA103" i="6"/>
  <c r="AB103" i="6"/>
  <c r="AD103" i="6"/>
  <c r="AE103" i="6"/>
  <c r="AF103" i="6"/>
  <c r="AG103" i="6"/>
  <c r="AI103" i="6"/>
  <c r="AJ103" i="6"/>
  <c r="AK103" i="6"/>
  <c r="AL103" i="6"/>
  <c r="AN103" i="6"/>
  <c r="AO103" i="6"/>
  <c r="AP103" i="6"/>
  <c r="AQ103" i="6"/>
  <c r="AS103" i="6"/>
  <c r="AT103" i="6"/>
  <c r="AU103" i="6"/>
  <c r="AV103" i="6"/>
  <c r="AX103" i="6"/>
  <c r="AY103" i="6"/>
  <c r="AZ103" i="6"/>
  <c r="BA103" i="6"/>
  <c r="E104" i="6"/>
  <c r="F104" i="6"/>
  <c r="G104" i="6"/>
  <c r="H104" i="6"/>
  <c r="J104" i="6"/>
  <c r="K104" i="6"/>
  <c r="L104" i="6"/>
  <c r="M104" i="6"/>
  <c r="O104" i="6"/>
  <c r="P104" i="6"/>
  <c r="Q104" i="6"/>
  <c r="R104" i="6"/>
  <c r="T104" i="6"/>
  <c r="U104" i="6"/>
  <c r="V104" i="6"/>
  <c r="W104" i="6"/>
  <c r="Y104" i="6"/>
  <c r="Z104" i="6"/>
  <c r="AA104" i="6"/>
  <c r="AB104" i="6"/>
  <c r="AD104" i="6"/>
  <c r="AE104" i="6"/>
  <c r="AF104" i="6"/>
  <c r="AG104" i="6"/>
  <c r="AI104" i="6"/>
  <c r="AJ104" i="6"/>
  <c r="AK104" i="6"/>
  <c r="AL104" i="6"/>
  <c r="AN104" i="6"/>
  <c r="AO104" i="6"/>
  <c r="AP104" i="6"/>
  <c r="AQ104" i="6"/>
  <c r="AS104" i="6"/>
  <c r="AT104" i="6"/>
  <c r="AU104" i="6"/>
  <c r="AV104" i="6"/>
  <c r="AX104" i="6"/>
  <c r="AY104" i="6"/>
  <c r="AZ104" i="6"/>
  <c r="BA104" i="6"/>
  <c r="E105" i="6"/>
  <c r="F105" i="6"/>
  <c r="G105" i="6"/>
  <c r="H105" i="6"/>
  <c r="J105" i="6"/>
  <c r="K105" i="6"/>
  <c r="L105" i="6"/>
  <c r="M105" i="6"/>
  <c r="O105" i="6"/>
  <c r="P105" i="6"/>
  <c r="Q105" i="6"/>
  <c r="R105" i="6"/>
  <c r="T105" i="6"/>
  <c r="U105" i="6"/>
  <c r="V105" i="6"/>
  <c r="W105" i="6"/>
  <c r="Y105" i="6"/>
  <c r="Z105" i="6"/>
  <c r="AA105" i="6"/>
  <c r="AB105" i="6"/>
  <c r="AD105" i="6"/>
  <c r="AE105" i="6"/>
  <c r="AF105" i="6"/>
  <c r="AG105" i="6"/>
  <c r="AI105" i="6"/>
  <c r="AJ105" i="6"/>
  <c r="AK105" i="6"/>
  <c r="AL105" i="6"/>
  <c r="AN105" i="6"/>
  <c r="AO105" i="6"/>
  <c r="AP105" i="6"/>
  <c r="AQ105" i="6"/>
  <c r="AS105" i="6"/>
  <c r="AT105" i="6"/>
  <c r="AU105" i="6"/>
  <c r="AV105" i="6"/>
  <c r="AX105" i="6"/>
  <c r="AY105" i="6"/>
  <c r="AZ105" i="6"/>
  <c r="BA105" i="6"/>
  <c r="E106" i="6"/>
  <c r="F106" i="6"/>
  <c r="G106" i="6"/>
  <c r="H106" i="6"/>
  <c r="J106" i="6"/>
  <c r="K106" i="6"/>
  <c r="L106" i="6"/>
  <c r="M106" i="6"/>
  <c r="O106" i="6"/>
  <c r="P106" i="6"/>
  <c r="Q106" i="6"/>
  <c r="R106" i="6"/>
  <c r="T106" i="6"/>
  <c r="U106" i="6"/>
  <c r="V106" i="6"/>
  <c r="W106" i="6"/>
  <c r="Y106" i="6"/>
  <c r="Z106" i="6"/>
  <c r="AA106" i="6"/>
  <c r="AB106" i="6"/>
  <c r="AD106" i="6"/>
  <c r="AE106" i="6"/>
  <c r="AF106" i="6"/>
  <c r="AG106" i="6"/>
  <c r="AI106" i="6"/>
  <c r="AJ106" i="6"/>
  <c r="AK106" i="6"/>
  <c r="AL106" i="6"/>
  <c r="AN106" i="6"/>
  <c r="AO106" i="6"/>
  <c r="AP106" i="6"/>
  <c r="AQ106" i="6"/>
  <c r="AS106" i="6"/>
  <c r="AT106" i="6"/>
  <c r="AU106" i="6"/>
  <c r="AV106" i="6"/>
  <c r="AX106" i="6"/>
  <c r="AY106" i="6"/>
  <c r="AZ106" i="6"/>
  <c r="BA106" i="6"/>
  <c r="E107" i="6"/>
  <c r="F107" i="6"/>
  <c r="G107" i="6"/>
  <c r="H107" i="6"/>
  <c r="J107" i="6"/>
  <c r="K107" i="6"/>
  <c r="L107" i="6"/>
  <c r="M107" i="6"/>
  <c r="O107" i="6"/>
  <c r="P107" i="6"/>
  <c r="Q107" i="6"/>
  <c r="R107" i="6"/>
  <c r="T107" i="6"/>
  <c r="U107" i="6"/>
  <c r="V107" i="6"/>
  <c r="W107" i="6"/>
  <c r="Y107" i="6"/>
  <c r="Z107" i="6"/>
  <c r="AA107" i="6"/>
  <c r="AB107" i="6"/>
  <c r="AD107" i="6"/>
  <c r="AE107" i="6"/>
  <c r="AF107" i="6"/>
  <c r="AG107" i="6"/>
  <c r="AI107" i="6"/>
  <c r="AJ107" i="6"/>
  <c r="AK107" i="6"/>
  <c r="AL107" i="6"/>
  <c r="AN107" i="6"/>
  <c r="AO107" i="6"/>
  <c r="AP107" i="6"/>
  <c r="AQ107" i="6"/>
  <c r="AS107" i="6"/>
  <c r="AT107" i="6"/>
  <c r="AU107" i="6"/>
  <c r="AV107" i="6"/>
  <c r="AX107" i="6"/>
  <c r="AY107" i="6"/>
  <c r="AZ107" i="6"/>
  <c r="BA107" i="6"/>
  <c r="E108" i="6"/>
  <c r="F108" i="6"/>
  <c r="G108" i="6"/>
  <c r="H108" i="6"/>
  <c r="J108" i="6"/>
  <c r="K108" i="6"/>
  <c r="L108" i="6"/>
  <c r="M108" i="6"/>
  <c r="O108" i="6"/>
  <c r="P108" i="6"/>
  <c r="Q108" i="6"/>
  <c r="R108" i="6"/>
  <c r="T108" i="6"/>
  <c r="U108" i="6"/>
  <c r="V108" i="6"/>
  <c r="W108" i="6"/>
  <c r="Y108" i="6"/>
  <c r="Z108" i="6"/>
  <c r="AA108" i="6"/>
  <c r="AB108" i="6"/>
  <c r="AD108" i="6"/>
  <c r="AE108" i="6"/>
  <c r="AF108" i="6"/>
  <c r="AG108" i="6"/>
  <c r="AI108" i="6"/>
  <c r="AJ108" i="6"/>
  <c r="AK108" i="6"/>
  <c r="AL108" i="6"/>
  <c r="AN108" i="6"/>
  <c r="AO108" i="6"/>
  <c r="AP108" i="6"/>
  <c r="AQ108" i="6"/>
  <c r="AS108" i="6"/>
  <c r="AT108" i="6"/>
  <c r="AU108" i="6"/>
  <c r="AV108" i="6"/>
  <c r="AX108" i="6"/>
  <c r="AY108" i="6"/>
  <c r="AZ108" i="6"/>
  <c r="BA108" i="6"/>
  <c r="E109" i="6"/>
  <c r="F109" i="6"/>
  <c r="G109" i="6"/>
  <c r="H109" i="6"/>
  <c r="J109" i="6"/>
  <c r="K109" i="6"/>
  <c r="L109" i="6"/>
  <c r="M109" i="6"/>
  <c r="O109" i="6"/>
  <c r="P109" i="6"/>
  <c r="Q109" i="6"/>
  <c r="R109" i="6"/>
  <c r="T109" i="6"/>
  <c r="U109" i="6"/>
  <c r="V109" i="6"/>
  <c r="W109" i="6"/>
  <c r="Y109" i="6"/>
  <c r="Z109" i="6"/>
  <c r="AA109" i="6"/>
  <c r="AB109" i="6"/>
  <c r="AD109" i="6"/>
  <c r="AE109" i="6"/>
  <c r="AF109" i="6"/>
  <c r="AG109" i="6"/>
  <c r="AI109" i="6"/>
  <c r="AJ109" i="6"/>
  <c r="AK109" i="6"/>
  <c r="AL109" i="6"/>
  <c r="AN109" i="6"/>
  <c r="AO109" i="6"/>
  <c r="AP109" i="6"/>
  <c r="AQ109" i="6"/>
  <c r="AS109" i="6"/>
  <c r="AT109" i="6"/>
  <c r="AU109" i="6"/>
  <c r="AV109" i="6"/>
  <c r="AX109" i="6"/>
  <c r="AY109" i="6"/>
  <c r="AZ109" i="6"/>
  <c r="BA109" i="6"/>
  <c r="E110" i="6"/>
  <c r="F110" i="6"/>
  <c r="G110" i="6"/>
  <c r="H110" i="6"/>
  <c r="J110" i="6"/>
  <c r="K110" i="6"/>
  <c r="L110" i="6"/>
  <c r="M110" i="6"/>
  <c r="O110" i="6"/>
  <c r="P110" i="6"/>
  <c r="Q110" i="6"/>
  <c r="R110" i="6"/>
  <c r="T110" i="6"/>
  <c r="U110" i="6"/>
  <c r="V110" i="6"/>
  <c r="W110" i="6"/>
  <c r="Y110" i="6"/>
  <c r="Z110" i="6"/>
  <c r="AA110" i="6"/>
  <c r="AB110" i="6"/>
  <c r="AD110" i="6"/>
  <c r="AE110" i="6"/>
  <c r="AF110" i="6"/>
  <c r="AG110" i="6"/>
  <c r="AI110" i="6"/>
  <c r="AJ110" i="6"/>
  <c r="AK110" i="6"/>
  <c r="AL110" i="6"/>
  <c r="AN110" i="6"/>
  <c r="AO110" i="6"/>
  <c r="AP110" i="6"/>
  <c r="AQ110" i="6"/>
  <c r="AS110" i="6"/>
  <c r="AT110" i="6"/>
  <c r="AU110" i="6"/>
  <c r="AV110" i="6"/>
  <c r="AX110" i="6"/>
  <c r="AY110" i="6"/>
  <c r="AZ110" i="6"/>
  <c r="BA110" i="6"/>
  <c r="E111" i="6"/>
  <c r="F111" i="6"/>
  <c r="G111" i="6"/>
  <c r="H111" i="6"/>
  <c r="J111" i="6"/>
  <c r="K111" i="6"/>
  <c r="L111" i="6"/>
  <c r="M111" i="6"/>
  <c r="O111" i="6"/>
  <c r="P111" i="6"/>
  <c r="Q111" i="6"/>
  <c r="R111" i="6"/>
  <c r="T111" i="6"/>
  <c r="U111" i="6"/>
  <c r="V111" i="6"/>
  <c r="W111" i="6"/>
  <c r="Y111" i="6"/>
  <c r="Z111" i="6"/>
  <c r="AA111" i="6"/>
  <c r="AB111" i="6"/>
  <c r="AD111" i="6"/>
  <c r="AE111" i="6"/>
  <c r="AF111" i="6"/>
  <c r="AG111" i="6"/>
  <c r="AI111" i="6"/>
  <c r="AJ111" i="6"/>
  <c r="AK111" i="6"/>
  <c r="AL111" i="6"/>
  <c r="AN111" i="6"/>
  <c r="AO111" i="6"/>
  <c r="AP111" i="6"/>
  <c r="AQ111" i="6"/>
  <c r="AS111" i="6"/>
  <c r="AT111" i="6"/>
  <c r="AU111" i="6"/>
  <c r="AV111" i="6"/>
  <c r="AX111" i="6"/>
  <c r="AY111" i="6"/>
  <c r="AZ111" i="6"/>
  <c r="BA111" i="6"/>
  <c r="E112" i="6"/>
  <c r="F112" i="6"/>
  <c r="G112" i="6"/>
  <c r="H112" i="6"/>
  <c r="J112" i="6"/>
  <c r="K112" i="6"/>
  <c r="L112" i="6"/>
  <c r="M112" i="6"/>
  <c r="O112" i="6"/>
  <c r="P112" i="6"/>
  <c r="Q112" i="6"/>
  <c r="R112" i="6"/>
  <c r="T112" i="6"/>
  <c r="U112" i="6"/>
  <c r="V112" i="6"/>
  <c r="W112" i="6"/>
  <c r="Y112" i="6"/>
  <c r="Z112" i="6"/>
  <c r="AA112" i="6"/>
  <c r="AB112" i="6"/>
  <c r="AD112" i="6"/>
  <c r="AE112" i="6"/>
  <c r="AF112" i="6"/>
  <c r="AG112" i="6"/>
  <c r="AI112" i="6"/>
  <c r="AJ112" i="6"/>
  <c r="AK112" i="6"/>
  <c r="AL112" i="6"/>
  <c r="AN112" i="6"/>
  <c r="AO112" i="6"/>
  <c r="AP112" i="6"/>
  <c r="AQ112" i="6"/>
  <c r="AS112" i="6"/>
  <c r="AT112" i="6"/>
  <c r="AU112" i="6"/>
  <c r="AV112" i="6"/>
  <c r="AX112" i="6"/>
  <c r="AY112" i="6"/>
  <c r="AZ112" i="6"/>
  <c r="BA112" i="6"/>
  <c r="E113" i="6"/>
  <c r="F113" i="6"/>
  <c r="G113" i="6"/>
  <c r="H113" i="6"/>
  <c r="J113" i="6"/>
  <c r="K113" i="6"/>
  <c r="L113" i="6"/>
  <c r="M113" i="6"/>
  <c r="O113" i="6"/>
  <c r="P113" i="6"/>
  <c r="Q113" i="6"/>
  <c r="R113" i="6"/>
  <c r="T113" i="6"/>
  <c r="U113" i="6"/>
  <c r="V113" i="6"/>
  <c r="W113" i="6"/>
  <c r="Y113" i="6"/>
  <c r="Z113" i="6"/>
  <c r="AA113" i="6"/>
  <c r="AB113" i="6"/>
  <c r="AD113" i="6"/>
  <c r="AE113" i="6"/>
  <c r="AF113" i="6"/>
  <c r="AG113" i="6"/>
  <c r="AI113" i="6"/>
  <c r="AJ113" i="6"/>
  <c r="AK113" i="6"/>
  <c r="AL113" i="6"/>
  <c r="AN113" i="6"/>
  <c r="AO113" i="6"/>
  <c r="AP113" i="6"/>
  <c r="AQ113" i="6"/>
  <c r="AS113" i="6"/>
  <c r="AT113" i="6"/>
  <c r="AU113" i="6"/>
  <c r="AV113" i="6"/>
  <c r="AX113" i="6"/>
  <c r="AY113" i="6"/>
  <c r="AZ113" i="6"/>
  <c r="BA113" i="6"/>
  <c r="E114" i="6"/>
  <c r="F114" i="6"/>
  <c r="G114" i="6"/>
  <c r="H114" i="6"/>
  <c r="J114" i="6"/>
  <c r="K114" i="6"/>
  <c r="L114" i="6"/>
  <c r="M114" i="6"/>
  <c r="O114" i="6"/>
  <c r="P114" i="6"/>
  <c r="Q114" i="6"/>
  <c r="R114" i="6"/>
  <c r="T114" i="6"/>
  <c r="U114" i="6"/>
  <c r="V114" i="6"/>
  <c r="W114" i="6"/>
  <c r="Y114" i="6"/>
  <c r="Z114" i="6"/>
  <c r="AA114" i="6"/>
  <c r="AB114" i="6"/>
  <c r="AD114" i="6"/>
  <c r="AE114" i="6"/>
  <c r="AF114" i="6"/>
  <c r="AG114" i="6"/>
  <c r="AI114" i="6"/>
  <c r="AJ114" i="6"/>
  <c r="AK114" i="6"/>
  <c r="AL114" i="6"/>
  <c r="AN114" i="6"/>
  <c r="AO114" i="6"/>
  <c r="AP114" i="6"/>
  <c r="AQ114" i="6"/>
  <c r="AS114" i="6"/>
  <c r="AT114" i="6"/>
  <c r="AU114" i="6"/>
  <c r="AV114" i="6"/>
  <c r="AX114" i="6"/>
  <c r="AY114" i="6"/>
  <c r="AZ114" i="6"/>
  <c r="BA114" i="6"/>
  <c r="E115" i="6"/>
  <c r="F115" i="6"/>
  <c r="G115" i="6"/>
  <c r="H115" i="6"/>
  <c r="J115" i="6"/>
  <c r="K115" i="6"/>
  <c r="L115" i="6"/>
  <c r="M115" i="6"/>
  <c r="O115" i="6"/>
  <c r="P115" i="6"/>
  <c r="Q115" i="6"/>
  <c r="R115" i="6"/>
  <c r="T115" i="6"/>
  <c r="U115" i="6"/>
  <c r="V115" i="6"/>
  <c r="W115" i="6"/>
  <c r="Y115" i="6"/>
  <c r="Z115" i="6"/>
  <c r="AA115" i="6"/>
  <c r="AB115" i="6"/>
  <c r="AD115" i="6"/>
  <c r="AE115" i="6"/>
  <c r="AF115" i="6"/>
  <c r="AG115" i="6"/>
  <c r="AI115" i="6"/>
  <c r="AJ115" i="6"/>
  <c r="AK115" i="6"/>
  <c r="AL115" i="6"/>
  <c r="AN115" i="6"/>
  <c r="AO115" i="6"/>
  <c r="AP115" i="6"/>
  <c r="AQ115" i="6"/>
  <c r="AS115" i="6"/>
  <c r="AT115" i="6"/>
  <c r="AU115" i="6"/>
  <c r="AV115" i="6"/>
  <c r="AX115" i="6"/>
  <c r="AY115" i="6"/>
  <c r="AZ115" i="6"/>
  <c r="BA115" i="6"/>
  <c r="E116" i="6"/>
  <c r="F116" i="6"/>
  <c r="G116" i="6"/>
  <c r="H116" i="6"/>
  <c r="J116" i="6"/>
  <c r="K116" i="6"/>
  <c r="L116" i="6"/>
  <c r="M116" i="6"/>
  <c r="O116" i="6"/>
  <c r="P116" i="6"/>
  <c r="Q116" i="6"/>
  <c r="R116" i="6"/>
  <c r="T116" i="6"/>
  <c r="U116" i="6"/>
  <c r="V116" i="6"/>
  <c r="W116" i="6"/>
  <c r="Y116" i="6"/>
  <c r="Z116" i="6"/>
  <c r="AA116" i="6"/>
  <c r="AB116" i="6"/>
  <c r="AD116" i="6"/>
  <c r="AE116" i="6"/>
  <c r="AF116" i="6"/>
  <c r="AG116" i="6"/>
  <c r="AI116" i="6"/>
  <c r="AJ116" i="6"/>
  <c r="AK116" i="6"/>
  <c r="AL116" i="6"/>
  <c r="AN116" i="6"/>
  <c r="AO116" i="6"/>
  <c r="AP116" i="6"/>
  <c r="AQ116" i="6"/>
  <c r="AS116" i="6"/>
  <c r="AT116" i="6"/>
  <c r="AU116" i="6"/>
  <c r="AV116" i="6"/>
  <c r="AX116" i="6"/>
  <c r="AY116" i="6"/>
  <c r="AZ116" i="6"/>
  <c r="BA116" i="6"/>
  <c r="E117" i="6"/>
  <c r="F117" i="6"/>
  <c r="G117" i="6"/>
  <c r="H117" i="6"/>
  <c r="J117" i="6"/>
  <c r="K117" i="6"/>
  <c r="L117" i="6"/>
  <c r="M117" i="6"/>
  <c r="O117" i="6"/>
  <c r="P117" i="6"/>
  <c r="Q117" i="6"/>
  <c r="R117" i="6"/>
  <c r="T117" i="6"/>
  <c r="U117" i="6"/>
  <c r="V117" i="6"/>
  <c r="W117" i="6"/>
  <c r="Y117" i="6"/>
  <c r="Z117" i="6"/>
  <c r="AA117" i="6"/>
  <c r="AB117" i="6"/>
  <c r="AD117" i="6"/>
  <c r="AE117" i="6"/>
  <c r="AF117" i="6"/>
  <c r="AG117" i="6"/>
  <c r="AI117" i="6"/>
  <c r="AJ117" i="6"/>
  <c r="AK117" i="6"/>
  <c r="AL117" i="6"/>
  <c r="AN117" i="6"/>
  <c r="AO117" i="6"/>
  <c r="AP117" i="6"/>
  <c r="AQ117" i="6"/>
  <c r="AS117" i="6"/>
  <c r="AT117" i="6"/>
  <c r="AU117" i="6"/>
  <c r="AV117" i="6"/>
  <c r="AX117" i="6"/>
  <c r="AY117" i="6"/>
  <c r="AZ117" i="6"/>
  <c r="BA117" i="6"/>
  <c r="E118" i="6"/>
  <c r="F118" i="6"/>
  <c r="G118" i="6"/>
  <c r="H118" i="6"/>
  <c r="J118" i="6"/>
  <c r="K118" i="6"/>
  <c r="L118" i="6"/>
  <c r="M118" i="6"/>
  <c r="O118" i="6"/>
  <c r="P118" i="6"/>
  <c r="Q118" i="6"/>
  <c r="R118" i="6"/>
  <c r="T118" i="6"/>
  <c r="U118" i="6"/>
  <c r="V118" i="6"/>
  <c r="W118" i="6"/>
  <c r="Y118" i="6"/>
  <c r="Z118" i="6"/>
  <c r="AA118" i="6"/>
  <c r="AB118" i="6"/>
  <c r="AD118" i="6"/>
  <c r="AE118" i="6"/>
  <c r="AF118" i="6"/>
  <c r="AG118" i="6"/>
  <c r="AI118" i="6"/>
  <c r="AJ118" i="6"/>
  <c r="AK118" i="6"/>
  <c r="AL118" i="6"/>
  <c r="AN118" i="6"/>
  <c r="AO118" i="6"/>
  <c r="AP118" i="6"/>
  <c r="AQ118" i="6"/>
  <c r="AS118" i="6"/>
  <c r="AT118" i="6"/>
  <c r="AU118" i="6"/>
  <c r="AV118" i="6"/>
  <c r="AX118" i="6"/>
  <c r="AY118" i="6"/>
  <c r="AZ118" i="6"/>
  <c r="BA118" i="6"/>
  <c r="E119" i="6"/>
  <c r="F119" i="6"/>
  <c r="G119" i="6"/>
  <c r="H119" i="6"/>
  <c r="J119" i="6"/>
  <c r="K119" i="6"/>
  <c r="L119" i="6"/>
  <c r="M119" i="6"/>
  <c r="O119" i="6"/>
  <c r="P119" i="6"/>
  <c r="Q119" i="6"/>
  <c r="R119" i="6"/>
  <c r="T119" i="6"/>
  <c r="U119" i="6"/>
  <c r="V119" i="6"/>
  <c r="W119" i="6"/>
  <c r="Y119" i="6"/>
  <c r="Z119" i="6"/>
  <c r="AA119" i="6"/>
  <c r="AB119" i="6"/>
  <c r="AD119" i="6"/>
  <c r="AE119" i="6"/>
  <c r="AF119" i="6"/>
  <c r="AG119" i="6"/>
  <c r="AI119" i="6"/>
  <c r="AJ119" i="6"/>
  <c r="AK119" i="6"/>
  <c r="AL119" i="6"/>
  <c r="AN119" i="6"/>
  <c r="AO119" i="6"/>
  <c r="AP119" i="6"/>
  <c r="AQ119" i="6"/>
  <c r="AS119" i="6"/>
  <c r="AT119" i="6"/>
  <c r="AU119" i="6"/>
  <c r="AV119" i="6"/>
  <c r="AX119" i="6"/>
  <c r="AY119" i="6"/>
  <c r="AZ119" i="6"/>
  <c r="BA119" i="6"/>
  <c r="E120" i="6"/>
  <c r="F120" i="6"/>
  <c r="G120" i="6"/>
  <c r="H120" i="6"/>
  <c r="J120" i="6"/>
  <c r="K120" i="6"/>
  <c r="L120" i="6"/>
  <c r="M120" i="6"/>
  <c r="O120" i="6"/>
  <c r="P120" i="6"/>
  <c r="Q120" i="6"/>
  <c r="R120" i="6"/>
  <c r="T120" i="6"/>
  <c r="U120" i="6"/>
  <c r="V120" i="6"/>
  <c r="W120" i="6"/>
  <c r="Y120" i="6"/>
  <c r="Z120" i="6"/>
  <c r="AA120" i="6"/>
  <c r="AB120" i="6"/>
  <c r="AD120" i="6"/>
  <c r="AE120" i="6"/>
  <c r="AF120" i="6"/>
  <c r="AG120" i="6"/>
  <c r="AI120" i="6"/>
  <c r="AJ120" i="6"/>
  <c r="AK120" i="6"/>
  <c r="AL120" i="6"/>
  <c r="AN120" i="6"/>
  <c r="AO120" i="6"/>
  <c r="AP120" i="6"/>
  <c r="AQ120" i="6"/>
  <c r="AS120" i="6"/>
  <c r="AT120" i="6"/>
  <c r="AU120" i="6"/>
  <c r="AV120" i="6"/>
  <c r="AX120" i="6"/>
  <c r="AY120" i="6"/>
  <c r="AZ120" i="6"/>
  <c r="BA120" i="6"/>
  <c r="E121" i="6"/>
  <c r="F121" i="6"/>
  <c r="G121" i="6"/>
  <c r="H121" i="6"/>
  <c r="J121" i="6"/>
  <c r="K121" i="6"/>
  <c r="L121" i="6"/>
  <c r="M121" i="6"/>
  <c r="O121" i="6"/>
  <c r="P121" i="6"/>
  <c r="Q121" i="6"/>
  <c r="R121" i="6"/>
  <c r="T121" i="6"/>
  <c r="U121" i="6"/>
  <c r="V121" i="6"/>
  <c r="W121" i="6"/>
  <c r="Y121" i="6"/>
  <c r="Z121" i="6"/>
  <c r="AA121" i="6"/>
  <c r="AB121" i="6"/>
  <c r="AD121" i="6"/>
  <c r="AE121" i="6"/>
  <c r="AF121" i="6"/>
  <c r="AG121" i="6"/>
  <c r="AI121" i="6"/>
  <c r="AJ121" i="6"/>
  <c r="AK121" i="6"/>
  <c r="AL121" i="6"/>
  <c r="AN121" i="6"/>
  <c r="AO121" i="6"/>
  <c r="AP121" i="6"/>
  <c r="AQ121" i="6"/>
  <c r="AS121" i="6"/>
  <c r="AT121" i="6"/>
  <c r="AU121" i="6"/>
  <c r="AV121" i="6"/>
  <c r="AX121" i="6"/>
  <c r="AY121" i="6"/>
  <c r="AZ121" i="6"/>
  <c r="BA121" i="6"/>
  <c r="E122" i="6"/>
  <c r="F122" i="6"/>
  <c r="G122" i="6"/>
  <c r="H122" i="6"/>
  <c r="J122" i="6"/>
  <c r="K122" i="6"/>
  <c r="L122" i="6"/>
  <c r="M122" i="6"/>
  <c r="O122" i="6"/>
  <c r="P122" i="6"/>
  <c r="Q122" i="6"/>
  <c r="R122" i="6"/>
  <c r="T122" i="6"/>
  <c r="U122" i="6"/>
  <c r="V122" i="6"/>
  <c r="W122" i="6"/>
  <c r="Y122" i="6"/>
  <c r="Z122" i="6"/>
  <c r="AA122" i="6"/>
  <c r="AB122" i="6"/>
  <c r="AD122" i="6"/>
  <c r="AE122" i="6"/>
  <c r="AF122" i="6"/>
  <c r="AG122" i="6"/>
  <c r="AI122" i="6"/>
  <c r="AJ122" i="6"/>
  <c r="AK122" i="6"/>
  <c r="AL122" i="6"/>
  <c r="AN122" i="6"/>
  <c r="AO122" i="6"/>
  <c r="AP122" i="6"/>
  <c r="AQ122" i="6"/>
  <c r="AS122" i="6"/>
  <c r="AT122" i="6"/>
  <c r="AU122" i="6"/>
  <c r="AV122" i="6"/>
  <c r="AX122" i="6"/>
  <c r="AY122" i="6"/>
  <c r="AZ122" i="6"/>
  <c r="BA122" i="6"/>
  <c r="E123" i="6"/>
  <c r="F123" i="6"/>
  <c r="G123" i="6"/>
  <c r="H123" i="6"/>
  <c r="J123" i="6"/>
  <c r="K123" i="6"/>
  <c r="L123" i="6"/>
  <c r="M123" i="6"/>
  <c r="O123" i="6"/>
  <c r="P123" i="6"/>
  <c r="Q123" i="6"/>
  <c r="R123" i="6"/>
  <c r="T123" i="6"/>
  <c r="U123" i="6"/>
  <c r="V123" i="6"/>
  <c r="W123" i="6"/>
  <c r="Y123" i="6"/>
  <c r="Z123" i="6"/>
  <c r="AA123" i="6"/>
  <c r="AB123" i="6"/>
  <c r="AD123" i="6"/>
  <c r="AE123" i="6"/>
  <c r="AF123" i="6"/>
  <c r="AG123" i="6"/>
  <c r="AI123" i="6"/>
  <c r="AJ123" i="6"/>
  <c r="AK123" i="6"/>
  <c r="AL123" i="6"/>
  <c r="AN123" i="6"/>
  <c r="AO123" i="6"/>
  <c r="AP123" i="6"/>
  <c r="AQ123" i="6"/>
  <c r="AS123" i="6"/>
  <c r="AT123" i="6"/>
  <c r="AU123" i="6"/>
  <c r="AV123" i="6"/>
  <c r="AX123" i="6"/>
  <c r="AY123" i="6"/>
  <c r="AZ123" i="6"/>
  <c r="BA123" i="6"/>
  <c r="E124" i="6"/>
  <c r="F124" i="6"/>
  <c r="G124" i="6"/>
  <c r="H124" i="6"/>
  <c r="J124" i="6"/>
  <c r="K124" i="6"/>
  <c r="L124" i="6"/>
  <c r="M124" i="6"/>
  <c r="O124" i="6"/>
  <c r="P124" i="6"/>
  <c r="Q124" i="6"/>
  <c r="R124" i="6"/>
  <c r="T124" i="6"/>
  <c r="U124" i="6"/>
  <c r="V124" i="6"/>
  <c r="W124" i="6"/>
  <c r="Y124" i="6"/>
  <c r="Z124" i="6"/>
  <c r="AA124" i="6"/>
  <c r="AB124" i="6"/>
  <c r="AD124" i="6"/>
  <c r="AE124" i="6"/>
  <c r="AF124" i="6"/>
  <c r="AG124" i="6"/>
  <c r="AI124" i="6"/>
  <c r="AJ124" i="6"/>
  <c r="AK124" i="6"/>
  <c r="AL124" i="6"/>
  <c r="AN124" i="6"/>
  <c r="AO124" i="6"/>
  <c r="AP124" i="6"/>
  <c r="AQ124" i="6"/>
  <c r="AS124" i="6"/>
  <c r="AT124" i="6"/>
  <c r="AU124" i="6"/>
  <c r="AV124" i="6"/>
  <c r="AX124" i="6"/>
  <c r="AY124" i="6"/>
  <c r="AZ124" i="6"/>
  <c r="BA124" i="6"/>
  <c r="E125" i="6"/>
  <c r="F125" i="6"/>
  <c r="G125" i="6"/>
  <c r="H125" i="6"/>
  <c r="J125" i="6"/>
  <c r="K125" i="6"/>
  <c r="L125" i="6"/>
  <c r="M125" i="6"/>
  <c r="O125" i="6"/>
  <c r="P125" i="6"/>
  <c r="Q125" i="6"/>
  <c r="R125" i="6"/>
  <c r="T125" i="6"/>
  <c r="U125" i="6"/>
  <c r="V125" i="6"/>
  <c r="W125" i="6"/>
  <c r="Y125" i="6"/>
  <c r="Z125" i="6"/>
  <c r="AA125" i="6"/>
  <c r="AB125" i="6"/>
  <c r="AD125" i="6"/>
  <c r="AE125" i="6"/>
  <c r="AF125" i="6"/>
  <c r="AG125" i="6"/>
  <c r="AI125" i="6"/>
  <c r="AJ125" i="6"/>
  <c r="AK125" i="6"/>
  <c r="AL125" i="6"/>
  <c r="AN125" i="6"/>
  <c r="AO125" i="6"/>
  <c r="AP125" i="6"/>
  <c r="AQ125" i="6"/>
  <c r="AS125" i="6"/>
  <c r="AT125" i="6"/>
  <c r="AU125" i="6"/>
  <c r="AV125" i="6"/>
  <c r="AX125" i="6"/>
  <c r="AY125" i="6"/>
  <c r="AZ125" i="6"/>
  <c r="BA125" i="6"/>
  <c r="E126" i="6"/>
  <c r="F126" i="6"/>
  <c r="G126" i="6"/>
  <c r="H126" i="6"/>
  <c r="J126" i="6"/>
  <c r="K126" i="6"/>
  <c r="L126" i="6"/>
  <c r="M126" i="6"/>
  <c r="O126" i="6"/>
  <c r="P126" i="6"/>
  <c r="Q126" i="6"/>
  <c r="R126" i="6"/>
  <c r="T126" i="6"/>
  <c r="U126" i="6"/>
  <c r="V126" i="6"/>
  <c r="W126" i="6"/>
  <c r="Y126" i="6"/>
  <c r="Z126" i="6"/>
  <c r="AA126" i="6"/>
  <c r="AB126" i="6"/>
  <c r="AD126" i="6"/>
  <c r="AE126" i="6"/>
  <c r="AF126" i="6"/>
  <c r="AG126" i="6"/>
  <c r="AI126" i="6"/>
  <c r="AJ126" i="6"/>
  <c r="AK126" i="6"/>
  <c r="AL126" i="6"/>
  <c r="AN126" i="6"/>
  <c r="AO126" i="6"/>
  <c r="AP126" i="6"/>
  <c r="AQ126" i="6"/>
  <c r="AS126" i="6"/>
  <c r="AT126" i="6"/>
  <c r="AU126" i="6"/>
  <c r="AV126" i="6"/>
  <c r="AX126" i="6"/>
  <c r="AY126" i="6"/>
  <c r="AZ126" i="6"/>
  <c r="BA126" i="6"/>
  <c r="E127" i="6"/>
  <c r="F127" i="6"/>
  <c r="G127" i="6"/>
  <c r="H127" i="6"/>
  <c r="J127" i="6"/>
  <c r="K127" i="6"/>
  <c r="L127" i="6"/>
  <c r="M127" i="6"/>
  <c r="O127" i="6"/>
  <c r="P127" i="6"/>
  <c r="Q127" i="6"/>
  <c r="R127" i="6"/>
  <c r="T127" i="6"/>
  <c r="U127" i="6"/>
  <c r="V127" i="6"/>
  <c r="W127" i="6"/>
  <c r="Y127" i="6"/>
  <c r="Z127" i="6"/>
  <c r="AA127" i="6"/>
  <c r="AB127" i="6"/>
  <c r="AD127" i="6"/>
  <c r="AE127" i="6"/>
  <c r="AF127" i="6"/>
  <c r="AG127" i="6"/>
  <c r="AI127" i="6"/>
  <c r="AJ127" i="6"/>
  <c r="AK127" i="6"/>
  <c r="AL127" i="6"/>
  <c r="AN127" i="6"/>
  <c r="AO127" i="6"/>
  <c r="AP127" i="6"/>
  <c r="AQ127" i="6"/>
  <c r="AS127" i="6"/>
  <c r="AT127" i="6"/>
  <c r="AU127" i="6"/>
  <c r="AV127" i="6"/>
  <c r="AX127" i="6"/>
  <c r="AY127" i="6"/>
  <c r="AZ127" i="6"/>
  <c r="BA127" i="6"/>
  <c r="E128" i="6"/>
  <c r="F128" i="6"/>
  <c r="G128" i="6"/>
  <c r="H128" i="6"/>
  <c r="J128" i="6"/>
  <c r="K128" i="6"/>
  <c r="L128" i="6"/>
  <c r="M128" i="6"/>
  <c r="O128" i="6"/>
  <c r="P128" i="6"/>
  <c r="Q128" i="6"/>
  <c r="R128" i="6"/>
  <c r="T128" i="6"/>
  <c r="U128" i="6"/>
  <c r="V128" i="6"/>
  <c r="W128" i="6"/>
  <c r="Y128" i="6"/>
  <c r="Z128" i="6"/>
  <c r="AA128" i="6"/>
  <c r="AB128" i="6"/>
  <c r="AD128" i="6"/>
  <c r="AE128" i="6"/>
  <c r="AF128" i="6"/>
  <c r="AG128" i="6"/>
  <c r="AI128" i="6"/>
  <c r="AJ128" i="6"/>
  <c r="AK128" i="6"/>
  <c r="AL128" i="6"/>
  <c r="AN128" i="6"/>
  <c r="AO128" i="6"/>
  <c r="AP128" i="6"/>
  <c r="AQ128" i="6"/>
  <c r="AS128" i="6"/>
  <c r="AT128" i="6"/>
  <c r="AU128" i="6"/>
  <c r="AV128" i="6"/>
  <c r="AX128" i="6"/>
  <c r="AY128" i="6"/>
  <c r="AZ128" i="6"/>
  <c r="BA128" i="6"/>
  <c r="E129" i="6"/>
  <c r="F129" i="6"/>
  <c r="G129" i="6"/>
  <c r="H129" i="6"/>
  <c r="J129" i="6"/>
  <c r="K129" i="6"/>
  <c r="L129" i="6"/>
  <c r="M129" i="6"/>
  <c r="O129" i="6"/>
  <c r="P129" i="6"/>
  <c r="Q129" i="6"/>
  <c r="R129" i="6"/>
  <c r="T129" i="6"/>
  <c r="U129" i="6"/>
  <c r="V129" i="6"/>
  <c r="W129" i="6"/>
  <c r="Y129" i="6"/>
  <c r="Z129" i="6"/>
  <c r="AA129" i="6"/>
  <c r="AB129" i="6"/>
  <c r="AD129" i="6"/>
  <c r="AE129" i="6"/>
  <c r="AF129" i="6"/>
  <c r="AG129" i="6"/>
  <c r="AI129" i="6"/>
  <c r="AJ129" i="6"/>
  <c r="AK129" i="6"/>
  <c r="AL129" i="6"/>
  <c r="AN129" i="6"/>
  <c r="AO129" i="6"/>
  <c r="AP129" i="6"/>
  <c r="AQ129" i="6"/>
  <c r="AS129" i="6"/>
  <c r="AT129" i="6"/>
  <c r="AU129" i="6"/>
  <c r="AV129" i="6"/>
  <c r="AX129" i="6"/>
  <c r="AY129" i="6"/>
  <c r="AZ129" i="6"/>
  <c r="BA129" i="6"/>
  <c r="E130" i="6"/>
  <c r="F130" i="6"/>
  <c r="G130" i="6"/>
  <c r="H130" i="6"/>
  <c r="J130" i="6"/>
  <c r="K130" i="6"/>
  <c r="L130" i="6"/>
  <c r="M130" i="6"/>
  <c r="O130" i="6"/>
  <c r="P130" i="6"/>
  <c r="Q130" i="6"/>
  <c r="R130" i="6"/>
  <c r="T130" i="6"/>
  <c r="U130" i="6"/>
  <c r="V130" i="6"/>
  <c r="W130" i="6"/>
  <c r="Y130" i="6"/>
  <c r="Z130" i="6"/>
  <c r="AA130" i="6"/>
  <c r="AB130" i="6"/>
  <c r="AD130" i="6"/>
  <c r="AE130" i="6"/>
  <c r="AF130" i="6"/>
  <c r="AG130" i="6"/>
  <c r="AI130" i="6"/>
  <c r="AJ130" i="6"/>
  <c r="AK130" i="6"/>
  <c r="AL130" i="6"/>
  <c r="AN130" i="6"/>
  <c r="AO130" i="6"/>
  <c r="AP130" i="6"/>
  <c r="AQ130" i="6"/>
  <c r="AS130" i="6"/>
  <c r="AT130" i="6"/>
  <c r="AU130" i="6"/>
  <c r="AV130" i="6"/>
  <c r="AX130" i="6"/>
  <c r="AY130" i="6"/>
  <c r="AZ130" i="6"/>
  <c r="BA130" i="6"/>
  <c r="E131" i="6"/>
  <c r="F131" i="6"/>
  <c r="G131" i="6"/>
  <c r="H131" i="6"/>
  <c r="J131" i="6"/>
  <c r="K131" i="6"/>
  <c r="L131" i="6"/>
  <c r="M131" i="6"/>
  <c r="O131" i="6"/>
  <c r="P131" i="6"/>
  <c r="Q131" i="6"/>
  <c r="R131" i="6"/>
  <c r="T131" i="6"/>
  <c r="U131" i="6"/>
  <c r="V131" i="6"/>
  <c r="W131" i="6"/>
  <c r="Y131" i="6"/>
  <c r="Z131" i="6"/>
  <c r="AA131" i="6"/>
  <c r="AB131" i="6"/>
  <c r="AD131" i="6"/>
  <c r="AE131" i="6"/>
  <c r="AF131" i="6"/>
  <c r="AG131" i="6"/>
  <c r="AI131" i="6"/>
  <c r="AJ131" i="6"/>
  <c r="AK131" i="6"/>
  <c r="AL131" i="6"/>
  <c r="AN131" i="6"/>
  <c r="AO131" i="6"/>
  <c r="AP131" i="6"/>
  <c r="AQ131" i="6"/>
  <c r="AS131" i="6"/>
  <c r="AT131" i="6"/>
  <c r="AU131" i="6"/>
  <c r="AV131" i="6"/>
  <c r="AX131" i="6"/>
  <c r="AY131" i="6"/>
  <c r="AZ131" i="6"/>
  <c r="BA131" i="6"/>
  <c r="E132" i="6"/>
  <c r="F132" i="6"/>
  <c r="G132" i="6"/>
  <c r="H132" i="6"/>
  <c r="J132" i="6"/>
  <c r="K132" i="6"/>
  <c r="L132" i="6"/>
  <c r="M132" i="6"/>
  <c r="O132" i="6"/>
  <c r="P132" i="6"/>
  <c r="Q132" i="6"/>
  <c r="R132" i="6"/>
  <c r="T132" i="6"/>
  <c r="U132" i="6"/>
  <c r="V132" i="6"/>
  <c r="W132" i="6"/>
  <c r="Y132" i="6"/>
  <c r="Z132" i="6"/>
  <c r="AA132" i="6"/>
  <c r="AB132" i="6"/>
  <c r="AD132" i="6"/>
  <c r="AE132" i="6"/>
  <c r="AF132" i="6"/>
  <c r="AG132" i="6"/>
  <c r="AI132" i="6"/>
  <c r="AJ132" i="6"/>
  <c r="AK132" i="6"/>
  <c r="AL132" i="6"/>
  <c r="AN132" i="6"/>
  <c r="AO132" i="6"/>
  <c r="AP132" i="6"/>
  <c r="AQ132" i="6"/>
  <c r="AS132" i="6"/>
  <c r="AT132" i="6"/>
  <c r="AU132" i="6"/>
  <c r="AV132" i="6"/>
  <c r="AX132" i="6"/>
  <c r="AY132" i="6"/>
  <c r="AZ132" i="6"/>
  <c r="BA132" i="6"/>
  <c r="E133" i="6"/>
  <c r="F133" i="6"/>
  <c r="G133" i="6"/>
  <c r="H133" i="6"/>
  <c r="J133" i="6"/>
  <c r="K133" i="6"/>
  <c r="L133" i="6"/>
  <c r="M133" i="6"/>
  <c r="O133" i="6"/>
  <c r="P133" i="6"/>
  <c r="Q133" i="6"/>
  <c r="R133" i="6"/>
  <c r="T133" i="6"/>
  <c r="U133" i="6"/>
  <c r="V133" i="6"/>
  <c r="W133" i="6"/>
  <c r="Y133" i="6"/>
  <c r="Z133" i="6"/>
  <c r="AA133" i="6"/>
  <c r="AB133" i="6"/>
  <c r="AD133" i="6"/>
  <c r="AE133" i="6"/>
  <c r="AF133" i="6"/>
  <c r="AG133" i="6"/>
  <c r="AI133" i="6"/>
  <c r="AJ133" i="6"/>
  <c r="AK133" i="6"/>
  <c r="AL133" i="6"/>
  <c r="AN133" i="6"/>
  <c r="AO133" i="6"/>
  <c r="AP133" i="6"/>
  <c r="AQ133" i="6"/>
  <c r="AS133" i="6"/>
  <c r="AT133" i="6"/>
  <c r="AU133" i="6"/>
  <c r="AV133" i="6"/>
  <c r="AX133" i="6"/>
  <c r="AY133" i="6"/>
  <c r="AZ133" i="6"/>
  <c r="BA133" i="6"/>
  <c r="E134" i="6"/>
  <c r="F134" i="6"/>
  <c r="G134" i="6"/>
  <c r="H134" i="6"/>
  <c r="J134" i="6"/>
  <c r="K134" i="6"/>
  <c r="L134" i="6"/>
  <c r="M134" i="6"/>
  <c r="O134" i="6"/>
  <c r="P134" i="6"/>
  <c r="Q134" i="6"/>
  <c r="R134" i="6"/>
  <c r="T134" i="6"/>
  <c r="U134" i="6"/>
  <c r="V134" i="6"/>
  <c r="W134" i="6"/>
  <c r="Y134" i="6"/>
  <c r="Z134" i="6"/>
  <c r="AA134" i="6"/>
  <c r="AB134" i="6"/>
  <c r="AD134" i="6"/>
  <c r="AE134" i="6"/>
  <c r="AF134" i="6"/>
  <c r="AG134" i="6"/>
  <c r="AI134" i="6"/>
  <c r="AJ134" i="6"/>
  <c r="AK134" i="6"/>
  <c r="AL134" i="6"/>
  <c r="AN134" i="6"/>
  <c r="AO134" i="6"/>
  <c r="AP134" i="6"/>
  <c r="AQ134" i="6"/>
  <c r="AS134" i="6"/>
  <c r="AT134" i="6"/>
  <c r="AU134" i="6"/>
  <c r="AV134" i="6"/>
  <c r="AX134" i="6"/>
  <c r="AY134" i="6"/>
  <c r="AZ134" i="6"/>
  <c r="BA134" i="6"/>
  <c r="E135" i="6"/>
  <c r="F135" i="6"/>
  <c r="G135" i="6"/>
  <c r="H135" i="6"/>
  <c r="J135" i="6"/>
  <c r="K135" i="6"/>
  <c r="L135" i="6"/>
  <c r="M135" i="6"/>
  <c r="O135" i="6"/>
  <c r="P135" i="6"/>
  <c r="Q135" i="6"/>
  <c r="R135" i="6"/>
  <c r="T135" i="6"/>
  <c r="U135" i="6"/>
  <c r="V135" i="6"/>
  <c r="W135" i="6"/>
  <c r="Y135" i="6"/>
  <c r="Z135" i="6"/>
  <c r="AA135" i="6"/>
  <c r="AB135" i="6"/>
  <c r="AD135" i="6"/>
  <c r="AE135" i="6"/>
  <c r="AF135" i="6"/>
  <c r="AG135" i="6"/>
  <c r="AI135" i="6"/>
  <c r="AJ135" i="6"/>
  <c r="AK135" i="6"/>
  <c r="AL135" i="6"/>
  <c r="AN135" i="6"/>
  <c r="AO135" i="6"/>
  <c r="AP135" i="6"/>
  <c r="AQ135" i="6"/>
  <c r="AS135" i="6"/>
  <c r="AT135" i="6"/>
  <c r="AU135" i="6"/>
  <c r="AV135" i="6"/>
  <c r="AX135" i="6"/>
  <c r="AY135" i="6"/>
  <c r="AZ135" i="6"/>
  <c r="BA135" i="6"/>
  <c r="E136" i="6"/>
  <c r="F136" i="6"/>
  <c r="G136" i="6"/>
  <c r="H136" i="6"/>
  <c r="J136" i="6"/>
  <c r="K136" i="6"/>
  <c r="L136" i="6"/>
  <c r="M136" i="6"/>
  <c r="O136" i="6"/>
  <c r="P136" i="6"/>
  <c r="Q136" i="6"/>
  <c r="R136" i="6"/>
  <c r="T136" i="6"/>
  <c r="U136" i="6"/>
  <c r="V136" i="6"/>
  <c r="W136" i="6"/>
  <c r="Y136" i="6"/>
  <c r="Z136" i="6"/>
  <c r="AA136" i="6"/>
  <c r="AB136" i="6"/>
  <c r="AD136" i="6"/>
  <c r="AE136" i="6"/>
  <c r="AF136" i="6"/>
  <c r="AG136" i="6"/>
  <c r="AI136" i="6"/>
  <c r="AJ136" i="6"/>
  <c r="AK136" i="6"/>
  <c r="AL136" i="6"/>
  <c r="AN136" i="6"/>
  <c r="AO136" i="6"/>
  <c r="AP136" i="6"/>
  <c r="AQ136" i="6"/>
  <c r="AS136" i="6"/>
  <c r="AT136" i="6"/>
  <c r="AU136" i="6"/>
  <c r="AV136" i="6"/>
  <c r="AX136" i="6"/>
  <c r="AY136" i="6"/>
  <c r="AZ136" i="6"/>
  <c r="BA136" i="6"/>
  <c r="E137" i="6"/>
  <c r="F137" i="6"/>
  <c r="G137" i="6"/>
  <c r="H137" i="6"/>
  <c r="J137" i="6"/>
  <c r="K137" i="6"/>
  <c r="L137" i="6"/>
  <c r="M137" i="6"/>
  <c r="O137" i="6"/>
  <c r="P137" i="6"/>
  <c r="Q137" i="6"/>
  <c r="R137" i="6"/>
  <c r="T137" i="6"/>
  <c r="U137" i="6"/>
  <c r="V137" i="6"/>
  <c r="W137" i="6"/>
  <c r="Y137" i="6"/>
  <c r="Z137" i="6"/>
  <c r="AA137" i="6"/>
  <c r="AB137" i="6"/>
  <c r="AD137" i="6"/>
  <c r="AE137" i="6"/>
  <c r="AF137" i="6"/>
  <c r="AG137" i="6"/>
  <c r="AI137" i="6"/>
  <c r="AJ137" i="6"/>
  <c r="AK137" i="6"/>
  <c r="AL137" i="6"/>
  <c r="AN137" i="6"/>
  <c r="AO137" i="6"/>
  <c r="AP137" i="6"/>
  <c r="AQ137" i="6"/>
  <c r="AS137" i="6"/>
  <c r="AT137" i="6"/>
  <c r="AU137" i="6"/>
  <c r="AV137" i="6"/>
  <c r="AX137" i="6"/>
  <c r="AY137" i="6"/>
  <c r="AZ137" i="6"/>
  <c r="BA137" i="6"/>
  <c r="E138" i="6"/>
  <c r="F138" i="6"/>
  <c r="G138" i="6"/>
  <c r="H138" i="6"/>
  <c r="J138" i="6"/>
  <c r="K138" i="6"/>
  <c r="L138" i="6"/>
  <c r="M138" i="6"/>
  <c r="O138" i="6"/>
  <c r="P138" i="6"/>
  <c r="Q138" i="6"/>
  <c r="R138" i="6"/>
  <c r="T138" i="6"/>
  <c r="U138" i="6"/>
  <c r="V138" i="6"/>
  <c r="W138" i="6"/>
  <c r="Y138" i="6"/>
  <c r="Z138" i="6"/>
  <c r="AA138" i="6"/>
  <c r="AB138" i="6"/>
  <c r="AD138" i="6"/>
  <c r="AE138" i="6"/>
  <c r="AF138" i="6"/>
  <c r="AG138" i="6"/>
  <c r="AI138" i="6"/>
  <c r="AJ138" i="6"/>
  <c r="AK138" i="6"/>
  <c r="AL138" i="6"/>
  <c r="AN138" i="6"/>
  <c r="AO138" i="6"/>
  <c r="AP138" i="6"/>
  <c r="AQ138" i="6"/>
  <c r="AS138" i="6"/>
  <c r="AT138" i="6"/>
  <c r="AU138" i="6"/>
  <c r="AV138" i="6"/>
  <c r="AX138" i="6"/>
  <c r="AY138" i="6"/>
  <c r="AZ138" i="6"/>
  <c r="BA138" i="6"/>
  <c r="E139" i="6"/>
  <c r="F139" i="6"/>
  <c r="G139" i="6"/>
  <c r="H139" i="6"/>
  <c r="J139" i="6"/>
  <c r="K139" i="6"/>
  <c r="L139" i="6"/>
  <c r="M139" i="6"/>
  <c r="O139" i="6"/>
  <c r="P139" i="6"/>
  <c r="Q139" i="6"/>
  <c r="R139" i="6"/>
  <c r="T139" i="6"/>
  <c r="U139" i="6"/>
  <c r="V139" i="6"/>
  <c r="W139" i="6"/>
  <c r="Y139" i="6"/>
  <c r="Z139" i="6"/>
  <c r="AA139" i="6"/>
  <c r="AB139" i="6"/>
  <c r="AD139" i="6"/>
  <c r="AE139" i="6"/>
  <c r="AF139" i="6"/>
  <c r="AG139" i="6"/>
  <c r="AI139" i="6"/>
  <c r="AJ139" i="6"/>
  <c r="AK139" i="6"/>
  <c r="AL139" i="6"/>
  <c r="AN139" i="6"/>
  <c r="AO139" i="6"/>
  <c r="AP139" i="6"/>
  <c r="AQ139" i="6"/>
  <c r="AS139" i="6"/>
  <c r="AT139" i="6"/>
  <c r="AU139" i="6"/>
  <c r="AV139" i="6"/>
  <c r="AX139" i="6"/>
  <c r="AY139" i="6"/>
  <c r="AZ139" i="6"/>
  <c r="BA139" i="6"/>
  <c r="E140" i="6"/>
  <c r="F140" i="6"/>
  <c r="G140" i="6"/>
  <c r="H140" i="6"/>
  <c r="J140" i="6"/>
  <c r="K140" i="6"/>
  <c r="L140" i="6"/>
  <c r="M140" i="6"/>
  <c r="O140" i="6"/>
  <c r="P140" i="6"/>
  <c r="Q140" i="6"/>
  <c r="R140" i="6"/>
  <c r="T140" i="6"/>
  <c r="U140" i="6"/>
  <c r="V140" i="6"/>
  <c r="W140" i="6"/>
  <c r="Y140" i="6"/>
  <c r="Z140" i="6"/>
  <c r="AA140" i="6"/>
  <c r="AB140" i="6"/>
  <c r="AD140" i="6"/>
  <c r="AE140" i="6"/>
  <c r="AF140" i="6"/>
  <c r="AG140" i="6"/>
  <c r="AI140" i="6"/>
  <c r="AJ140" i="6"/>
  <c r="AK140" i="6"/>
  <c r="AL140" i="6"/>
  <c r="AN140" i="6"/>
  <c r="AO140" i="6"/>
  <c r="AP140" i="6"/>
  <c r="AQ140" i="6"/>
  <c r="AS140" i="6"/>
  <c r="AT140" i="6"/>
  <c r="AU140" i="6"/>
  <c r="AV140" i="6"/>
  <c r="AX140" i="6"/>
  <c r="AY140" i="6"/>
  <c r="AZ140" i="6"/>
  <c r="BA140" i="6"/>
  <c r="E141" i="6"/>
  <c r="F141" i="6"/>
  <c r="G141" i="6"/>
  <c r="H141" i="6"/>
  <c r="J141" i="6"/>
  <c r="K141" i="6"/>
  <c r="L141" i="6"/>
  <c r="M141" i="6"/>
  <c r="O141" i="6"/>
  <c r="P141" i="6"/>
  <c r="Q141" i="6"/>
  <c r="R141" i="6"/>
  <c r="T141" i="6"/>
  <c r="U141" i="6"/>
  <c r="V141" i="6"/>
  <c r="W141" i="6"/>
  <c r="Y141" i="6"/>
  <c r="Z141" i="6"/>
  <c r="AA141" i="6"/>
  <c r="AB141" i="6"/>
  <c r="AD141" i="6"/>
  <c r="AE141" i="6"/>
  <c r="AF141" i="6"/>
  <c r="AG141" i="6"/>
  <c r="AI141" i="6"/>
  <c r="AJ141" i="6"/>
  <c r="AK141" i="6"/>
  <c r="AL141" i="6"/>
  <c r="AN141" i="6"/>
  <c r="AO141" i="6"/>
  <c r="AP141" i="6"/>
  <c r="AQ141" i="6"/>
  <c r="AS141" i="6"/>
  <c r="AT141" i="6"/>
  <c r="AU141" i="6"/>
  <c r="AV141" i="6"/>
  <c r="AX141" i="6"/>
  <c r="AY141" i="6"/>
  <c r="AZ141" i="6"/>
  <c r="BA141" i="6"/>
  <c r="E142" i="6"/>
  <c r="F142" i="6"/>
  <c r="G142" i="6"/>
  <c r="H142" i="6"/>
  <c r="J142" i="6"/>
  <c r="K142" i="6"/>
  <c r="L142" i="6"/>
  <c r="M142" i="6"/>
  <c r="O142" i="6"/>
  <c r="P142" i="6"/>
  <c r="Q142" i="6"/>
  <c r="R142" i="6"/>
  <c r="T142" i="6"/>
  <c r="U142" i="6"/>
  <c r="V142" i="6"/>
  <c r="W142" i="6"/>
  <c r="Y142" i="6"/>
  <c r="Z142" i="6"/>
  <c r="AA142" i="6"/>
  <c r="AB142" i="6"/>
  <c r="AD142" i="6"/>
  <c r="AE142" i="6"/>
  <c r="AF142" i="6"/>
  <c r="AG142" i="6"/>
  <c r="AI142" i="6"/>
  <c r="AJ142" i="6"/>
  <c r="AK142" i="6"/>
  <c r="AL142" i="6"/>
  <c r="AN142" i="6"/>
  <c r="AO142" i="6"/>
  <c r="AP142" i="6"/>
  <c r="AQ142" i="6"/>
  <c r="AS142" i="6"/>
  <c r="AT142" i="6"/>
  <c r="AU142" i="6"/>
  <c r="AV142" i="6"/>
  <c r="AX142" i="6"/>
  <c r="AY142" i="6"/>
  <c r="AZ142" i="6"/>
  <c r="BA142" i="6"/>
  <c r="E143" i="6"/>
  <c r="F143" i="6"/>
  <c r="G143" i="6"/>
  <c r="H143" i="6"/>
  <c r="J143" i="6"/>
  <c r="K143" i="6"/>
  <c r="L143" i="6"/>
  <c r="M143" i="6"/>
  <c r="O143" i="6"/>
  <c r="P143" i="6"/>
  <c r="Q143" i="6"/>
  <c r="R143" i="6"/>
  <c r="T143" i="6"/>
  <c r="U143" i="6"/>
  <c r="V143" i="6"/>
  <c r="W143" i="6"/>
  <c r="Y143" i="6"/>
  <c r="Z143" i="6"/>
  <c r="AA143" i="6"/>
  <c r="AB143" i="6"/>
  <c r="AD143" i="6"/>
  <c r="AE143" i="6"/>
  <c r="AF143" i="6"/>
  <c r="AG143" i="6"/>
  <c r="AI143" i="6"/>
  <c r="AJ143" i="6"/>
  <c r="AK143" i="6"/>
  <c r="AL143" i="6"/>
  <c r="AN143" i="6"/>
  <c r="AO143" i="6"/>
  <c r="AP143" i="6"/>
  <c r="AQ143" i="6"/>
  <c r="AS143" i="6"/>
  <c r="AT143" i="6"/>
  <c r="AU143" i="6"/>
  <c r="AV143" i="6"/>
  <c r="AX143" i="6"/>
  <c r="AY143" i="6"/>
  <c r="AZ143" i="6"/>
  <c r="BA143" i="6"/>
  <c r="E144" i="6"/>
  <c r="F144" i="6"/>
  <c r="G144" i="6"/>
  <c r="H144" i="6"/>
  <c r="J144" i="6"/>
  <c r="K144" i="6"/>
  <c r="L144" i="6"/>
  <c r="M144" i="6"/>
  <c r="O144" i="6"/>
  <c r="P144" i="6"/>
  <c r="Q144" i="6"/>
  <c r="R144" i="6"/>
  <c r="T144" i="6"/>
  <c r="U144" i="6"/>
  <c r="V144" i="6"/>
  <c r="W144" i="6"/>
  <c r="Y144" i="6"/>
  <c r="Z144" i="6"/>
  <c r="AA144" i="6"/>
  <c r="AB144" i="6"/>
  <c r="AD144" i="6"/>
  <c r="AE144" i="6"/>
  <c r="AF144" i="6"/>
  <c r="AG144" i="6"/>
  <c r="AI144" i="6"/>
  <c r="AJ144" i="6"/>
  <c r="AK144" i="6"/>
  <c r="AL144" i="6"/>
  <c r="AN144" i="6"/>
  <c r="AO144" i="6"/>
  <c r="AP144" i="6"/>
  <c r="AQ144" i="6"/>
  <c r="AS144" i="6"/>
  <c r="AT144" i="6"/>
  <c r="AU144" i="6"/>
  <c r="AV144" i="6"/>
  <c r="AX144" i="6"/>
  <c r="AY144" i="6"/>
  <c r="AZ144" i="6"/>
  <c r="BA144" i="6"/>
  <c r="E145" i="6"/>
  <c r="F145" i="6"/>
  <c r="G145" i="6"/>
  <c r="H145" i="6"/>
  <c r="J145" i="6"/>
  <c r="K145" i="6"/>
  <c r="L145" i="6"/>
  <c r="M145" i="6"/>
  <c r="O145" i="6"/>
  <c r="P145" i="6"/>
  <c r="Q145" i="6"/>
  <c r="R145" i="6"/>
  <c r="T145" i="6"/>
  <c r="U145" i="6"/>
  <c r="V145" i="6"/>
  <c r="W145" i="6"/>
  <c r="Y145" i="6"/>
  <c r="Z145" i="6"/>
  <c r="AA145" i="6"/>
  <c r="AB145" i="6"/>
  <c r="AD145" i="6"/>
  <c r="AE145" i="6"/>
  <c r="AF145" i="6"/>
  <c r="AG145" i="6"/>
  <c r="AI145" i="6"/>
  <c r="AJ145" i="6"/>
  <c r="AK145" i="6"/>
  <c r="AL145" i="6"/>
  <c r="AN145" i="6"/>
  <c r="AO145" i="6"/>
  <c r="AP145" i="6"/>
  <c r="AQ145" i="6"/>
  <c r="AS145" i="6"/>
  <c r="AT145" i="6"/>
  <c r="AU145" i="6"/>
  <c r="AV145" i="6"/>
  <c r="AX145" i="6"/>
  <c r="AY145" i="6"/>
  <c r="AZ145" i="6"/>
  <c r="BA145" i="6"/>
  <c r="E146" i="6"/>
  <c r="F146" i="6"/>
  <c r="G146" i="6"/>
  <c r="H146" i="6"/>
  <c r="J146" i="6"/>
  <c r="K146" i="6"/>
  <c r="L146" i="6"/>
  <c r="M146" i="6"/>
  <c r="O146" i="6"/>
  <c r="P146" i="6"/>
  <c r="Q146" i="6"/>
  <c r="R146" i="6"/>
  <c r="T146" i="6"/>
  <c r="U146" i="6"/>
  <c r="V146" i="6"/>
  <c r="W146" i="6"/>
  <c r="Y146" i="6"/>
  <c r="Z146" i="6"/>
  <c r="AA146" i="6"/>
  <c r="AB146" i="6"/>
  <c r="AD146" i="6"/>
  <c r="AE146" i="6"/>
  <c r="AF146" i="6"/>
  <c r="AG146" i="6"/>
  <c r="AI146" i="6"/>
  <c r="AJ146" i="6"/>
  <c r="AK146" i="6"/>
  <c r="AL146" i="6"/>
  <c r="AN146" i="6"/>
  <c r="AO146" i="6"/>
  <c r="AP146" i="6"/>
  <c r="AQ146" i="6"/>
  <c r="AS146" i="6"/>
  <c r="AT146" i="6"/>
  <c r="AU146" i="6"/>
  <c r="AV146" i="6"/>
  <c r="AX146" i="6"/>
  <c r="AY146" i="6"/>
  <c r="AZ146" i="6"/>
  <c r="BA146" i="6"/>
  <c r="E147" i="6"/>
  <c r="F147" i="6"/>
  <c r="G147" i="6"/>
  <c r="H147" i="6"/>
  <c r="J147" i="6"/>
  <c r="K147" i="6"/>
  <c r="L147" i="6"/>
  <c r="M147" i="6"/>
  <c r="O147" i="6"/>
  <c r="P147" i="6"/>
  <c r="Q147" i="6"/>
  <c r="R147" i="6"/>
  <c r="T147" i="6"/>
  <c r="U147" i="6"/>
  <c r="V147" i="6"/>
  <c r="W147" i="6"/>
  <c r="Y147" i="6"/>
  <c r="Z147" i="6"/>
  <c r="AA147" i="6"/>
  <c r="AB147" i="6"/>
  <c r="AD147" i="6"/>
  <c r="AE147" i="6"/>
  <c r="AF147" i="6"/>
  <c r="AG147" i="6"/>
  <c r="AI147" i="6"/>
  <c r="AJ147" i="6"/>
  <c r="AK147" i="6"/>
  <c r="AL147" i="6"/>
  <c r="AN147" i="6"/>
  <c r="AO147" i="6"/>
  <c r="AP147" i="6"/>
  <c r="AQ147" i="6"/>
  <c r="AS147" i="6"/>
  <c r="AT147" i="6"/>
  <c r="AU147" i="6"/>
  <c r="AV147" i="6"/>
  <c r="AX147" i="6"/>
  <c r="AY147" i="6"/>
  <c r="AZ147" i="6"/>
  <c r="BA147" i="6"/>
  <c r="E148" i="6"/>
  <c r="F148" i="6"/>
  <c r="G148" i="6"/>
  <c r="H148" i="6"/>
  <c r="J148" i="6"/>
  <c r="K148" i="6"/>
  <c r="L148" i="6"/>
  <c r="M148" i="6"/>
  <c r="O148" i="6"/>
  <c r="P148" i="6"/>
  <c r="Q148" i="6"/>
  <c r="R148" i="6"/>
  <c r="T148" i="6"/>
  <c r="U148" i="6"/>
  <c r="V148" i="6"/>
  <c r="W148" i="6"/>
  <c r="Y148" i="6"/>
  <c r="Z148" i="6"/>
  <c r="AA148" i="6"/>
  <c r="AB148" i="6"/>
  <c r="AD148" i="6"/>
  <c r="AE148" i="6"/>
  <c r="AF148" i="6"/>
  <c r="AG148" i="6"/>
  <c r="AI148" i="6"/>
  <c r="AJ148" i="6"/>
  <c r="AK148" i="6"/>
  <c r="AL148" i="6"/>
  <c r="AN148" i="6"/>
  <c r="AO148" i="6"/>
  <c r="AP148" i="6"/>
  <c r="AQ148" i="6"/>
  <c r="AS148" i="6"/>
  <c r="AT148" i="6"/>
  <c r="AU148" i="6"/>
  <c r="AV148" i="6"/>
  <c r="AX148" i="6"/>
  <c r="AY148" i="6"/>
  <c r="AZ148" i="6"/>
  <c r="BA148" i="6"/>
  <c r="E149" i="6"/>
  <c r="F149" i="6"/>
  <c r="G149" i="6"/>
  <c r="H149" i="6"/>
  <c r="J149" i="6"/>
  <c r="K149" i="6"/>
  <c r="L149" i="6"/>
  <c r="M149" i="6"/>
  <c r="O149" i="6"/>
  <c r="P149" i="6"/>
  <c r="Q149" i="6"/>
  <c r="R149" i="6"/>
  <c r="T149" i="6"/>
  <c r="U149" i="6"/>
  <c r="V149" i="6"/>
  <c r="W149" i="6"/>
  <c r="Y149" i="6"/>
  <c r="Z149" i="6"/>
  <c r="AA149" i="6"/>
  <c r="AB149" i="6"/>
  <c r="AD149" i="6"/>
  <c r="AE149" i="6"/>
  <c r="AF149" i="6"/>
  <c r="AG149" i="6"/>
  <c r="AI149" i="6"/>
  <c r="AJ149" i="6"/>
  <c r="AK149" i="6"/>
  <c r="AL149" i="6"/>
  <c r="AN149" i="6"/>
  <c r="AO149" i="6"/>
  <c r="AP149" i="6"/>
  <c r="AQ149" i="6"/>
  <c r="AS149" i="6"/>
  <c r="AT149" i="6"/>
  <c r="AU149" i="6"/>
  <c r="AV149" i="6"/>
  <c r="AX149" i="6"/>
  <c r="AY149" i="6"/>
  <c r="AZ149" i="6"/>
  <c r="BA149" i="6"/>
  <c r="E150" i="6"/>
  <c r="F150" i="6"/>
  <c r="G150" i="6"/>
  <c r="H150" i="6"/>
  <c r="J150" i="6"/>
  <c r="K150" i="6"/>
  <c r="L150" i="6"/>
  <c r="M150" i="6"/>
  <c r="O150" i="6"/>
  <c r="P150" i="6"/>
  <c r="Q150" i="6"/>
  <c r="R150" i="6"/>
  <c r="T150" i="6"/>
  <c r="U150" i="6"/>
  <c r="V150" i="6"/>
  <c r="W150" i="6"/>
  <c r="Y150" i="6"/>
  <c r="Z150" i="6"/>
  <c r="AA150" i="6"/>
  <c r="AB150" i="6"/>
  <c r="AD150" i="6"/>
  <c r="AE150" i="6"/>
  <c r="AF150" i="6"/>
  <c r="AG150" i="6"/>
  <c r="AI150" i="6"/>
  <c r="AJ150" i="6"/>
  <c r="AK150" i="6"/>
  <c r="AL150" i="6"/>
  <c r="AN150" i="6"/>
  <c r="AO150" i="6"/>
  <c r="AP150" i="6"/>
  <c r="AQ150" i="6"/>
  <c r="AS150" i="6"/>
  <c r="AT150" i="6"/>
  <c r="AU150" i="6"/>
  <c r="AV150" i="6"/>
  <c r="AX150" i="6"/>
  <c r="AY150" i="6"/>
  <c r="AZ150" i="6"/>
  <c r="BA150" i="6"/>
  <c r="E151" i="6"/>
  <c r="F151" i="6"/>
  <c r="G151" i="6"/>
  <c r="H151" i="6"/>
  <c r="J151" i="6"/>
  <c r="K151" i="6"/>
  <c r="L151" i="6"/>
  <c r="M151" i="6"/>
  <c r="O151" i="6"/>
  <c r="P151" i="6"/>
  <c r="Q151" i="6"/>
  <c r="R151" i="6"/>
  <c r="T151" i="6"/>
  <c r="U151" i="6"/>
  <c r="V151" i="6"/>
  <c r="W151" i="6"/>
  <c r="Y151" i="6"/>
  <c r="Z151" i="6"/>
  <c r="AA151" i="6"/>
  <c r="AB151" i="6"/>
  <c r="AD151" i="6"/>
  <c r="AE151" i="6"/>
  <c r="AF151" i="6"/>
  <c r="AG151" i="6"/>
  <c r="AI151" i="6"/>
  <c r="AJ151" i="6"/>
  <c r="AK151" i="6"/>
  <c r="AL151" i="6"/>
  <c r="AN151" i="6"/>
  <c r="AO151" i="6"/>
  <c r="AP151" i="6"/>
  <c r="AQ151" i="6"/>
  <c r="AS151" i="6"/>
  <c r="AT151" i="6"/>
  <c r="AU151" i="6"/>
  <c r="AV151" i="6"/>
  <c r="AX151" i="6"/>
  <c r="AY151" i="6"/>
  <c r="AZ151" i="6"/>
  <c r="BA151" i="6"/>
  <c r="E152" i="6"/>
  <c r="F152" i="6"/>
  <c r="G152" i="6"/>
  <c r="H152" i="6"/>
  <c r="J152" i="6"/>
  <c r="K152" i="6"/>
  <c r="L152" i="6"/>
  <c r="M152" i="6"/>
  <c r="O152" i="6"/>
  <c r="P152" i="6"/>
  <c r="Q152" i="6"/>
  <c r="R152" i="6"/>
  <c r="T152" i="6"/>
  <c r="U152" i="6"/>
  <c r="V152" i="6"/>
  <c r="W152" i="6"/>
  <c r="Y152" i="6"/>
  <c r="Z152" i="6"/>
  <c r="AA152" i="6"/>
  <c r="AB152" i="6"/>
  <c r="AD152" i="6"/>
  <c r="AE152" i="6"/>
  <c r="AF152" i="6"/>
  <c r="AG152" i="6"/>
  <c r="AI152" i="6"/>
  <c r="AJ152" i="6"/>
  <c r="AK152" i="6"/>
  <c r="AL152" i="6"/>
  <c r="AN152" i="6"/>
  <c r="AO152" i="6"/>
  <c r="AP152" i="6"/>
  <c r="AQ152" i="6"/>
  <c r="AS152" i="6"/>
  <c r="AT152" i="6"/>
  <c r="AU152" i="6"/>
  <c r="AV152" i="6"/>
  <c r="AX152" i="6"/>
  <c r="AY152" i="6"/>
  <c r="AZ152" i="6"/>
  <c r="BA152" i="6"/>
  <c r="E153" i="6"/>
  <c r="F153" i="6"/>
  <c r="G153" i="6"/>
  <c r="H153" i="6"/>
  <c r="J153" i="6"/>
  <c r="K153" i="6"/>
  <c r="L153" i="6"/>
  <c r="M153" i="6"/>
  <c r="O153" i="6"/>
  <c r="P153" i="6"/>
  <c r="Q153" i="6"/>
  <c r="R153" i="6"/>
  <c r="T153" i="6"/>
  <c r="U153" i="6"/>
  <c r="V153" i="6"/>
  <c r="W153" i="6"/>
  <c r="Y153" i="6"/>
  <c r="Z153" i="6"/>
  <c r="AA153" i="6"/>
  <c r="AB153" i="6"/>
  <c r="AD153" i="6"/>
  <c r="AE153" i="6"/>
  <c r="AF153" i="6"/>
  <c r="AG153" i="6"/>
  <c r="AI153" i="6"/>
  <c r="AJ153" i="6"/>
  <c r="AK153" i="6"/>
  <c r="AL153" i="6"/>
  <c r="AN153" i="6"/>
  <c r="AO153" i="6"/>
  <c r="AP153" i="6"/>
  <c r="AQ153" i="6"/>
  <c r="AS153" i="6"/>
  <c r="AT153" i="6"/>
  <c r="AU153" i="6"/>
  <c r="AV153" i="6"/>
  <c r="AX153" i="6"/>
  <c r="AY153" i="6"/>
  <c r="AZ153" i="6"/>
  <c r="BA153" i="6"/>
  <c r="E154" i="6"/>
  <c r="F154" i="6"/>
  <c r="G154" i="6"/>
  <c r="H154" i="6"/>
  <c r="J154" i="6"/>
  <c r="K154" i="6"/>
  <c r="L154" i="6"/>
  <c r="M154" i="6"/>
  <c r="O154" i="6"/>
  <c r="P154" i="6"/>
  <c r="Q154" i="6"/>
  <c r="R154" i="6"/>
  <c r="T154" i="6"/>
  <c r="U154" i="6"/>
  <c r="V154" i="6"/>
  <c r="W154" i="6"/>
  <c r="Y154" i="6"/>
  <c r="Z154" i="6"/>
  <c r="AA154" i="6"/>
  <c r="AB154" i="6"/>
  <c r="AD154" i="6"/>
  <c r="AE154" i="6"/>
  <c r="AF154" i="6"/>
  <c r="AG154" i="6"/>
  <c r="AI154" i="6"/>
  <c r="AJ154" i="6"/>
  <c r="AK154" i="6"/>
  <c r="AL154" i="6"/>
  <c r="AN154" i="6"/>
  <c r="AO154" i="6"/>
  <c r="AP154" i="6"/>
  <c r="AQ154" i="6"/>
  <c r="AS154" i="6"/>
  <c r="AT154" i="6"/>
  <c r="AU154" i="6"/>
  <c r="AV154" i="6"/>
  <c r="AX154" i="6"/>
  <c r="AY154" i="6"/>
  <c r="AZ154" i="6"/>
  <c r="BA154" i="6"/>
  <c r="E155" i="6"/>
  <c r="F155" i="6"/>
  <c r="G155" i="6"/>
  <c r="H155" i="6"/>
  <c r="J155" i="6"/>
  <c r="K155" i="6"/>
  <c r="L155" i="6"/>
  <c r="M155" i="6"/>
  <c r="O155" i="6"/>
  <c r="P155" i="6"/>
  <c r="Q155" i="6"/>
  <c r="R155" i="6"/>
  <c r="T155" i="6"/>
  <c r="U155" i="6"/>
  <c r="V155" i="6"/>
  <c r="W155" i="6"/>
  <c r="Y155" i="6"/>
  <c r="Z155" i="6"/>
  <c r="AA155" i="6"/>
  <c r="AB155" i="6"/>
  <c r="AD155" i="6"/>
  <c r="AE155" i="6"/>
  <c r="AF155" i="6"/>
  <c r="AG155" i="6"/>
  <c r="AI155" i="6"/>
  <c r="AJ155" i="6"/>
  <c r="AK155" i="6"/>
  <c r="AL155" i="6"/>
  <c r="AN155" i="6"/>
  <c r="AO155" i="6"/>
  <c r="AP155" i="6"/>
  <c r="AQ155" i="6"/>
  <c r="AS155" i="6"/>
  <c r="AT155" i="6"/>
  <c r="AU155" i="6"/>
  <c r="AV155" i="6"/>
  <c r="AX155" i="6"/>
  <c r="AY155" i="6"/>
  <c r="AZ155" i="6"/>
  <c r="BA155" i="6"/>
  <c r="E156" i="6"/>
  <c r="F156" i="6"/>
  <c r="G156" i="6"/>
  <c r="H156" i="6"/>
  <c r="J156" i="6"/>
  <c r="K156" i="6"/>
  <c r="L156" i="6"/>
  <c r="M156" i="6"/>
  <c r="O156" i="6"/>
  <c r="P156" i="6"/>
  <c r="Q156" i="6"/>
  <c r="R156" i="6"/>
  <c r="T156" i="6"/>
  <c r="U156" i="6"/>
  <c r="V156" i="6"/>
  <c r="W156" i="6"/>
  <c r="Y156" i="6"/>
  <c r="Z156" i="6"/>
  <c r="AA156" i="6"/>
  <c r="AB156" i="6"/>
  <c r="AD156" i="6"/>
  <c r="AE156" i="6"/>
  <c r="AF156" i="6"/>
  <c r="AG156" i="6"/>
  <c r="AI156" i="6"/>
  <c r="AJ156" i="6"/>
  <c r="AK156" i="6"/>
  <c r="AL156" i="6"/>
  <c r="AN156" i="6"/>
  <c r="AO156" i="6"/>
  <c r="AP156" i="6"/>
  <c r="AQ156" i="6"/>
  <c r="AS156" i="6"/>
  <c r="AT156" i="6"/>
  <c r="AU156" i="6"/>
  <c r="AV156" i="6"/>
  <c r="AX156" i="6"/>
  <c r="AY156" i="6"/>
  <c r="AZ156" i="6"/>
  <c r="BA156" i="6"/>
  <c r="E157" i="6"/>
  <c r="F157" i="6"/>
  <c r="G157" i="6"/>
  <c r="H157" i="6"/>
  <c r="J157" i="6"/>
  <c r="K157" i="6"/>
  <c r="L157" i="6"/>
  <c r="M157" i="6"/>
  <c r="O157" i="6"/>
  <c r="P157" i="6"/>
  <c r="Q157" i="6"/>
  <c r="R157" i="6"/>
  <c r="T157" i="6"/>
  <c r="U157" i="6"/>
  <c r="V157" i="6"/>
  <c r="W157" i="6"/>
  <c r="Y157" i="6"/>
  <c r="Z157" i="6"/>
  <c r="AA157" i="6"/>
  <c r="AB157" i="6"/>
  <c r="AD157" i="6"/>
  <c r="AE157" i="6"/>
  <c r="AF157" i="6"/>
  <c r="AG157" i="6"/>
  <c r="AI157" i="6"/>
  <c r="AJ157" i="6"/>
  <c r="AK157" i="6"/>
  <c r="AL157" i="6"/>
  <c r="AN157" i="6"/>
  <c r="AO157" i="6"/>
  <c r="AP157" i="6"/>
  <c r="AQ157" i="6"/>
  <c r="AS157" i="6"/>
  <c r="AT157" i="6"/>
  <c r="AU157" i="6"/>
  <c r="AV157" i="6"/>
  <c r="AX157" i="6"/>
  <c r="AY157" i="6"/>
  <c r="AZ157" i="6"/>
  <c r="BA157" i="6"/>
  <c r="E158" i="6"/>
  <c r="F158" i="6"/>
  <c r="G158" i="6"/>
  <c r="H158" i="6"/>
  <c r="J158" i="6"/>
  <c r="K158" i="6"/>
  <c r="L158" i="6"/>
  <c r="M158" i="6"/>
  <c r="O158" i="6"/>
  <c r="P158" i="6"/>
  <c r="Q158" i="6"/>
  <c r="R158" i="6"/>
  <c r="T158" i="6"/>
  <c r="U158" i="6"/>
  <c r="V158" i="6"/>
  <c r="W158" i="6"/>
  <c r="Y158" i="6"/>
  <c r="Z158" i="6"/>
  <c r="AA158" i="6"/>
  <c r="AB158" i="6"/>
  <c r="AD158" i="6"/>
  <c r="AE158" i="6"/>
  <c r="AF158" i="6"/>
  <c r="AG158" i="6"/>
  <c r="AI158" i="6"/>
  <c r="AJ158" i="6"/>
  <c r="AK158" i="6"/>
  <c r="AL158" i="6"/>
  <c r="AN158" i="6"/>
  <c r="AO158" i="6"/>
  <c r="AP158" i="6"/>
  <c r="AQ158" i="6"/>
  <c r="AS158" i="6"/>
  <c r="AT158" i="6"/>
  <c r="AU158" i="6"/>
  <c r="AV158" i="6"/>
  <c r="AX158" i="6"/>
  <c r="AY158" i="6"/>
  <c r="AZ158" i="6"/>
  <c r="BA158" i="6"/>
  <c r="E159" i="6"/>
  <c r="F159" i="6"/>
  <c r="G159" i="6"/>
  <c r="H159" i="6"/>
  <c r="J159" i="6"/>
  <c r="K159" i="6"/>
  <c r="L159" i="6"/>
  <c r="M159" i="6"/>
  <c r="O159" i="6"/>
  <c r="P159" i="6"/>
  <c r="Q159" i="6"/>
  <c r="R159" i="6"/>
  <c r="T159" i="6"/>
  <c r="U159" i="6"/>
  <c r="V159" i="6"/>
  <c r="W159" i="6"/>
  <c r="Y159" i="6"/>
  <c r="Z159" i="6"/>
  <c r="AA159" i="6"/>
  <c r="AB159" i="6"/>
  <c r="AD159" i="6"/>
  <c r="AE159" i="6"/>
  <c r="AF159" i="6"/>
  <c r="AG159" i="6"/>
  <c r="AI159" i="6"/>
  <c r="AJ159" i="6"/>
  <c r="AK159" i="6"/>
  <c r="AL159" i="6"/>
  <c r="AN159" i="6"/>
  <c r="AO159" i="6"/>
  <c r="AP159" i="6"/>
  <c r="AQ159" i="6"/>
  <c r="AS159" i="6"/>
  <c r="AT159" i="6"/>
  <c r="AU159" i="6"/>
  <c r="AV159" i="6"/>
  <c r="AX159" i="6"/>
  <c r="AY159" i="6"/>
  <c r="AZ159" i="6"/>
  <c r="BA159" i="6"/>
  <c r="E160" i="6"/>
  <c r="F160" i="6"/>
  <c r="G160" i="6"/>
  <c r="H160" i="6"/>
  <c r="J160" i="6"/>
  <c r="K160" i="6"/>
  <c r="L160" i="6"/>
  <c r="M160" i="6"/>
  <c r="O160" i="6"/>
  <c r="P160" i="6"/>
  <c r="Q160" i="6"/>
  <c r="R160" i="6"/>
  <c r="T160" i="6"/>
  <c r="U160" i="6"/>
  <c r="V160" i="6"/>
  <c r="W160" i="6"/>
  <c r="Y160" i="6"/>
  <c r="Z160" i="6"/>
  <c r="AA160" i="6"/>
  <c r="AB160" i="6"/>
  <c r="AD160" i="6"/>
  <c r="AE160" i="6"/>
  <c r="AF160" i="6"/>
  <c r="AG160" i="6"/>
  <c r="AI160" i="6"/>
  <c r="AJ160" i="6"/>
  <c r="AK160" i="6"/>
  <c r="AL160" i="6"/>
  <c r="AN160" i="6"/>
  <c r="AO160" i="6"/>
  <c r="AP160" i="6"/>
  <c r="AQ160" i="6"/>
  <c r="AS160" i="6"/>
  <c r="AT160" i="6"/>
  <c r="AU160" i="6"/>
  <c r="AV160" i="6"/>
  <c r="AX160" i="6"/>
  <c r="AY160" i="6"/>
  <c r="AZ160" i="6"/>
  <c r="BA160" i="6"/>
  <c r="E161" i="6"/>
  <c r="F161" i="6"/>
  <c r="G161" i="6"/>
  <c r="H161" i="6"/>
  <c r="J161" i="6"/>
  <c r="K161" i="6"/>
  <c r="L161" i="6"/>
  <c r="M161" i="6"/>
  <c r="O161" i="6"/>
  <c r="P161" i="6"/>
  <c r="Q161" i="6"/>
  <c r="R161" i="6"/>
  <c r="T161" i="6"/>
  <c r="U161" i="6"/>
  <c r="V161" i="6"/>
  <c r="W161" i="6"/>
  <c r="Y161" i="6"/>
  <c r="Z161" i="6"/>
  <c r="AA161" i="6"/>
  <c r="AB161" i="6"/>
  <c r="AD161" i="6"/>
  <c r="AE161" i="6"/>
  <c r="AF161" i="6"/>
  <c r="AG161" i="6"/>
  <c r="AI161" i="6"/>
  <c r="AJ161" i="6"/>
  <c r="AK161" i="6"/>
  <c r="AL161" i="6"/>
  <c r="AN161" i="6"/>
  <c r="AO161" i="6"/>
  <c r="AP161" i="6"/>
  <c r="AQ161" i="6"/>
  <c r="AS161" i="6"/>
  <c r="AT161" i="6"/>
  <c r="AU161" i="6"/>
  <c r="AV161" i="6"/>
  <c r="AX161" i="6"/>
  <c r="AY161" i="6"/>
  <c r="AZ161" i="6"/>
  <c r="BA161" i="6"/>
  <c r="E162" i="6"/>
  <c r="F162" i="6"/>
  <c r="G162" i="6"/>
  <c r="H162" i="6"/>
  <c r="J162" i="6"/>
  <c r="K162" i="6"/>
  <c r="L162" i="6"/>
  <c r="M162" i="6"/>
  <c r="O162" i="6"/>
  <c r="P162" i="6"/>
  <c r="Q162" i="6"/>
  <c r="R162" i="6"/>
  <c r="T162" i="6"/>
  <c r="U162" i="6"/>
  <c r="V162" i="6"/>
  <c r="W162" i="6"/>
  <c r="Y162" i="6"/>
  <c r="Z162" i="6"/>
  <c r="AA162" i="6"/>
  <c r="AB162" i="6"/>
  <c r="AD162" i="6"/>
  <c r="AE162" i="6"/>
  <c r="AF162" i="6"/>
  <c r="AG162" i="6"/>
  <c r="AI162" i="6"/>
  <c r="AJ162" i="6"/>
  <c r="AK162" i="6"/>
  <c r="AL162" i="6"/>
  <c r="AN162" i="6"/>
  <c r="AO162" i="6"/>
  <c r="AP162" i="6"/>
  <c r="AQ162" i="6"/>
  <c r="AS162" i="6"/>
  <c r="AT162" i="6"/>
  <c r="AU162" i="6"/>
  <c r="AV162" i="6"/>
  <c r="AX162" i="6"/>
  <c r="AY162" i="6"/>
  <c r="AZ162" i="6"/>
  <c r="BA162" i="6"/>
  <c r="E163" i="6"/>
  <c r="F163" i="6"/>
  <c r="G163" i="6"/>
  <c r="H163" i="6"/>
  <c r="J163" i="6"/>
  <c r="K163" i="6"/>
  <c r="L163" i="6"/>
  <c r="M163" i="6"/>
  <c r="O163" i="6"/>
  <c r="P163" i="6"/>
  <c r="Q163" i="6"/>
  <c r="R163" i="6"/>
  <c r="T163" i="6"/>
  <c r="U163" i="6"/>
  <c r="V163" i="6"/>
  <c r="W163" i="6"/>
  <c r="Y163" i="6"/>
  <c r="Z163" i="6"/>
  <c r="AA163" i="6"/>
  <c r="AB163" i="6"/>
  <c r="AD163" i="6"/>
  <c r="AE163" i="6"/>
  <c r="AF163" i="6"/>
  <c r="AG163" i="6"/>
  <c r="AI163" i="6"/>
  <c r="AJ163" i="6"/>
  <c r="AK163" i="6"/>
  <c r="AL163" i="6"/>
  <c r="AN163" i="6"/>
  <c r="AO163" i="6"/>
  <c r="AP163" i="6"/>
  <c r="AQ163" i="6"/>
  <c r="AS163" i="6"/>
  <c r="AT163" i="6"/>
  <c r="AU163" i="6"/>
  <c r="AV163" i="6"/>
  <c r="AX163" i="6"/>
  <c r="AY163" i="6"/>
  <c r="AZ163" i="6"/>
  <c r="BA163" i="6"/>
  <c r="E164" i="6"/>
  <c r="F164" i="6"/>
  <c r="G164" i="6"/>
  <c r="H164" i="6"/>
  <c r="J164" i="6"/>
  <c r="K164" i="6"/>
  <c r="L164" i="6"/>
  <c r="M164" i="6"/>
  <c r="O164" i="6"/>
  <c r="P164" i="6"/>
  <c r="Q164" i="6"/>
  <c r="R164" i="6"/>
  <c r="T164" i="6"/>
  <c r="U164" i="6"/>
  <c r="V164" i="6"/>
  <c r="W164" i="6"/>
  <c r="Y164" i="6"/>
  <c r="Z164" i="6"/>
  <c r="AA164" i="6"/>
  <c r="AB164" i="6"/>
  <c r="AD164" i="6"/>
  <c r="AE164" i="6"/>
  <c r="AF164" i="6"/>
  <c r="AG164" i="6"/>
  <c r="AI164" i="6"/>
  <c r="AJ164" i="6"/>
  <c r="AK164" i="6"/>
  <c r="AL164" i="6"/>
  <c r="AN164" i="6"/>
  <c r="AO164" i="6"/>
  <c r="AP164" i="6"/>
  <c r="AQ164" i="6"/>
  <c r="AS164" i="6"/>
  <c r="AT164" i="6"/>
  <c r="AU164" i="6"/>
  <c r="AV164" i="6"/>
  <c r="AX164" i="6"/>
  <c r="AY164" i="6"/>
  <c r="AZ164" i="6"/>
  <c r="BA164" i="6"/>
  <c r="E165" i="6"/>
  <c r="F165" i="6"/>
  <c r="G165" i="6"/>
  <c r="H165" i="6"/>
  <c r="J165" i="6"/>
  <c r="K165" i="6"/>
  <c r="L165" i="6"/>
  <c r="M165" i="6"/>
  <c r="O165" i="6"/>
  <c r="P165" i="6"/>
  <c r="Q165" i="6"/>
  <c r="R165" i="6"/>
  <c r="T165" i="6"/>
  <c r="U165" i="6"/>
  <c r="V165" i="6"/>
  <c r="W165" i="6"/>
  <c r="Y165" i="6"/>
  <c r="Z165" i="6"/>
  <c r="AA165" i="6"/>
  <c r="AB165" i="6"/>
  <c r="AD165" i="6"/>
  <c r="AE165" i="6"/>
  <c r="AF165" i="6"/>
  <c r="AG165" i="6"/>
  <c r="AI165" i="6"/>
  <c r="AJ165" i="6"/>
  <c r="AK165" i="6"/>
  <c r="AL165" i="6"/>
  <c r="AN165" i="6"/>
  <c r="AO165" i="6"/>
  <c r="AP165" i="6"/>
  <c r="AQ165" i="6"/>
  <c r="AS165" i="6"/>
  <c r="AT165" i="6"/>
  <c r="AU165" i="6"/>
  <c r="AV165" i="6"/>
  <c r="AX165" i="6"/>
  <c r="AY165" i="6"/>
  <c r="AZ165" i="6"/>
  <c r="BA165" i="6"/>
  <c r="E166" i="6"/>
  <c r="F166" i="6"/>
  <c r="G166" i="6"/>
  <c r="H166" i="6"/>
  <c r="J166" i="6"/>
  <c r="K166" i="6"/>
  <c r="L166" i="6"/>
  <c r="M166" i="6"/>
  <c r="O166" i="6"/>
  <c r="P166" i="6"/>
  <c r="Q166" i="6"/>
  <c r="R166" i="6"/>
  <c r="T166" i="6"/>
  <c r="U166" i="6"/>
  <c r="V166" i="6"/>
  <c r="W166" i="6"/>
  <c r="Y166" i="6"/>
  <c r="Z166" i="6"/>
  <c r="AA166" i="6"/>
  <c r="AB166" i="6"/>
  <c r="AD166" i="6"/>
  <c r="AE166" i="6"/>
  <c r="AF166" i="6"/>
  <c r="AG166" i="6"/>
  <c r="AI166" i="6"/>
  <c r="AJ166" i="6"/>
  <c r="AK166" i="6"/>
  <c r="AL166" i="6"/>
  <c r="AN166" i="6"/>
  <c r="AO166" i="6"/>
  <c r="AP166" i="6"/>
  <c r="AQ166" i="6"/>
  <c r="AS166" i="6"/>
  <c r="AT166" i="6"/>
  <c r="AU166" i="6"/>
  <c r="AV166" i="6"/>
  <c r="AX166" i="6"/>
  <c r="AY166" i="6"/>
  <c r="AZ166" i="6"/>
  <c r="BA166" i="6"/>
  <c r="E167" i="6"/>
  <c r="F167" i="6"/>
  <c r="G167" i="6"/>
  <c r="H167" i="6"/>
  <c r="J167" i="6"/>
  <c r="K167" i="6"/>
  <c r="L167" i="6"/>
  <c r="M167" i="6"/>
  <c r="O167" i="6"/>
  <c r="P167" i="6"/>
  <c r="Q167" i="6"/>
  <c r="R167" i="6"/>
  <c r="T167" i="6"/>
  <c r="U167" i="6"/>
  <c r="V167" i="6"/>
  <c r="W167" i="6"/>
  <c r="Y167" i="6"/>
  <c r="Z167" i="6"/>
  <c r="AA167" i="6"/>
  <c r="AB167" i="6"/>
  <c r="AD167" i="6"/>
  <c r="AE167" i="6"/>
  <c r="AF167" i="6"/>
  <c r="AG167" i="6"/>
  <c r="AI167" i="6"/>
  <c r="AJ167" i="6"/>
  <c r="AK167" i="6"/>
  <c r="AL167" i="6"/>
  <c r="AN167" i="6"/>
  <c r="AO167" i="6"/>
  <c r="AP167" i="6"/>
  <c r="AQ167" i="6"/>
  <c r="AS167" i="6"/>
  <c r="AT167" i="6"/>
  <c r="AU167" i="6"/>
  <c r="AV167" i="6"/>
  <c r="AX167" i="6"/>
  <c r="AY167" i="6"/>
  <c r="AZ167" i="6"/>
  <c r="BA167" i="6"/>
  <c r="E168" i="6"/>
  <c r="F168" i="6"/>
  <c r="G168" i="6"/>
  <c r="H168" i="6"/>
  <c r="J168" i="6"/>
  <c r="K168" i="6"/>
  <c r="L168" i="6"/>
  <c r="M168" i="6"/>
  <c r="O168" i="6"/>
  <c r="P168" i="6"/>
  <c r="Q168" i="6"/>
  <c r="R168" i="6"/>
  <c r="T168" i="6"/>
  <c r="U168" i="6"/>
  <c r="V168" i="6"/>
  <c r="W168" i="6"/>
  <c r="Y168" i="6"/>
  <c r="Z168" i="6"/>
  <c r="AA168" i="6"/>
  <c r="AB168" i="6"/>
  <c r="AD168" i="6"/>
  <c r="AE168" i="6"/>
  <c r="AF168" i="6"/>
  <c r="AG168" i="6"/>
  <c r="AI168" i="6"/>
  <c r="AJ168" i="6"/>
  <c r="AK168" i="6"/>
  <c r="AL168" i="6"/>
  <c r="AN168" i="6"/>
  <c r="AO168" i="6"/>
  <c r="AP168" i="6"/>
  <c r="AQ168" i="6"/>
  <c r="AS168" i="6"/>
  <c r="AT168" i="6"/>
  <c r="AU168" i="6"/>
  <c r="AV168" i="6"/>
  <c r="AX168" i="6"/>
  <c r="AY168" i="6"/>
  <c r="AZ168" i="6"/>
  <c r="BA168" i="6"/>
  <c r="E169" i="6"/>
  <c r="F169" i="6"/>
  <c r="G169" i="6"/>
  <c r="H169" i="6"/>
  <c r="J169" i="6"/>
  <c r="K169" i="6"/>
  <c r="L169" i="6"/>
  <c r="M169" i="6"/>
  <c r="O169" i="6"/>
  <c r="P169" i="6"/>
  <c r="Q169" i="6"/>
  <c r="R169" i="6"/>
  <c r="T169" i="6"/>
  <c r="U169" i="6"/>
  <c r="V169" i="6"/>
  <c r="W169" i="6"/>
  <c r="Y169" i="6"/>
  <c r="Z169" i="6"/>
  <c r="AA169" i="6"/>
  <c r="AB169" i="6"/>
  <c r="AD169" i="6"/>
  <c r="AE169" i="6"/>
  <c r="AF169" i="6"/>
  <c r="AG169" i="6"/>
  <c r="AI169" i="6"/>
  <c r="AJ169" i="6"/>
  <c r="AK169" i="6"/>
  <c r="AL169" i="6"/>
  <c r="AN169" i="6"/>
  <c r="AO169" i="6"/>
  <c r="AP169" i="6"/>
  <c r="AQ169" i="6"/>
  <c r="AS169" i="6"/>
  <c r="AT169" i="6"/>
  <c r="AU169" i="6"/>
  <c r="AV169" i="6"/>
  <c r="AX169" i="6"/>
  <c r="AY169" i="6"/>
  <c r="AZ169" i="6"/>
  <c r="BA169" i="6"/>
  <c r="E170" i="6"/>
  <c r="F170" i="6"/>
  <c r="G170" i="6"/>
  <c r="H170" i="6"/>
  <c r="J170" i="6"/>
  <c r="K170" i="6"/>
  <c r="L170" i="6"/>
  <c r="M170" i="6"/>
  <c r="O170" i="6"/>
  <c r="P170" i="6"/>
  <c r="Q170" i="6"/>
  <c r="R170" i="6"/>
  <c r="T170" i="6"/>
  <c r="U170" i="6"/>
  <c r="V170" i="6"/>
  <c r="W170" i="6"/>
  <c r="Y170" i="6"/>
  <c r="Z170" i="6"/>
  <c r="AA170" i="6"/>
  <c r="AB170" i="6"/>
  <c r="AD170" i="6"/>
  <c r="AE170" i="6"/>
  <c r="AF170" i="6"/>
  <c r="AG170" i="6"/>
  <c r="AI170" i="6"/>
  <c r="AJ170" i="6"/>
  <c r="AK170" i="6"/>
  <c r="AL170" i="6"/>
  <c r="AN170" i="6"/>
  <c r="AO170" i="6"/>
  <c r="AP170" i="6"/>
  <c r="AQ170" i="6"/>
  <c r="AS170" i="6"/>
  <c r="AT170" i="6"/>
  <c r="AU170" i="6"/>
  <c r="AV170" i="6"/>
  <c r="AX170" i="6"/>
  <c r="AY170" i="6"/>
  <c r="AZ170" i="6"/>
  <c r="BA170" i="6"/>
  <c r="E171" i="6"/>
  <c r="F171" i="6"/>
  <c r="G171" i="6"/>
  <c r="H171" i="6"/>
  <c r="J171" i="6"/>
  <c r="K171" i="6"/>
  <c r="L171" i="6"/>
  <c r="M171" i="6"/>
  <c r="O171" i="6"/>
  <c r="P171" i="6"/>
  <c r="Q171" i="6"/>
  <c r="R171" i="6"/>
  <c r="T171" i="6"/>
  <c r="U171" i="6"/>
  <c r="V171" i="6"/>
  <c r="W171" i="6"/>
  <c r="Y171" i="6"/>
  <c r="Z171" i="6"/>
  <c r="AA171" i="6"/>
  <c r="AB171" i="6"/>
  <c r="AD171" i="6"/>
  <c r="AE171" i="6"/>
  <c r="AF171" i="6"/>
  <c r="AG171" i="6"/>
  <c r="AI171" i="6"/>
  <c r="AJ171" i="6"/>
  <c r="AK171" i="6"/>
  <c r="AL171" i="6"/>
  <c r="AN171" i="6"/>
  <c r="AO171" i="6"/>
  <c r="AP171" i="6"/>
  <c r="AQ171" i="6"/>
  <c r="AS171" i="6"/>
  <c r="AT171" i="6"/>
  <c r="AU171" i="6"/>
  <c r="AV171" i="6"/>
  <c r="AX171" i="6"/>
  <c r="AY171" i="6"/>
  <c r="AZ171" i="6"/>
  <c r="BA171" i="6"/>
  <c r="E172" i="6"/>
  <c r="F172" i="6"/>
  <c r="G172" i="6"/>
  <c r="H172" i="6"/>
  <c r="J172" i="6"/>
  <c r="K172" i="6"/>
  <c r="L172" i="6"/>
  <c r="M172" i="6"/>
  <c r="O172" i="6"/>
  <c r="P172" i="6"/>
  <c r="Q172" i="6"/>
  <c r="R172" i="6"/>
  <c r="T172" i="6"/>
  <c r="U172" i="6"/>
  <c r="V172" i="6"/>
  <c r="W172" i="6"/>
  <c r="Y172" i="6"/>
  <c r="Z172" i="6"/>
  <c r="AA172" i="6"/>
  <c r="AB172" i="6"/>
  <c r="AD172" i="6"/>
  <c r="AE172" i="6"/>
  <c r="AF172" i="6"/>
  <c r="AG172" i="6"/>
  <c r="AI172" i="6"/>
  <c r="AJ172" i="6"/>
  <c r="AK172" i="6"/>
  <c r="AL172" i="6"/>
  <c r="AN172" i="6"/>
  <c r="AO172" i="6"/>
  <c r="AP172" i="6"/>
  <c r="AQ172" i="6"/>
  <c r="AS172" i="6"/>
  <c r="AT172" i="6"/>
  <c r="AU172" i="6"/>
  <c r="AV172" i="6"/>
  <c r="AX172" i="6"/>
  <c r="AY172" i="6"/>
  <c r="AZ172" i="6"/>
  <c r="BA172" i="6"/>
  <c r="E173" i="6"/>
  <c r="F173" i="6"/>
  <c r="G173" i="6"/>
  <c r="H173" i="6"/>
  <c r="J173" i="6"/>
  <c r="K173" i="6"/>
  <c r="L173" i="6"/>
  <c r="M173" i="6"/>
  <c r="O173" i="6"/>
  <c r="P173" i="6"/>
  <c r="Q173" i="6"/>
  <c r="R173" i="6"/>
  <c r="T173" i="6"/>
  <c r="U173" i="6"/>
  <c r="V173" i="6"/>
  <c r="W173" i="6"/>
  <c r="Y173" i="6"/>
  <c r="Z173" i="6"/>
  <c r="AA173" i="6"/>
  <c r="AB173" i="6"/>
  <c r="AD173" i="6"/>
  <c r="AE173" i="6"/>
  <c r="AF173" i="6"/>
  <c r="AG173" i="6"/>
  <c r="AI173" i="6"/>
  <c r="AJ173" i="6"/>
  <c r="AK173" i="6"/>
  <c r="AL173" i="6"/>
  <c r="AN173" i="6"/>
  <c r="AO173" i="6"/>
  <c r="AP173" i="6"/>
  <c r="AQ173" i="6"/>
  <c r="AS173" i="6"/>
  <c r="AT173" i="6"/>
  <c r="AU173" i="6"/>
  <c r="AV173" i="6"/>
  <c r="AX173" i="6"/>
  <c r="AY173" i="6"/>
  <c r="AZ173" i="6"/>
  <c r="BA173" i="6"/>
  <c r="E174" i="6"/>
  <c r="F174" i="6"/>
  <c r="G174" i="6"/>
  <c r="H174" i="6"/>
  <c r="J174" i="6"/>
  <c r="K174" i="6"/>
  <c r="L174" i="6"/>
  <c r="M174" i="6"/>
  <c r="O174" i="6"/>
  <c r="P174" i="6"/>
  <c r="Q174" i="6"/>
  <c r="R174" i="6"/>
  <c r="T174" i="6"/>
  <c r="U174" i="6"/>
  <c r="V174" i="6"/>
  <c r="W174" i="6"/>
  <c r="Y174" i="6"/>
  <c r="Z174" i="6"/>
  <c r="AA174" i="6"/>
  <c r="AB174" i="6"/>
  <c r="AD174" i="6"/>
  <c r="AE174" i="6"/>
  <c r="AF174" i="6"/>
  <c r="AG174" i="6"/>
  <c r="AI174" i="6"/>
  <c r="AJ174" i="6"/>
  <c r="AK174" i="6"/>
  <c r="AL174" i="6"/>
  <c r="AN174" i="6"/>
  <c r="AO174" i="6"/>
  <c r="AP174" i="6"/>
  <c r="AQ174" i="6"/>
  <c r="AS174" i="6"/>
  <c r="AT174" i="6"/>
  <c r="AU174" i="6"/>
  <c r="AV174" i="6"/>
  <c r="AX174" i="6"/>
  <c r="AY174" i="6"/>
  <c r="AZ174" i="6"/>
  <c r="BA174" i="6"/>
  <c r="E175" i="6"/>
  <c r="F175" i="6"/>
  <c r="G175" i="6"/>
  <c r="H175" i="6"/>
  <c r="J175" i="6"/>
  <c r="K175" i="6"/>
  <c r="L175" i="6"/>
  <c r="M175" i="6"/>
  <c r="O175" i="6"/>
  <c r="P175" i="6"/>
  <c r="Q175" i="6"/>
  <c r="R175" i="6"/>
  <c r="T175" i="6"/>
  <c r="U175" i="6"/>
  <c r="V175" i="6"/>
  <c r="W175" i="6"/>
  <c r="Y175" i="6"/>
  <c r="Z175" i="6"/>
  <c r="AA175" i="6"/>
  <c r="AB175" i="6"/>
  <c r="AD175" i="6"/>
  <c r="AE175" i="6"/>
  <c r="AF175" i="6"/>
  <c r="AG175" i="6"/>
  <c r="AI175" i="6"/>
  <c r="AJ175" i="6"/>
  <c r="AK175" i="6"/>
  <c r="AL175" i="6"/>
  <c r="AN175" i="6"/>
  <c r="AO175" i="6"/>
  <c r="AP175" i="6"/>
  <c r="AQ175" i="6"/>
  <c r="AS175" i="6"/>
  <c r="AT175" i="6"/>
  <c r="AU175" i="6"/>
  <c r="AV175" i="6"/>
  <c r="AX175" i="6"/>
  <c r="AY175" i="6"/>
  <c r="AZ175" i="6"/>
  <c r="BA175" i="6"/>
  <c r="E176" i="6"/>
  <c r="F176" i="6"/>
  <c r="G176" i="6"/>
  <c r="H176" i="6"/>
  <c r="J176" i="6"/>
  <c r="K176" i="6"/>
  <c r="L176" i="6"/>
  <c r="M176" i="6"/>
  <c r="O176" i="6"/>
  <c r="P176" i="6"/>
  <c r="Q176" i="6"/>
  <c r="R176" i="6"/>
  <c r="T176" i="6"/>
  <c r="U176" i="6"/>
  <c r="V176" i="6"/>
  <c r="W176" i="6"/>
  <c r="Y176" i="6"/>
  <c r="Z176" i="6"/>
  <c r="AA176" i="6"/>
  <c r="AB176" i="6"/>
  <c r="AD176" i="6"/>
  <c r="AE176" i="6"/>
  <c r="AF176" i="6"/>
  <c r="AG176" i="6"/>
  <c r="AI176" i="6"/>
  <c r="AJ176" i="6"/>
  <c r="AK176" i="6"/>
  <c r="AL176" i="6"/>
  <c r="AN176" i="6"/>
  <c r="AO176" i="6"/>
  <c r="AP176" i="6"/>
  <c r="AQ176" i="6"/>
  <c r="AS176" i="6"/>
  <c r="AT176" i="6"/>
  <c r="AU176" i="6"/>
  <c r="AV176" i="6"/>
  <c r="AX176" i="6"/>
  <c r="AY176" i="6"/>
  <c r="AZ176" i="6"/>
  <c r="BA176" i="6"/>
  <c r="E177" i="6"/>
  <c r="F177" i="6"/>
  <c r="G177" i="6"/>
  <c r="H177" i="6"/>
  <c r="J177" i="6"/>
  <c r="K177" i="6"/>
  <c r="L177" i="6"/>
  <c r="M177" i="6"/>
  <c r="O177" i="6"/>
  <c r="P177" i="6"/>
  <c r="Q177" i="6"/>
  <c r="R177" i="6"/>
  <c r="T177" i="6"/>
  <c r="U177" i="6"/>
  <c r="V177" i="6"/>
  <c r="W177" i="6"/>
  <c r="Y177" i="6"/>
  <c r="Z177" i="6"/>
  <c r="AA177" i="6"/>
  <c r="AB177" i="6"/>
  <c r="AD177" i="6"/>
  <c r="AE177" i="6"/>
  <c r="AF177" i="6"/>
  <c r="AG177" i="6"/>
  <c r="AI177" i="6"/>
  <c r="AJ177" i="6"/>
  <c r="AK177" i="6"/>
  <c r="AL177" i="6"/>
  <c r="AN177" i="6"/>
  <c r="AO177" i="6"/>
  <c r="AP177" i="6"/>
  <c r="AQ177" i="6"/>
  <c r="AS177" i="6"/>
  <c r="AT177" i="6"/>
  <c r="AU177" i="6"/>
  <c r="AV177" i="6"/>
  <c r="AX177" i="6"/>
  <c r="AY177" i="6"/>
  <c r="AZ177" i="6"/>
  <c r="BA177" i="6"/>
  <c r="E178" i="6"/>
  <c r="F178" i="6"/>
  <c r="G178" i="6"/>
  <c r="H178" i="6"/>
  <c r="J178" i="6"/>
  <c r="K178" i="6"/>
  <c r="L178" i="6"/>
  <c r="M178" i="6"/>
  <c r="O178" i="6"/>
  <c r="P178" i="6"/>
  <c r="Q178" i="6"/>
  <c r="R178" i="6"/>
  <c r="T178" i="6"/>
  <c r="U178" i="6"/>
  <c r="V178" i="6"/>
  <c r="W178" i="6"/>
  <c r="Y178" i="6"/>
  <c r="Z178" i="6"/>
  <c r="AA178" i="6"/>
  <c r="AB178" i="6"/>
  <c r="AD178" i="6"/>
  <c r="AE178" i="6"/>
  <c r="AF178" i="6"/>
  <c r="AG178" i="6"/>
  <c r="AI178" i="6"/>
  <c r="AJ178" i="6"/>
  <c r="AK178" i="6"/>
  <c r="AL178" i="6"/>
  <c r="AN178" i="6"/>
  <c r="AO178" i="6"/>
  <c r="AP178" i="6"/>
  <c r="AQ178" i="6"/>
  <c r="AS178" i="6"/>
  <c r="AT178" i="6"/>
  <c r="AU178" i="6"/>
  <c r="AV178" i="6"/>
  <c r="AX178" i="6"/>
  <c r="AY178" i="6"/>
  <c r="AZ178" i="6"/>
  <c r="BA178" i="6"/>
  <c r="E179" i="6"/>
  <c r="F179" i="6"/>
  <c r="G179" i="6"/>
  <c r="H179" i="6"/>
  <c r="J179" i="6"/>
  <c r="K179" i="6"/>
  <c r="L179" i="6"/>
  <c r="M179" i="6"/>
  <c r="O179" i="6"/>
  <c r="P179" i="6"/>
  <c r="Q179" i="6"/>
  <c r="R179" i="6"/>
  <c r="T179" i="6"/>
  <c r="U179" i="6"/>
  <c r="V179" i="6"/>
  <c r="W179" i="6"/>
  <c r="Y179" i="6"/>
  <c r="Z179" i="6"/>
  <c r="AA179" i="6"/>
  <c r="AB179" i="6"/>
  <c r="AD179" i="6"/>
  <c r="AE179" i="6"/>
  <c r="AF179" i="6"/>
  <c r="AG179" i="6"/>
  <c r="AI179" i="6"/>
  <c r="AJ179" i="6"/>
  <c r="AK179" i="6"/>
  <c r="AL179" i="6"/>
  <c r="AN179" i="6"/>
  <c r="AO179" i="6"/>
  <c r="AP179" i="6"/>
  <c r="AQ179" i="6"/>
  <c r="AS179" i="6"/>
  <c r="AT179" i="6"/>
  <c r="AU179" i="6"/>
  <c r="AV179" i="6"/>
  <c r="AX179" i="6"/>
  <c r="AY179" i="6"/>
  <c r="AZ179" i="6"/>
  <c r="BA179" i="6"/>
  <c r="E180" i="6"/>
  <c r="F180" i="6"/>
  <c r="G180" i="6"/>
  <c r="H180" i="6"/>
  <c r="J180" i="6"/>
  <c r="K180" i="6"/>
  <c r="L180" i="6"/>
  <c r="M180" i="6"/>
  <c r="O180" i="6"/>
  <c r="P180" i="6"/>
  <c r="Q180" i="6"/>
  <c r="R180" i="6"/>
  <c r="T180" i="6"/>
  <c r="U180" i="6"/>
  <c r="V180" i="6"/>
  <c r="W180" i="6"/>
  <c r="Y180" i="6"/>
  <c r="Z180" i="6"/>
  <c r="AA180" i="6"/>
  <c r="AB180" i="6"/>
  <c r="AD180" i="6"/>
  <c r="AE180" i="6"/>
  <c r="AF180" i="6"/>
  <c r="AG180" i="6"/>
  <c r="AI180" i="6"/>
  <c r="AJ180" i="6"/>
  <c r="AK180" i="6"/>
  <c r="AL180" i="6"/>
  <c r="AN180" i="6"/>
  <c r="AO180" i="6"/>
  <c r="AP180" i="6"/>
  <c r="AQ180" i="6"/>
  <c r="AS180" i="6"/>
  <c r="AT180" i="6"/>
  <c r="AU180" i="6"/>
  <c r="AV180" i="6"/>
  <c r="AX180" i="6"/>
  <c r="AY180" i="6"/>
  <c r="AZ180" i="6"/>
  <c r="BA180" i="6"/>
  <c r="E181" i="6"/>
  <c r="F181" i="6"/>
  <c r="G181" i="6"/>
  <c r="H181" i="6"/>
  <c r="J181" i="6"/>
  <c r="K181" i="6"/>
  <c r="L181" i="6"/>
  <c r="M181" i="6"/>
  <c r="O181" i="6"/>
  <c r="P181" i="6"/>
  <c r="Q181" i="6"/>
  <c r="R181" i="6"/>
  <c r="T181" i="6"/>
  <c r="U181" i="6"/>
  <c r="V181" i="6"/>
  <c r="W181" i="6"/>
  <c r="Y181" i="6"/>
  <c r="Z181" i="6"/>
  <c r="AA181" i="6"/>
  <c r="AB181" i="6"/>
  <c r="AD181" i="6"/>
  <c r="AE181" i="6"/>
  <c r="AF181" i="6"/>
  <c r="AG181" i="6"/>
  <c r="AI181" i="6"/>
  <c r="AJ181" i="6"/>
  <c r="AK181" i="6"/>
  <c r="AL181" i="6"/>
  <c r="AN181" i="6"/>
  <c r="AO181" i="6"/>
  <c r="AP181" i="6"/>
  <c r="AQ181" i="6"/>
  <c r="AS181" i="6"/>
  <c r="AT181" i="6"/>
  <c r="AU181" i="6"/>
  <c r="AV181" i="6"/>
  <c r="AX181" i="6"/>
  <c r="AY181" i="6"/>
  <c r="AZ181" i="6"/>
  <c r="BA181" i="6"/>
  <c r="E182" i="6"/>
  <c r="F182" i="6"/>
  <c r="G182" i="6"/>
  <c r="H182" i="6"/>
  <c r="J182" i="6"/>
  <c r="K182" i="6"/>
  <c r="L182" i="6"/>
  <c r="M182" i="6"/>
  <c r="O182" i="6"/>
  <c r="P182" i="6"/>
  <c r="Q182" i="6"/>
  <c r="R182" i="6"/>
  <c r="T182" i="6"/>
  <c r="U182" i="6"/>
  <c r="V182" i="6"/>
  <c r="W182" i="6"/>
  <c r="Y182" i="6"/>
  <c r="Z182" i="6"/>
  <c r="AA182" i="6"/>
  <c r="AB182" i="6"/>
  <c r="AD182" i="6"/>
  <c r="AE182" i="6"/>
  <c r="AF182" i="6"/>
  <c r="AG182" i="6"/>
  <c r="AI182" i="6"/>
  <c r="AJ182" i="6"/>
  <c r="AK182" i="6"/>
  <c r="AL182" i="6"/>
  <c r="AN182" i="6"/>
  <c r="AO182" i="6"/>
  <c r="AP182" i="6"/>
  <c r="AQ182" i="6"/>
  <c r="AS182" i="6"/>
  <c r="AT182" i="6"/>
  <c r="AU182" i="6"/>
  <c r="AV182" i="6"/>
  <c r="AX182" i="6"/>
  <c r="AY182" i="6"/>
  <c r="AZ182" i="6"/>
  <c r="BA182" i="6"/>
  <c r="E183" i="6"/>
  <c r="F183" i="6"/>
  <c r="G183" i="6"/>
  <c r="H183" i="6"/>
  <c r="J183" i="6"/>
  <c r="K183" i="6"/>
  <c r="L183" i="6"/>
  <c r="M183" i="6"/>
  <c r="O183" i="6"/>
  <c r="P183" i="6"/>
  <c r="Q183" i="6"/>
  <c r="R183" i="6"/>
  <c r="T183" i="6"/>
  <c r="U183" i="6"/>
  <c r="V183" i="6"/>
  <c r="W183" i="6"/>
  <c r="Y183" i="6"/>
  <c r="Z183" i="6"/>
  <c r="AA183" i="6"/>
  <c r="AB183" i="6"/>
  <c r="AD183" i="6"/>
  <c r="AE183" i="6"/>
  <c r="AF183" i="6"/>
  <c r="AG183" i="6"/>
  <c r="AI183" i="6"/>
  <c r="AJ183" i="6"/>
  <c r="AK183" i="6"/>
  <c r="AL183" i="6"/>
  <c r="AN183" i="6"/>
  <c r="AO183" i="6"/>
  <c r="AP183" i="6"/>
  <c r="AQ183" i="6"/>
  <c r="AS183" i="6"/>
  <c r="AT183" i="6"/>
  <c r="AU183" i="6"/>
  <c r="AV183" i="6"/>
  <c r="AX183" i="6"/>
  <c r="AY183" i="6"/>
  <c r="AZ183" i="6"/>
  <c r="BA183" i="6"/>
  <c r="E184" i="6"/>
  <c r="F184" i="6"/>
  <c r="G184" i="6"/>
  <c r="H184" i="6"/>
  <c r="J184" i="6"/>
  <c r="K184" i="6"/>
  <c r="L184" i="6"/>
  <c r="M184" i="6"/>
  <c r="O184" i="6"/>
  <c r="P184" i="6"/>
  <c r="Q184" i="6"/>
  <c r="R184" i="6"/>
  <c r="T184" i="6"/>
  <c r="U184" i="6"/>
  <c r="V184" i="6"/>
  <c r="W184" i="6"/>
  <c r="Y184" i="6"/>
  <c r="Z184" i="6"/>
  <c r="AA184" i="6"/>
  <c r="AB184" i="6"/>
  <c r="AD184" i="6"/>
  <c r="AE184" i="6"/>
  <c r="AF184" i="6"/>
  <c r="AG184" i="6"/>
  <c r="AI184" i="6"/>
  <c r="AJ184" i="6"/>
  <c r="AK184" i="6"/>
  <c r="AL184" i="6"/>
  <c r="AN184" i="6"/>
  <c r="AO184" i="6"/>
  <c r="AP184" i="6"/>
  <c r="AQ184" i="6"/>
  <c r="AS184" i="6"/>
  <c r="AT184" i="6"/>
  <c r="AU184" i="6"/>
  <c r="AV184" i="6"/>
  <c r="AX184" i="6"/>
  <c r="AY184" i="6"/>
  <c r="AZ184" i="6"/>
  <c r="BA184" i="6"/>
  <c r="E185" i="6"/>
  <c r="F185" i="6"/>
  <c r="G185" i="6"/>
  <c r="H185" i="6"/>
  <c r="J185" i="6"/>
  <c r="K185" i="6"/>
  <c r="L185" i="6"/>
  <c r="M185" i="6"/>
  <c r="O185" i="6"/>
  <c r="P185" i="6"/>
  <c r="Q185" i="6"/>
  <c r="R185" i="6"/>
  <c r="T185" i="6"/>
  <c r="U185" i="6"/>
  <c r="V185" i="6"/>
  <c r="W185" i="6"/>
  <c r="Y185" i="6"/>
  <c r="Z185" i="6"/>
  <c r="AA185" i="6"/>
  <c r="AB185" i="6"/>
  <c r="AD185" i="6"/>
  <c r="AE185" i="6"/>
  <c r="AF185" i="6"/>
  <c r="AG185" i="6"/>
  <c r="AI185" i="6"/>
  <c r="AJ185" i="6"/>
  <c r="AK185" i="6"/>
  <c r="AL185" i="6"/>
  <c r="AN185" i="6"/>
  <c r="AO185" i="6"/>
  <c r="AP185" i="6"/>
  <c r="AQ185" i="6"/>
  <c r="AS185" i="6"/>
  <c r="AT185" i="6"/>
  <c r="AU185" i="6"/>
  <c r="AV185" i="6"/>
  <c r="AX185" i="6"/>
  <c r="AY185" i="6"/>
  <c r="AZ185" i="6"/>
  <c r="BA185" i="6"/>
  <c r="E186" i="6"/>
  <c r="F186" i="6"/>
  <c r="G186" i="6"/>
  <c r="H186" i="6"/>
  <c r="J186" i="6"/>
  <c r="K186" i="6"/>
  <c r="L186" i="6"/>
  <c r="M186" i="6"/>
  <c r="O186" i="6"/>
  <c r="P186" i="6"/>
  <c r="Q186" i="6"/>
  <c r="R186" i="6"/>
  <c r="T186" i="6"/>
  <c r="U186" i="6"/>
  <c r="V186" i="6"/>
  <c r="W186" i="6"/>
  <c r="Y186" i="6"/>
  <c r="Z186" i="6"/>
  <c r="AA186" i="6"/>
  <c r="AB186" i="6"/>
  <c r="AD186" i="6"/>
  <c r="AE186" i="6"/>
  <c r="AF186" i="6"/>
  <c r="AG186" i="6"/>
  <c r="AI186" i="6"/>
  <c r="AJ186" i="6"/>
  <c r="AK186" i="6"/>
  <c r="AL186" i="6"/>
  <c r="AN186" i="6"/>
  <c r="AO186" i="6"/>
  <c r="AP186" i="6"/>
  <c r="AQ186" i="6"/>
  <c r="AS186" i="6"/>
  <c r="AT186" i="6"/>
  <c r="AU186" i="6"/>
  <c r="AV186" i="6"/>
  <c r="AX186" i="6"/>
  <c r="AY186" i="6"/>
  <c r="AZ186" i="6"/>
  <c r="BA186" i="6"/>
  <c r="E187" i="6"/>
  <c r="F187" i="6"/>
  <c r="G187" i="6"/>
  <c r="H187" i="6"/>
  <c r="J187" i="6"/>
  <c r="K187" i="6"/>
  <c r="L187" i="6"/>
  <c r="M187" i="6"/>
  <c r="O187" i="6"/>
  <c r="P187" i="6"/>
  <c r="Q187" i="6"/>
  <c r="R187" i="6"/>
  <c r="T187" i="6"/>
  <c r="U187" i="6"/>
  <c r="V187" i="6"/>
  <c r="W187" i="6"/>
  <c r="Y187" i="6"/>
  <c r="Z187" i="6"/>
  <c r="AA187" i="6"/>
  <c r="AB187" i="6"/>
  <c r="AD187" i="6"/>
  <c r="AE187" i="6"/>
  <c r="AF187" i="6"/>
  <c r="AG187" i="6"/>
  <c r="AI187" i="6"/>
  <c r="AJ187" i="6"/>
  <c r="AK187" i="6"/>
  <c r="AL187" i="6"/>
  <c r="AN187" i="6"/>
  <c r="AO187" i="6"/>
  <c r="AP187" i="6"/>
  <c r="AQ187" i="6"/>
  <c r="AS187" i="6"/>
  <c r="AT187" i="6"/>
  <c r="AU187" i="6"/>
  <c r="AV187" i="6"/>
  <c r="AX187" i="6"/>
  <c r="AY187" i="6"/>
  <c r="AZ187" i="6"/>
  <c r="BA187" i="6"/>
  <c r="E188" i="6"/>
  <c r="F188" i="6"/>
  <c r="G188" i="6"/>
  <c r="H188" i="6"/>
  <c r="J188" i="6"/>
  <c r="K188" i="6"/>
  <c r="L188" i="6"/>
  <c r="M188" i="6"/>
  <c r="O188" i="6"/>
  <c r="P188" i="6"/>
  <c r="Q188" i="6"/>
  <c r="R188" i="6"/>
  <c r="T188" i="6"/>
  <c r="U188" i="6"/>
  <c r="V188" i="6"/>
  <c r="W188" i="6"/>
  <c r="Y188" i="6"/>
  <c r="Z188" i="6"/>
  <c r="AA188" i="6"/>
  <c r="AB188" i="6"/>
  <c r="AD188" i="6"/>
  <c r="AE188" i="6"/>
  <c r="AF188" i="6"/>
  <c r="AG188" i="6"/>
  <c r="AI188" i="6"/>
  <c r="AJ188" i="6"/>
  <c r="AK188" i="6"/>
  <c r="AL188" i="6"/>
  <c r="AN188" i="6"/>
  <c r="AO188" i="6"/>
  <c r="AP188" i="6"/>
  <c r="AQ188" i="6"/>
  <c r="AS188" i="6"/>
  <c r="AT188" i="6"/>
  <c r="AU188" i="6"/>
  <c r="AV188" i="6"/>
  <c r="AX188" i="6"/>
  <c r="AY188" i="6"/>
  <c r="AZ188" i="6"/>
  <c r="BA188" i="6"/>
  <c r="E189" i="6"/>
  <c r="F189" i="6"/>
  <c r="G189" i="6"/>
  <c r="H189" i="6"/>
  <c r="J189" i="6"/>
  <c r="K189" i="6"/>
  <c r="L189" i="6"/>
  <c r="M189" i="6"/>
  <c r="O189" i="6"/>
  <c r="P189" i="6"/>
  <c r="Q189" i="6"/>
  <c r="R189" i="6"/>
  <c r="T189" i="6"/>
  <c r="U189" i="6"/>
  <c r="V189" i="6"/>
  <c r="W189" i="6"/>
  <c r="Y189" i="6"/>
  <c r="Z189" i="6"/>
  <c r="AA189" i="6"/>
  <c r="AB189" i="6"/>
  <c r="AD189" i="6"/>
  <c r="AE189" i="6"/>
  <c r="AF189" i="6"/>
  <c r="AG189" i="6"/>
  <c r="AI189" i="6"/>
  <c r="AJ189" i="6"/>
  <c r="AK189" i="6"/>
  <c r="AL189" i="6"/>
  <c r="AN189" i="6"/>
  <c r="AO189" i="6"/>
  <c r="AP189" i="6"/>
  <c r="AQ189" i="6"/>
  <c r="AS189" i="6"/>
  <c r="AT189" i="6"/>
  <c r="AU189" i="6"/>
  <c r="AV189" i="6"/>
  <c r="AX189" i="6"/>
  <c r="AY189" i="6"/>
  <c r="AZ189" i="6"/>
  <c r="BA189" i="6"/>
  <c r="E190" i="6"/>
  <c r="F190" i="6"/>
  <c r="G190" i="6"/>
  <c r="H190" i="6"/>
  <c r="J190" i="6"/>
  <c r="K190" i="6"/>
  <c r="L190" i="6"/>
  <c r="M190" i="6"/>
  <c r="O190" i="6"/>
  <c r="P190" i="6"/>
  <c r="Q190" i="6"/>
  <c r="R190" i="6"/>
  <c r="T190" i="6"/>
  <c r="U190" i="6"/>
  <c r="V190" i="6"/>
  <c r="W190" i="6"/>
  <c r="Y190" i="6"/>
  <c r="Z190" i="6"/>
  <c r="AA190" i="6"/>
  <c r="AB190" i="6"/>
  <c r="AD190" i="6"/>
  <c r="AE190" i="6"/>
  <c r="AF190" i="6"/>
  <c r="AG190" i="6"/>
  <c r="AI190" i="6"/>
  <c r="AJ190" i="6"/>
  <c r="AK190" i="6"/>
  <c r="AL190" i="6"/>
  <c r="AN190" i="6"/>
  <c r="AO190" i="6"/>
  <c r="AP190" i="6"/>
  <c r="AQ190" i="6"/>
  <c r="AS190" i="6"/>
  <c r="AT190" i="6"/>
  <c r="AU190" i="6"/>
  <c r="AV190" i="6"/>
  <c r="AX190" i="6"/>
  <c r="AY190" i="6"/>
  <c r="AZ190" i="6"/>
  <c r="BA190" i="6"/>
  <c r="E191" i="6"/>
  <c r="F191" i="6"/>
  <c r="G191" i="6"/>
  <c r="H191" i="6"/>
  <c r="J191" i="6"/>
  <c r="K191" i="6"/>
  <c r="L191" i="6"/>
  <c r="M191" i="6"/>
  <c r="O191" i="6"/>
  <c r="P191" i="6"/>
  <c r="Q191" i="6"/>
  <c r="R191" i="6"/>
  <c r="T191" i="6"/>
  <c r="U191" i="6"/>
  <c r="V191" i="6"/>
  <c r="W191" i="6"/>
  <c r="Y191" i="6"/>
  <c r="Z191" i="6"/>
  <c r="AA191" i="6"/>
  <c r="AB191" i="6"/>
  <c r="AD191" i="6"/>
  <c r="AE191" i="6"/>
  <c r="AF191" i="6"/>
  <c r="AG191" i="6"/>
  <c r="AI191" i="6"/>
  <c r="AJ191" i="6"/>
  <c r="AK191" i="6"/>
  <c r="AL191" i="6"/>
  <c r="AN191" i="6"/>
  <c r="AO191" i="6"/>
  <c r="AP191" i="6"/>
  <c r="AQ191" i="6"/>
  <c r="AS191" i="6"/>
  <c r="AT191" i="6"/>
  <c r="AU191" i="6"/>
  <c r="AV191" i="6"/>
  <c r="AX191" i="6"/>
  <c r="AY191" i="6"/>
  <c r="AZ191" i="6"/>
  <c r="BA191" i="6"/>
  <c r="E192" i="6"/>
  <c r="F192" i="6"/>
  <c r="G192" i="6"/>
  <c r="H192" i="6"/>
  <c r="J192" i="6"/>
  <c r="K192" i="6"/>
  <c r="L192" i="6"/>
  <c r="M192" i="6"/>
  <c r="O192" i="6"/>
  <c r="P192" i="6"/>
  <c r="Q192" i="6"/>
  <c r="R192" i="6"/>
  <c r="T192" i="6"/>
  <c r="U192" i="6"/>
  <c r="V192" i="6"/>
  <c r="W192" i="6"/>
  <c r="Y192" i="6"/>
  <c r="Z192" i="6"/>
  <c r="AA192" i="6"/>
  <c r="AB192" i="6"/>
  <c r="AD192" i="6"/>
  <c r="AE192" i="6"/>
  <c r="AF192" i="6"/>
  <c r="AG192" i="6"/>
  <c r="AI192" i="6"/>
  <c r="AJ192" i="6"/>
  <c r="AK192" i="6"/>
  <c r="AL192" i="6"/>
  <c r="AN192" i="6"/>
  <c r="AO192" i="6"/>
  <c r="AP192" i="6"/>
  <c r="AQ192" i="6"/>
  <c r="AS192" i="6"/>
  <c r="AT192" i="6"/>
  <c r="AU192" i="6"/>
  <c r="AV192" i="6"/>
  <c r="AX192" i="6"/>
  <c r="AY192" i="6"/>
  <c r="AZ192" i="6"/>
  <c r="BA192" i="6"/>
  <c r="E193" i="6"/>
  <c r="F193" i="6"/>
  <c r="G193" i="6"/>
  <c r="H193" i="6"/>
  <c r="J193" i="6"/>
  <c r="K193" i="6"/>
  <c r="L193" i="6"/>
  <c r="M193" i="6"/>
  <c r="O193" i="6"/>
  <c r="P193" i="6"/>
  <c r="Q193" i="6"/>
  <c r="R193" i="6"/>
  <c r="T193" i="6"/>
  <c r="U193" i="6"/>
  <c r="V193" i="6"/>
  <c r="W193" i="6"/>
  <c r="Y193" i="6"/>
  <c r="Z193" i="6"/>
  <c r="AA193" i="6"/>
  <c r="AB193" i="6"/>
  <c r="AD193" i="6"/>
  <c r="AE193" i="6"/>
  <c r="AF193" i="6"/>
  <c r="AG193" i="6"/>
  <c r="AI193" i="6"/>
  <c r="AJ193" i="6"/>
  <c r="AK193" i="6"/>
  <c r="AL193" i="6"/>
  <c r="AN193" i="6"/>
  <c r="AO193" i="6"/>
  <c r="AP193" i="6"/>
  <c r="AQ193" i="6"/>
  <c r="AS193" i="6"/>
  <c r="AT193" i="6"/>
  <c r="AU193" i="6"/>
  <c r="AV193" i="6"/>
  <c r="AX193" i="6"/>
  <c r="AY193" i="6"/>
  <c r="AZ193" i="6"/>
  <c r="BA193" i="6"/>
  <c r="E194" i="6"/>
  <c r="F194" i="6"/>
  <c r="G194" i="6"/>
  <c r="H194" i="6"/>
  <c r="J194" i="6"/>
  <c r="K194" i="6"/>
  <c r="L194" i="6"/>
  <c r="M194" i="6"/>
  <c r="O194" i="6"/>
  <c r="P194" i="6"/>
  <c r="Q194" i="6"/>
  <c r="R194" i="6"/>
  <c r="T194" i="6"/>
  <c r="U194" i="6"/>
  <c r="V194" i="6"/>
  <c r="W194" i="6"/>
  <c r="Y194" i="6"/>
  <c r="Z194" i="6"/>
  <c r="AA194" i="6"/>
  <c r="AB194" i="6"/>
  <c r="AD194" i="6"/>
  <c r="AE194" i="6"/>
  <c r="AF194" i="6"/>
  <c r="AG194" i="6"/>
  <c r="AI194" i="6"/>
  <c r="AJ194" i="6"/>
  <c r="AK194" i="6"/>
  <c r="AL194" i="6"/>
  <c r="AN194" i="6"/>
  <c r="AO194" i="6"/>
  <c r="AP194" i="6"/>
  <c r="AQ194" i="6"/>
  <c r="AS194" i="6"/>
  <c r="AT194" i="6"/>
  <c r="AU194" i="6"/>
  <c r="AV194" i="6"/>
  <c r="AX194" i="6"/>
  <c r="AY194" i="6"/>
  <c r="AZ194" i="6"/>
  <c r="BA194" i="6"/>
  <c r="E195" i="6"/>
  <c r="F195" i="6"/>
  <c r="G195" i="6"/>
  <c r="H195" i="6"/>
  <c r="J195" i="6"/>
  <c r="K195" i="6"/>
  <c r="L195" i="6"/>
  <c r="M195" i="6"/>
  <c r="O195" i="6"/>
  <c r="P195" i="6"/>
  <c r="Q195" i="6"/>
  <c r="R195" i="6"/>
  <c r="T195" i="6"/>
  <c r="U195" i="6"/>
  <c r="V195" i="6"/>
  <c r="W195" i="6"/>
  <c r="Y195" i="6"/>
  <c r="Z195" i="6"/>
  <c r="AA195" i="6"/>
  <c r="AB195" i="6"/>
  <c r="AD195" i="6"/>
  <c r="AE195" i="6"/>
  <c r="AF195" i="6"/>
  <c r="AG195" i="6"/>
  <c r="AI195" i="6"/>
  <c r="AJ195" i="6"/>
  <c r="AK195" i="6"/>
  <c r="AL195" i="6"/>
  <c r="AN195" i="6"/>
  <c r="AO195" i="6"/>
  <c r="AP195" i="6"/>
  <c r="AQ195" i="6"/>
  <c r="AS195" i="6"/>
  <c r="AT195" i="6"/>
  <c r="AU195" i="6"/>
  <c r="AV195" i="6"/>
  <c r="AX195" i="6"/>
  <c r="AY195" i="6"/>
  <c r="AZ195" i="6"/>
  <c r="BA195" i="6"/>
  <c r="E196" i="6"/>
  <c r="F196" i="6"/>
  <c r="G196" i="6"/>
  <c r="H196" i="6"/>
  <c r="J196" i="6"/>
  <c r="K196" i="6"/>
  <c r="L196" i="6"/>
  <c r="M196" i="6"/>
  <c r="O196" i="6"/>
  <c r="P196" i="6"/>
  <c r="Q196" i="6"/>
  <c r="R196" i="6"/>
  <c r="T196" i="6"/>
  <c r="U196" i="6"/>
  <c r="V196" i="6"/>
  <c r="W196" i="6"/>
  <c r="Y196" i="6"/>
  <c r="Z196" i="6"/>
  <c r="AA196" i="6"/>
  <c r="AB196" i="6"/>
  <c r="AD196" i="6"/>
  <c r="AE196" i="6"/>
  <c r="AF196" i="6"/>
  <c r="AG196" i="6"/>
  <c r="AI196" i="6"/>
  <c r="AJ196" i="6"/>
  <c r="AK196" i="6"/>
  <c r="AL196" i="6"/>
  <c r="AN196" i="6"/>
  <c r="AO196" i="6"/>
  <c r="AP196" i="6"/>
  <c r="AQ196" i="6"/>
  <c r="AS196" i="6"/>
  <c r="AT196" i="6"/>
  <c r="AU196" i="6"/>
  <c r="AV196" i="6"/>
  <c r="AX196" i="6"/>
  <c r="AY196" i="6"/>
  <c r="AZ196" i="6"/>
  <c r="BA196" i="6"/>
  <c r="E197" i="6"/>
  <c r="F197" i="6"/>
  <c r="G197" i="6"/>
  <c r="H197" i="6"/>
  <c r="J197" i="6"/>
  <c r="K197" i="6"/>
  <c r="L197" i="6"/>
  <c r="M197" i="6"/>
  <c r="O197" i="6"/>
  <c r="P197" i="6"/>
  <c r="Q197" i="6"/>
  <c r="R197" i="6"/>
  <c r="T197" i="6"/>
  <c r="U197" i="6"/>
  <c r="V197" i="6"/>
  <c r="W197" i="6"/>
  <c r="Y197" i="6"/>
  <c r="Z197" i="6"/>
  <c r="AA197" i="6"/>
  <c r="AB197" i="6"/>
  <c r="AD197" i="6"/>
  <c r="AE197" i="6"/>
  <c r="AF197" i="6"/>
  <c r="AG197" i="6"/>
  <c r="AI197" i="6"/>
  <c r="AJ197" i="6"/>
  <c r="AK197" i="6"/>
  <c r="AL197" i="6"/>
  <c r="AN197" i="6"/>
  <c r="AO197" i="6"/>
  <c r="AP197" i="6"/>
  <c r="AQ197" i="6"/>
  <c r="AS197" i="6"/>
  <c r="AT197" i="6"/>
  <c r="AU197" i="6"/>
  <c r="AV197" i="6"/>
  <c r="AX197" i="6"/>
  <c r="AY197" i="6"/>
  <c r="AZ197" i="6"/>
  <c r="BA197" i="6"/>
  <c r="E198" i="6"/>
  <c r="F198" i="6"/>
  <c r="G198" i="6"/>
  <c r="H198" i="6"/>
  <c r="J198" i="6"/>
  <c r="K198" i="6"/>
  <c r="L198" i="6"/>
  <c r="M198" i="6"/>
  <c r="O198" i="6"/>
  <c r="P198" i="6"/>
  <c r="Q198" i="6"/>
  <c r="R198" i="6"/>
  <c r="T198" i="6"/>
  <c r="U198" i="6"/>
  <c r="V198" i="6"/>
  <c r="W198" i="6"/>
  <c r="Y198" i="6"/>
  <c r="Z198" i="6"/>
  <c r="AA198" i="6"/>
  <c r="AB198" i="6"/>
  <c r="AD198" i="6"/>
  <c r="AE198" i="6"/>
  <c r="AF198" i="6"/>
  <c r="AG198" i="6"/>
  <c r="AI198" i="6"/>
  <c r="AJ198" i="6"/>
  <c r="AK198" i="6"/>
  <c r="AL198" i="6"/>
  <c r="AN198" i="6"/>
  <c r="AO198" i="6"/>
  <c r="AP198" i="6"/>
  <c r="AQ198" i="6"/>
  <c r="AS198" i="6"/>
  <c r="AT198" i="6"/>
  <c r="AU198" i="6"/>
  <c r="AV198" i="6"/>
  <c r="AX198" i="6"/>
  <c r="AY198" i="6"/>
  <c r="AZ198" i="6"/>
  <c r="BA198" i="6"/>
  <c r="E199" i="6"/>
  <c r="F199" i="6"/>
  <c r="G199" i="6"/>
  <c r="H199" i="6"/>
  <c r="J199" i="6"/>
  <c r="K199" i="6"/>
  <c r="L199" i="6"/>
  <c r="M199" i="6"/>
  <c r="O199" i="6"/>
  <c r="P199" i="6"/>
  <c r="Q199" i="6"/>
  <c r="R199" i="6"/>
  <c r="T199" i="6"/>
  <c r="U199" i="6"/>
  <c r="V199" i="6"/>
  <c r="W199" i="6"/>
  <c r="Y199" i="6"/>
  <c r="Z199" i="6"/>
  <c r="AA199" i="6"/>
  <c r="AB199" i="6"/>
  <c r="AD199" i="6"/>
  <c r="AE199" i="6"/>
  <c r="AF199" i="6"/>
  <c r="AG199" i="6"/>
  <c r="AI199" i="6"/>
  <c r="AJ199" i="6"/>
  <c r="AK199" i="6"/>
  <c r="AL199" i="6"/>
  <c r="AN199" i="6"/>
  <c r="AO199" i="6"/>
  <c r="AP199" i="6"/>
  <c r="AQ199" i="6"/>
  <c r="AS199" i="6"/>
  <c r="AT199" i="6"/>
  <c r="AU199" i="6"/>
  <c r="AV199" i="6"/>
  <c r="AX199" i="6"/>
  <c r="AY199" i="6"/>
  <c r="AZ199" i="6"/>
  <c r="BA199" i="6"/>
  <c r="E200" i="6"/>
  <c r="F200" i="6"/>
  <c r="G200" i="6"/>
  <c r="H200" i="6"/>
  <c r="J200" i="6"/>
  <c r="K200" i="6"/>
  <c r="L200" i="6"/>
  <c r="M200" i="6"/>
  <c r="O200" i="6"/>
  <c r="P200" i="6"/>
  <c r="Q200" i="6"/>
  <c r="R200" i="6"/>
  <c r="T200" i="6"/>
  <c r="U200" i="6"/>
  <c r="V200" i="6"/>
  <c r="W200" i="6"/>
  <c r="Y200" i="6"/>
  <c r="Z200" i="6"/>
  <c r="AA200" i="6"/>
  <c r="AB200" i="6"/>
  <c r="AD200" i="6"/>
  <c r="AE200" i="6"/>
  <c r="AF200" i="6"/>
  <c r="AG200" i="6"/>
  <c r="AI200" i="6"/>
  <c r="AJ200" i="6"/>
  <c r="AK200" i="6"/>
  <c r="AL200" i="6"/>
  <c r="AN200" i="6"/>
  <c r="AO200" i="6"/>
  <c r="AP200" i="6"/>
  <c r="AQ200" i="6"/>
  <c r="AS200" i="6"/>
  <c r="AT200" i="6"/>
  <c r="AU200" i="6"/>
  <c r="AV200" i="6"/>
  <c r="AX200" i="6"/>
  <c r="AY200" i="6"/>
  <c r="AZ200" i="6"/>
  <c r="BA200" i="6"/>
  <c r="E201" i="6"/>
  <c r="F201" i="6"/>
  <c r="G201" i="6"/>
  <c r="H201" i="6"/>
  <c r="J201" i="6"/>
  <c r="K201" i="6"/>
  <c r="L201" i="6"/>
  <c r="M201" i="6"/>
  <c r="O201" i="6"/>
  <c r="P201" i="6"/>
  <c r="Q201" i="6"/>
  <c r="R201" i="6"/>
  <c r="T201" i="6"/>
  <c r="U201" i="6"/>
  <c r="V201" i="6"/>
  <c r="W201" i="6"/>
  <c r="Y201" i="6"/>
  <c r="Z201" i="6"/>
  <c r="AA201" i="6"/>
  <c r="AB201" i="6"/>
  <c r="AD201" i="6"/>
  <c r="AE201" i="6"/>
  <c r="AF201" i="6"/>
  <c r="AG201" i="6"/>
  <c r="AI201" i="6"/>
  <c r="AJ201" i="6"/>
  <c r="AK201" i="6"/>
  <c r="AL201" i="6"/>
  <c r="AN201" i="6"/>
  <c r="AO201" i="6"/>
  <c r="AP201" i="6"/>
  <c r="AQ201" i="6"/>
  <c r="AS201" i="6"/>
  <c r="AT201" i="6"/>
  <c r="AU201" i="6"/>
  <c r="AV201" i="6"/>
  <c r="AX201" i="6"/>
  <c r="AY201" i="6"/>
  <c r="AZ201" i="6"/>
  <c r="BA201" i="6"/>
  <c r="E202" i="6"/>
  <c r="F202" i="6"/>
  <c r="G202" i="6"/>
  <c r="H202" i="6"/>
  <c r="J202" i="6"/>
  <c r="K202" i="6"/>
  <c r="L202" i="6"/>
  <c r="M202" i="6"/>
  <c r="O202" i="6"/>
  <c r="P202" i="6"/>
  <c r="Q202" i="6"/>
  <c r="R202" i="6"/>
  <c r="T202" i="6"/>
  <c r="U202" i="6"/>
  <c r="V202" i="6"/>
  <c r="W202" i="6"/>
  <c r="Y202" i="6"/>
  <c r="Z202" i="6"/>
  <c r="AA202" i="6"/>
  <c r="AB202" i="6"/>
  <c r="AD202" i="6"/>
  <c r="AE202" i="6"/>
  <c r="AF202" i="6"/>
  <c r="AG202" i="6"/>
  <c r="AI202" i="6"/>
  <c r="AJ202" i="6"/>
  <c r="AK202" i="6"/>
  <c r="AL202" i="6"/>
  <c r="AN202" i="6"/>
  <c r="AO202" i="6"/>
  <c r="AP202" i="6"/>
  <c r="AQ202" i="6"/>
  <c r="AS202" i="6"/>
  <c r="AT202" i="6"/>
  <c r="AU202" i="6"/>
  <c r="AV202" i="6"/>
  <c r="AX202" i="6"/>
  <c r="AY202" i="6"/>
  <c r="AZ202" i="6"/>
  <c r="BA202" i="6"/>
  <c r="E203" i="6"/>
  <c r="F203" i="6"/>
  <c r="G203" i="6"/>
  <c r="H203" i="6"/>
  <c r="J203" i="6"/>
  <c r="K203" i="6"/>
  <c r="L203" i="6"/>
  <c r="M203" i="6"/>
  <c r="O203" i="6"/>
  <c r="P203" i="6"/>
  <c r="Q203" i="6"/>
  <c r="R203" i="6"/>
  <c r="T203" i="6"/>
  <c r="U203" i="6"/>
  <c r="V203" i="6"/>
  <c r="W203" i="6"/>
  <c r="Y203" i="6"/>
  <c r="Z203" i="6"/>
  <c r="AA203" i="6"/>
  <c r="AB203" i="6"/>
  <c r="AD203" i="6"/>
  <c r="AE203" i="6"/>
  <c r="AF203" i="6"/>
  <c r="AG203" i="6"/>
  <c r="AI203" i="6"/>
  <c r="AJ203" i="6"/>
  <c r="AK203" i="6"/>
  <c r="AL203" i="6"/>
  <c r="AN203" i="6"/>
  <c r="AO203" i="6"/>
  <c r="AP203" i="6"/>
  <c r="AQ203" i="6"/>
  <c r="AS203" i="6"/>
  <c r="AT203" i="6"/>
  <c r="AU203" i="6"/>
  <c r="AV203" i="6"/>
  <c r="AX203" i="6"/>
  <c r="AY203" i="6"/>
  <c r="AZ203" i="6"/>
  <c r="BA203" i="6"/>
  <c r="E204" i="6"/>
  <c r="F204" i="6"/>
  <c r="G204" i="6"/>
  <c r="H204" i="6"/>
  <c r="J204" i="6"/>
  <c r="K204" i="6"/>
  <c r="L204" i="6"/>
  <c r="M204" i="6"/>
  <c r="O204" i="6"/>
  <c r="P204" i="6"/>
  <c r="Q204" i="6"/>
  <c r="R204" i="6"/>
  <c r="T204" i="6"/>
  <c r="U204" i="6"/>
  <c r="V204" i="6"/>
  <c r="W204" i="6"/>
  <c r="Y204" i="6"/>
  <c r="Z204" i="6"/>
  <c r="AA204" i="6"/>
  <c r="AB204" i="6"/>
  <c r="AD204" i="6"/>
  <c r="AE204" i="6"/>
  <c r="AF204" i="6"/>
  <c r="AG204" i="6"/>
  <c r="AI204" i="6"/>
  <c r="AJ204" i="6"/>
  <c r="AK204" i="6"/>
  <c r="AL204" i="6"/>
  <c r="AN204" i="6"/>
  <c r="AO204" i="6"/>
  <c r="AP204" i="6"/>
  <c r="AQ204" i="6"/>
  <c r="AS204" i="6"/>
  <c r="AT204" i="6"/>
  <c r="AU204" i="6"/>
  <c r="AV204" i="6"/>
  <c r="AX204" i="6"/>
  <c r="AY204" i="6"/>
  <c r="AZ204" i="6"/>
  <c r="BA204" i="6"/>
  <c r="E205" i="6"/>
  <c r="F205" i="6"/>
  <c r="G205" i="6"/>
  <c r="H205" i="6"/>
  <c r="J205" i="6"/>
  <c r="K205" i="6"/>
  <c r="L205" i="6"/>
  <c r="M205" i="6"/>
  <c r="O205" i="6"/>
  <c r="P205" i="6"/>
  <c r="Q205" i="6"/>
  <c r="R205" i="6"/>
  <c r="T205" i="6"/>
  <c r="U205" i="6"/>
  <c r="V205" i="6"/>
  <c r="W205" i="6"/>
  <c r="Y205" i="6"/>
  <c r="Z205" i="6"/>
  <c r="AA205" i="6"/>
  <c r="AB205" i="6"/>
  <c r="AD205" i="6"/>
  <c r="AE205" i="6"/>
  <c r="AF205" i="6"/>
  <c r="AG205" i="6"/>
  <c r="AI205" i="6"/>
  <c r="AJ205" i="6"/>
  <c r="AK205" i="6"/>
  <c r="AL205" i="6"/>
  <c r="AN205" i="6"/>
  <c r="AO205" i="6"/>
  <c r="AP205" i="6"/>
  <c r="AQ205" i="6"/>
  <c r="AS205" i="6"/>
  <c r="AT205" i="6"/>
  <c r="AU205" i="6"/>
  <c r="AV205" i="6"/>
  <c r="AX205" i="6"/>
  <c r="AY205" i="6"/>
  <c r="AZ205" i="6"/>
  <c r="BA205" i="6"/>
  <c r="E206" i="6"/>
  <c r="F206" i="6"/>
  <c r="G206" i="6"/>
  <c r="H206" i="6"/>
  <c r="J206" i="6"/>
  <c r="K206" i="6"/>
  <c r="L206" i="6"/>
  <c r="M206" i="6"/>
  <c r="O206" i="6"/>
  <c r="P206" i="6"/>
  <c r="Q206" i="6"/>
  <c r="R206" i="6"/>
  <c r="T206" i="6"/>
  <c r="U206" i="6"/>
  <c r="V206" i="6"/>
  <c r="W206" i="6"/>
  <c r="Y206" i="6"/>
  <c r="Z206" i="6"/>
  <c r="AA206" i="6"/>
  <c r="AB206" i="6"/>
  <c r="AD206" i="6"/>
  <c r="AE206" i="6"/>
  <c r="AF206" i="6"/>
  <c r="AG206" i="6"/>
  <c r="AI206" i="6"/>
  <c r="AJ206" i="6"/>
  <c r="AK206" i="6"/>
  <c r="AL206" i="6"/>
  <c r="AN206" i="6"/>
  <c r="AO206" i="6"/>
  <c r="AP206" i="6"/>
  <c r="AQ206" i="6"/>
  <c r="AS206" i="6"/>
  <c r="AT206" i="6"/>
  <c r="AU206" i="6"/>
  <c r="AV206" i="6"/>
  <c r="AX206" i="6"/>
  <c r="AY206" i="6"/>
  <c r="AZ206" i="6"/>
  <c r="BA206" i="6"/>
  <c r="E207" i="6"/>
  <c r="F207" i="6"/>
  <c r="G207" i="6"/>
  <c r="H207" i="6"/>
  <c r="J207" i="6"/>
  <c r="K207" i="6"/>
  <c r="L207" i="6"/>
  <c r="M207" i="6"/>
  <c r="O207" i="6"/>
  <c r="P207" i="6"/>
  <c r="Q207" i="6"/>
  <c r="R207" i="6"/>
  <c r="T207" i="6"/>
  <c r="U207" i="6"/>
  <c r="V207" i="6"/>
  <c r="W207" i="6"/>
  <c r="Y207" i="6"/>
  <c r="Z207" i="6"/>
  <c r="AA207" i="6"/>
  <c r="AB207" i="6"/>
  <c r="AD207" i="6"/>
  <c r="AE207" i="6"/>
  <c r="AF207" i="6"/>
  <c r="AG207" i="6"/>
  <c r="AI207" i="6"/>
  <c r="AJ207" i="6"/>
  <c r="AK207" i="6"/>
  <c r="AL207" i="6"/>
  <c r="AN207" i="6"/>
  <c r="AO207" i="6"/>
  <c r="AP207" i="6"/>
  <c r="AQ207" i="6"/>
  <c r="AS207" i="6"/>
  <c r="AT207" i="6"/>
  <c r="AU207" i="6"/>
  <c r="AV207" i="6"/>
  <c r="AX207" i="6"/>
  <c r="AY207" i="6"/>
  <c r="AZ207" i="6"/>
  <c r="BA207" i="6"/>
  <c r="E208" i="6"/>
  <c r="F208" i="6"/>
  <c r="G208" i="6"/>
  <c r="H208" i="6"/>
  <c r="J208" i="6"/>
  <c r="K208" i="6"/>
  <c r="L208" i="6"/>
  <c r="M208" i="6"/>
  <c r="O208" i="6"/>
  <c r="P208" i="6"/>
  <c r="Q208" i="6"/>
  <c r="R208" i="6"/>
  <c r="T208" i="6"/>
  <c r="U208" i="6"/>
  <c r="V208" i="6"/>
  <c r="W208" i="6"/>
  <c r="Y208" i="6"/>
  <c r="Z208" i="6"/>
  <c r="AA208" i="6"/>
  <c r="AB208" i="6"/>
  <c r="AD208" i="6"/>
  <c r="AE208" i="6"/>
  <c r="AF208" i="6"/>
  <c r="AG208" i="6"/>
  <c r="AI208" i="6"/>
  <c r="AJ208" i="6"/>
  <c r="AK208" i="6"/>
  <c r="AL208" i="6"/>
  <c r="AN208" i="6"/>
  <c r="AO208" i="6"/>
  <c r="AP208" i="6"/>
  <c r="AQ208" i="6"/>
  <c r="AS208" i="6"/>
  <c r="AT208" i="6"/>
  <c r="AU208" i="6"/>
  <c r="AV208" i="6"/>
  <c r="AX208" i="6"/>
  <c r="AY208" i="6"/>
  <c r="AZ208" i="6"/>
  <c r="BA208" i="6"/>
  <c r="E209" i="6"/>
  <c r="F209" i="6"/>
  <c r="G209" i="6"/>
  <c r="H209" i="6"/>
  <c r="J209" i="6"/>
  <c r="K209" i="6"/>
  <c r="L209" i="6"/>
  <c r="M209" i="6"/>
  <c r="O209" i="6"/>
  <c r="P209" i="6"/>
  <c r="Q209" i="6"/>
  <c r="R209" i="6"/>
  <c r="T209" i="6"/>
  <c r="U209" i="6"/>
  <c r="V209" i="6"/>
  <c r="W209" i="6"/>
  <c r="Y209" i="6"/>
  <c r="Z209" i="6"/>
  <c r="AA209" i="6"/>
  <c r="AB209" i="6"/>
  <c r="AD209" i="6"/>
  <c r="AE209" i="6"/>
  <c r="AF209" i="6"/>
  <c r="AG209" i="6"/>
  <c r="AI209" i="6"/>
  <c r="AJ209" i="6"/>
  <c r="AK209" i="6"/>
  <c r="AL209" i="6"/>
  <c r="AN209" i="6"/>
  <c r="AO209" i="6"/>
  <c r="AP209" i="6"/>
  <c r="AQ209" i="6"/>
  <c r="AS209" i="6"/>
  <c r="AT209" i="6"/>
  <c r="AU209" i="6"/>
  <c r="AV209" i="6"/>
  <c r="AX209" i="6"/>
  <c r="AY209" i="6"/>
  <c r="AZ209" i="6"/>
  <c r="BA209" i="6"/>
  <c r="E210" i="6"/>
  <c r="F210" i="6"/>
  <c r="G210" i="6"/>
  <c r="H210" i="6"/>
  <c r="J210" i="6"/>
  <c r="K210" i="6"/>
  <c r="L210" i="6"/>
  <c r="M210" i="6"/>
  <c r="O210" i="6"/>
  <c r="P210" i="6"/>
  <c r="Q210" i="6"/>
  <c r="R210" i="6"/>
  <c r="T210" i="6"/>
  <c r="U210" i="6"/>
  <c r="V210" i="6"/>
  <c r="W210" i="6"/>
  <c r="Y210" i="6"/>
  <c r="Z210" i="6"/>
  <c r="AA210" i="6"/>
  <c r="AB210" i="6"/>
  <c r="AD210" i="6"/>
  <c r="AE210" i="6"/>
  <c r="AF210" i="6"/>
  <c r="AG210" i="6"/>
  <c r="AI210" i="6"/>
  <c r="AJ210" i="6"/>
  <c r="AK210" i="6"/>
  <c r="AL210" i="6"/>
  <c r="AN210" i="6"/>
  <c r="AO210" i="6"/>
  <c r="AP210" i="6"/>
  <c r="AQ210" i="6"/>
  <c r="AS210" i="6"/>
  <c r="AT210" i="6"/>
  <c r="AU210" i="6"/>
  <c r="AV210" i="6"/>
  <c r="AX210" i="6"/>
  <c r="AY210" i="6"/>
  <c r="AZ210" i="6"/>
  <c r="BA210" i="6"/>
  <c r="E211" i="6"/>
  <c r="F211" i="6"/>
  <c r="G211" i="6"/>
  <c r="H211" i="6"/>
  <c r="J211" i="6"/>
  <c r="K211" i="6"/>
  <c r="L211" i="6"/>
  <c r="M211" i="6"/>
  <c r="O211" i="6"/>
  <c r="P211" i="6"/>
  <c r="Q211" i="6"/>
  <c r="R211" i="6"/>
  <c r="T211" i="6"/>
  <c r="U211" i="6"/>
  <c r="V211" i="6"/>
  <c r="W211" i="6"/>
  <c r="Y211" i="6"/>
  <c r="Z211" i="6"/>
  <c r="AA211" i="6"/>
  <c r="AB211" i="6"/>
  <c r="AD211" i="6"/>
  <c r="AE211" i="6"/>
  <c r="AF211" i="6"/>
  <c r="AG211" i="6"/>
  <c r="AI211" i="6"/>
  <c r="AJ211" i="6"/>
  <c r="AK211" i="6"/>
  <c r="AL211" i="6"/>
  <c r="AN211" i="6"/>
  <c r="AO211" i="6"/>
  <c r="AP211" i="6"/>
  <c r="AQ211" i="6"/>
  <c r="AS211" i="6"/>
  <c r="AT211" i="6"/>
  <c r="AU211" i="6"/>
  <c r="AV211" i="6"/>
  <c r="AX211" i="6"/>
  <c r="AY211" i="6"/>
  <c r="AZ211" i="6"/>
  <c r="BA211" i="6"/>
  <c r="E212" i="6"/>
  <c r="F212" i="6"/>
  <c r="G212" i="6"/>
  <c r="H212" i="6"/>
  <c r="J212" i="6"/>
  <c r="K212" i="6"/>
  <c r="L212" i="6"/>
  <c r="M212" i="6"/>
  <c r="O212" i="6"/>
  <c r="P212" i="6"/>
  <c r="Q212" i="6"/>
  <c r="R212" i="6"/>
  <c r="T212" i="6"/>
  <c r="U212" i="6"/>
  <c r="V212" i="6"/>
  <c r="W212" i="6"/>
  <c r="Y212" i="6"/>
  <c r="Z212" i="6"/>
  <c r="AA212" i="6"/>
  <c r="AB212" i="6"/>
  <c r="AD212" i="6"/>
  <c r="AE212" i="6"/>
  <c r="AF212" i="6"/>
  <c r="AG212" i="6"/>
  <c r="AI212" i="6"/>
  <c r="AJ212" i="6"/>
  <c r="AK212" i="6"/>
  <c r="AL212" i="6"/>
  <c r="AN212" i="6"/>
  <c r="AO212" i="6"/>
  <c r="AP212" i="6"/>
  <c r="AQ212" i="6"/>
  <c r="AS212" i="6"/>
  <c r="AT212" i="6"/>
  <c r="AU212" i="6"/>
  <c r="AV212" i="6"/>
  <c r="AX212" i="6"/>
  <c r="AY212" i="6"/>
  <c r="AZ212" i="6"/>
  <c r="BA212" i="6"/>
  <c r="E213" i="6"/>
  <c r="F213" i="6"/>
  <c r="G213" i="6"/>
  <c r="H213" i="6"/>
  <c r="J213" i="6"/>
  <c r="K213" i="6"/>
  <c r="L213" i="6"/>
  <c r="M213" i="6"/>
  <c r="O213" i="6"/>
  <c r="P213" i="6"/>
  <c r="Q213" i="6"/>
  <c r="R213" i="6"/>
  <c r="T213" i="6"/>
  <c r="U213" i="6"/>
  <c r="V213" i="6"/>
  <c r="W213" i="6"/>
  <c r="Y213" i="6"/>
  <c r="Z213" i="6"/>
  <c r="AA213" i="6"/>
  <c r="AB213" i="6"/>
  <c r="AD213" i="6"/>
  <c r="AE213" i="6"/>
  <c r="AF213" i="6"/>
  <c r="AG213" i="6"/>
  <c r="AI213" i="6"/>
  <c r="AJ213" i="6"/>
  <c r="AK213" i="6"/>
  <c r="AL213" i="6"/>
  <c r="AN213" i="6"/>
  <c r="AO213" i="6"/>
  <c r="AP213" i="6"/>
  <c r="AQ213" i="6"/>
  <c r="AS213" i="6"/>
  <c r="AT213" i="6"/>
  <c r="AU213" i="6"/>
  <c r="AV213" i="6"/>
  <c r="AX213" i="6"/>
  <c r="AY213" i="6"/>
  <c r="AZ213" i="6"/>
  <c r="BA213" i="6"/>
  <c r="E214" i="6"/>
  <c r="F214" i="6"/>
  <c r="G214" i="6"/>
  <c r="H214" i="6"/>
  <c r="J214" i="6"/>
  <c r="K214" i="6"/>
  <c r="L214" i="6"/>
  <c r="M214" i="6"/>
  <c r="O214" i="6"/>
  <c r="P214" i="6"/>
  <c r="Q214" i="6"/>
  <c r="R214" i="6"/>
  <c r="T214" i="6"/>
  <c r="U214" i="6"/>
  <c r="V214" i="6"/>
  <c r="W214" i="6"/>
  <c r="Y214" i="6"/>
  <c r="Z214" i="6"/>
  <c r="AA214" i="6"/>
  <c r="AB214" i="6"/>
  <c r="AD214" i="6"/>
  <c r="AE214" i="6"/>
  <c r="AF214" i="6"/>
  <c r="AG214" i="6"/>
  <c r="AI214" i="6"/>
  <c r="AJ214" i="6"/>
  <c r="AK214" i="6"/>
  <c r="AL214" i="6"/>
  <c r="AN214" i="6"/>
  <c r="AO214" i="6"/>
  <c r="AP214" i="6"/>
  <c r="AQ214" i="6"/>
  <c r="AS214" i="6"/>
  <c r="AT214" i="6"/>
  <c r="AU214" i="6"/>
  <c r="AV214" i="6"/>
  <c r="AX214" i="6"/>
  <c r="AY214" i="6"/>
  <c r="AZ214" i="6"/>
  <c r="BA214" i="6"/>
  <c r="E215" i="6"/>
  <c r="F215" i="6"/>
  <c r="G215" i="6"/>
  <c r="H215" i="6"/>
  <c r="J215" i="6"/>
  <c r="K215" i="6"/>
  <c r="L215" i="6"/>
  <c r="M215" i="6"/>
  <c r="O215" i="6"/>
  <c r="P215" i="6"/>
  <c r="Q215" i="6"/>
  <c r="R215" i="6"/>
  <c r="T215" i="6"/>
  <c r="U215" i="6"/>
  <c r="V215" i="6"/>
  <c r="W215" i="6"/>
  <c r="Y215" i="6"/>
  <c r="Z215" i="6"/>
  <c r="AA215" i="6"/>
  <c r="AB215" i="6"/>
  <c r="AD215" i="6"/>
  <c r="AE215" i="6"/>
  <c r="AF215" i="6"/>
  <c r="AG215" i="6"/>
  <c r="AI215" i="6"/>
  <c r="AJ215" i="6"/>
  <c r="AK215" i="6"/>
  <c r="AL215" i="6"/>
  <c r="AN215" i="6"/>
  <c r="AO215" i="6"/>
  <c r="AP215" i="6"/>
  <c r="AQ215" i="6"/>
  <c r="AS215" i="6"/>
  <c r="AT215" i="6"/>
  <c r="AU215" i="6"/>
  <c r="AV215" i="6"/>
  <c r="AX215" i="6"/>
  <c r="AY215" i="6"/>
  <c r="AZ215" i="6"/>
  <c r="BA215" i="6"/>
  <c r="E216" i="6"/>
  <c r="F216" i="6"/>
  <c r="G216" i="6"/>
  <c r="H216" i="6"/>
  <c r="J216" i="6"/>
  <c r="K216" i="6"/>
  <c r="L216" i="6"/>
  <c r="M216" i="6"/>
  <c r="O216" i="6"/>
  <c r="P216" i="6"/>
  <c r="Q216" i="6"/>
  <c r="R216" i="6"/>
  <c r="T216" i="6"/>
  <c r="U216" i="6"/>
  <c r="V216" i="6"/>
  <c r="W216" i="6"/>
  <c r="Y216" i="6"/>
  <c r="Z216" i="6"/>
  <c r="AA216" i="6"/>
  <c r="AB216" i="6"/>
  <c r="AD216" i="6"/>
  <c r="AE216" i="6"/>
  <c r="AF216" i="6"/>
  <c r="AG216" i="6"/>
  <c r="AI216" i="6"/>
  <c r="AJ216" i="6"/>
  <c r="AK216" i="6"/>
  <c r="AL216" i="6"/>
  <c r="AN216" i="6"/>
  <c r="AO216" i="6"/>
  <c r="AP216" i="6"/>
  <c r="AQ216" i="6"/>
  <c r="AS216" i="6"/>
  <c r="AT216" i="6"/>
  <c r="AU216" i="6"/>
  <c r="AV216" i="6"/>
  <c r="AX216" i="6"/>
  <c r="AY216" i="6"/>
  <c r="AZ216" i="6"/>
  <c r="BA216" i="6"/>
  <c r="E217" i="6"/>
  <c r="F217" i="6"/>
  <c r="G217" i="6"/>
  <c r="H217" i="6"/>
  <c r="J217" i="6"/>
  <c r="K217" i="6"/>
  <c r="L217" i="6"/>
  <c r="M217" i="6"/>
  <c r="O217" i="6"/>
  <c r="P217" i="6"/>
  <c r="Q217" i="6"/>
  <c r="R217" i="6"/>
  <c r="T217" i="6"/>
  <c r="U217" i="6"/>
  <c r="V217" i="6"/>
  <c r="W217" i="6"/>
  <c r="Y217" i="6"/>
  <c r="Z217" i="6"/>
  <c r="AA217" i="6"/>
  <c r="AB217" i="6"/>
  <c r="AD217" i="6"/>
  <c r="AE217" i="6"/>
  <c r="AF217" i="6"/>
  <c r="AG217" i="6"/>
  <c r="AI217" i="6"/>
  <c r="AJ217" i="6"/>
  <c r="AK217" i="6"/>
  <c r="AL217" i="6"/>
  <c r="AN217" i="6"/>
  <c r="AO217" i="6"/>
  <c r="AP217" i="6"/>
  <c r="AQ217" i="6"/>
  <c r="AS217" i="6"/>
  <c r="AT217" i="6"/>
  <c r="AU217" i="6"/>
  <c r="AV217" i="6"/>
  <c r="AX217" i="6"/>
  <c r="AY217" i="6"/>
  <c r="AZ217" i="6"/>
  <c r="BA217" i="6"/>
  <c r="E218" i="6"/>
  <c r="F218" i="6"/>
  <c r="G218" i="6"/>
  <c r="H218" i="6"/>
  <c r="J218" i="6"/>
  <c r="K218" i="6"/>
  <c r="L218" i="6"/>
  <c r="M218" i="6"/>
  <c r="O218" i="6"/>
  <c r="P218" i="6"/>
  <c r="Q218" i="6"/>
  <c r="R218" i="6"/>
  <c r="T218" i="6"/>
  <c r="U218" i="6"/>
  <c r="V218" i="6"/>
  <c r="W218" i="6"/>
  <c r="Y218" i="6"/>
  <c r="Z218" i="6"/>
  <c r="AA218" i="6"/>
  <c r="AB218" i="6"/>
  <c r="AD218" i="6"/>
  <c r="AE218" i="6"/>
  <c r="AF218" i="6"/>
  <c r="AG218" i="6"/>
  <c r="AI218" i="6"/>
  <c r="AJ218" i="6"/>
  <c r="AK218" i="6"/>
  <c r="AL218" i="6"/>
  <c r="AN218" i="6"/>
  <c r="AO218" i="6"/>
  <c r="AP218" i="6"/>
  <c r="AQ218" i="6"/>
  <c r="AS218" i="6"/>
  <c r="AT218" i="6"/>
  <c r="AU218" i="6"/>
  <c r="AV218" i="6"/>
  <c r="AX218" i="6"/>
  <c r="AY218" i="6"/>
  <c r="AZ218" i="6"/>
  <c r="BA218" i="6"/>
  <c r="E219" i="6"/>
  <c r="F219" i="6"/>
  <c r="G219" i="6"/>
  <c r="H219" i="6"/>
  <c r="J219" i="6"/>
  <c r="K219" i="6"/>
  <c r="L219" i="6"/>
  <c r="M219" i="6"/>
  <c r="O219" i="6"/>
  <c r="P219" i="6"/>
  <c r="Q219" i="6"/>
  <c r="R219" i="6"/>
  <c r="T219" i="6"/>
  <c r="U219" i="6"/>
  <c r="V219" i="6"/>
  <c r="W219" i="6"/>
  <c r="Y219" i="6"/>
  <c r="Z219" i="6"/>
  <c r="AA219" i="6"/>
  <c r="AB219" i="6"/>
  <c r="AD219" i="6"/>
  <c r="AE219" i="6"/>
  <c r="AF219" i="6"/>
  <c r="AG219" i="6"/>
  <c r="AI219" i="6"/>
  <c r="AJ219" i="6"/>
  <c r="AK219" i="6"/>
  <c r="AL219" i="6"/>
  <c r="AN219" i="6"/>
  <c r="AO219" i="6"/>
  <c r="AP219" i="6"/>
  <c r="AQ219" i="6"/>
  <c r="AS219" i="6"/>
  <c r="AT219" i="6"/>
  <c r="AU219" i="6"/>
  <c r="AV219" i="6"/>
  <c r="AX219" i="6"/>
  <c r="AY219" i="6"/>
  <c r="AZ219" i="6"/>
  <c r="BA219" i="6"/>
  <c r="E220" i="6"/>
  <c r="F220" i="6"/>
  <c r="G220" i="6"/>
  <c r="H220" i="6"/>
  <c r="J220" i="6"/>
  <c r="K220" i="6"/>
  <c r="L220" i="6"/>
  <c r="M220" i="6"/>
  <c r="O220" i="6"/>
  <c r="P220" i="6"/>
  <c r="Q220" i="6"/>
  <c r="R220" i="6"/>
  <c r="T220" i="6"/>
  <c r="U220" i="6"/>
  <c r="V220" i="6"/>
  <c r="W220" i="6"/>
  <c r="Y220" i="6"/>
  <c r="Z220" i="6"/>
  <c r="AA220" i="6"/>
  <c r="AB220" i="6"/>
  <c r="AD220" i="6"/>
  <c r="AE220" i="6"/>
  <c r="AF220" i="6"/>
  <c r="AG220" i="6"/>
  <c r="AI220" i="6"/>
  <c r="AJ220" i="6"/>
  <c r="AK220" i="6"/>
  <c r="AL220" i="6"/>
  <c r="AN220" i="6"/>
  <c r="AO220" i="6"/>
  <c r="AP220" i="6"/>
  <c r="AQ220" i="6"/>
  <c r="AS220" i="6"/>
  <c r="AT220" i="6"/>
  <c r="AU220" i="6"/>
  <c r="AV220" i="6"/>
  <c r="AX220" i="6"/>
  <c r="AY220" i="6"/>
  <c r="AZ220" i="6"/>
  <c r="BA220" i="6"/>
  <c r="E221" i="6"/>
  <c r="F221" i="6"/>
  <c r="G221" i="6"/>
  <c r="H221" i="6"/>
  <c r="J221" i="6"/>
  <c r="K221" i="6"/>
  <c r="L221" i="6"/>
  <c r="M221" i="6"/>
  <c r="O221" i="6"/>
  <c r="P221" i="6"/>
  <c r="Q221" i="6"/>
  <c r="R221" i="6"/>
  <c r="T221" i="6"/>
  <c r="U221" i="6"/>
  <c r="V221" i="6"/>
  <c r="W221" i="6"/>
  <c r="Y221" i="6"/>
  <c r="Z221" i="6"/>
  <c r="AA221" i="6"/>
  <c r="AB221" i="6"/>
  <c r="AD221" i="6"/>
  <c r="AE221" i="6"/>
  <c r="AF221" i="6"/>
  <c r="AG221" i="6"/>
  <c r="AI221" i="6"/>
  <c r="AJ221" i="6"/>
  <c r="AK221" i="6"/>
  <c r="AL221" i="6"/>
  <c r="AN221" i="6"/>
  <c r="AO221" i="6"/>
  <c r="AP221" i="6"/>
  <c r="AQ221" i="6"/>
  <c r="AS221" i="6"/>
  <c r="AT221" i="6"/>
  <c r="AU221" i="6"/>
  <c r="AV221" i="6"/>
  <c r="AX221" i="6"/>
  <c r="AY221" i="6"/>
  <c r="AZ221" i="6"/>
  <c r="BA221" i="6"/>
  <c r="E222" i="6"/>
  <c r="F222" i="6"/>
  <c r="G222" i="6"/>
  <c r="H222" i="6"/>
  <c r="J222" i="6"/>
  <c r="K222" i="6"/>
  <c r="L222" i="6"/>
  <c r="M222" i="6"/>
  <c r="O222" i="6"/>
  <c r="P222" i="6"/>
  <c r="Q222" i="6"/>
  <c r="R222" i="6"/>
  <c r="T222" i="6"/>
  <c r="U222" i="6"/>
  <c r="V222" i="6"/>
  <c r="W222" i="6"/>
  <c r="Y222" i="6"/>
  <c r="Z222" i="6"/>
  <c r="AA222" i="6"/>
  <c r="AB222" i="6"/>
  <c r="AD222" i="6"/>
  <c r="AE222" i="6"/>
  <c r="AF222" i="6"/>
  <c r="AG222" i="6"/>
  <c r="AI222" i="6"/>
  <c r="AJ222" i="6"/>
  <c r="AK222" i="6"/>
  <c r="AL222" i="6"/>
  <c r="AN222" i="6"/>
  <c r="AO222" i="6"/>
  <c r="AP222" i="6"/>
  <c r="AQ222" i="6"/>
  <c r="AS222" i="6"/>
  <c r="AT222" i="6"/>
  <c r="AU222" i="6"/>
  <c r="AV222" i="6"/>
  <c r="AX222" i="6"/>
  <c r="AY222" i="6"/>
  <c r="AZ222" i="6"/>
  <c r="BA222" i="6"/>
  <c r="E223" i="6"/>
  <c r="F223" i="6"/>
  <c r="G223" i="6"/>
  <c r="H223" i="6"/>
  <c r="J223" i="6"/>
  <c r="K223" i="6"/>
  <c r="L223" i="6"/>
  <c r="M223" i="6"/>
  <c r="O223" i="6"/>
  <c r="P223" i="6"/>
  <c r="Q223" i="6"/>
  <c r="R223" i="6"/>
  <c r="T223" i="6"/>
  <c r="U223" i="6"/>
  <c r="V223" i="6"/>
  <c r="W223" i="6"/>
  <c r="Y223" i="6"/>
  <c r="Z223" i="6"/>
  <c r="AA223" i="6"/>
  <c r="AB223" i="6"/>
  <c r="AD223" i="6"/>
  <c r="AE223" i="6"/>
  <c r="AF223" i="6"/>
  <c r="AG223" i="6"/>
  <c r="AI223" i="6"/>
  <c r="AJ223" i="6"/>
  <c r="AK223" i="6"/>
  <c r="AL223" i="6"/>
  <c r="AN223" i="6"/>
  <c r="AO223" i="6"/>
  <c r="AP223" i="6"/>
  <c r="AQ223" i="6"/>
  <c r="AS223" i="6"/>
  <c r="AT223" i="6"/>
  <c r="AU223" i="6"/>
  <c r="AV223" i="6"/>
  <c r="AX223" i="6"/>
  <c r="AY223" i="6"/>
  <c r="AZ223" i="6"/>
  <c r="BA223" i="6"/>
  <c r="E224" i="6"/>
  <c r="F224" i="6"/>
  <c r="G224" i="6"/>
  <c r="H224" i="6"/>
  <c r="J224" i="6"/>
  <c r="K224" i="6"/>
  <c r="L224" i="6"/>
  <c r="M224" i="6"/>
  <c r="O224" i="6"/>
  <c r="P224" i="6"/>
  <c r="Q224" i="6"/>
  <c r="R224" i="6"/>
  <c r="T224" i="6"/>
  <c r="U224" i="6"/>
  <c r="V224" i="6"/>
  <c r="W224" i="6"/>
  <c r="Y224" i="6"/>
  <c r="Z224" i="6"/>
  <c r="AA224" i="6"/>
  <c r="AB224" i="6"/>
  <c r="AD224" i="6"/>
  <c r="AE224" i="6"/>
  <c r="AF224" i="6"/>
  <c r="AG224" i="6"/>
  <c r="AI224" i="6"/>
  <c r="AJ224" i="6"/>
  <c r="AK224" i="6"/>
  <c r="AL224" i="6"/>
  <c r="AN224" i="6"/>
  <c r="AO224" i="6"/>
  <c r="AP224" i="6"/>
  <c r="AQ224" i="6"/>
  <c r="AS224" i="6"/>
  <c r="AT224" i="6"/>
  <c r="AU224" i="6"/>
  <c r="AV224" i="6"/>
  <c r="AX224" i="6"/>
  <c r="AY224" i="6"/>
  <c r="AZ224" i="6"/>
  <c r="BA224" i="6"/>
  <c r="E225" i="6"/>
  <c r="F225" i="6"/>
  <c r="G225" i="6"/>
  <c r="H225" i="6"/>
  <c r="J225" i="6"/>
  <c r="K225" i="6"/>
  <c r="L225" i="6"/>
  <c r="M225" i="6"/>
  <c r="O225" i="6"/>
  <c r="P225" i="6"/>
  <c r="Q225" i="6"/>
  <c r="R225" i="6"/>
  <c r="T225" i="6"/>
  <c r="U225" i="6"/>
  <c r="V225" i="6"/>
  <c r="W225" i="6"/>
  <c r="Y225" i="6"/>
  <c r="Z225" i="6"/>
  <c r="AA225" i="6"/>
  <c r="AB225" i="6"/>
  <c r="AD225" i="6"/>
  <c r="AE225" i="6"/>
  <c r="AF225" i="6"/>
  <c r="AG225" i="6"/>
  <c r="AI225" i="6"/>
  <c r="AJ225" i="6"/>
  <c r="AK225" i="6"/>
  <c r="AL225" i="6"/>
  <c r="AN225" i="6"/>
  <c r="AO225" i="6"/>
  <c r="AP225" i="6"/>
  <c r="AQ225" i="6"/>
  <c r="AS225" i="6"/>
  <c r="AT225" i="6"/>
  <c r="AU225" i="6"/>
  <c r="AV225" i="6"/>
  <c r="AX225" i="6"/>
  <c r="AY225" i="6"/>
  <c r="AZ225" i="6"/>
  <c r="BA225" i="6"/>
  <c r="E226" i="6"/>
  <c r="F226" i="6"/>
  <c r="G226" i="6"/>
  <c r="H226" i="6"/>
  <c r="J226" i="6"/>
  <c r="K226" i="6"/>
  <c r="L226" i="6"/>
  <c r="M226" i="6"/>
  <c r="O226" i="6"/>
  <c r="P226" i="6"/>
  <c r="Q226" i="6"/>
  <c r="R226" i="6"/>
  <c r="T226" i="6"/>
  <c r="U226" i="6"/>
  <c r="V226" i="6"/>
  <c r="W226" i="6"/>
  <c r="Y226" i="6"/>
  <c r="Z226" i="6"/>
  <c r="AA226" i="6"/>
  <c r="AB226" i="6"/>
  <c r="AD226" i="6"/>
  <c r="AE226" i="6"/>
  <c r="AF226" i="6"/>
  <c r="AG226" i="6"/>
  <c r="AI226" i="6"/>
  <c r="AJ226" i="6"/>
  <c r="AK226" i="6"/>
  <c r="AL226" i="6"/>
  <c r="AN226" i="6"/>
  <c r="AO226" i="6"/>
  <c r="AP226" i="6"/>
  <c r="AQ226" i="6"/>
  <c r="AS226" i="6"/>
  <c r="AT226" i="6"/>
  <c r="AU226" i="6"/>
  <c r="AV226" i="6"/>
  <c r="AX226" i="6"/>
  <c r="AY226" i="6"/>
  <c r="AZ226" i="6"/>
  <c r="BA226" i="6"/>
  <c r="E227" i="6"/>
  <c r="F227" i="6"/>
  <c r="G227" i="6"/>
  <c r="H227" i="6"/>
  <c r="J227" i="6"/>
  <c r="K227" i="6"/>
  <c r="L227" i="6"/>
  <c r="M227" i="6"/>
  <c r="O227" i="6"/>
  <c r="P227" i="6"/>
  <c r="Q227" i="6"/>
  <c r="R227" i="6"/>
  <c r="T227" i="6"/>
  <c r="U227" i="6"/>
  <c r="V227" i="6"/>
  <c r="W227" i="6"/>
  <c r="Y227" i="6"/>
  <c r="Z227" i="6"/>
  <c r="AA227" i="6"/>
  <c r="AB227" i="6"/>
  <c r="AD227" i="6"/>
  <c r="AE227" i="6"/>
  <c r="AF227" i="6"/>
  <c r="AG227" i="6"/>
  <c r="AI227" i="6"/>
  <c r="AJ227" i="6"/>
  <c r="AK227" i="6"/>
  <c r="AL227" i="6"/>
  <c r="AN227" i="6"/>
  <c r="AO227" i="6"/>
  <c r="AP227" i="6"/>
  <c r="AQ227" i="6"/>
  <c r="AS227" i="6"/>
  <c r="AT227" i="6"/>
  <c r="AU227" i="6"/>
  <c r="AV227" i="6"/>
  <c r="AX227" i="6"/>
  <c r="AY227" i="6"/>
  <c r="AZ227" i="6"/>
  <c r="BA227" i="6"/>
  <c r="E228" i="6"/>
  <c r="F228" i="6"/>
  <c r="G228" i="6"/>
  <c r="H228" i="6"/>
  <c r="J228" i="6"/>
  <c r="K228" i="6"/>
  <c r="L228" i="6"/>
  <c r="M228" i="6"/>
  <c r="O228" i="6"/>
  <c r="P228" i="6"/>
  <c r="Q228" i="6"/>
  <c r="R228" i="6"/>
  <c r="T228" i="6"/>
  <c r="U228" i="6"/>
  <c r="V228" i="6"/>
  <c r="W228" i="6"/>
  <c r="Y228" i="6"/>
  <c r="Z228" i="6"/>
  <c r="AA228" i="6"/>
  <c r="AB228" i="6"/>
  <c r="AD228" i="6"/>
  <c r="AE228" i="6"/>
  <c r="AF228" i="6"/>
  <c r="AG228" i="6"/>
  <c r="AI228" i="6"/>
  <c r="AJ228" i="6"/>
  <c r="AK228" i="6"/>
  <c r="AL228" i="6"/>
  <c r="AN228" i="6"/>
  <c r="AO228" i="6"/>
  <c r="AP228" i="6"/>
  <c r="AQ228" i="6"/>
  <c r="AS228" i="6"/>
  <c r="AT228" i="6"/>
  <c r="AU228" i="6"/>
  <c r="AV228" i="6"/>
  <c r="AX228" i="6"/>
  <c r="AY228" i="6"/>
  <c r="AZ228" i="6"/>
  <c r="BA228" i="6"/>
  <c r="E229" i="6"/>
  <c r="F229" i="6"/>
  <c r="G229" i="6"/>
  <c r="H229" i="6"/>
  <c r="J229" i="6"/>
  <c r="K229" i="6"/>
  <c r="L229" i="6"/>
  <c r="M229" i="6"/>
  <c r="O229" i="6"/>
  <c r="P229" i="6"/>
  <c r="Q229" i="6"/>
  <c r="R229" i="6"/>
  <c r="T229" i="6"/>
  <c r="U229" i="6"/>
  <c r="V229" i="6"/>
  <c r="W229" i="6"/>
  <c r="Y229" i="6"/>
  <c r="Z229" i="6"/>
  <c r="AA229" i="6"/>
  <c r="AB229" i="6"/>
  <c r="AD229" i="6"/>
  <c r="AE229" i="6"/>
  <c r="AF229" i="6"/>
  <c r="AG229" i="6"/>
  <c r="AI229" i="6"/>
  <c r="AJ229" i="6"/>
  <c r="AK229" i="6"/>
  <c r="AL229" i="6"/>
  <c r="AN229" i="6"/>
  <c r="AO229" i="6"/>
  <c r="AP229" i="6"/>
  <c r="AQ229" i="6"/>
  <c r="AS229" i="6"/>
  <c r="AT229" i="6"/>
  <c r="AU229" i="6"/>
  <c r="AV229" i="6"/>
  <c r="AX229" i="6"/>
  <c r="AY229" i="6"/>
  <c r="AZ229" i="6"/>
  <c r="BA229" i="6"/>
  <c r="E230" i="6"/>
  <c r="F230" i="6"/>
  <c r="G230" i="6"/>
  <c r="H230" i="6"/>
  <c r="J230" i="6"/>
  <c r="K230" i="6"/>
  <c r="L230" i="6"/>
  <c r="M230" i="6"/>
  <c r="O230" i="6"/>
  <c r="P230" i="6"/>
  <c r="Q230" i="6"/>
  <c r="R230" i="6"/>
  <c r="T230" i="6"/>
  <c r="U230" i="6"/>
  <c r="V230" i="6"/>
  <c r="W230" i="6"/>
  <c r="Y230" i="6"/>
  <c r="Z230" i="6"/>
  <c r="AA230" i="6"/>
  <c r="AB230" i="6"/>
  <c r="AD230" i="6"/>
  <c r="AE230" i="6"/>
  <c r="AF230" i="6"/>
  <c r="AG230" i="6"/>
  <c r="AI230" i="6"/>
  <c r="AJ230" i="6"/>
  <c r="AK230" i="6"/>
  <c r="AL230" i="6"/>
  <c r="AN230" i="6"/>
  <c r="AO230" i="6"/>
  <c r="AP230" i="6"/>
  <c r="AQ230" i="6"/>
  <c r="AS230" i="6"/>
  <c r="AT230" i="6"/>
  <c r="AU230" i="6"/>
  <c r="AV230" i="6"/>
  <c r="AX230" i="6"/>
  <c r="AY230" i="6"/>
  <c r="AZ230" i="6"/>
  <c r="BA230" i="6"/>
  <c r="E231" i="6"/>
  <c r="F231" i="6"/>
  <c r="G231" i="6"/>
  <c r="H231" i="6"/>
  <c r="J231" i="6"/>
  <c r="K231" i="6"/>
  <c r="L231" i="6"/>
  <c r="M231" i="6"/>
  <c r="O231" i="6"/>
  <c r="P231" i="6"/>
  <c r="Q231" i="6"/>
  <c r="R231" i="6"/>
  <c r="T231" i="6"/>
  <c r="U231" i="6"/>
  <c r="V231" i="6"/>
  <c r="W231" i="6"/>
  <c r="Y231" i="6"/>
  <c r="Z231" i="6"/>
  <c r="AA231" i="6"/>
  <c r="AB231" i="6"/>
  <c r="AD231" i="6"/>
  <c r="AE231" i="6"/>
  <c r="AF231" i="6"/>
  <c r="AG231" i="6"/>
  <c r="AI231" i="6"/>
  <c r="AJ231" i="6"/>
  <c r="AK231" i="6"/>
  <c r="AL231" i="6"/>
  <c r="AN231" i="6"/>
  <c r="AO231" i="6"/>
  <c r="AP231" i="6"/>
  <c r="AQ231" i="6"/>
  <c r="AS231" i="6"/>
  <c r="AT231" i="6"/>
  <c r="AU231" i="6"/>
  <c r="AV231" i="6"/>
  <c r="AX231" i="6"/>
  <c r="AY231" i="6"/>
  <c r="AZ231" i="6"/>
  <c r="BA231" i="6"/>
  <c r="E232" i="6"/>
  <c r="F232" i="6"/>
  <c r="G232" i="6"/>
  <c r="H232" i="6"/>
  <c r="J232" i="6"/>
  <c r="K232" i="6"/>
  <c r="L232" i="6"/>
  <c r="M232" i="6"/>
  <c r="O232" i="6"/>
  <c r="P232" i="6"/>
  <c r="Q232" i="6"/>
  <c r="R232" i="6"/>
  <c r="T232" i="6"/>
  <c r="U232" i="6"/>
  <c r="V232" i="6"/>
  <c r="W232" i="6"/>
  <c r="Y232" i="6"/>
  <c r="Z232" i="6"/>
  <c r="AA232" i="6"/>
  <c r="AB232" i="6"/>
  <c r="AD232" i="6"/>
  <c r="AE232" i="6"/>
  <c r="AF232" i="6"/>
  <c r="AG232" i="6"/>
  <c r="AI232" i="6"/>
  <c r="AJ232" i="6"/>
  <c r="AK232" i="6"/>
  <c r="AL232" i="6"/>
  <c r="AN232" i="6"/>
  <c r="AO232" i="6"/>
  <c r="AP232" i="6"/>
  <c r="AQ232" i="6"/>
  <c r="AS232" i="6"/>
  <c r="AT232" i="6"/>
  <c r="AU232" i="6"/>
  <c r="AV232" i="6"/>
  <c r="AX232" i="6"/>
  <c r="AY232" i="6"/>
  <c r="AZ232" i="6"/>
  <c r="BA232" i="6"/>
  <c r="E233" i="6"/>
  <c r="F233" i="6"/>
  <c r="G233" i="6"/>
  <c r="H233" i="6"/>
  <c r="J233" i="6"/>
  <c r="K233" i="6"/>
  <c r="L233" i="6"/>
  <c r="M233" i="6"/>
  <c r="O233" i="6"/>
  <c r="P233" i="6"/>
  <c r="Q233" i="6"/>
  <c r="R233" i="6"/>
  <c r="T233" i="6"/>
  <c r="U233" i="6"/>
  <c r="V233" i="6"/>
  <c r="W233" i="6"/>
  <c r="Y233" i="6"/>
  <c r="Z233" i="6"/>
  <c r="AA233" i="6"/>
  <c r="AB233" i="6"/>
  <c r="AD233" i="6"/>
  <c r="AE233" i="6"/>
  <c r="AF233" i="6"/>
  <c r="AG233" i="6"/>
  <c r="AI233" i="6"/>
  <c r="AJ233" i="6"/>
  <c r="AK233" i="6"/>
  <c r="AL233" i="6"/>
  <c r="AN233" i="6"/>
  <c r="AO233" i="6"/>
  <c r="AP233" i="6"/>
  <c r="AQ233" i="6"/>
  <c r="AS233" i="6"/>
  <c r="AT233" i="6"/>
  <c r="AU233" i="6"/>
  <c r="AV233" i="6"/>
  <c r="AX233" i="6"/>
  <c r="AY233" i="6"/>
  <c r="AZ233" i="6"/>
  <c r="BA233" i="6"/>
  <c r="E234" i="6"/>
  <c r="F234" i="6"/>
  <c r="G234" i="6"/>
  <c r="H234" i="6"/>
  <c r="J234" i="6"/>
  <c r="K234" i="6"/>
  <c r="L234" i="6"/>
  <c r="M234" i="6"/>
  <c r="O234" i="6"/>
  <c r="P234" i="6"/>
  <c r="Q234" i="6"/>
  <c r="R234" i="6"/>
  <c r="T234" i="6"/>
  <c r="U234" i="6"/>
  <c r="V234" i="6"/>
  <c r="W234" i="6"/>
  <c r="Y234" i="6"/>
  <c r="Z234" i="6"/>
  <c r="AA234" i="6"/>
  <c r="AB234" i="6"/>
  <c r="AD234" i="6"/>
  <c r="AE234" i="6"/>
  <c r="AF234" i="6"/>
  <c r="AG234" i="6"/>
  <c r="AI234" i="6"/>
  <c r="AJ234" i="6"/>
  <c r="AK234" i="6"/>
  <c r="AL234" i="6"/>
  <c r="AN234" i="6"/>
  <c r="AO234" i="6"/>
  <c r="AP234" i="6"/>
  <c r="AQ234" i="6"/>
  <c r="AS234" i="6"/>
  <c r="AT234" i="6"/>
  <c r="AU234" i="6"/>
  <c r="AV234" i="6"/>
  <c r="AX234" i="6"/>
  <c r="AY234" i="6"/>
  <c r="AZ234" i="6"/>
  <c r="BA234" i="6"/>
  <c r="E235" i="6"/>
  <c r="F235" i="6"/>
  <c r="G235" i="6"/>
  <c r="H235" i="6"/>
  <c r="J235" i="6"/>
  <c r="K235" i="6"/>
  <c r="L235" i="6"/>
  <c r="M235" i="6"/>
  <c r="O235" i="6"/>
  <c r="P235" i="6"/>
  <c r="Q235" i="6"/>
  <c r="R235" i="6"/>
  <c r="T235" i="6"/>
  <c r="U235" i="6"/>
  <c r="V235" i="6"/>
  <c r="W235" i="6"/>
  <c r="Y235" i="6"/>
  <c r="Z235" i="6"/>
  <c r="AA235" i="6"/>
  <c r="AB235" i="6"/>
  <c r="AD235" i="6"/>
  <c r="AE235" i="6"/>
  <c r="AF235" i="6"/>
  <c r="AG235" i="6"/>
  <c r="AI235" i="6"/>
  <c r="AJ235" i="6"/>
  <c r="AK235" i="6"/>
  <c r="AL235" i="6"/>
  <c r="AN235" i="6"/>
  <c r="AO235" i="6"/>
  <c r="AP235" i="6"/>
  <c r="AQ235" i="6"/>
  <c r="AS235" i="6"/>
  <c r="AT235" i="6"/>
  <c r="AU235" i="6"/>
  <c r="AV235" i="6"/>
  <c r="AX235" i="6"/>
  <c r="AY235" i="6"/>
  <c r="AZ235" i="6"/>
  <c r="BA235" i="6"/>
  <c r="E236" i="6"/>
  <c r="F236" i="6"/>
  <c r="G236" i="6"/>
  <c r="H236" i="6"/>
  <c r="J236" i="6"/>
  <c r="K236" i="6"/>
  <c r="L236" i="6"/>
  <c r="M236" i="6"/>
  <c r="O236" i="6"/>
  <c r="P236" i="6"/>
  <c r="Q236" i="6"/>
  <c r="R236" i="6"/>
  <c r="T236" i="6"/>
  <c r="U236" i="6"/>
  <c r="V236" i="6"/>
  <c r="W236" i="6"/>
  <c r="Y236" i="6"/>
  <c r="Z236" i="6"/>
  <c r="AA236" i="6"/>
  <c r="AB236" i="6"/>
  <c r="AD236" i="6"/>
  <c r="AE236" i="6"/>
  <c r="AF236" i="6"/>
  <c r="AG236" i="6"/>
  <c r="AI236" i="6"/>
  <c r="AJ236" i="6"/>
  <c r="AK236" i="6"/>
  <c r="AL236" i="6"/>
  <c r="AN236" i="6"/>
  <c r="AO236" i="6"/>
  <c r="AP236" i="6"/>
  <c r="AQ236" i="6"/>
  <c r="AS236" i="6"/>
  <c r="AT236" i="6"/>
  <c r="AU236" i="6"/>
  <c r="AV236" i="6"/>
  <c r="AX236" i="6"/>
  <c r="AY236" i="6"/>
  <c r="AZ236" i="6"/>
  <c r="BA236" i="6"/>
  <c r="E237" i="6"/>
  <c r="F237" i="6"/>
  <c r="G237" i="6"/>
  <c r="H237" i="6"/>
  <c r="J237" i="6"/>
  <c r="K237" i="6"/>
  <c r="L237" i="6"/>
  <c r="M237" i="6"/>
  <c r="O237" i="6"/>
  <c r="P237" i="6"/>
  <c r="Q237" i="6"/>
  <c r="R237" i="6"/>
  <c r="T237" i="6"/>
  <c r="U237" i="6"/>
  <c r="V237" i="6"/>
  <c r="W237" i="6"/>
  <c r="Y237" i="6"/>
  <c r="Z237" i="6"/>
  <c r="AA237" i="6"/>
  <c r="AB237" i="6"/>
  <c r="AD237" i="6"/>
  <c r="AE237" i="6"/>
  <c r="AF237" i="6"/>
  <c r="AG237" i="6"/>
  <c r="AI237" i="6"/>
  <c r="AJ237" i="6"/>
  <c r="AK237" i="6"/>
  <c r="AL237" i="6"/>
  <c r="AN237" i="6"/>
  <c r="AO237" i="6"/>
  <c r="AP237" i="6"/>
  <c r="AQ237" i="6"/>
  <c r="AS237" i="6"/>
  <c r="AT237" i="6"/>
  <c r="AU237" i="6"/>
  <c r="AV237" i="6"/>
  <c r="AX237" i="6"/>
  <c r="AY237" i="6"/>
  <c r="AZ237" i="6"/>
  <c r="BA237" i="6"/>
  <c r="E238" i="6"/>
  <c r="F238" i="6"/>
  <c r="G238" i="6"/>
  <c r="H238" i="6"/>
  <c r="J238" i="6"/>
  <c r="K238" i="6"/>
  <c r="L238" i="6"/>
  <c r="M238" i="6"/>
  <c r="O238" i="6"/>
  <c r="P238" i="6"/>
  <c r="Q238" i="6"/>
  <c r="R238" i="6"/>
  <c r="T238" i="6"/>
  <c r="U238" i="6"/>
  <c r="V238" i="6"/>
  <c r="W238" i="6"/>
  <c r="Y238" i="6"/>
  <c r="Z238" i="6"/>
  <c r="AA238" i="6"/>
  <c r="AB238" i="6"/>
  <c r="AD238" i="6"/>
  <c r="AE238" i="6"/>
  <c r="AF238" i="6"/>
  <c r="AG238" i="6"/>
  <c r="AI238" i="6"/>
  <c r="AJ238" i="6"/>
  <c r="AK238" i="6"/>
  <c r="AL238" i="6"/>
  <c r="AN238" i="6"/>
  <c r="AO238" i="6"/>
  <c r="AP238" i="6"/>
  <c r="AQ238" i="6"/>
  <c r="AS238" i="6"/>
  <c r="AT238" i="6"/>
  <c r="AU238" i="6"/>
  <c r="AV238" i="6"/>
  <c r="AX238" i="6"/>
  <c r="AY238" i="6"/>
  <c r="AZ238" i="6"/>
  <c r="BA238" i="6"/>
  <c r="E239" i="6"/>
  <c r="F239" i="6"/>
  <c r="G239" i="6"/>
  <c r="H239" i="6"/>
  <c r="J239" i="6"/>
  <c r="K239" i="6"/>
  <c r="L239" i="6"/>
  <c r="M239" i="6"/>
  <c r="O239" i="6"/>
  <c r="P239" i="6"/>
  <c r="Q239" i="6"/>
  <c r="R239" i="6"/>
  <c r="T239" i="6"/>
  <c r="U239" i="6"/>
  <c r="V239" i="6"/>
  <c r="W239" i="6"/>
  <c r="Y239" i="6"/>
  <c r="Z239" i="6"/>
  <c r="AA239" i="6"/>
  <c r="AB239" i="6"/>
  <c r="AD239" i="6"/>
  <c r="AE239" i="6"/>
  <c r="AF239" i="6"/>
  <c r="AG239" i="6"/>
  <c r="AI239" i="6"/>
  <c r="AJ239" i="6"/>
  <c r="AK239" i="6"/>
  <c r="AL239" i="6"/>
  <c r="AN239" i="6"/>
  <c r="AO239" i="6"/>
  <c r="AP239" i="6"/>
  <c r="AQ239" i="6"/>
  <c r="AS239" i="6"/>
  <c r="AT239" i="6"/>
  <c r="AU239" i="6"/>
  <c r="AV239" i="6"/>
  <c r="AX239" i="6"/>
  <c r="AY239" i="6"/>
  <c r="AZ239" i="6"/>
  <c r="BA239" i="6"/>
  <c r="E240" i="6"/>
  <c r="F240" i="6"/>
  <c r="G240" i="6"/>
  <c r="H240" i="6"/>
  <c r="J240" i="6"/>
  <c r="K240" i="6"/>
  <c r="L240" i="6"/>
  <c r="M240" i="6"/>
  <c r="O240" i="6"/>
  <c r="P240" i="6"/>
  <c r="Q240" i="6"/>
  <c r="R240" i="6"/>
  <c r="T240" i="6"/>
  <c r="U240" i="6"/>
  <c r="V240" i="6"/>
  <c r="W240" i="6"/>
  <c r="Y240" i="6"/>
  <c r="Z240" i="6"/>
  <c r="AA240" i="6"/>
  <c r="AB240" i="6"/>
  <c r="AD240" i="6"/>
  <c r="AE240" i="6"/>
  <c r="AF240" i="6"/>
  <c r="AG240" i="6"/>
  <c r="AI240" i="6"/>
  <c r="AJ240" i="6"/>
  <c r="AK240" i="6"/>
  <c r="AL240" i="6"/>
  <c r="AN240" i="6"/>
  <c r="AO240" i="6"/>
  <c r="AP240" i="6"/>
  <c r="AQ240" i="6"/>
  <c r="AS240" i="6"/>
  <c r="AT240" i="6"/>
  <c r="AU240" i="6"/>
  <c r="AV240" i="6"/>
  <c r="AX240" i="6"/>
  <c r="AY240" i="6"/>
  <c r="AZ240" i="6"/>
  <c r="BA240" i="6"/>
  <c r="E241" i="6"/>
  <c r="F241" i="6"/>
  <c r="G241" i="6"/>
  <c r="H241" i="6"/>
  <c r="J241" i="6"/>
  <c r="K241" i="6"/>
  <c r="L241" i="6"/>
  <c r="M241" i="6"/>
  <c r="O241" i="6"/>
  <c r="P241" i="6"/>
  <c r="Q241" i="6"/>
  <c r="R241" i="6"/>
  <c r="T241" i="6"/>
  <c r="U241" i="6"/>
  <c r="V241" i="6"/>
  <c r="W241" i="6"/>
  <c r="Y241" i="6"/>
  <c r="Z241" i="6"/>
  <c r="AA241" i="6"/>
  <c r="AB241" i="6"/>
  <c r="AD241" i="6"/>
  <c r="AE241" i="6"/>
  <c r="AF241" i="6"/>
  <c r="AG241" i="6"/>
  <c r="AI241" i="6"/>
  <c r="AJ241" i="6"/>
  <c r="AK241" i="6"/>
  <c r="AL241" i="6"/>
  <c r="AN241" i="6"/>
  <c r="AO241" i="6"/>
  <c r="AP241" i="6"/>
  <c r="AQ241" i="6"/>
  <c r="AS241" i="6"/>
  <c r="AT241" i="6"/>
  <c r="AU241" i="6"/>
  <c r="AV241" i="6"/>
  <c r="AX241" i="6"/>
  <c r="AY241" i="6"/>
  <c r="AZ241" i="6"/>
  <c r="BA241" i="6"/>
  <c r="E242" i="6"/>
  <c r="F242" i="6"/>
  <c r="G242" i="6"/>
  <c r="H242" i="6"/>
  <c r="J242" i="6"/>
  <c r="K242" i="6"/>
  <c r="L242" i="6"/>
  <c r="M242" i="6"/>
  <c r="O242" i="6"/>
  <c r="P242" i="6"/>
  <c r="Q242" i="6"/>
  <c r="R242" i="6"/>
  <c r="T242" i="6"/>
  <c r="U242" i="6"/>
  <c r="V242" i="6"/>
  <c r="W242" i="6"/>
  <c r="Y242" i="6"/>
  <c r="Z242" i="6"/>
  <c r="AA242" i="6"/>
  <c r="AB242" i="6"/>
  <c r="AD242" i="6"/>
  <c r="AE242" i="6"/>
  <c r="AF242" i="6"/>
  <c r="AG242" i="6"/>
  <c r="AI242" i="6"/>
  <c r="AJ242" i="6"/>
  <c r="AK242" i="6"/>
  <c r="AL242" i="6"/>
  <c r="AN242" i="6"/>
  <c r="AO242" i="6"/>
  <c r="AP242" i="6"/>
  <c r="AQ242" i="6"/>
  <c r="AS242" i="6"/>
  <c r="AT242" i="6"/>
  <c r="AU242" i="6"/>
  <c r="AV242" i="6"/>
  <c r="AX242" i="6"/>
  <c r="AY242" i="6"/>
  <c r="AZ242" i="6"/>
  <c r="BA242" i="6"/>
  <c r="E243" i="6"/>
  <c r="F243" i="6"/>
  <c r="G243" i="6"/>
  <c r="H243" i="6"/>
  <c r="J243" i="6"/>
  <c r="K243" i="6"/>
  <c r="L243" i="6"/>
  <c r="M243" i="6"/>
  <c r="O243" i="6"/>
  <c r="P243" i="6"/>
  <c r="Q243" i="6"/>
  <c r="R243" i="6"/>
  <c r="T243" i="6"/>
  <c r="U243" i="6"/>
  <c r="V243" i="6"/>
  <c r="W243" i="6"/>
  <c r="Y243" i="6"/>
  <c r="Z243" i="6"/>
  <c r="AA243" i="6"/>
  <c r="AB243" i="6"/>
  <c r="AD243" i="6"/>
  <c r="AE243" i="6"/>
  <c r="AF243" i="6"/>
  <c r="AG243" i="6"/>
  <c r="AI243" i="6"/>
  <c r="AJ243" i="6"/>
  <c r="AK243" i="6"/>
  <c r="AL243" i="6"/>
  <c r="AN243" i="6"/>
  <c r="AO243" i="6"/>
  <c r="AP243" i="6"/>
  <c r="AQ243" i="6"/>
  <c r="AS243" i="6"/>
  <c r="AT243" i="6"/>
  <c r="AU243" i="6"/>
  <c r="AV243" i="6"/>
  <c r="AX243" i="6"/>
  <c r="AY243" i="6"/>
  <c r="AZ243" i="6"/>
  <c r="BA243" i="6"/>
  <c r="E244" i="6"/>
  <c r="F244" i="6"/>
  <c r="G244" i="6"/>
  <c r="H244" i="6"/>
  <c r="J244" i="6"/>
  <c r="K244" i="6"/>
  <c r="L244" i="6"/>
  <c r="M244" i="6"/>
  <c r="O244" i="6"/>
  <c r="P244" i="6"/>
  <c r="Q244" i="6"/>
  <c r="R244" i="6"/>
  <c r="T244" i="6"/>
  <c r="U244" i="6"/>
  <c r="V244" i="6"/>
  <c r="W244" i="6"/>
  <c r="Y244" i="6"/>
  <c r="Z244" i="6"/>
  <c r="AA244" i="6"/>
  <c r="AB244" i="6"/>
  <c r="AD244" i="6"/>
  <c r="AE244" i="6"/>
  <c r="AF244" i="6"/>
  <c r="AG244" i="6"/>
  <c r="AI244" i="6"/>
  <c r="AJ244" i="6"/>
  <c r="AK244" i="6"/>
  <c r="AL244" i="6"/>
  <c r="AN244" i="6"/>
  <c r="AO244" i="6"/>
  <c r="AP244" i="6"/>
  <c r="AQ244" i="6"/>
  <c r="AS244" i="6"/>
  <c r="AT244" i="6"/>
  <c r="AU244" i="6"/>
  <c r="AV244" i="6"/>
  <c r="AX244" i="6"/>
  <c r="AY244" i="6"/>
  <c r="AZ244" i="6"/>
  <c r="BA244" i="6"/>
  <c r="E245" i="6"/>
  <c r="F245" i="6"/>
  <c r="G245" i="6"/>
  <c r="H245" i="6"/>
  <c r="J245" i="6"/>
  <c r="K245" i="6"/>
  <c r="L245" i="6"/>
  <c r="M245" i="6"/>
  <c r="O245" i="6"/>
  <c r="P245" i="6"/>
  <c r="Q245" i="6"/>
  <c r="R245" i="6"/>
  <c r="T245" i="6"/>
  <c r="U245" i="6"/>
  <c r="V245" i="6"/>
  <c r="W245" i="6"/>
  <c r="Y245" i="6"/>
  <c r="Z245" i="6"/>
  <c r="AA245" i="6"/>
  <c r="AB245" i="6"/>
  <c r="AD245" i="6"/>
  <c r="AE245" i="6"/>
  <c r="AF245" i="6"/>
  <c r="AG245" i="6"/>
  <c r="AI245" i="6"/>
  <c r="AJ245" i="6"/>
  <c r="AK245" i="6"/>
  <c r="AL245" i="6"/>
  <c r="AN245" i="6"/>
  <c r="AO245" i="6"/>
  <c r="AP245" i="6"/>
  <c r="AQ245" i="6"/>
  <c r="AS245" i="6"/>
  <c r="AT245" i="6"/>
  <c r="AU245" i="6"/>
  <c r="AV245" i="6"/>
  <c r="AX245" i="6"/>
  <c r="AY245" i="6"/>
  <c r="AZ245" i="6"/>
  <c r="BA245" i="6"/>
  <c r="E246" i="6"/>
  <c r="F246" i="6"/>
  <c r="G246" i="6"/>
  <c r="H246" i="6"/>
  <c r="J246" i="6"/>
  <c r="K246" i="6"/>
  <c r="L246" i="6"/>
  <c r="M246" i="6"/>
  <c r="O246" i="6"/>
  <c r="P246" i="6"/>
  <c r="Q246" i="6"/>
  <c r="R246" i="6"/>
  <c r="T246" i="6"/>
  <c r="U246" i="6"/>
  <c r="V246" i="6"/>
  <c r="W246" i="6"/>
  <c r="Y246" i="6"/>
  <c r="Z246" i="6"/>
  <c r="AA246" i="6"/>
  <c r="AB246" i="6"/>
  <c r="AD246" i="6"/>
  <c r="AE246" i="6"/>
  <c r="AF246" i="6"/>
  <c r="AG246" i="6"/>
  <c r="AI246" i="6"/>
  <c r="AJ246" i="6"/>
  <c r="AK246" i="6"/>
  <c r="AL246" i="6"/>
  <c r="AN246" i="6"/>
  <c r="AO246" i="6"/>
  <c r="AP246" i="6"/>
  <c r="AQ246" i="6"/>
  <c r="AS246" i="6"/>
  <c r="AT246" i="6"/>
  <c r="AU246" i="6"/>
  <c r="AV246" i="6"/>
  <c r="AX246" i="6"/>
  <c r="AY246" i="6"/>
  <c r="AZ246" i="6"/>
  <c r="BA246" i="6"/>
  <c r="E247" i="6"/>
  <c r="F247" i="6"/>
  <c r="G247" i="6"/>
  <c r="H247" i="6"/>
  <c r="J247" i="6"/>
  <c r="K247" i="6"/>
  <c r="L247" i="6"/>
  <c r="M247" i="6"/>
  <c r="O247" i="6"/>
  <c r="P247" i="6"/>
  <c r="Q247" i="6"/>
  <c r="R247" i="6"/>
  <c r="T247" i="6"/>
  <c r="U247" i="6"/>
  <c r="V247" i="6"/>
  <c r="W247" i="6"/>
  <c r="Y247" i="6"/>
  <c r="Z247" i="6"/>
  <c r="AA247" i="6"/>
  <c r="AB247" i="6"/>
  <c r="AD247" i="6"/>
  <c r="AE247" i="6"/>
  <c r="AF247" i="6"/>
  <c r="AG247" i="6"/>
  <c r="AI247" i="6"/>
  <c r="AJ247" i="6"/>
  <c r="AK247" i="6"/>
  <c r="AL247" i="6"/>
  <c r="AN247" i="6"/>
  <c r="AO247" i="6"/>
  <c r="AP247" i="6"/>
  <c r="AQ247" i="6"/>
  <c r="AS247" i="6"/>
  <c r="AT247" i="6"/>
  <c r="AU247" i="6"/>
  <c r="AV247" i="6"/>
  <c r="AX247" i="6"/>
  <c r="AY247" i="6"/>
  <c r="AZ247" i="6"/>
  <c r="BA247" i="6"/>
  <c r="E248" i="6"/>
  <c r="F248" i="6"/>
  <c r="G248" i="6"/>
  <c r="H248" i="6"/>
  <c r="J248" i="6"/>
  <c r="K248" i="6"/>
  <c r="L248" i="6"/>
  <c r="M248" i="6"/>
  <c r="O248" i="6"/>
  <c r="P248" i="6"/>
  <c r="Q248" i="6"/>
  <c r="R248" i="6"/>
  <c r="T248" i="6"/>
  <c r="U248" i="6"/>
  <c r="V248" i="6"/>
  <c r="W248" i="6"/>
  <c r="Y248" i="6"/>
  <c r="Z248" i="6"/>
  <c r="AA248" i="6"/>
  <c r="AB248" i="6"/>
  <c r="AD248" i="6"/>
  <c r="AE248" i="6"/>
  <c r="AF248" i="6"/>
  <c r="AG248" i="6"/>
  <c r="AI248" i="6"/>
  <c r="AJ248" i="6"/>
  <c r="AK248" i="6"/>
  <c r="AL248" i="6"/>
  <c r="AN248" i="6"/>
  <c r="AO248" i="6"/>
  <c r="AP248" i="6"/>
  <c r="AQ248" i="6"/>
  <c r="AS248" i="6"/>
  <c r="AT248" i="6"/>
  <c r="AU248" i="6"/>
  <c r="AV248" i="6"/>
  <c r="AX248" i="6"/>
  <c r="AY248" i="6"/>
  <c r="AZ248" i="6"/>
  <c r="BA248" i="6"/>
  <c r="E249" i="6"/>
  <c r="F249" i="6"/>
  <c r="G249" i="6"/>
  <c r="H249" i="6"/>
  <c r="J249" i="6"/>
  <c r="K249" i="6"/>
  <c r="L249" i="6"/>
  <c r="M249" i="6"/>
  <c r="O249" i="6"/>
  <c r="P249" i="6"/>
  <c r="Q249" i="6"/>
  <c r="R249" i="6"/>
  <c r="T249" i="6"/>
  <c r="U249" i="6"/>
  <c r="V249" i="6"/>
  <c r="W249" i="6"/>
  <c r="Y249" i="6"/>
  <c r="Z249" i="6"/>
  <c r="AA249" i="6"/>
  <c r="AB249" i="6"/>
  <c r="AD249" i="6"/>
  <c r="AE249" i="6"/>
  <c r="AF249" i="6"/>
  <c r="AG249" i="6"/>
  <c r="AI249" i="6"/>
  <c r="AJ249" i="6"/>
  <c r="AK249" i="6"/>
  <c r="AL249" i="6"/>
  <c r="AN249" i="6"/>
  <c r="AO249" i="6"/>
  <c r="AP249" i="6"/>
  <c r="AQ249" i="6"/>
  <c r="AS249" i="6"/>
  <c r="AT249" i="6"/>
  <c r="AU249" i="6"/>
  <c r="AV249" i="6"/>
  <c r="AX249" i="6"/>
  <c r="AY249" i="6"/>
  <c r="AZ249" i="6"/>
  <c r="BA249" i="6"/>
  <c r="E250" i="6"/>
  <c r="F250" i="6"/>
  <c r="G250" i="6"/>
  <c r="H250" i="6"/>
  <c r="J250" i="6"/>
  <c r="K250" i="6"/>
  <c r="L250" i="6"/>
  <c r="M250" i="6"/>
  <c r="O250" i="6"/>
  <c r="P250" i="6"/>
  <c r="Q250" i="6"/>
  <c r="R250" i="6"/>
  <c r="T250" i="6"/>
  <c r="U250" i="6"/>
  <c r="V250" i="6"/>
  <c r="W250" i="6"/>
  <c r="Y250" i="6"/>
  <c r="Z250" i="6"/>
  <c r="AA250" i="6"/>
  <c r="AB250" i="6"/>
  <c r="AD250" i="6"/>
  <c r="AE250" i="6"/>
  <c r="AF250" i="6"/>
  <c r="AG250" i="6"/>
  <c r="AI250" i="6"/>
  <c r="AJ250" i="6"/>
  <c r="AK250" i="6"/>
  <c r="AL250" i="6"/>
  <c r="AN250" i="6"/>
  <c r="AO250" i="6"/>
  <c r="AP250" i="6"/>
  <c r="AQ250" i="6"/>
  <c r="AS250" i="6"/>
  <c r="AT250" i="6"/>
  <c r="AU250" i="6"/>
  <c r="AV250" i="6"/>
  <c r="AX250" i="6"/>
  <c r="AY250" i="6"/>
  <c r="AZ250" i="6"/>
  <c r="BA250" i="6"/>
  <c r="E251" i="6"/>
  <c r="F251" i="6"/>
  <c r="G251" i="6"/>
  <c r="H251" i="6"/>
  <c r="J251" i="6"/>
  <c r="K251" i="6"/>
  <c r="L251" i="6"/>
  <c r="M251" i="6"/>
  <c r="O251" i="6"/>
  <c r="P251" i="6"/>
  <c r="Q251" i="6"/>
  <c r="R251" i="6"/>
  <c r="T251" i="6"/>
  <c r="U251" i="6"/>
  <c r="V251" i="6"/>
  <c r="W251" i="6"/>
  <c r="Y251" i="6"/>
  <c r="Z251" i="6"/>
  <c r="AA251" i="6"/>
  <c r="AB251" i="6"/>
  <c r="AD251" i="6"/>
  <c r="AE251" i="6"/>
  <c r="AF251" i="6"/>
  <c r="AG251" i="6"/>
  <c r="AI251" i="6"/>
  <c r="AJ251" i="6"/>
  <c r="AK251" i="6"/>
  <c r="AL251" i="6"/>
  <c r="AN251" i="6"/>
  <c r="AO251" i="6"/>
  <c r="AP251" i="6"/>
  <c r="AQ251" i="6"/>
  <c r="AS251" i="6"/>
  <c r="AT251" i="6"/>
  <c r="AU251" i="6"/>
  <c r="AV251" i="6"/>
  <c r="AX251" i="6"/>
  <c r="AY251" i="6"/>
  <c r="AZ251" i="6"/>
  <c r="BA251" i="6"/>
  <c r="E252" i="6"/>
  <c r="F252" i="6"/>
  <c r="G252" i="6"/>
  <c r="H252" i="6"/>
  <c r="J252" i="6"/>
  <c r="K252" i="6"/>
  <c r="L252" i="6"/>
  <c r="M252" i="6"/>
  <c r="O252" i="6"/>
  <c r="P252" i="6"/>
  <c r="Q252" i="6"/>
  <c r="R252" i="6"/>
  <c r="T252" i="6"/>
  <c r="U252" i="6"/>
  <c r="V252" i="6"/>
  <c r="W252" i="6"/>
  <c r="Y252" i="6"/>
  <c r="Z252" i="6"/>
  <c r="AA252" i="6"/>
  <c r="AB252" i="6"/>
  <c r="AD252" i="6"/>
  <c r="AE252" i="6"/>
  <c r="AF252" i="6"/>
  <c r="AG252" i="6"/>
  <c r="AI252" i="6"/>
  <c r="AJ252" i="6"/>
  <c r="AK252" i="6"/>
  <c r="AL252" i="6"/>
  <c r="AN252" i="6"/>
  <c r="AO252" i="6"/>
  <c r="AP252" i="6"/>
  <c r="AQ252" i="6"/>
  <c r="AS252" i="6"/>
  <c r="AT252" i="6"/>
  <c r="AU252" i="6"/>
  <c r="AV252" i="6"/>
  <c r="AX252" i="6"/>
  <c r="AY252" i="6"/>
  <c r="AZ252" i="6"/>
  <c r="BA252" i="6"/>
  <c r="E253" i="6"/>
  <c r="F253" i="6"/>
  <c r="G253" i="6"/>
  <c r="H253" i="6"/>
  <c r="J253" i="6"/>
  <c r="K253" i="6"/>
  <c r="L253" i="6"/>
  <c r="M253" i="6"/>
  <c r="O253" i="6"/>
  <c r="P253" i="6"/>
  <c r="Q253" i="6"/>
  <c r="R253" i="6"/>
  <c r="T253" i="6"/>
  <c r="U253" i="6"/>
  <c r="V253" i="6"/>
  <c r="W253" i="6"/>
  <c r="Y253" i="6"/>
  <c r="Z253" i="6"/>
  <c r="AA253" i="6"/>
  <c r="AB253" i="6"/>
  <c r="AD253" i="6"/>
  <c r="AE253" i="6"/>
  <c r="AF253" i="6"/>
  <c r="AG253" i="6"/>
  <c r="AI253" i="6"/>
  <c r="AJ253" i="6"/>
  <c r="AK253" i="6"/>
  <c r="AL253" i="6"/>
  <c r="AN253" i="6"/>
  <c r="AO253" i="6"/>
  <c r="AP253" i="6"/>
  <c r="AQ253" i="6"/>
  <c r="AS253" i="6"/>
  <c r="AT253" i="6"/>
  <c r="AU253" i="6"/>
  <c r="AV253" i="6"/>
  <c r="AX253" i="6"/>
  <c r="AY253" i="6"/>
  <c r="AZ253" i="6"/>
  <c r="BA253" i="6"/>
  <c r="E254" i="6"/>
  <c r="F254" i="6"/>
  <c r="G254" i="6"/>
  <c r="H254" i="6"/>
  <c r="J254" i="6"/>
  <c r="K254" i="6"/>
  <c r="L254" i="6"/>
  <c r="M254" i="6"/>
  <c r="O254" i="6"/>
  <c r="P254" i="6"/>
  <c r="Q254" i="6"/>
  <c r="R254" i="6"/>
  <c r="T254" i="6"/>
  <c r="U254" i="6"/>
  <c r="V254" i="6"/>
  <c r="W254" i="6"/>
  <c r="Y254" i="6"/>
  <c r="Z254" i="6"/>
  <c r="AA254" i="6"/>
  <c r="AB254" i="6"/>
  <c r="AD254" i="6"/>
  <c r="AE254" i="6"/>
  <c r="AF254" i="6"/>
  <c r="AG254" i="6"/>
  <c r="AI254" i="6"/>
  <c r="AJ254" i="6"/>
  <c r="AK254" i="6"/>
  <c r="AL254" i="6"/>
  <c r="AN254" i="6"/>
  <c r="AO254" i="6"/>
  <c r="AP254" i="6"/>
  <c r="AQ254" i="6"/>
  <c r="AS254" i="6"/>
  <c r="AT254" i="6"/>
  <c r="AU254" i="6"/>
  <c r="AV254" i="6"/>
  <c r="AX254" i="6"/>
  <c r="AY254" i="6"/>
  <c r="AZ254" i="6"/>
  <c r="BA254" i="6"/>
  <c r="E255" i="6"/>
  <c r="F255" i="6"/>
  <c r="G255" i="6"/>
  <c r="H255" i="6"/>
  <c r="J255" i="6"/>
  <c r="K255" i="6"/>
  <c r="L255" i="6"/>
  <c r="M255" i="6"/>
  <c r="O255" i="6"/>
  <c r="P255" i="6"/>
  <c r="Q255" i="6"/>
  <c r="R255" i="6"/>
  <c r="T255" i="6"/>
  <c r="U255" i="6"/>
  <c r="V255" i="6"/>
  <c r="W255" i="6"/>
  <c r="Y255" i="6"/>
  <c r="Z255" i="6"/>
  <c r="AA255" i="6"/>
  <c r="AB255" i="6"/>
  <c r="AD255" i="6"/>
  <c r="AE255" i="6"/>
  <c r="AF255" i="6"/>
  <c r="AG255" i="6"/>
  <c r="AI255" i="6"/>
  <c r="AJ255" i="6"/>
  <c r="AK255" i="6"/>
  <c r="AL255" i="6"/>
  <c r="AN255" i="6"/>
  <c r="AO255" i="6"/>
  <c r="AP255" i="6"/>
  <c r="AQ255" i="6"/>
  <c r="AS255" i="6"/>
  <c r="AT255" i="6"/>
  <c r="AU255" i="6"/>
  <c r="AV255" i="6"/>
  <c r="AX255" i="6"/>
  <c r="AY255" i="6"/>
  <c r="AZ255" i="6"/>
  <c r="BA255" i="6"/>
  <c r="E256" i="6"/>
  <c r="F256" i="6"/>
  <c r="G256" i="6"/>
  <c r="H256" i="6"/>
  <c r="J256" i="6"/>
  <c r="K256" i="6"/>
  <c r="L256" i="6"/>
  <c r="M256" i="6"/>
  <c r="O256" i="6"/>
  <c r="P256" i="6"/>
  <c r="Q256" i="6"/>
  <c r="R256" i="6"/>
  <c r="T256" i="6"/>
  <c r="U256" i="6"/>
  <c r="V256" i="6"/>
  <c r="W256" i="6"/>
  <c r="Y256" i="6"/>
  <c r="Z256" i="6"/>
  <c r="AA256" i="6"/>
  <c r="AB256" i="6"/>
  <c r="AD256" i="6"/>
  <c r="AE256" i="6"/>
  <c r="AF256" i="6"/>
  <c r="AG256" i="6"/>
  <c r="AI256" i="6"/>
  <c r="AJ256" i="6"/>
  <c r="AK256" i="6"/>
  <c r="AL256" i="6"/>
  <c r="AN256" i="6"/>
  <c r="AO256" i="6"/>
  <c r="AP256" i="6"/>
  <c r="AQ256" i="6"/>
  <c r="AS256" i="6"/>
  <c r="AT256" i="6"/>
  <c r="AU256" i="6"/>
  <c r="AV256" i="6"/>
  <c r="AX256" i="6"/>
  <c r="AY256" i="6"/>
  <c r="AZ256" i="6"/>
  <c r="BA256" i="6"/>
  <c r="E257" i="6"/>
  <c r="F257" i="6"/>
  <c r="G257" i="6"/>
  <c r="H257" i="6"/>
  <c r="J257" i="6"/>
  <c r="K257" i="6"/>
  <c r="L257" i="6"/>
  <c r="M257" i="6"/>
  <c r="O257" i="6"/>
  <c r="P257" i="6"/>
  <c r="Q257" i="6"/>
  <c r="R257" i="6"/>
  <c r="T257" i="6"/>
  <c r="U257" i="6"/>
  <c r="V257" i="6"/>
  <c r="W257" i="6"/>
  <c r="Y257" i="6"/>
  <c r="Z257" i="6"/>
  <c r="AA257" i="6"/>
  <c r="AB257" i="6"/>
  <c r="AD257" i="6"/>
  <c r="AE257" i="6"/>
  <c r="AF257" i="6"/>
  <c r="AG257" i="6"/>
  <c r="AI257" i="6"/>
  <c r="AJ257" i="6"/>
  <c r="AK257" i="6"/>
  <c r="AL257" i="6"/>
  <c r="AN257" i="6"/>
  <c r="AO257" i="6"/>
  <c r="AP257" i="6"/>
  <c r="AQ257" i="6"/>
  <c r="AS257" i="6"/>
  <c r="AT257" i="6"/>
  <c r="AU257" i="6"/>
  <c r="AV257" i="6"/>
  <c r="AX257" i="6"/>
  <c r="AY257" i="6"/>
  <c r="AZ257" i="6"/>
  <c r="BA257" i="6"/>
  <c r="E258" i="6"/>
  <c r="F258" i="6"/>
  <c r="G258" i="6"/>
  <c r="H258" i="6"/>
  <c r="J258" i="6"/>
  <c r="K258" i="6"/>
  <c r="L258" i="6"/>
  <c r="M258" i="6"/>
  <c r="O258" i="6"/>
  <c r="P258" i="6"/>
  <c r="Q258" i="6"/>
  <c r="R258" i="6"/>
  <c r="T258" i="6"/>
  <c r="U258" i="6"/>
  <c r="V258" i="6"/>
  <c r="W258" i="6"/>
  <c r="Y258" i="6"/>
  <c r="Z258" i="6"/>
  <c r="AA258" i="6"/>
  <c r="AB258" i="6"/>
  <c r="AD258" i="6"/>
  <c r="AE258" i="6"/>
  <c r="AF258" i="6"/>
  <c r="AG258" i="6"/>
  <c r="AI258" i="6"/>
  <c r="AJ258" i="6"/>
  <c r="AK258" i="6"/>
  <c r="AL258" i="6"/>
  <c r="AN258" i="6"/>
  <c r="AO258" i="6"/>
  <c r="AP258" i="6"/>
  <c r="AQ258" i="6"/>
  <c r="AS258" i="6"/>
  <c r="AT258" i="6"/>
  <c r="AU258" i="6"/>
  <c r="AV258" i="6"/>
  <c r="AX258" i="6"/>
  <c r="AY258" i="6"/>
  <c r="AZ258" i="6"/>
  <c r="BA258" i="6"/>
  <c r="E259" i="6"/>
  <c r="F259" i="6"/>
  <c r="G259" i="6"/>
  <c r="H259" i="6"/>
  <c r="J259" i="6"/>
  <c r="K259" i="6"/>
  <c r="L259" i="6"/>
  <c r="M259" i="6"/>
  <c r="O259" i="6"/>
  <c r="P259" i="6"/>
  <c r="Q259" i="6"/>
  <c r="R259" i="6"/>
  <c r="T259" i="6"/>
  <c r="U259" i="6"/>
  <c r="V259" i="6"/>
  <c r="W259" i="6"/>
  <c r="Y259" i="6"/>
  <c r="Z259" i="6"/>
  <c r="AA259" i="6"/>
  <c r="AB259" i="6"/>
  <c r="AD259" i="6"/>
  <c r="AE259" i="6"/>
  <c r="AF259" i="6"/>
  <c r="AG259" i="6"/>
  <c r="AI259" i="6"/>
  <c r="AJ259" i="6"/>
  <c r="AK259" i="6"/>
  <c r="AL259" i="6"/>
  <c r="AN259" i="6"/>
  <c r="AO259" i="6"/>
  <c r="AP259" i="6"/>
  <c r="AQ259" i="6"/>
  <c r="AS259" i="6"/>
  <c r="AT259" i="6"/>
  <c r="AU259" i="6"/>
  <c r="AV259" i="6"/>
  <c r="AX259" i="6"/>
  <c r="AY259" i="6"/>
  <c r="AZ259" i="6"/>
  <c r="BA259" i="6"/>
  <c r="E260" i="6"/>
  <c r="F260" i="6"/>
  <c r="G260" i="6"/>
  <c r="H260" i="6"/>
  <c r="J260" i="6"/>
  <c r="K260" i="6"/>
  <c r="L260" i="6"/>
  <c r="M260" i="6"/>
  <c r="O260" i="6"/>
  <c r="P260" i="6"/>
  <c r="Q260" i="6"/>
  <c r="R260" i="6"/>
  <c r="T260" i="6"/>
  <c r="U260" i="6"/>
  <c r="V260" i="6"/>
  <c r="W260" i="6"/>
  <c r="Y260" i="6"/>
  <c r="Z260" i="6"/>
  <c r="AA260" i="6"/>
  <c r="AB260" i="6"/>
  <c r="AD260" i="6"/>
  <c r="AE260" i="6"/>
  <c r="AF260" i="6"/>
  <c r="AG260" i="6"/>
  <c r="AI260" i="6"/>
  <c r="AJ260" i="6"/>
  <c r="AK260" i="6"/>
  <c r="AL260" i="6"/>
  <c r="AN260" i="6"/>
  <c r="AO260" i="6"/>
  <c r="AP260" i="6"/>
  <c r="AQ260" i="6"/>
  <c r="AS260" i="6"/>
  <c r="AT260" i="6"/>
  <c r="AU260" i="6"/>
  <c r="AV260" i="6"/>
  <c r="AX260" i="6"/>
  <c r="AY260" i="6"/>
  <c r="AZ260" i="6"/>
  <c r="BA260" i="6"/>
  <c r="E261" i="6"/>
  <c r="F261" i="6"/>
  <c r="G261" i="6"/>
  <c r="H261" i="6"/>
  <c r="J261" i="6"/>
  <c r="K261" i="6"/>
  <c r="L261" i="6"/>
  <c r="M261" i="6"/>
  <c r="O261" i="6"/>
  <c r="P261" i="6"/>
  <c r="Q261" i="6"/>
  <c r="R261" i="6"/>
  <c r="T261" i="6"/>
  <c r="U261" i="6"/>
  <c r="V261" i="6"/>
  <c r="W261" i="6"/>
  <c r="Y261" i="6"/>
  <c r="Z261" i="6"/>
  <c r="AA261" i="6"/>
  <c r="AB261" i="6"/>
  <c r="AD261" i="6"/>
  <c r="AE261" i="6"/>
  <c r="AF261" i="6"/>
  <c r="AG261" i="6"/>
  <c r="AI261" i="6"/>
  <c r="AJ261" i="6"/>
  <c r="AK261" i="6"/>
  <c r="AL261" i="6"/>
  <c r="AN261" i="6"/>
  <c r="AO261" i="6"/>
  <c r="AP261" i="6"/>
  <c r="AQ261" i="6"/>
  <c r="AS261" i="6"/>
  <c r="AT261" i="6"/>
  <c r="AU261" i="6"/>
  <c r="AV261" i="6"/>
  <c r="AX261" i="6"/>
  <c r="AY261" i="6"/>
  <c r="AZ261" i="6"/>
  <c r="BA261" i="6"/>
  <c r="E262" i="6"/>
  <c r="F262" i="6"/>
  <c r="G262" i="6"/>
  <c r="H262" i="6"/>
  <c r="J262" i="6"/>
  <c r="K262" i="6"/>
  <c r="L262" i="6"/>
  <c r="M262" i="6"/>
  <c r="O262" i="6"/>
  <c r="P262" i="6"/>
  <c r="Q262" i="6"/>
  <c r="R262" i="6"/>
  <c r="T262" i="6"/>
  <c r="U262" i="6"/>
  <c r="V262" i="6"/>
  <c r="W262" i="6"/>
  <c r="Y262" i="6"/>
  <c r="Z262" i="6"/>
  <c r="AA262" i="6"/>
  <c r="AB262" i="6"/>
  <c r="AD262" i="6"/>
  <c r="AE262" i="6"/>
  <c r="AF262" i="6"/>
  <c r="AG262" i="6"/>
  <c r="AI262" i="6"/>
  <c r="AJ262" i="6"/>
  <c r="AK262" i="6"/>
  <c r="AL262" i="6"/>
  <c r="AN262" i="6"/>
  <c r="AO262" i="6"/>
  <c r="AP262" i="6"/>
  <c r="AQ262" i="6"/>
  <c r="AS262" i="6"/>
  <c r="AT262" i="6"/>
  <c r="AU262" i="6"/>
  <c r="AV262" i="6"/>
  <c r="AX262" i="6"/>
  <c r="AY262" i="6"/>
  <c r="AZ262" i="6"/>
  <c r="BA262" i="6"/>
  <c r="E263" i="6"/>
  <c r="F263" i="6"/>
  <c r="G263" i="6"/>
  <c r="H263" i="6"/>
  <c r="J263" i="6"/>
  <c r="K263" i="6"/>
  <c r="L263" i="6"/>
  <c r="M263" i="6"/>
  <c r="O263" i="6"/>
  <c r="P263" i="6"/>
  <c r="Q263" i="6"/>
  <c r="R263" i="6"/>
  <c r="T263" i="6"/>
  <c r="U263" i="6"/>
  <c r="V263" i="6"/>
  <c r="W263" i="6"/>
  <c r="Y263" i="6"/>
  <c r="Z263" i="6"/>
  <c r="AA263" i="6"/>
  <c r="AB263" i="6"/>
  <c r="AD263" i="6"/>
  <c r="AE263" i="6"/>
  <c r="AF263" i="6"/>
  <c r="AG263" i="6"/>
  <c r="AI263" i="6"/>
  <c r="AJ263" i="6"/>
  <c r="AK263" i="6"/>
  <c r="AL263" i="6"/>
  <c r="AN263" i="6"/>
  <c r="AO263" i="6"/>
  <c r="AP263" i="6"/>
  <c r="AQ263" i="6"/>
  <c r="AS263" i="6"/>
  <c r="AT263" i="6"/>
  <c r="AU263" i="6"/>
  <c r="AV263" i="6"/>
  <c r="AX263" i="6"/>
  <c r="AY263" i="6"/>
  <c r="AZ263" i="6"/>
  <c r="BA263" i="6"/>
  <c r="E264" i="6"/>
  <c r="F264" i="6"/>
  <c r="G264" i="6"/>
  <c r="H264" i="6"/>
  <c r="J264" i="6"/>
  <c r="K264" i="6"/>
  <c r="L264" i="6"/>
  <c r="M264" i="6"/>
  <c r="O264" i="6"/>
  <c r="P264" i="6"/>
  <c r="Q264" i="6"/>
  <c r="R264" i="6"/>
  <c r="T264" i="6"/>
  <c r="U264" i="6"/>
  <c r="V264" i="6"/>
  <c r="W264" i="6"/>
  <c r="Y264" i="6"/>
  <c r="Z264" i="6"/>
  <c r="AA264" i="6"/>
  <c r="AB264" i="6"/>
  <c r="AD264" i="6"/>
  <c r="AE264" i="6"/>
  <c r="AF264" i="6"/>
  <c r="AG264" i="6"/>
  <c r="AI264" i="6"/>
  <c r="AJ264" i="6"/>
  <c r="AK264" i="6"/>
  <c r="AL264" i="6"/>
  <c r="AN264" i="6"/>
  <c r="AO264" i="6"/>
  <c r="AP264" i="6"/>
  <c r="AQ264" i="6"/>
  <c r="AS264" i="6"/>
  <c r="AT264" i="6"/>
  <c r="AU264" i="6"/>
  <c r="AV264" i="6"/>
  <c r="AX264" i="6"/>
  <c r="AY264" i="6"/>
  <c r="AZ264" i="6"/>
  <c r="BA264" i="6"/>
  <c r="E265" i="6"/>
  <c r="F265" i="6"/>
  <c r="G265" i="6"/>
  <c r="H265" i="6"/>
  <c r="J265" i="6"/>
  <c r="K265" i="6"/>
  <c r="L265" i="6"/>
  <c r="M265" i="6"/>
  <c r="O265" i="6"/>
  <c r="P265" i="6"/>
  <c r="Q265" i="6"/>
  <c r="R265" i="6"/>
  <c r="T265" i="6"/>
  <c r="U265" i="6"/>
  <c r="V265" i="6"/>
  <c r="W265" i="6"/>
  <c r="Y265" i="6"/>
  <c r="Z265" i="6"/>
  <c r="AA265" i="6"/>
  <c r="AB265" i="6"/>
  <c r="AD265" i="6"/>
  <c r="AE265" i="6"/>
  <c r="AF265" i="6"/>
  <c r="AG265" i="6"/>
  <c r="AI265" i="6"/>
  <c r="AJ265" i="6"/>
  <c r="AK265" i="6"/>
  <c r="AL265" i="6"/>
  <c r="AN265" i="6"/>
  <c r="AO265" i="6"/>
  <c r="AP265" i="6"/>
  <c r="AQ265" i="6"/>
  <c r="AS265" i="6"/>
  <c r="AT265" i="6"/>
  <c r="AU265" i="6"/>
  <c r="AV265" i="6"/>
  <c r="AX265" i="6"/>
  <c r="AY265" i="6"/>
  <c r="AZ265" i="6"/>
  <c r="BA265" i="6"/>
  <c r="E266" i="6"/>
  <c r="F266" i="6"/>
  <c r="G266" i="6"/>
  <c r="H266" i="6"/>
  <c r="J266" i="6"/>
  <c r="K266" i="6"/>
  <c r="L266" i="6"/>
  <c r="M266" i="6"/>
  <c r="O266" i="6"/>
  <c r="P266" i="6"/>
  <c r="Q266" i="6"/>
  <c r="R266" i="6"/>
  <c r="T266" i="6"/>
  <c r="U266" i="6"/>
  <c r="V266" i="6"/>
  <c r="W266" i="6"/>
  <c r="Y266" i="6"/>
  <c r="Z266" i="6"/>
  <c r="AA266" i="6"/>
  <c r="AB266" i="6"/>
  <c r="AD266" i="6"/>
  <c r="AE266" i="6"/>
  <c r="AF266" i="6"/>
  <c r="AG266" i="6"/>
  <c r="AI266" i="6"/>
  <c r="AJ266" i="6"/>
  <c r="AK266" i="6"/>
  <c r="AL266" i="6"/>
  <c r="AN266" i="6"/>
  <c r="AO266" i="6"/>
  <c r="AP266" i="6"/>
  <c r="AQ266" i="6"/>
  <c r="AS266" i="6"/>
  <c r="AT266" i="6"/>
  <c r="AU266" i="6"/>
  <c r="AV266" i="6"/>
  <c r="AX266" i="6"/>
  <c r="AY266" i="6"/>
  <c r="AZ266" i="6"/>
  <c r="BA266" i="6"/>
  <c r="E267" i="6"/>
  <c r="F267" i="6"/>
  <c r="G267" i="6"/>
  <c r="H267" i="6"/>
  <c r="J267" i="6"/>
  <c r="K267" i="6"/>
  <c r="L267" i="6"/>
  <c r="M267" i="6"/>
  <c r="O267" i="6"/>
  <c r="P267" i="6"/>
  <c r="Q267" i="6"/>
  <c r="R267" i="6"/>
  <c r="T267" i="6"/>
  <c r="U267" i="6"/>
  <c r="V267" i="6"/>
  <c r="W267" i="6"/>
  <c r="Y267" i="6"/>
  <c r="Z267" i="6"/>
  <c r="AA267" i="6"/>
  <c r="AB267" i="6"/>
  <c r="AD267" i="6"/>
  <c r="AE267" i="6"/>
  <c r="AF267" i="6"/>
  <c r="AG267" i="6"/>
  <c r="AI267" i="6"/>
  <c r="AJ267" i="6"/>
  <c r="AK267" i="6"/>
  <c r="AL267" i="6"/>
  <c r="AN267" i="6"/>
  <c r="AO267" i="6"/>
  <c r="AP267" i="6"/>
  <c r="AQ267" i="6"/>
  <c r="AS267" i="6"/>
  <c r="AT267" i="6"/>
  <c r="AU267" i="6"/>
  <c r="AV267" i="6"/>
  <c r="AX267" i="6"/>
  <c r="AY267" i="6"/>
  <c r="AZ267" i="6"/>
  <c r="BA267" i="6"/>
  <c r="E268" i="6"/>
  <c r="F268" i="6"/>
  <c r="G268" i="6"/>
  <c r="H268" i="6"/>
  <c r="J268" i="6"/>
  <c r="K268" i="6"/>
  <c r="L268" i="6"/>
  <c r="M268" i="6"/>
  <c r="O268" i="6"/>
  <c r="P268" i="6"/>
  <c r="Q268" i="6"/>
  <c r="R268" i="6"/>
  <c r="T268" i="6"/>
  <c r="U268" i="6"/>
  <c r="V268" i="6"/>
  <c r="W268" i="6"/>
  <c r="Y268" i="6"/>
  <c r="Z268" i="6"/>
  <c r="AA268" i="6"/>
  <c r="AB268" i="6"/>
  <c r="AD268" i="6"/>
  <c r="AE268" i="6"/>
  <c r="AF268" i="6"/>
  <c r="AG268" i="6"/>
  <c r="AI268" i="6"/>
  <c r="AJ268" i="6"/>
  <c r="AK268" i="6"/>
  <c r="AL268" i="6"/>
  <c r="AN268" i="6"/>
  <c r="AO268" i="6"/>
  <c r="AP268" i="6"/>
  <c r="AQ268" i="6"/>
  <c r="AS268" i="6"/>
  <c r="AT268" i="6"/>
  <c r="AU268" i="6"/>
  <c r="AV268" i="6"/>
  <c r="AX268" i="6"/>
  <c r="AY268" i="6"/>
  <c r="AZ268" i="6"/>
  <c r="BA268" i="6"/>
  <c r="E269" i="6"/>
  <c r="F269" i="6"/>
  <c r="G269" i="6"/>
  <c r="H269" i="6"/>
  <c r="J269" i="6"/>
  <c r="K269" i="6"/>
  <c r="L269" i="6"/>
  <c r="M269" i="6"/>
  <c r="O269" i="6"/>
  <c r="P269" i="6"/>
  <c r="Q269" i="6"/>
  <c r="R269" i="6"/>
  <c r="T269" i="6"/>
  <c r="U269" i="6"/>
  <c r="V269" i="6"/>
  <c r="W269" i="6"/>
  <c r="Y269" i="6"/>
  <c r="Z269" i="6"/>
  <c r="AA269" i="6"/>
  <c r="AB269" i="6"/>
  <c r="AD269" i="6"/>
  <c r="AE269" i="6"/>
  <c r="AF269" i="6"/>
  <c r="AG269" i="6"/>
  <c r="AI269" i="6"/>
  <c r="AJ269" i="6"/>
  <c r="AK269" i="6"/>
  <c r="AL269" i="6"/>
  <c r="AN269" i="6"/>
  <c r="AO269" i="6"/>
  <c r="AP269" i="6"/>
  <c r="AQ269" i="6"/>
  <c r="AS269" i="6"/>
  <c r="AT269" i="6"/>
  <c r="AU269" i="6"/>
  <c r="AV269" i="6"/>
  <c r="AX269" i="6"/>
  <c r="AY269" i="6"/>
  <c r="AZ269" i="6"/>
  <c r="BA269" i="6"/>
  <c r="E270" i="6"/>
  <c r="F270" i="6"/>
  <c r="G270" i="6"/>
  <c r="H270" i="6"/>
  <c r="J270" i="6"/>
  <c r="K270" i="6"/>
  <c r="L270" i="6"/>
  <c r="M270" i="6"/>
  <c r="O270" i="6"/>
  <c r="P270" i="6"/>
  <c r="Q270" i="6"/>
  <c r="R270" i="6"/>
  <c r="T270" i="6"/>
  <c r="U270" i="6"/>
  <c r="V270" i="6"/>
  <c r="W270" i="6"/>
  <c r="Y270" i="6"/>
  <c r="Z270" i="6"/>
  <c r="AA270" i="6"/>
  <c r="AB270" i="6"/>
  <c r="AD270" i="6"/>
  <c r="AE270" i="6"/>
  <c r="AF270" i="6"/>
  <c r="AG270" i="6"/>
  <c r="AI270" i="6"/>
  <c r="AJ270" i="6"/>
  <c r="AK270" i="6"/>
  <c r="AL270" i="6"/>
  <c r="AN270" i="6"/>
  <c r="AO270" i="6"/>
  <c r="AP270" i="6"/>
  <c r="AQ270" i="6"/>
  <c r="AS270" i="6"/>
  <c r="AT270" i="6"/>
  <c r="AU270" i="6"/>
  <c r="AV270" i="6"/>
  <c r="AX270" i="6"/>
  <c r="AY270" i="6"/>
  <c r="AZ270" i="6"/>
  <c r="BA270" i="6"/>
  <c r="E271" i="6"/>
  <c r="F271" i="6"/>
  <c r="G271" i="6"/>
  <c r="H271" i="6"/>
  <c r="J271" i="6"/>
  <c r="K271" i="6"/>
  <c r="L271" i="6"/>
  <c r="M271" i="6"/>
  <c r="O271" i="6"/>
  <c r="P271" i="6"/>
  <c r="Q271" i="6"/>
  <c r="R271" i="6"/>
  <c r="T271" i="6"/>
  <c r="U271" i="6"/>
  <c r="V271" i="6"/>
  <c r="W271" i="6"/>
  <c r="Y271" i="6"/>
  <c r="Z271" i="6"/>
  <c r="AA271" i="6"/>
  <c r="AB271" i="6"/>
  <c r="AD271" i="6"/>
  <c r="AE271" i="6"/>
  <c r="AF271" i="6"/>
  <c r="AG271" i="6"/>
  <c r="AI271" i="6"/>
  <c r="AJ271" i="6"/>
  <c r="AK271" i="6"/>
  <c r="AL271" i="6"/>
  <c r="AN271" i="6"/>
  <c r="AO271" i="6"/>
  <c r="AP271" i="6"/>
  <c r="AQ271" i="6"/>
  <c r="AS271" i="6"/>
  <c r="AT271" i="6"/>
  <c r="AU271" i="6"/>
  <c r="AV271" i="6"/>
  <c r="AX271" i="6"/>
  <c r="AY271" i="6"/>
  <c r="AZ271" i="6"/>
  <c r="BA271" i="6"/>
  <c r="E272" i="6"/>
  <c r="F272" i="6"/>
  <c r="G272" i="6"/>
  <c r="H272" i="6"/>
  <c r="J272" i="6"/>
  <c r="K272" i="6"/>
  <c r="L272" i="6"/>
  <c r="M272" i="6"/>
  <c r="O272" i="6"/>
  <c r="P272" i="6"/>
  <c r="Q272" i="6"/>
  <c r="R272" i="6"/>
  <c r="T272" i="6"/>
  <c r="U272" i="6"/>
  <c r="V272" i="6"/>
  <c r="W272" i="6"/>
  <c r="Y272" i="6"/>
  <c r="Z272" i="6"/>
  <c r="AA272" i="6"/>
  <c r="AB272" i="6"/>
  <c r="AD272" i="6"/>
  <c r="AE272" i="6"/>
  <c r="AF272" i="6"/>
  <c r="AG272" i="6"/>
  <c r="AI272" i="6"/>
  <c r="AJ272" i="6"/>
  <c r="AK272" i="6"/>
  <c r="AL272" i="6"/>
  <c r="AN272" i="6"/>
  <c r="AO272" i="6"/>
  <c r="AP272" i="6"/>
  <c r="AQ272" i="6"/>
  <c r="AS272" i="6"/>
  <c r="AT272" i="6"/>
  <c r="AU272" i="6"/>
  <c r="AV272" i="6"/>
  <c r="AX272" i="6"/>
  <c r="AY272" i="6"/>
  <c r="AZ272" i="6"/>
  <c r="BA272" i="6"/>
  <c r="E273" i="6"/>
  <c r="F273" i="6"/>
  <c r="G273" i="6"/>
  <c r="H273" i="6"/>
  <c r="J273" i="6"/>
  <c r="K273" i="6"/>
  <c r="L273" i="6"/>
  <c r="M273" i="6"/>
  <c r="O273" i="6"/>
  <c r="P273" i="6"/>
  <c r="Q273" i="6"/>
  <c r="R273" i="6"/>
  <c r="T273" i="6"/>
  <c r="U273" i="6"/>
  <c r="V273" i="6"/>
  <c r="W273" i="6"/>
  <c r="Y273" i="6"/>
  <c r="Z273" i="6"/>
  <c r="AA273" i="6"/>
  <c r="AB273" i="6"/>
  <c r="AD273" i="6"/>
  <c r="AE273" i="6"/>
  <c r="AF273" i="6"/>
  <c r="AG273" i="6"/>
  <c r="AI273" i="6"/>
  <c r="AJ273" i="6"/>
  <c r="AK273" i="6"/>
  <c r="AL273" i="6"/>
  <c r="AN273" i="6"/>
  <c r="AO273" i="6"/>
  <c r="AP273" i="6"/>
  <c r="AQ273" i="6"/>
  <c r="AS273" i="6"/>
  <c r="AT273" i="6"/>
  <c r="AU273" i="6"/>
  <c r="AV273" i="6"/>
  <c r="AX273" i="6"/>
  <c r="AY273" i="6"/>
  <c r="AZ273" i="6"/>
  <c r="BA273" i="6"/>
  <c r="E274" i="6"/>
  <c r="F274" i="6"/>
  <c r="G274" i="6"/>
  <c r="H274" i="6"/>
  <c r="J274" i="6"/>
  <c r="K274" i="6"/>
  <c r="L274" i="6"/>
  <c r="M274" i="6"/>
  <c r="O274" i="6"/>
  <c r="P274" i="6"/>
  <c r="Q274" i="6"/>
  <c r="R274" i="6"/>
  <c r="T274" i="6"/>
  <c r="U274" i="6"/>
  <c r="V274" i="6"/>
  <c r="W274" i="6"/>
  <c r="Y274" i="6"/>
  <c r="Z274" i="6"/>
  <c r="AA274" i="6"/>
  <c r="AB274" i="6"/>
  <c r="AD274" i="6"/>
  <c r="AE274" i="6"/>
  <c r="AF274" i="6"/>
  <c r="AG274" i="6"/>
  <c r="AI274" i="6"/>
  <c r="AJ274" i="6"/>
  <c r="AK274" i="6"/>
  <c r="AL274" i="6"/>
  <c r="AN274" i="6"/>
  <c r="AO274" i="6"/>
  <c r="AP274" i="6"/>
  <c r="AQ274" i="6"/>
  <c r="AS274" i="6"/>
  <c r="AT274" i="6"/>
  <c r="AU274" i="6"/>
  <c r="AV274" i="6"/>
  <c r="AX274" i="6"/>
  <c r="AY274" i="6"/>
  <c r="AZ274" i="6"/>
  <c r="BA274" i="6"/>
  <c r="E275" i="6"/>
  <c r="F275" i="6"/>
  <c r="G275" i="6"/>
  <c r="H275" i="6"/>
  <c r="J275" i="6"/>
  <c r="K275" i="6"/>
  <c r="L275" i="6"/>
  <c r="M275" i="6"/>
  <c r="O275" i="6"/>
  <c r="P275" i="6"/>
  <c r="Q275" i="6"/>
  <c r="R275" i="6"/>
  <c r="T275" i="6"/>
  <c r="U275" i="6"/>
  <c r="V275" i="6"/>
  <c r="W275" i="6"/>
  <c r="Y275" i="6"/>
  <c r="Z275" i="6"/>
  <c r="AA275" i="6"/>
  <c r="AB275" i="6"/>
  <c r="AD275" i="6"/>
  <c r="AE275" i="6"/>
  <c r="AF275" i="6"/>
  <c r="AG275" i="6"/>
  <c r="AI275" i="6"/>
  <c r="AJ275" i="6"/>
  <c r="AK275" i="6"/>
  <c r="AL275" i="6"/>
  <c r="AN275" i="6"/>
  <c r="AO275" i="6"/>
  <c r="AP275" i="6"/>
  <c r="AQ275" i="6"/>
  <c r="AS275" i="6"/>
  <c r="AT275" i="6"/>
  <c r="AU275" i="6"/>
  <c r="AV275" i="6"/>
  <c r="AX275" i="6"/>
  <c r="AY275" i="6"/>
  <c r="AZ275" i="6"/>
  <c r="BA275" i="6"/>
  <c r="E276" i="6"/>
  <c r="F276" i="6"/>
  <c r="G276" i="6"/>
  <c r="H276" i="6"/>
  <c r="J276" i="6"/>
  <c r="K276" i="6"/>
  <c r="L276" i="6"/>
  <c r="M276" i="6"/>
  <c r="O276" i="6"/>
  <c r="P276" i="6"/>
  <c r="Q276" i="6"/>
  <c r="R276" i="6"/>
  <c r="T276" i="6"/>
  <c r="U276" i="6"/>
  <c r="V276" i="6"/>
  <c r="W276" i="6"/>
  <c r="Y276" i="6"/>
  <c r="Z276" i="6"/>
  <c r="AA276" i="6"/>
  <c r="AB276" i="6"/>
  <c r="AD276" i="6"/>
  <c r="AE276" i="6"/>
  <c r="AF276" i="6"/>
  <c r="AG276" i="6"/>
  <c r="AI276" i="6"/>
  <c r="AJ276" i="6"/>
  <c r="AK276" i="6"/>
  <c r="AL276" i="6"/>
  <c r="AN276" i="6"/>
  <c r="AO276" i="6"/>
  <c r="AP276" i="6"/>
  <c r="AQ276" i="6"/>
  <c r="AS276" i="6"/>
  <c r="AT276" i="6"/>
  <c r="AU276" i="6"/>
  <c r="AV276" i="6"/>
  <c r="AX276" i="6"/>
  <c r="AY276" i="6"/>
  <c r="AZ276" i="6"/>
  <c r="BA276" i="6"/>
  <c r="E277" i="6"/>
  <c r="F277" i="6"/>
  <c r="G277" i="6"/>
  <c r="H277" i="6"/>
  <c r="J277" i="6"/>
  <c r="K277" i="6"/>
  <c r="L277" i="6"/>
  <c r="M277" i="6"/>
  <c r="O277" i="6"/>
  <c r="P277" i="6"/>
  <c r="Q277" i="6"/>
  <c r="R277" i="6"/>
  <c r="T277" i="6"/>
  <c r="U277" i="6"/>
  <c r="V277" i="6"/>
  <c r="W277" i="6"/>
  <c r="Y277" i="6"/>
  <c r="Z277" i="6"/>
  <c r="AA277" i="6"/>
  <c r="AB277" i="6"/>
  <c r="AD277" i="6"/>
  <c r="AE277" i="6"/>
  <c r="AF277" i="6"/>
  <c r="AG277" i="6"/>
  <c r="AI277" i="6"/>
  <c r="AJ277" i="6"/>
  <c r="AK277" i="6"/>
  <c r="AL277" i="6"/>
  <c r="AN277" i="6"/>
  <c r="AO277" i="6"/>
  <c r="AP277" i="6"/>
  <c r="AQ277" i="6"/>
  <c r="AS277" i="6"/>
  <c r="AT277" i="6"/>
  <c r="AU277" i="6"/>
  <c r="AV277" i="6"/>
  <c r="AX277" i="6"/>
  <c r="AY277" i="6"/>
  <c r="AZ277" i="6"/>
  <c r="BA277" i="6"/>
  <c r="E278" i="6"/>
  <c r="F278" i="6"/>
  <c r="G278" i="6"/>
  <c r="H278" i="6"/>
  <c r="J278" i="6"/>
  <c r="K278" i="6"/>
  <c r="L278" i="6"/>
  <c r="M278" i="6"/>
  <c r="O278" i="6"/>
  <c r="P278" i="6"/>
  <c r="Q278" i="6"/>
  <c r="R278" i="6"/>
  <c r="T278" i="6"/>
  <c r="U278" i="6"/>
  <c r="V278" i="6"/>
  <c r="W278" i="6"/>
  <c r="Y278" i="6"/>
  <c r="Z278" i="6"/>
  <c r="AA278" i="6"/>
  <c r="AB278" i="6"/>
  <c r="AD278" i="6"/>
  <c r="AE278" i="6"/>
  <c r="AF278" i="6"/>
  <c r="AG278" i="6"/>
  <c r="AI278" i="6"/>
  <c r="AJ278" i="6"/>
  <c r="AK278" i="6"/>
  <c r="AL278" i="6"/>
  <c r="AN278" i="6"/>
  <c r="AO278" i="6"/>
  <c r="AP278" i="6"/>
  <c r="AQ278" i="6"/>
  <c r="AS278" i="6"/>
  <c r="AT278" i="6"/>
  <c r="AU278" i="6"/>
  <c r="AV278" i="6"/>
  <c r="AX278" i="6"/>
  <c r="AY278" i="6"/>
  <c r="AZ278" i="6"/>
  <c r="BA278" i="6"/>
  <c r="E279" i="6"/>
  <c r="F279" i="6"/>
  <c r="G279" i="6"/>
  <c r="H279" i="6"/>
  <c r="J279" i="6"/>
  <c r="K279" i="6"/>
  <c r="L279" i="6"/>
  <c r="M279" i="6"/>
  <c r="O279" i="6"/>
  <c r="P279" i="6"/>
  <c r="Q279" i="6"/>
  <c r="R279" i="6"/>
  <c r="T279" i="6"/>
  <c r="U279" i="6"/>
  <c r="V279" i="6"/>
  <c r="W279" i="6"/>
  <c r="Y279" i="6"/>
  <c r="Z279" i="6"/>
  <c r="AA279" i="6"/>
  <c r="AB279" i="6"/>
  <c r="AD279" i="6"/>
  <c r="AE279" i="6"/>
  <c r="AF279" i="6"/>
  <c r="AG279" i="6"/>
  <c r="AI279" i="6"/>
  <c r="AJ279" i="6"/>
  <c r="AK279" i="6"/>
  <c r="AL279" i="6"/>
  <c r="AN279" i="6"/>
  <c r="AO279" i="6"/>
  <c r="AP279" i="6"/>
  <c r="AQ279" i="6"/>
  <c r="AS279" i="6"/>
  <c r="AT279" i="6"/>
  <c r="AU279" i="6"/>
  <c r="AV279" i="6"/>
  <c r="AX279" i="6"/>
  <c r="AY279" i="6"/>
  <c r="AZ279" i="6"/>
  <c r="BA279" i="6"/>
  <c r="E280" i="6"/>
  <c r="F280" i="6"/>
  <c r="G280" i="6"/>
  <c r="H280" i="6"/>
  <c r="J280" i="6"/>
  <c r="K280" i="6"/>
  <c r="L280" i="6"/>
  <c r="M280" i="6"/>
  <c r="O280" i="6"/>
  <c r="P280" i="6"/>
  <c r="Q280" i="6"/>
  <c r="R280" i="6"/>
  <c r="T280" i="6"/>
  <c r="U280" i="6"/>
  <c r="V280" i="6"/>
  <c r="W280" i="6"/>
  <c r="Y280" i="6"/>
  <c r="Z280" i="6"/>
  <c r="AA280" i="6"/>
  <c r="AB280" i="6"/>
  <c r="AD280" i="6"/>
  <c r="AE280" i="6"/>
  <c r="AF280" i="6"/>
  <c r="AG280" i="6"/>
  <c r="AI280" i="6"/>
  <c r="AJ280" i="6"/>
  <c r="AK280" i="6"/>
  <c r="AL280" i="6"/>
  <c r="AN280" i="6"/>
  <c r="AO280" i="6"/>
  <c r="AP280" i="6"/>
  <c r="AQ280" i="6"/>
  <c r="AS280" i="6"/>
  <c r="AT280" i="6"/>
  <c r="AU280" i="6"/>
  <c r="AV280" i="6"/>
  <c r="AX280" i="6"/>
  <c r="AY280" i="6"/>
  <c r="AZ280" i="6"/>
  <c r="BA280" i="6"/>
  <c r="E281" i="6"/>
  <c r="F281" i="6"/>
  <c r="G281" i="6"/>
  <c r="H281" i="6"/>
  <c r="J281" i="6"/>
  <c r="K281" i="6"/>
  <c r="L281" i="6"/>
  <c r="M281" i="6"/>
  <c r="O281" i="6"/>
  <c r="P281" i="6"/>
  <c r="Q281" i="6"/>
  <c r="R281" i="6"/>
  <c r="T281" i="6"/>
  <c r="U281" i="6"/>
  <c r="V281" i="6"/>
  <c r="W281" i="6"/>
  <c r="Y281" i="6"/>
  <c r="Z281" i="6"/>
  <c r="AA281" i="6"/>
  <c r="AB281" i="6"/>
  <c r="AD281" i="6"/>
  <c r="AE281" i="6"/>
  <c r="AF281" i="6"/>
  <c r="AG281" i="6"/>
  <c r="AI281" i="6"/>
  <c r="AJ281" i="6"/>
  <c r="AK281" i="6"/>
  <c r="AL281" i="6"/>
  <c r="AN281" i="6"/>
  <c r="AO281" i="6"/>
  <c r="AP281" i="6"/>
  <c r="AQ281" i="6"/>
  <c r="AS281" i="6"/>
  <c r="AT281" i="6"/>
  <c r="AU281" i="6"/>
  <c r="AV281" i="6"/>
  <c r="AX281" i="6"/>
  <c r="AY281" i="6"/>
  <c r="AZ281" i="6"/>
  <c r="BA281" i="6"/>
  <c r="E282" i="6"/>
  <c r="F282" i="6"/>
  <c r="G282" i="6"/>
  <c r="H282" i="6"/>
  <c r="J282" i="6"/>
  <c r="K282" i="6"/>
  <c r="L282" i="6"/>
  <c r="M282" i="6"/>
  <c r="O282" i="6"/>
  <c r="P282" i="6"/>
  <c r="Q282" i="6"/>
  <c r="R282" i="6"/>
  <c r="T282" i="6"/>
  <c r="U282" i="6"/>
  <c r="V282" i="6"/>
  <c r="W282" i="6"/>
  <c r="Y282" i="6"/>
  <c r="Z282" i="6"/>
  <c r="AA282" i="6"/>
  <c r="AB282" i="6"/>
  <c r="AD282" i="6"/>
  <c r="AE282" i="6"/>
  <c r="AF282" i="6"/>
  <c r="AG282" i="6"/>
  <c r="AI282" i="6"/>
  <c r="AJ282" i="6"/>
  <c r="AK282" i="6"/>
  <c r="AL282" i="6"/>
  <c r="AN282" i="6"/>
  <c r="AO282" i="6"/>
  <c r="AP282" i="6"/>
  <c r="AQ282" i="6"/>
  <c r="AS282" i="6"/>
  <c r="AT282" i="6"/>
  <c r="AU282" i="6"/>
  <c r="AV282" i="6"/>
  <c r="AX282" i="6"/>
  <c r="AY282" i="6"/>
  <c r="AZ282" i="6"/>
  <c r="BA282" i="6"/>
  <c r="E283" i="6"/>
  <c r="F283" i="6"/>
  <c r="G283" i="6"/>
  <c r="H283" i="6"/>
  <c r="J283" i="6"/>
  <c r="K283" i="6"/>
  <c r="L283" i="6"/>
  <c r="M283" i="6"/>
  <c r="O283" i="6"/>
  <c r="P283" i="6"/>
  <c r="Q283" i="6"/>
  <c r="R283" i="6"/>
  <c r="T283" i="6"/>
  <c r="U283" i="6"/>
  <c r="V283" i="6"/>
  <c r="W283" i="6"/>
  <c r="Y283" i="6"/>
  <c r="Z283" i="6"/>
  <c r="AA283" i="6"/>
  <c r="AB283" i="6"/>
  <c r="AD283" i="6"/>
  <c r="AE283" i="6"/>
  <c r="AF283" i="6"/>
  <c r="AG283" i="6"/>
  <c r="AI283" i="6"/>
  <c r="AJ283" i="6"/>
  <c r="AK283" i="6"/>
  <c r="AL283" i="6"/>
  <c r="AN283" i="6"/>
  <c r="AO283" i="6"/>
  <c r="AP283" i="6"/>
  <c r="AQ283" i="6"/>
  <c r="AS283" i="6"/>
  <c r="AT283" i="6"/>
  <c r="AU283" i="6"/>
  <c r="AV283" i="6"/>
  <c r="AX283" i="6"/>
  <c r="AY283" i="6"/>
  <c r="AZ283" i="6"/>
  <c r="BA283" i="6"/>
  <c r="E284" i="6"/>
  <c r="F284" i="6"/>
  <c r="G284" i="6"/>
  <c r="H284" i="6"/>
  <c r="J284" i="6"/>
  <c r="K284" i="6"/>
  <c r="L284" i="6"/>
  <c r="M284" i="6"/>
  <c r="O284" i="6"/>
  <c r="P284" i="6"/>
  <c r="Q284" i="6"/>
  <c r="R284" i="6"/>
  <c r="T284" i="6"/>
  <c r="U284" i="6"/>
  <c r="V284" i="6"/>
  <c r="W284" i="6"/>
  <c r="Y284" i="6"/>
  <c r="Z284" i="6"/>
  <c r="AA284" i="6"/>
  <c r="AB284" i="6"/>
  <c r="AD284" i="6"/>
  <c r="AE284" i="6"/>
  <c r="AF284" i="6"/>
  <c r="AG284" i="6"/>
  <c r="AI284" i="6"/>
  <c r="AJ284" i="6"/>
  <c r="AK284" i="6"/>
  <c r="AL284" i="6"/>
  <c r="AN284" i="6"/>
  <c r="AO284" i="6"/>
  <c r="AP284" i="6"/>
  <c r="AQ284" i="6"/>
  <c r="AS284" i="6"/>
  <c r="AT284" i="6"/>
  <c r="AU284" i="6"/>
  <c r="AV284" i="6"/>
  <c r="AX284" i="6"/>
  <c r="AY284" i="6"/>
  <c r="AZ284" i="6"/>
  <c r="BA284" i="6"/>
  <c r="E285" i="6"/>
  <c r="F285" i="6"/>
  <c r="G285" i="6"/>
  <c r="H285" i="6"/>
  <c r="J285" i="6"/>
  <c r="K285" i="6"/>
  <c r="L285" i="6"/>
  <c r="M285" i="6"/>
  <c r="O285" i="6"/>
  <c r="P285" i="6"/>
  <c r="Q285" i="6"/>
  <c r="R285" i="6"/>
  <c r="T285" i="6"/>
  <c r="U285" i="6"/>
  <c r="V285" i="6"/>
  <c r="W285" i="6"/>
  <c r="Y285" i="6"/>
  <c r="Z285" i="6"/>
  <c r="AA285" i="6"/>
  <c r="AB285" i="6"/>
  <c r="AD285" i="6"/>
  <c r="AE285" i="6"/>
  <c r="AF285" i="6"/>
  <c r="AG285" i="6"/>
  <c r="AI285" i="6"/>
  <c r="AJ285" i="6"/>
  <c r="AK285" i="6"/>
  <c r="AL285" i="6"/>
  <c r="AN285" i="6"/>
  <c r="AO285" i="6"/>
  <c r="AP285" i="6"/>
  <c r="AQ285" i="6"/>
  <c r="AS285" i="6"/>
  <c r="AT285" i="6"/>
  <c r="AU285" i="6"/>
  <c r="AV285" i="6"/>
  <c r="AX285" i="6"/>
  <c r="AY285" i="6"/>
  <c r="AZ285" i="6"/>
  <c r="BA285" i="6"/>
  <c r="E286" i="6"/>
  <c r="F286" i="6"/>
  <c r="G286" i="6"/>
  <c r="H286" i="6"/>
  <c r="J286" i="6"/>
  <c r="K286" i="6"/>
  <c r="L286" i="6"/>
  <c r="M286" i="6"/>
  <c r="O286" i="6"/>
  <c r="P286" i="6"/>
  <c r="Q286" i="6"/>
  <c r="R286" i="6"/>
  <c r="T286" i="6"/>
  <c r="U286" i="6"/>
  <c r="V286" i="6"/>
  <c r="W286" i="6"/>
  <c r="Y286" i="6"/>
  <c r="Z286" i="6"/>
  <c r="AA286" i="6"/>
  <c r="AB286" i="6"/>
  <c r="AD286" i="6"/>
  <c r="AE286" i="6"/>
  <c r="AF286" i="6"/>
  <c r="AG286" i="6"/>
  <c r="AI286" i="6"/>
  <c r="AJ286" i="6"/>
  <c r="AK286" i="6"/>
  <c r="AL286" i="6"/>
  <c r="AN286" i="6"/>
  <c r="AO286" i="6"/>
  <c r="AP286" i="6"/>
  <c r="AQ286" i="6"/>
  <c r="AS286" i="6"/>
  <c r="AT286" i="6"/>
  <c r="AU286" i="6"/>
  <c r="AV286" i="6"/>
  <c r="AX286" i="6"/>
  <c r="AY286" i="6"/>
  <c r="AZ286" i="6"/>
  <c r="BA286" i="6"/>
  <c r="E287" i="6"/>
  <c r="F287" i="6"/>
  <c r="G287" i="6"/>
  <c r="H287" i="6"/>
  <c r="J287" i="6"/>
  <c r="K287" i="6"/>
  <c r="L287" i="6"/>
  <c r="M287" i="6"/>
  <c r="O287" i="6"/>
  <c r="P287" i="6"/>
  <c r="Q287" i="6"/>
  <c r="R287" i="6"/>
  <c r="T287" i="6"/>
  <c r="U287" i="6"/>
  <c r="V287" i="6"/>
  <c r="W287" i="6"/>
  <c r="Y287" i="6"/>
  <c r="Z287" i="6"/>
  <c r="AA287" i="6"/>
  <c r="AB287" i="6"/>
  <c r="AD287" i="6"/>
  <c r="AE287" i="6"/>
  <c r="AF287" i="6"/>
  <c r="AG287" i="6"/>
  <c r="AI287" i="6"/>
  <c r="AJ287" i="6"/>
  <c r="AK287" i="6"/>
  <c r="AL287" i="6"/>
  <c r="AN287" i="6"/>
  <c r="AO287" i="6"/>
  <c r="AP287" i="6"/>
  <c r="AQ287" i="6"/>
  <c r="AS287" i="6"/>
  <c r="AT287" i="6"/>
  <c r="AU287" i="6"/>
  <c r="AV287" i="6"/>
  <c r="AX287" i="6"/>
  <c r="AY287" i="6"/>
  <c r="AZ287" i="6"/>
  <c r="BA287" i="6"/>
  <c r="E288" i="6"/>
  <c r="F288" i="6"/>
  <c r="G288" i="6"/>
  <c r="H288" i="6"/>
  <c r="J288" i="6"/>
  <c r="K288" i="6"/>
  <c r="L288" i="6"/>
  <c r="M288" i="6"/>
  <c r="O288" i="6"/>
  <c r="P288" i="6"/>
  <c r="Q288" i="6"/>
  <c r="R288" i="6"/>
  <c r="T288" i="6"/>
  <c r="U288" i="6"/>
  <c r="V288" i="6"/>
  <c r="W288" i="6"/>
  <c r="Y288" i="6"/>
  <c r="Z288" i="6"/>
  <c r="AA288" i="6"/>
  <c r="AB288" i="6"/>
  <c r="AD288" i="6"/>
  <c r="AE288" i="6"/>
  <c r="AF288" i="6"/>
  <c r="AG288" i="6"/>
  <c r="AI288" i="6"/>
  <c r="AJ288" i="6"/>
  <c r="AK288" i="6"/>
  <c r="AL288" i="6"/>
  <c r="AN288" i="6"/>
  <c r="AO288" i="6"/>
  <c r="AP288" i="6"/>
  <c r="AQ288" i="6"/>
  <c r="AS288" i="6"/>
  <c r="AT288" i="6"/>
  <c r="AU288" i="6"/>
  <c r="AV288" i="6"/>
  <c r="AX288" i="6"/>
  <c r="AY288" i="6"/>
  <c r="AZ288" i="6"/>
  <c r="BA288" i="6"/>
  <c r="E289" i="6"/>
  <c r="F289" i="6"/>
  <c r="G289" i="6"/>
  <c r="H289" i="6"/>
  <c r="J289" i="6"/>
  <c r="K289" i="6"/>
  <c r="L289" i="6"/>
  <c r="M289" i="6"/>
  <c r="O289" i="6"/>
  <c r="P289" i="6"/>
  <c r="Q289" i="6"/>
  <c r="R289" i="6"/>
  <c r="T289" i="6"/>
  <c r="U289" i="6"/>
  <c r="V289" i="6"/>
  <c r="W289" i="6"/>
  <c r="Y289" i="6"/>
  <c r="Z289" i="6"/>
  <c r="AA289" i="6"/>
  <c r="AB289" i="6"/>
  <c r="AD289" i="6"/>
  <c r="AE289" i="6"/>
  <c r="AF289" i="6"/>
  <c r="AG289" i="6"/>
  <c r="AI289" i="6"/>
  <c r="AJ289" i="6"/>
  <c r="AK289" i="6"/>
  <c r="AL289" i="6"/>
  <c r="AN289" i="6"/>
  <c r="AO289" i="6"/>
  <c r="AP289" i="6"/>
  <c r="AQ289" i="6"/>
  <c r="AS289" i="6"/>
  <c r="AT289" i="6"/>
  <c r="AU289" i="6"/>
  <c r="AV289" i="6"/>
  <c r="AX289" i="6"/>
  <c r="AY289" i="6"/>
  <c r="AZ289" i="6"/>
  <c r="BA289" i="6"/>
  <c r="E290" i="6"/>
  <c r="F290" i="6"/>
  <c r="G290" i="6"/>
  <c r="H290" i="6"/>
  <c r="J290" i="6"/>
  <c r="K290" i="6"/>
  <c r="L290" i="6"/>
  <c r="M290" i="6"/>
  <c r="O290" i="6"/>
  <c r="P290" i="6"/>
  <c r="Q290" i="6"/>
  <c r="R290" i="6"/>
  <c r="T290" i="6"/>
  <c r="U290" i="6"/>
  <c r="V290" i="6"/>
  <c r="W290" i="6"/>
  <c r="Y290" i="6"/>
  <c r="Z290" i="6"/>
  <c r="AA290" i="6"/>
  <c r="AB290" i="6"/>
  <c r="AD290" i="6"/>
  <c r="AE290" i="6"/>
  <c r="AF290" i="6"/>
  <c r="AG290" i="6"/>
  <c r="AI290" i="6"/>
  <c r="AJ290" i="6"/>
  <c r="AK290" i="6"/>
  <c r="AL290" i="6"/>
  <c r="AN290" i="6"/>
  <c r="AO290" i="6"/>
  <c r="AP290" i="6"/>
  <c r="AQ290" i="6"/>
  <c r="AS290" i="6"/>
  <c r="AT290" i="6"/>
  <c r="AU290" i="6"/>
  <c r="AV290" i="6"/>
  <c r="AX290" i="6"/>
  <c r="AY290" i="6"/>
  <c r="AZ290" i="6"/>
  <c r="BA290" i="6"/>
  <c r="E291" i="6"/>
  <c r="F291" i="6"/>
  <c r="G291" i="6"/>
  <c r="H291" i="6"/>
  <c r="J291" i="6"/>
  <c r="K291" i="6"/>
  <c r="L291" i="6"/>
  <c r="M291" i="6"/>
  <c r="O291" i="6"/>
  <c r="P291" i="6"/>
  <c r="Q291" i="6"/>
  <c r="R291" i="6"/>
  <c r="T291" i="6"/>
  <c r="U291" i="6"/>
  <c r="V291" i="6"/>
  <c r="W291" i="6"/>
  <c r="Y291" i="6"/>
  <c r="Z291" i="6"/>
  <c r="AA291" i="6"/>
  <c r="AB291" i="6"/>
  <c r="AD291" i="6"/>
  <c r="AE291" i="6"/>
  <c r="AF291" i="6"/>
  <c r="AG291" i="6"/>
  <c r="AI291" i="6"/>
  <c r="AJ291" i="6"/>
  <c r="AK291" i="6"/>
  <c r="AL291" i="6"/>
  <c r="AN291" i="6"/>
  <c r="AO291" i="6"/>
  <c r="AP291" i="6"/>
  <c r="AQ291" i="6"/>
  <c r="AS291" i="6"/>
  <c r="AT291" i="6"/>
  <c r="AU291" i="6"/>
  <c r="AV291" i="6"/>
  <c r="AX291" i="6"/>
  <c r="AY291" i="6"/>
  <c r="AZ291" i="6"/>
  <c r="BA291" i="6"/>
  <c r="E292" i="6"/>
  <c r="F292" i="6"/>
  <c r="G292" i="6"/>
  <c r="H292" i="6"/>
  <c r="J292" i="6"/>
  <c r="K292" i="6"/>
  <c r="L292" i="6"/>
  <c r="M292" i="6"/>
  <c r="O292" i="6"/>
  <c r="P292" i="6"/>
  <c r="Q292" i="6"/>
  <c r="R292" i="6"/>
  <c r="T292" i="6"/>
  <c r="U292" i="6"/>
  <c r="V292" i="6"/>
  <c r="W292" i="6"/>
  <c r="Y292" i="6"/>
  <c r="Z292" i="6"/>
  <c r="AA292" i="6"/>
  <c r="AB292" i="6"/>
  <c r="AD292" i="6"/>
  <c r="AE292" i="6"/>
  <c r="AF292" i="6"/>
  <c r="AG292" i="6"/>
  <c r="AI292" i="6"/>
  <c r="AJ292" i="6"/>
  <c r="AK292" i="6"/>
  <c r="AL292" i="6"/>
  <c r="AN292" i="6"/>
  <c r="AO292" i="6"/>
  <c r="AP292" i="6"/>
  <c r="AQ292" i="6"/>
  <c r="AS292" i="6"/>
  <c r="AT292" i="6"/>
  <c r="AU292" i="6"/>
  <c r="AV292" i="6"/>
  <c r="AX292" i="6"/>
  <c r="AY292" i="6"/>
  <c r="AZ292" i="6"/>
  <c r="BA292" i="6"/>
  <c r="E293" i="6"/>
  <c r="F293" i="6"/>
  <c r="G293" i="6"/>
  <c r="H293" i="6"/>
  <c r="J293" i="6"/>
  <c r="K293" i="6"/>
  <c r="L293" i="6"/>
  <c r="M293" i="6"/>
  <c r="O293" i="6"/>
  <c r="P293" i="6"/>
  <c r="Q293" i="6"/>
  <c r="R293" i="6"/>
  <c r="T293" i="6"/>
  <c r="U293" i="6"/>
  <c r="V293" i="6"/>
  <c r="W293" i="6"/>
  <c r="Y293" i="6"/>
  <c r="Z293" i="6"/>
  <c r="AA293" i="6"/>
  <c r="AB293" i="6"/>
  <c r="AD293" i="6"/>
  <c r="AE293" i="6"/>
  <c r="AF293" i="6"/>
  <c r="AG293" i="6"/>
  <c r="AI293" i="6"/>
  <c r="AJ293" i="6"/>
  <c r="AK293" i="6"/>
  <c r="AL293" i="6"/>
  <c r="AN293" i="6"/>
  <c r="AO293" i="6"/>
  <c r="AP293" i="6"/>
  <c r="AQ293" i="6"/>
  <c r="AS293" i="6"/>
  <c r="AT293" i="6"/>
  <c r="AU293" i="6"/>
  <c r="AV293" i="6"/>
  <c r="AX293" i="6"/>
  <c r="AY293" i="6"/>
  <c r="AZ293" i="6"/>
  <c r="BA293" i="6"/>
  <c r="E294" i="6"/>
  <c r="F294" i="6"/>
  <c r="G294" i="6"/>
  <c r="H294" i="6"/>
  <c r="J294" i="6"/>
  <c r="K294" i="6"/>
  <c r="L294" i="6"/>
  <c r="M294" i="6"/>
  <c r="O294" i="6"/>
  <c r="P294" i="6"/>
  <c r="Q294" i="6"/>
  <c r="R294" i="6"/>
  <c r="T294" i="6"/>
  <c r="U294" i="6"/>
  <c r="V294" i="6"/>
  <c r="W294" i="6"/>
  <c r="Y294" i="6"/>
  <c r="Z294" i="6"/>
  <c r="AA294" i="6"/>
  <c r="AB294" i="6"/>
  <c r="AD294" i="6"/>
  <c r="AE294" i="6"/>
  <c r="AF294" i="6"/>
  <c r="AG294" i="6"/>
  <c r="AI294" i="6"/>
  <c r="AJ294" i="6"/>
  <c r="AK294" i="6"/>
  <c r="AL294" i="6"/>
  <c r="AN294" i="6"/>
  <c r="AO294" i="6"/>
  <c r="AP294" i="6"/>
  <c r="AQ294" i="6"/>
  <c r="AS294" i="6"/>
  <c r="AT294" i="6"/>
  <c r="AU294" i="6"/>
  <c r="AV294" i="6"/>
  <c r="AX294" i="6"/>
  <c r="AY294" i="6"/>
  <c r="AZ294" i="6"/>
  <c r="BA294" i="6"/>
  <c r="E295" i="6"/>
  <c r="F295" i="6"/>
  <c r="G295" i="6"/>
  <c r="H295" i="6"/>
  <c r="J295" i="6"/>
  <c r="K295" i="6"/>
  <c r="L295" i="6"/>
  <c r="M295" i="6"/>
  <c r="O295" i="6"/>
  <c r="P295" i="6"/>
  <c r="Q295" i="6"/>
  <c r="R295" i="6"/>
  <c r="T295" i="6"/>
  <c r="U295" i="6"/>
  <c r="V295" i="6"/>
  <c r="W295" i="6"/>
  <c r="Y295" i="6"/>
  <c r="Z295" i="6"/>
  <c r="AA295" i="6"/>
  <c r="AB295" i="6"/>
  <c r="AD295" i="6"/>
  <c r="AE295" i="6"/>
  <c r="AF295" i="6"/>
  <c r="AG295" i="6"/>
  <c r="AI295" i="6"/>
  <c r="AJ295" i="6"/>
  <c r="AK295" i="6"/>
  <c r="AL295" i="6"/>
  <c r="AN295" i="6"/>
  <c r="AO295" i="6"/>
  <c r="AP295" i="6"/>
  <c r="AQ295" i="6"/>
  <c r="AS295" i="6"/>
  <c r="AT295" i="6"/>
  <c r="AU295" i="6"/>
  <c r="AV295" i="6"/>
  <c r="AX295" i="6"/>
  <c r="AY295" i="6"/>
  <c r="AZ295" i="6"/>
  <c r="BA295" i="6"/>
  <c r="E296" i="6"/>
  <c r="F296" i="6"/>
  <c r="G296" i="6"/>
  <c r="H296" i="6"/>
  <c r="J296" i="6"/>
  <c r="K296" i="6"/>
  <c r="L296" i="6"/>
  <c r="M296" i="6"/>
  <c r="O296" i="6"/>
  <c r="P296" i="6"/>
  <c r="Q296" i="6"/>
  <c r="R296" i="6"/>
  <c r="T296" i="6"/>
  <c r="U296" i="6"/>
  <c r="V296" i="6"/>
  <c r="W296" i="6"/>
  <c r="Y296" i="6"/>
  <c r="Z296" i="6"/>
  <c r="AA296" i="6"/>
  <c r="AB296" i="6"/>
  <c r="AD296" i="6"/>
  <c r="AE296" i="6"/>
  <c r="AF296" i="6"/>
  <c r="AG296" i="6"/>
  <c r="AI296" i="6"/>
  <c r="AJ296" i="6"/>
  <c r="AK296" i="6"/>
  <c r="AL296" i="6"/>
  <c r="AN296" i="6"/>
  <c r="AO296" i="6"/>
  <c r="AP296" i="6"/>
  <c r="AQ296" i="6"/>
  <c r="AS296" i="6"/>
  <c r="AT296" i="6"/>
  <c r="AU296" i="6"/>
  <c r="AV296" i="6"/>
  <c r="AX296" i="6"/>
  <c r="AY296" i="6"/>
  <c r="AZ296" i="6"/>
  <c r="BA296" i="6"/>
  <c r="E297" i="6"/>
  <c r="F297" i="6"/>
  <c r="G297" i="6"/>
  <c r="H297" i="6"/>
  <c r="J297" i="6"/>
  <c r="K297" i="6"/>
  <c r="L297" i="6"/>
  <c r="M297" i="6"/>
  <c r="O297" i="6"/>
  <c r="P297" i="6"/>
  <c r="Q297" i="6"/>
  <c r="R297" i="6"/>
  <c r="T297" i="6"/>
  <c r="U297" i="6"/>
  <c r="V297" i="6"/>
  <c r="W297" i="6"/>
  <c r="Y297" i="6"/>
  <c r="Z297" i="6"/>
  <c r="AA297" i="6"/>
  <c r="AB297" i="6"/>
  <c r="AD297" i="6"/>
  <c r="AE297" i="6"/>
  <c r="AF297" i="6"/>
  <c r="AG297" i="6"/>
  <c r="AI297" i="6"/>
  <c r="AJ297" i="6"/>
  <c r="AK297" i="6"/>
  <c r="AL297" i="6"/>
  <c r="AN297" i="6"/>
  <c r="AO297" i="6"/>
  <c r="AP297" i="6"/>
  <c r="AQ297" i="6"/>
  <c r="AS297" i="6"/>
  <c r="AT297" i="6"/>
  <c r="AU297" i="6"/>
  <c r="AV297" i="6"/>
  <c r="AX297" i="6"/>
  <c r="AY297" i="6"/>
  <c r="AZ297" i="6"/>
  <c r="BA297" i="6"/>
  <c r="E298" i="6"/>
  <c r="F298" i="6"/>
  <c r="G298" i="6"/>
  <c r="H298" i="6"/>
  <c r="J298" i="6"/>
  <c r="K298" i="6"/>
  <c r="L298" i="6"/>
  <c r="M298" i="6"/>
  <c r="O298" i="6"/>
  <c r="P298" i="6"/>
  <c r="Q298" i="6"/>
  <c r="R298" i="6"/>
  <c r="T298" i="6"/>
  <c r="U298" i="6"/>
  <c r="V298" i="6"/>
  <c r="W298" i="6"/>
  <c r="Y298" i="6"/>
  <c r="Z298" i="6"/>
  <c r="AA298" i="6"/>
  <c r="AB298" i="6"/>
  <c r="AD298" i="6"/>
  <c r="AE298" i="6"/>
  <c r="AF298" i="6"/>
  <c r="AG298" i="6"/>
  <c r="AI298" i="6"/>
  <c r="AJ298" i="6"/>
  <c r="AK298" i="6"/>
  <c r="AL298" i="6"/>
  <c r="AN298" i="6"/>
  <c r="AO298" i="6"/>
  <c r="AP298" i="6"/>
  <c r="AQ298" i="6"/>
  <c r="AS298" i="6"/>
  <c r="AT298" i="6"/>
  <c r="AU298" i="6"/>
  <c r="AV298" i="6"/>
  <c r="AX298" i="6"/>
  <c r="AY298" i="6"/>
  <c r="AZ298" i="6"/>
  <c r="BA298" i="6"/>
  <c r="E299" i="6"/>
  <c r="F299" i="6"/>
  <c r="G299" i="6"/>
  <c r="H299" i="6"/>
  <c r="J299" i="6"/>
  <c r="K299" i="6"/>
  <c r="L299" i="6"/>
  <c r="M299" i="6"/>
  <c r="O299" i="6"/>
  <c r="P299" i="6"/>
  <c r="Q299" i="6"/>
  <c r="R299" i="6"/>
  <c r="T299" i="6"/>
  <c r="U299" i="6"/>
  <c r="V299" i="6"/>
  <c r="W299" i="6"/>
  <c r="Y299" i="6"/>
  <c r="Z299" i="6"/>
  <c r="AA299" i="6"/>
  <c r="AB299" i="6"/>
  <c r="AD299" i="6"/>
  <c r="AE299" i="6"/>
  <c r="AF299" i="6"/>
  <c r="AG299" i="6"/>
  <c r="AI299" i="6"/>
  <c r="AJ299" i="6"/>
  <c r="AK299" i="6"/>
  <c r="AL299" i="6"/>
  <c r="AN299" i="6"/>
  <c r="AO299" i="6"/>
  <c r="AP299" i="6"/>
  <c r="AQ299" i="6"/>
  <c r="AS299" i="6"/>
  <c r="AT299" i="6"/>
  <c r="AU299" i="6"/>
  <c r="AV299" i="6"/>
  <c r="AX299" i="6"/>
  <c r="AY299" i="6"/>
  <c r="AZ299" i="6"/>
  <c r="BA299" i="6"/>
  <c r="E300" i="6"/>
  <c r="F300" i="6"/>
  <c r="G300" i="6"/>
  <c r="H300" i="6"/>
  <c r="J300" i="6"/>
  <c r="K300" i="6"/>
  <c r="L300" i="6"/>
  <c r="M300" i="6"/>
  <c r="O300" i="6"/>
  <c r="P300" i="6"/>
  <c r="Q300" i="6"/>
  <c r="R300" i="6"/>
  <c r="T300" i="6"/>
  <c r="U300" i="6"/>
  <c r="V300" i="6"/>
  <c r="W300" i="6"/>
  <c r="Y300" i="6"/>
  <c r="Z300" i="6"/>
  <c r="AA300" i="6"/>
  <c r="AB300" i="6"/>
  <c r="AD300" i="6"/>
  <c r="AE300" i="6"/>
  <c r="AF300" i="6"/>
  <c r="AG300" i="6"/>
  <c r="AI300" i="6"/>
  <c r="AJ300" i="6"/>
  <c r="AK300" i="6"/>
  <c r="AL300" i="6"/>
  <c r="AN300" i="6"/>
  <c r="AO300" i="6"/>
  <c r="AP300" i="6"/>
  <c r="AQ300" i="6"/>
  <c r="AS300" i="6"/>
  <c r="AT300" i="6"/>
  <c r="AU300" i="6"/>
  <c r="AV300" i="6"/>
  <c r="AX300" i="6"/>
  <c r="AY300" i="6"/>
  <c r="AZ300" i="6"/>
  <c r="BA300" i="6"/>
  <c r="E301" i="6"/>
  <c r="F301" i="6"/>
  <c r="G301" i="6"/>
  <c r="H301" i="6"/>
  <c r="J301" i="6"/>
  <c r="K301" i="6"/>
  <c r="L301" i="6"/>
  <c r="M301" i="6"/>
  <c r="O301" i="6"/>
  <c r="P301" i="6"/>
  <c r="Q301" i="6"/>
  <c r="R301" i="6"/>
  <c r="T301" i="6"/>
  <c r="U301" i="6"/>
  <c r="V301" i="6"/>
  <c r="W301" i="6"/>
  <c r="Y301" i="6"/>
  <c r="Z301" i="6"/>
  <c r="AA301" i="6"/>
  <c r="AB301" i="6"/>
  <c r="AD301" i="6"/>
  <c r="AE301" i="6"/>
  <c r="AF301" i="6"/>
  <c r="AG301" i="6"/>
  <c r="AI301" i="6"/>
  <c r="AJ301" i="6"/>
  <c r="AK301" i="6"/>
  <c r="AL301" i="6"/>
  <c r="AN301" i="6"/>
  <c r="AO301" i="6"/>
  <c r="AP301" i="6"/>
  <c r="AQ301" i="6"/>
  <c r="AS301" i="6"/>
  <c r="AT301" i="6"/>
  <c r="AU301" i="6"/>
  <c r="AV301" i="6"/>
  <c r="AX301" i="6"/>
  <c r="AY301" i="6"/>
  <c r="AZ301" i="6"/>
  <c r="BA301" i="6"/>
  <c r="E302" i="6"/>
  <c r="F302" i="6"/>
  <c r="G302" i="6"/>
  <c r="H302" i="6"/>
  <c r="J302" i="6"/>
  <c r="K302" i="6"/>
  <c r="L302" i="6"/>
  <c r="M302" i="6"/>
  <c r="O302" i="6"/>
  <c r="P302" i="6"/>
  <c r="Q302" i="6"/>
  <c r="R302" i="6"/>
  <c r="T302" i="6"/>
  <c r="U302" i="6"/>
  <c r="V302" i="6"/>
  <c r="W302" i="6"/>
  <c r="Y302" i="6"/>
  <c r="Z302" i="6"/>
  <c r="AA302" i="6"/>
  <c r="AB302" i="6"/>
  <c r="AD302" i="6"/>
  <c r="AE302" i="6"/>
  <c r="AF302" i="6"/>
  <c r="AG302" i="6"/>
  <c r="AI302" i="6"/>
  <c r="AJ302" i="6"/>
  <c r="AK302" i="6"/>
  <c r="AL302" i="6"/>
  <c r="AN302" i="6"/>
  <c r="AO302" i="6"/>
  <c r="AP302" i="6"/>
  <c r="AQ302" i="6"/>
  <c r="AS302" i="6"/>
  <c r="AT302" i="6"/>
  <c r="AU302" i="6"/>
  <c r="AV302" i="6"/>
  <c r="AX302" i="6"/>
  <c r="AY302" i="6"/>
  <c r="AZ302" i="6"/>
  <c r="BA302" i="6"/>
  <c r="E303" i="6"/>
  <c r="F303" i="6"/>
  <c r="G303" i="6"/>
  <c r="H303" i="6"/>
  <c r="J303" i="6"/>
  <c r="K303" i="6"/>
  <c r="L303" i="6"/>
  <c r="M303" i="6"/>
  <c r="O303" i="6"/>
  <c r="P303" i="6"/>
  <c r="Q303" i="6"/>
  <c r="R303" i="6"/>
  <c r="T303" i="6"/>
  <c r="U303" i="6"/>
  <c r="V303" i="6"/>
  <c r="W303" i="6"/>
  <c r="Y303" i="6"/>
  <c r="Z303" i="6"/>
  <c r="AA303" i="6"/>
  <c r="AB303" i="6"/>
  <c r="AD303" i="6"/>
  <c r="AE303" i="6"/>
  <c r="AF303" i="6"/>
  <c r="AG303" i="6"/>
  <c r="AI303" i="6"/>
  <c r="AJ303" i="6"/>
  <c r="AK303" i="6"/>
  <c r="AL303" i="6"/>
  <c r="AN303" i="6"/>
  <c r="AO303" i="6"/>
  <c r="AP303" i="6"/>
  <c r="AQ303" i="6"/>
  <c r="AS303" i="6"/>
  <c r="AT303" i="6"/>
  <c r="AU303" i="6"/>
  <c r="AV303" i="6"/>
  <c r="AX303" i="6"/>
  <c r="AY303" i="6"/>
  <c r="AZ303" i="6"/>
  <c r="BA303" i="6"/>
  <c r="E304" i="6"/>
  <c r="F304" i="6"/>
  <c r="G304" i="6"/>
  <c r="H304" i="6"/>
  <c r="J304" i="6"/>
  <c r="K304" i="6"/>
  <c r="L304" i="6"/>
  <c r="M304" i="6"/>
  <c r="O304" i="6"/>
  <c r="P304" i="6"/>
  <c r="Q304" i="6"/>
  <c r="R304" i="6"/>
  <c r="T304" i="6"/>
  <c r="U304" i="6"/>
  <c r="V304" i="6"/>
  <c r="W304" i="6"/>
  <c r="Y304" i="6"/>
  <c r="Z304" i="6"/>
  <c r="AA304" i="6"/>
  <c r="AB304" i="6"/>
  <c r="AD304" i="6"/>
  <c r="AE304" i="6"/>
  <c r="AF304" i="6"/>
  <c r="AG304" i="6"/>
  <c r="AI304" i="6"/>
  <c r="AJ304" i="6"/>
  <c r="AK304" i="6"/>
  <c r="AL304" i="6"/>
  <c r="AN304" i="6"/>
  <c r="AO304" i="6"/>
  <c r="AP304" i="6"/>
  <c r="AQ304" i="6"/>
  <c r="AS304" i="6"/>
  <c r="AT304" i="6"/>
  <c r="AU304" i="6"/>
  <c r="AV304" i="6"/>
  <c r="AX304" i="6"/>
  <c r="AY304" i="6"/>
  <c r="AZ304" i="6"/>
  <c r="BA304" i="6"/>
  <c r="E305" i="6"/>
  <c r="F305" i="6"/>
  <c r="G305" i="6"/>
  <c r="H305" i="6"/>
  <c r="J305" i="6"/>
  <c r="K305" i="6"/>
  <c r="L305" i="6"/>
  <c r="M305" i="6"/>
  <c r="O305" i="6"/>
  <c r="P305" i="6"/>
  <c r="Q305" i="6"/>
  <c r="R305" i="6"/>
  <c r="T305" i="6"/>
  <c r="U305" i="6"/>
  <c r="V305" i="6"/>
  <c r="W305" i="6"/>
  <c r="Y305" i="6"/>
  <c r="Z305" i="6"/>
  <c r="AA305" i="6"/>
  <c r="AB305" i="6"/>
  <c r="AD305" i="6"/>
  <c r="AE305" i="6"/>
  <c r="AF305" i="6"/>
  <c r="AG305" i="6"/>
  <c r="AI305" i="6"/>
  <c r="AJ305" i="6"/>
  <c r="AK305" i="6"/>
  <c r="AL305" i="6"/>
  <c r="AN305" i="6"/>
  <c r="AO305" i="6"/>
  <c r="AP305" i="6"/>
  <c r="AQ305" i="6"/>
  <c r="AS305" i="6"/>
  <c r="AT305" i="6"/>
  <c r="AU305" i="6"/>
  <c r="AV305" i="6"/>
  <c r="AX305" i="6"/>
  <c r="AY305" i="6"/>
  <c r="AZ305" i="6"/>
  <c r="BA305" i="6"/>
  <c r="E306" i="6"/>
  <c r="F306" i="6"/>
  <c r="G306" i="6"/>
  <c r="H306" i="6"/>
  <c r="J306" i="6"/>
  <c r="K306" i="6"/>
  <c r="L306" i="6"/>
  <c r="M306" i="6"/>
  <c r="O306" i="6"/>
  <c r="P306" i="6"/>
  <c r="Q306" i="6"/>
  <c r="R306" i="6"/>
  <c r="T306" i="6"/>
  <c r="U306" i="6"/>
  <c r="V306" i="6"/>
  <c r="W306" i="6"/>
  <c r="Y306" i="6"/>
  <c r="Z306" i="6"/>
  <c r="AA306" i="6"/>
  <c r="AB306" i="6"/>
  <c r="AD306" i="6"/>
  <c r="AE306" i="6"/>
  <c r="AF306" i="6"/>
  <c r="AG306" i="6"/>
  <c r="AI306" i="6"/>
  <c r="AJ306" i="6"/>
  <c r="AK306" i="6"/>
  <c r="AL306" i="6"/>
  <c r="AN306" i="6"/>
  <c r="AO306" i="6"/>
  <c r="AP306" i="6"/>
  <c r="AQ306" i="6"/>
  <c r="AS306" i="6"/>
  <c r="AT306" i="6"/>
  <c r="AU306" i="6"/>
  <c r="AV306" i="6"/>
  <c r="AX306" i="6"/>
  <c r="AY306" i="6"/>
  <c r="AZ306" i="6"/>
  <c r="BA306" i="6"/>
  <c r="E307" i="6"/>
  <c r="F307" i="6"/>
  <c r="G307" i="6"/>
  <c r="H307" i="6"/>
  <c r="J307" i="6"/>
  <c r="K307" i="6"/>
  <c r="L307" i="6"/>
  <c r="M307" i="6"/>
  <c r="O307" i="6"/>
  <c r="P307" i="6"/>
  <c r="Q307" i="6"/>
  <c r="R307" i="6"/>
  <c r="T307" i="6"/>
  <c r="U307" i="6"/>
  <c r="V307" i="6"/>
  <c r="W307" i="6"/>
  <c r="Y307" i="6"/>
  <c r="Z307" i="6"/>
  <c r="AA307" i="6"/>
  <c r="AB307" i="6"/>
  <c r="AD307" i="6"/>
  <c r="AE307" i="6"/>
  <c r="AF307" i="6"/>
  <c r="AG307" i="6"/>
  <c r="AI307" i="6"/>
  <c r="AJ307" i="6"/>
  <c r="AK307" i="6"/>
  <c r="AL307" i="6"/>
  <c r="AN307" i="6"/>
  <c r="AO307" i="6"/>
  <c r="AP307" i="6"/>
  <c r="AQ307" i="6"/>
  <c r="AS307" i="6"/>
  <c r="AT307" i="6"/>
  <c r="AU307" i="6"/>
  <c r="AV307" i="6"/>
  <c r="AX307" i="6"/>
  <c r="AY307" i="6"/>
  <c r="AZ307" i="6"/>
  <c r="BA307" i="6"/>
  <c r="E308" i="6"/>
  <c r="F308" i="6"/>
  <c r="G308" i="6"/>
  <c r="H308" i="6"/>
  <c r="J308" i="6"/>
  <c r="K308" i="6"/>
  <c r="L308" i="6"/>
  <c r="M308" i="6"/>
  <c r="O308" i="6"/>
  <c r="P308" i="6"/>
  <c r="Q308" i="6"/>
  <c r="R308" i="6"/>
  <c r="T308" i="6"/>
  <c r="U308" i="6"/>
  <c r="V308" i="6"/>
  <c r="W308" i="6"/>
  <c r="Y308" i="6"/>
  <c r="Z308" i="6"/>
  <c r="AA308" i="6"/>
  <c r="AB308" i="6"/>
  <c r="AD308" i="6"/>
  <c r="AE308" i="6"/>
  <c r="AF308" i="6"/>
  <c r="AG308" i="6"/>
  <c r="AI308" i="6"/>
  <c r="AJ308" i="6"/>
  <c r="AK308" i="6"/>
  <c r="AL308" i="6"/>
  <c r="AN308" i="6"/>
  <c r="AO308" i="6"/>
  <c r="AP308" i="6"/>
  <c r="AQ308" i="6"/>
  <c r="AS308" i="6"/>
  <c r="AT308" i="6"/>
  <c r="AU308" i="6"/>
  <c r="AV308" i="6"/>
  <c r="AX308" i="6"/>
  <c r="AY308" i="6"/>
  <c r="AZ308" i="6"/>
  <c r="BA308" i="6"/>
  <c r="E309" i="6"/>
  <c r="F309" i="6"/>
  <c r="G309" i="6"/>
  <c r="H309" i="6"/>
  <c r="J309" i="6"/>
  <c r="K309" i="6"/>
  <c r="L309" i="6"/>
  <c r="M309" i="6"/>
  <c r="O309" i="6"/>
  <c r="P309" i="6"/>
  <c r="Q309" i="6"/>
  <c r="R309" i="6"/>
  <c r="T309" i="6"/>
  <c r="U309" i="6"/>
  <c r="V309" i="6"/>
  <c r="W309" i="6"/>
  <c r="Y309" i="6"/>
  <c r="Z309" i="6"/>
  <c r="AA309" i="6"/>
  <c r="AB309" i="6"/>
  <c r="AD309" i="6"/>
  <c r="AE309" i="6"/>
  <c r="AF309" i="6"/>
  <c r="AG309" i="6"/>
  <c r="AI309" i="6"/>
  <c r="AJ309" i="6"/>
  <c r="AK309" i="6"/>
  <c r="AL309" i="6"/>
  <c r="AN309" i="6"/>
  <c r="AO309" i="6"/>
  <c r="AP309" i="6"/>
  <c r="AQ309" i="6"/>
  <c r="AS309" i="6"/>
  <c r="AT309" i="6"/>
  <c r="AU309" i="6"/>
  <c r="AV309" i="6"/>
  <c r="AX309" i="6"/>
  <c r="AY309" i="6"/>
  <c r="AZ309" i="6"/>
  <c r="BA309" i="6"/>
  <c r="E310" i="6"/>
  <c r="F310" i="6"/>
  <c r="G310" i="6"/>
  <c r="H310" i="6"/>
  <c r="J310" i="6"/>
  <c r="K310" i="6"/>
  <c r="L310" i="6"/>
  <c r="M310" i="6"/>
  <c r="O310" i="6"/>
  <c r="P310" i="6"/>
  <c r="Q310" i="6"/>
  <c r="R310" i="6"/>
  <c r="T310" i="6"/>
  <c r="U310" i="6"/>
  <c r="V310" i="6"/>
  <c r="W310" i="6"/>
  <c r="Y310" i="6"/>
  <c r="Z310" i="6"/>
  <c r="AA310" i="6"/>
  <c r="AB310" i="6"/>
  <c r="AD310" i="6"/>
  <c r="AE310" i="6"/>
  <c r="AF310" i="6"/>
  <c r="AG310" i="6"/>
  <c r="AI310" i="6"/>
  <c r="AJ310" i="6"/>
  <c r="AK310" i="6"/>
  <c r="AL310" i="6"/>
  <c r="AN310" i="6"/>
  <c r="AO310" i="6"/>
  <c r="AP310" i="6"/>
  <c r="AQ310" i="6"/>
  <c r="AS310" i="6"/>
  <c r="AT310" i="6"/>
  <c r="AU310" i="6"/>
  <c r="AV310" i="6"/>
  <c r="AX310" i="6"/>
  <c r="AY310" i="6"/>
  <c r="AZ310" i="6"/>
  <c r="BA310" i="6"/>
  <c r="E311" i="6"/>
  <c r="F311" i="6"/>
  <c r="G311" i="6"/>
  <c r="H311" i="6"/>
  <c r="J311" i="6"/>
  <c r="K311" i="6"/>
  <c r="L311" i="6"/>
  <c r="M311" i="6"/>
  <c r="O311" i="6"/>
  <c r="P311" i="6"/>
  <c r="Q311" i="6"/>
  <c r="R311" i="6"/>
  <c r="T311" i="6"/>
  <c r="U311" i="6"/>
  <c r="V311" i="6"/>
  <c r="W311" i="6"/>
  <c r="Y311" i="6"/>
  <c r="Z311" i="6"/>
  <c r="AA311" i="6"/>
  <c r="AB311" i="6"/>
  <c r="AD311" i="6"/>
  <c r="AE311" i="6"/>
  <c r="AF311" i="6"/>
  <c r="AG311" i="6"/>
  <c r="AI311" i="6"/>
  <c r="AJ311" i="6"/>
  <c r="AK311" i="6"/>
  <c r="AL311" i="6"/>
  <c r="AN311" i="6"/>
  <c r="AO311" i="6"/>
  <c r="AP311" i="6"/>
  <c r="AQ311" i="6"/>
  <c r="AS311" i="6"/>
  <c r="AT311" i="6"/>
  <c r="AU311" i="6"/>
  <c r="AV311" i="6"/>
  <c r="AX311" i="6"/>
  <c r="AY311" i="6"/>
  <c r="AZ311" i="6"/>
  <c r="BA311" i="6"/>
  <c r="E312" i="6"/>
  <c r="F312" i="6"/>
  <c r="G312" i="6"/>
  <c r="H312" i="6"/>
  <c r="J312" i="6"/>
  <c r="K312" i="6"/>
  <c r="L312" i="6"/>
  <c r="M312" i="6"/>
  <c r="O312" i="6"/>
  <c r="P312" i="6"/>
  <c r="Q312" i="6"/>
  <c r="R312" i="6"/>
  <c r="T312" i="6"/>
  <c r="U312" i="6"/>
  <c r="V312" i="6"/>
  <c r="W312" i="6"/>
  <c r="Y312" i="6"/>
  <c r="Z312" i="6"/>
  <c r="AA312" i="6"/>
  <c r="AB312" i="6"/>
  <c r="AD312" i="6"/>
  <c r="AE312" i="6"/>
  <c r="AF312" i="6"/>
  <c r="AG312" i="6"/>
  <c r="AI312" i="6"/>
  <c r="AJ312" i="6"/>
  <c r="AK312" i="6"/>
  <c r="AL312" i="6"/>
  <c r="AN312" i="6"/>
  <c r="AO312" i="6"/>
  <c r="AP312" i="6"/>
  <c r="AQ312" i="6"/>
  <c r="AS312" i="6"/>
  <c r="AT312" i="6"/>
  <c r="AU312" i="6"/>
  <c r="AV312" i="6"/>
  <c r="AX312" i="6"/>
  <c r="AY312" i="6"/>
  <c r="AZ312" i="6"/>
  <c r="BA312" i="6"/>
  <c r="E313" i="6"/>
  <c r="F313" i="6"/>
  <c r="G313" i="6"/>
  <c r="H313" i="6"/>
  <c r="J313" i="6"/>
  <c r="K313" i="6"/>
  <c r="L313" i="6"/>
  <c r="M313" i="6"/>
  <c r="O313" i="6"/>
  <c r="P313" i="6"/>
  <c r="Q313" i="6"/>
  <c r="R313" i="6"/>
  <c r="T313" i="6"/>
  <c r="U313" i="6"/>
  <c r="V313" i="6"/>
  <c r="W313" i="6"/>
  <c r="Y313" i="6"/>
  <c r="Z313" i="6"/>
  <c r="AA313" i="6"/>
  <c r="AB313" i="6"/>
  <c r="AD313" i="6"/>
  <c r="AE313" i="6"/>
  <c r="AF313" i="6"/>
  <c r="AG313" i="6"/>
  <c r="AI313" i="6"/>
  <c r="AJ313" i="6"/>
  <c r="AK313" i="6"/>
  <c r="AL313" i="6"/>
  <c r="AN313" i="6"/>
  <c r="AO313" i="6"/>
  <c r="AP313" i="6"/>
  <c r="AQ313" i="6"/>
  <c r="AS313" i="6"/>
  <c r="AT313" i="6"/>
  <c r="AU313" i="6"/>
  <c r="AV313" i="6"/>
  <c r="AX313" i="6"/>
  <c r="AY313" i="6"/>
  <c r="AZ313" i="6"/>
  <c r="BA313" i="6"/>
  <c r="E314" i="6"/>
  <c r="F314" i="6"/>
  <c r="G314" i="6"/>
  <c r="H314" i="6"/>
  <c r="J314" i="6"/>
  <c r="K314" i="6"/>
  <c r="L314" i="6"/>
  <c r="M314" i="6"/>
  <c r="O314" i="6"/>
  <c r="P314" i="6"/>
  <c r="Q314" i="6"/>
  <c r="R314" i="6"/>
  <c r="T314" i="6"/>
  <c r="U314" i="6"/>
  <c r="V314" i="6"/>
  <c r="W314" i="6"/>
  <c r="Y314" i="6"/>
  <c r="Z314" i="6"/>
  <c r="AA314" i="6"/>
  <c r="AB314" i="6"/>
  <c r="AD314" i="6"/>
  <c r="AE314" i="6"/>
  <c r="AF314" i="6"/>
  <c r="AG314" i="6"/>
  <c r="AI314" i="6"/>
  <c r="AJ314" i="6"/>
  <c r="AK314" i="6"/>
  <c r="AL314" i="6"/>
  <c r="AN314" i="6"/>
  <c r="AO314" i="6"/>
  <c r="AP314" i="6"/>
  <c r="AQ314" i="6"/>
  <c r="AS314" i="6"/>
  <c r="AT314" i="6"/>
  <c r="AU314" i="6"/>
  <c r="AV314" i="6"/>
  <c r="AX314" i="6"/>
  <c r="AY314" i="6"/>
  <c r="AZ314" i="6"/>
  <c r="BA314"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6" i="6"/>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6" i="4"/>
  <c r="D313" i="4" l="1"/>
  <c r="E313" i="4"/>
  <c r="F313" i="4"/>
  <c r="G313" i="4"/>
  <c r="H313" i="4"/>
  <c r="I313" i="4"/>
  <c r="J313" i="4"/>
  <c r="K313" i="4"/>
  <c r="L313" i="4"/>
  <c r="M313" i="4"/>
  <c r="N313" i="4"/>
  <c r="O313" i="4"/>
  <c r="P313" i="4"/>
  <c r="Q313" i="4"/>
  <c r="R313" i="4"/>
  <c r="S313" i="4"/>
  <c r="T313" i="4"/>
  <c r="U313" i="4"/>
  <c r="V313" i="4"/>
  <c r="W313" i="4"/>
  <c r="X313" i="4"/>
  <c r="Y313" i="4"/>
  <c r="Z313" i="4"/>
  <c r="AA313" i="4"/>
  <c r="AB313" i="4"/>
  <c r="AC313" i="4"/>
  <c r="AD313" i="4"/>
  <c r="AE313" i="4"/>
  <c r="AF313" i="4"/>
  <c r="AG313" i="4"/>
  <c r="AH313" i="4"/>
  <c r="AI313" i="4"/>
  <c r="AJ313" i="4"/>
  <c r="AK313" i="4"/>
  <c r="AL313" i="4"/>
  <c r="AM313" i="4"/>
  <c r="AN313" i="4"/>
  <c r="AO313" i="4"/>
  <c r="AP313" i="4"/>
  <c r="AQ313" i="4"/>
  <c r="AR313" i="4"/>
  <c r="AS313" i="4"/>
  <c r="AT313" i="4"/>
  <c r="AU313" i="4"/>
  <c r="AV313" i="4"/>
  <c r="AW313" i="4"/>
  <c r="AX313" i="4"/>
  <c r="AY313" i="4"/>
  <c r="AZ313" i="4"/>
  <c r="BA313" i="4"/>
  <c r="BB313" i="4"/>
  <c r="BC313" i="4"/>
  <c r="BD313" i="4"/>
  <c r="BE313" i="4"/>
  <c r="BF313" i="4"/>
  <c r="BG313" i="4"/>
  <c r="BH313" i="4"/>
  <c r="BI313" i="4"/>
  <c r="BJ313" i="4"/>
  <c r="BK313" i="4"/>
  <c r="BL313" i="4"/>
  <c r="BM313" i="4"/>
  <c r="BN313" i="4"/>
  <c r="BO313" i="4"/>
  <c r="BP313" i="4"/>
  <c r="BQ313" i="4"/>
  <c r="BR313" i="4"/>
  <c r="BS313" i="4"/>
  <c r="BT313" i="4"/>
  <c r="BU313" i="4"/>
  <c r="D309" i="4" l="1"/>
  <c r="E309" i="4"/>
  <c r="F309" i="4"/>
  <c r="G309" i="4"/>
  <c r="H309" i="4"/>
  <c r="I309" i="4"/>
  <c r="J309" i="4"/>
  <c r="K309" i="4"/>
  <c r="L309" i="4"/>
  <c r="M309" i="4"/>
  <c r="N309" i="4"/>
  <c r="O309" i="4"/>
  <c r="P309" i="4"/>
  <c r="Q309" i="4"/>
  <c r="R309" i="4"/>
  <c r="S309" i="4"/>
  <c r="T309" i="4"/>
  <c r="U309" i="4"/>
  <c r="V309" i="4"/>
  <c r="W309" i="4"/>
  <c r="X309" i="4"/>
  <c r="Y309" i="4"/>
  <c r="Z309" i="4"/>
  <c r="AA309" i="4"/>
  <c r="AB309" i="4"/>
  <c r="AC309" i="4"/>
  <c r="AD309" i="4"/>
  <c r="AE309" i="4"/>
  <c r="AF309" i="4"/>
  <c r="AG309" i="4"/>
  <c r="AH309" i="4"/>
  <c r="AI309" i="4"/>
  <c r="AJ309" i="4"/>
  <c r="AK309" i="4"/>
  <c r="AL309" i="4"/>
  <c r="AM309" i="4"/>
  <c r="AN309" i="4"/>
  <c r="AO309" i="4"/>
  <c r="AP309" i="4"/>
  <c r="AQ309" i="4"/>
  <c r="AR309" i="4"/>
  <c r="AS309" i="4"/>
  <c r="AT309" i="4"/>
  <c r="AU309" i="4"/>
  <c r="AV309" i="4"/>
  <c r="AW309" i="4"/>
  <c r="AX309" i="4"/>
  <c r="AY309" i="4"/>
  <c r="AZ309" i="4"/>
  <c r="BA309" i="4"/>
  <c r="BB309" i="4"/>
  <c r="BC309" i="4"/>
  <c r="BD309" i="4"/>
  <c r="BE309" i="4"/>
  <c r="BF309" i="4"/>
  <c r="BG309" i="4"/>
  <c r="BH309" i="4"/>
  <c r="BI309" i="4"/>
  <c r="BJ309" i="4"/>
  <c r="BK309" i="4"/>
  <c r="BL309" i="4"/>
  <c r="BM309" i="4"/>
  <c r="BN309" i="4"/>
  <c r="BO309" i="4"/>
  <c r="BP309" i="4"/>
  <c r="BQ309" i="4"/>
  <c r="BR309" i="4"/>
  <c r="BS309" i="4"/>
  <c r="BT309" i="4"/>
  <c r="BU309" i="4"/>
  <c r="D310" i="4"/>
  <c r="E310" i="4"/>
  <c r="F310" i="4"/>
  <c r="G310" i="4"/>
  <c r="H310" i="4"/>
  <c r="I310" i="4"/>
  <c r="J310" i="4"/>
  <c r="K310" i="4"/>
  <c r="L310" i="4"/>
  <c r="M310" i="4"/>
  <c r="N310" i="4"/>
  <c r="O310" i="4"/>
  <c r="P310" i="4"/>
  <c r="Q310" i="4"/>
  <c r="R310" i="4"/>
  <c r="S310" i="4"/>
  <c r="T310" i="4"/>
  <c r="U310" i="4"/>
  <c r="V310" i="4"/>
  <c r="W310" i="4"/>
  <c r="X310" i="4"/>
  <c r="Y310" i="4"/>
  <c r="Z310" i="4"/>
  <c r="AA310" i="4"/>
  <c r="AB310" i="4"/>
  <c r="AC310" i="4"/>
  <c r="AD310" i="4"/>
  <c r="AE310" i="4"/>
  <c r="AF310" i="4"/>
  <c r="AG310" i="4"/>
  <c r="AH310" i="4"/>
  <c r="AI310" i="4"/>
  <c r="AJ310" i="4"/>
  <c r="AK310" i="4"/>
  <c r="AL310" i="4"/>
  <c r="AM310" i="4"/>
  <c r="AN310" i="4"/>
  <c r="AO310" i="4"/>
  <c r="AP310" i="4"/>
  <c r="AQ310" i="4"/>
  <c r="AR310" i="4"/>
  <c r="AS310" i="4"/>
  <c r="AT310" i="4"/>
  <c r="AU310" i="4"/>
  <c r="AV310" i="4"/>
  <c r="AW310" i="4"/>
  <c r="AX310" i="4"/>
  <c r="AY310" i="4"/>
  <c r="AZ310" i="4"/>
  <c r="BA310" i="4"/>
  <c r="BB310" i="4"/>
  <c r="BC310" i="4"/>
  <c r="BD310" i="4"/>
  <c r="BE310" i="4"/>
  <c r="BF310" i="4"/>
  <c r="BG310" i="4"/>
  <c r="BH310" i="4"/>
  <c r="BI310" i="4"/>
  <c r="BJ310" i="4"/>
  <c r="BK310" i="4"/>
  <c r="BL310" i="4"/>
  <c r="BM310" i="4"/>
  <c r="BN310" i="4"/>
  <c r="BO310" i="4"/>
  <c r="BP310" i="4"/>
  <c r="BQ310" i="4"/>
  <c r="BR310" i="4"/>
  <c r="BS310" i="4"/>
  <c r="BT310" i="4"/>
  <c r="BU310" i="4"/>
  <c r="D311" i="4"/>
  <c r="E311" i="4"/>
  <c r="F311" i="4"/>
  <c r="G311" i="4"/>
  <c r="H311" i="4"/>
  <c r="I311" i="4"/>
  <c r="J311" i="4"/>
  <c r="K311" i="4"/>
  <c r="L311" i="4"/>
  <c r="M311" i="4"/>
  <c r="N311" i="4"/>
  <c r="O311" i="4"/>
  <c r="P311" i="4"/>
  <c r="Q311" i="4"/>
  <c r="R311" i="4"/>
  <c r="S311" i="4"/>
  <c r="T311" i="4"/>
  <c r="U311" i="4"/>
  <c r="V311" i="4"/>
  <c r="W311" i="4"/>
  <c r="X311" i="4"/>
  <c r="Y311" i="4"/>
  <c r="Z311" i="4"/>
  <c r="AA311" i="4"/>
  <c r="AB311" i="4"/>
  <c r="AC311" i="4"/>
  <c r="AD311" i="4"/>
  <c r="AE311" i="4"/>
  <c r="AF311" i="4"/>
  <c r="AG311" i="4"/>
  <c r="AH311" i="4"/>
  <c r="AI311" i="4"/>
  <c r="AJ311" i="4"/>
  <c r="AK311" i="4"/>
  <c r="AL311" i="4"/>
  <c r="AM311" i="4"/>
  <c r="AN311" i="4"/>
  <c r="AO311" i="4"/>
  <c r="AP311" i="4"/>
  <c r="AQ311" i="4"/>
  <c r="AR311" i="4"/>
  <c r="AS311" i="4"/>
  <c r="AT311" i="4"/>
  <c r="AU311" i="4"/>
  <c r="AV311" i="4"/>
  <c r="AW311" i="4"/>
  <c r="AX311" i="4"/>
  <c r="AY311" i="4"/>
  <c r="AZ311" i="4"/>
  <c r="BA311" i="4"/>
  <c r="BB311" i="4"/>
  <c r="BC311" i="4"/>
  <c r="BD311" i="4"/>
  <c r="BE311" i="4"/>
  <c r="BF311" i="4"/>
  <c r="BG311" i="4"/>
  <c r="BH311" i="4"/>
  <c r="BI311" i="4"/>
  <c r="BJ311" i="4"/>
  <c r="BK311" i="4"/>
  <c r="BL311" i="4"/>
  <c r="BM311" i="4"/>
  <c r="BN311" i="4"/>
  <c r="BO311" i="4"/>
  <c r="BP311" i="4"/>
  <c r="BQ311" i="4"/>
  <c r="BR311" i="4"/>
  <c r="BS311" i="4"/>
  <c r="BT311" i="4"/>
  <c r="BU311" i="4"/>
  <c r="D312" i="4"/>
  <c r="E312" i="4"/>
  <c r="F312" i="4"/>
  <c r="G312" i="4"/>
  <c r="H312" i="4"/>
  <c r="I312" i="4"/>
  <c r="J312" i="4"/>
  <c r="K312" i="4"/>
  <c r="L312" i="4"/>
  <c r="M312" i="4"/>
  <c r="N312" i="4"/>
  <c r="O312" i="4"/>
  <c r="P312" i="4"/>
  <c r="Q312" i="4"/>
  <c r="R312" i="4"/>
  <c r="S312" i="4"/>
  <c r="T312" i="4"/>
  <c r="U312" i="4"/>
  <c r="V312" i="4"/>
  <c r="W312" i="4"/>
  <c r="X312" i="4"/>
  <c r="Y312" i="4"/>
  <c r="Z312" i="4"/>
  <c r="AA312" i="4"/>
  <c r="AB312" i="4"/>
  <c r="AC312" i="4"/>
  <c r="AD312" i="4"/>
  <c r="AE312" i="4"/>
  <c r="AF312" i="4"/>
  <c r="AG312" i="4"/>
  <c r="AH312" i="4"/>
  <c r="AI312" i="4"/>
  <c r="AJ312" i="4"/>
  <c r="AK312" i="4"/>
  <c r="AL312" i="4"/>
  <c r="AM312" i="4"/>
  <c r="AN312" i="4"/>
  <c r="AO312" i="4"/>
  <c r="AP312" i="4"/>
  <c r="AQ312" i="4"/>
  <c r="AR312" i="4"/>
  <c r="AS312" i="4"/>
  <c r="AT312" i="4"/>
  <c r="AU312" i="4"/>
  <c r="AV312" i="4"/>
  <c r="AW312" i="4"/>
  <c r="AX312" i="4"/>
  <c r="AY312" i="4"/>
  <c r="AZ312" i="4"/>
  <c r="BA312" i="4"/>
  <c r="BB312" i="4"/>
  <c r="BC312" i="4"/>
  <c r="BD312" i="4"/>
  <c r="BE312" i="4"/>
  <c r="BF312" i="4"/>
  <c r="BG312" i="4"/>
  <c r="BH312" i="4"/>
  <c r="BI312" i="4"/>
  <c r="BJ312" i="4"/>
  <c r="BK312" i="4"/>
  <c r="BL312" i="4"/>
  <c r="BM312" i="4"/>
  <c r="BN312" i="4"/>
  <c r="BO312" i="4"/>
  <c r="BP312" i="4"/>
  <c r="BQ312" i="4"/>
  <c r="BR312" i="4"/>
  <c r="BS312" i="4"/>
  <c r="BT312" i="4"/>
  <c r="BU312" i="4"/>
  <c r="D314" i="4"/>
  <c r="E314" i="4"/>
  <c r="F314" i="4"/>
  <c r="G314" i="4"/>
  <c r="H314" i="4"/>
  <c r="I314" i="4"/>
  <c r="J314" i="4"/>
  <c r="K314" i="4"/>
  <c r="L314" i="4"/>
  <c r="M314" i="4"/>
  <c r="N314" i="4"/>
  <c r="O314" i="4"/>
  <c r="P314" i="4"/>
  <c r="Q314" i="4"/>
  <c r="R314" i="4"/>
  <c r="S314" i="4"/>
  <c r="T314" i="4"/>
  <c r="U314" i="4"/>
  <c r="V314" i="4"/>
  <c r="W314" i="4"/>
  <c r="X314" i="4"/>
  <c r="Y314" i="4"/>
  <c r="Z314" i="4"/>
  <c r="AA314" i="4"/>
  <c r="AB314" i="4"/>
  <c r="AC314" i="4"/>
  <c r="AD314" i="4"/>
  <c r="AE314" i="4"/>
  <c r="AF314" i="4"/>
  <c r="AG314" i="4"/>
  <c r="AH314" i="4"/>
  <c r="AI314" i="4"/>
  <c r="AJ314" i="4"/>
  <c r="AK314" i="4"/>
  <c r="AL314" i="4"/>
  <c r="AM314" i="4"/>
  <c r="AN314" i="4"/>
  <c r="AO314" i="4"/>
  <c r="AP314" i="4"/>
  <c r="AQ314" i="4"/>
  <c r="AR314" i="4"/>
  <c r="AS314" i="4"/>
  <c r="AT314" i="4"/>
  <c r="AU314" i="4"/>
  <c r="AV314" i="4"/>
  <c r="AW314" i="4"/>
  <c r="AX314" i="4"/>
  <c r="AY314" i="4"/>
  <c r="AZ314" i="4"/>
  <c r="BA314" i="4"/>
  <c r="BB314" i="4"/>
  <c r="BC314" i="4"/>
  <c r="BD314" i="4"/>
  <c r="BE314" i="4"/>
  <c r="BF314" i="4"/>
  <c r="BG314" i="4"/>
  <c r="BH314" i="4"/>
  <c r="BI314" i="4"/>
  <c r="BJ314" i="4"/>
  <c r="BK314" i="4"/>
  <c r="BL314" i="4"/>
  <c r="BM314" i="4"/>
  <c r="BN314" i="4"/>
  <c r="BO314" i="4"/>
  <c r="BP314" i="4"/>
  <c r="BQ314" i="4"/>
  <c r="BR314" i="4"/>
  <c r="BS314" i="4"/>
  <c r="BT314" i="4"/>
  <c r="BU314" i="4"/>
  <c r="B328" i="4"/>
  <c r="B329" i="4"/>
  <c r="B330" i="4"/>
  <c r="B331" i="4"/>
  <c r="B332" i="4"/>
  <c r="B333" i="4"/>
  <c r="B334" i="4"/>
  <c r="B335" i="4"/>
  <c r="B336" i="4"/>
  <c r="B337" i="4"/>
  <c r="B338" i="4"/>
  <c r="B339" i="4"/>
  <c r="B340" i="4"/>
  <c r="B341" i="4"/>
  <c r="B342" i="4"/>
  <c r="B343" i="4"/>
  <c r="B344" i="4"/>
  <c r="B345" i="4"/>
  <c r="B346" i="4"/>
  <c r="B347" i="4"/>
  <c r="B348" i="4"/>
  <c r="B349" i="4"/>
  <c r="B350" i="4"/>
  <c r="B351" i="4"/>
  <c r="B328" i="6"/>
  <c r="B329" i="6"/>
  <c r="B330" i="6"/>
  <c r="B331" i="6"/>
  <c r="B332" i="6"/>
  <c r="B333" i="6"/>
  <c r="B334" i="6"/>
  <c r="B335" i="6"/>
  <c r="B336" i="6"/>
  <c r="B337" i="6"/>
  <c r="B338" i="6"/>
  <c r="B339" i="6"/>
  <c r="B340" i="6"/>
  <c r="B341" i="6"/>
  <c r="B342" i="6"/>
  <c r="B343" i="6"/>
  <c r="B344" i="6"/>
  <c r="B345" i="6"/>
  <c r="B346" i="6"/>
  <c r="B347" i="6"/>
  <c r="B348" i="6"/>
  <c r="B349" i="6"/>
  <c r="B350" i="6"/>
  <c r="B351" i="6"/>
  <c r="BE314" i="6" l="1"/>
  <c r="BD314" i="6"/>
  <c r="BC314" i="6"/>
  <c r="BF314" i="6"/>
  <c r="F5" i="8" l="1"/>
  <c r="E21" i="8"/>
  <c r="E20" i="8"/>
  <c r="F40" i="8"/>
  <c r="F36" i="8"/>
  <c r="F32" i="8"/>
  <c r="F28" i="8"/>
  <c r="G20" i="8"/>
  <c r="D117" i="10"/>
  <c r="D116" i="10"/>
  <c r="D115" i="10"/>
  <c r="D114" i="10"/>
  <c r="D113" i="10"/>
  <c r="D112" i="10"/>
  <c r="D111" i="10"/>
  <c r="D110" i="10"/>
  <c r="D109" i="10"/>
  <c r="D108" i="10"/>
  <c r="D107" i="10"/>
  <c r="D106" i="10"/>
  <c r="D105" i="10"/>
  <c r="D104" i="10"/>
  <c r="D103" i="10"/>
  <c r="D102" i="10"/>
  <c r="D101" i="10"/>
  <c r="N104" i="10"/>
  <c r="D100" i="10"/>
  <c r="N103" i="10"/>
  <c r="D99" i="10"/>
  <c r="N102" i="10"/>
  <c r="D98" i="10"/>
  <c r="N101" i="10"/>
  <c r="D97" i="10"/>
  <c r="N100" i="10"/>
  <c r="D96" i="10"/>
  <c r="N99" i="10"/>
  <c r="D95" i="10"/>
  <c r="N98" i="10"/>
  <c r="D94" i="10"/>
  <c r="N97" i="10"/>
  <c r="D93" i="10"/>
  <c r="N96" i="10"/>
  <c r="D92" i="10"/>
  <c r="N95" i="10"/>
  <c r="D91" i="10"/>
  <c r="N94" i="10"/>
  <c r="D90" i="10"/>
  <c r="N93" i="10"/>
  <c r="D89" i="10"/>
  <c r="N92" i="10"/>
  <c r="D88" i="10"/>
  <c r="N91" i="10"/>
  <c r="D87" i="10"/>
  <c r="N90" i="10"/>
  <c r="D86" i="10"/>
  <c r="N89" i="10"/>
  <c r="D85" i="10"/>
  <c r="N88" i="10"/>
  <c r="D84" i="10"/>
  <c r="N87" i="10"/>
  <c r="D83" i="10"/>
  <c r="N86" i="10"/>
  <c r="D82" i="10"/>
  <c r="N85" i="10"/>
  <c r="D81" i="10"/>
  <c r="N84" i="10"/>
  <c r="D80" i="10"/>
  <c r="N83" i="10"/>
  <c r="D79" i="10"/>
  <c r="N82" i="10"/>
  <c r="D78" i="10"/>
  <c r="N81" i="10"/>
  <c r="D77" i="10"/>
  <c r="N80" i="10"/>
  <c r="D76" i="10"/>
  <c r="N79" i="10"/>
  <c r="D75" i="10"/>
  <c r="N78" i="10"/>
  <c r="D74" i="10"/>
  <c r="N77" i="10"/>
  <c r="D73" i="10"/>
  <c r="N76" i="10"/>
  <c r="N75" i="10"/>
  <c r="D72" i="10"/>
  <c r="N74" i="10"/>
  <c r="D71" i="10"/>
  <c r="N73" i="10"/>
  <c r="D70" i="10"/>
  <c r="N72" i="10"/>
  <c r="D69" i="10"/>
  <c r="N71" i="10"/>
  <c r="D68" i="10"/>
  <c r="N70" i="10"/>
  <c r="D67" i="10"/>
  <c r="N69" i="10"/>
  <c r="D66" i="10"/>
  <c r="N68" i="10"/>
  <c r="D65" i="10"/>
  <c r="N67" i="10"/>
  <c r="D64" i="10"/>
  <c r="N66" i="10"/>
  <c r="D63" i="10"/>
  <c r="N65" i="10"/>
  <c r="D62" i="10"/>
  <c r="N64" i="10"/>
  <c r="D61" i="10"/>
  <c r="N63" i="10"/>
  <c r="D60" i="10"/>
  <c r="N62" i="10"/>
  <c r="N61" i="10"/>
  <c r="D59" i="10"/>
  <c r="N60" i="10"/>
  <c r="D58" i="10"/>
  <c r="N59" i="10"/>
  <c r="N58" i="10"/>
  <c r="D57" i="10"/>
  <c r="N57" i="10"/>
  <c r="D56" i="10"/>
  <c r="N56" i="10"/>
  <c r="D55" i="10"/>
  <c r="N55" i="10"/>
  <c r="D54" i="10"/>
  <c r="N54" i="10"/>
  <c r="D53" i="10"/>
  <c r="N53" i="10"/>
  <c r="D52" i="10"/>
  <c r="N52" i="10"/>
  <c r="D51" i="10"/>
  <c r="N51" i="10"/>
  <c r="D50" i="10"/>
  <c r="N50" i="10"/>
  <c r="D49" i="10"/>
  <c r="N49" i="10"/>
  <c r="D48" i="10"/>
  <c r="N48" i="10"/>
  <c r="D47" i="10"/>
  <c r="N47" i="10"/>
  <c r="D46" i="10"/>
  <c r="N46" i="10"/>
  <c r="D45" i="10"/>
  <c r="N45" i="10"/>
  <c r="D44" i="10"/>
  <c r="N44" i="10"/>
  <c r="D43" i="10"/>
  <c r="N43" i="10"/>
  <c r="D42" i="10"/>
  <c r="N42" i="10"/>
  <c r="D41" i="10"/>
  <c r="N41" i="10"/>
  <c r="D40" i="10"/>
  <c r="N40" i="10"/>
  <c r="D39" i="10"/>
  <c r="N39" i="10"/>
  <c r="D38" i="10"/>
  <c r="N38" i="10"/>
  <c r="D37" i="10"/>
  <c r="N37" i="10"/>
  <c r="D36" i="10"/>
  <c r="N36" i="10"/>
  <c r="D35" i="10"/>
  <c r="N35" i="10"/>
  <c r="D34" i="10"/>
  <c r="N34" i="10"/>
  <c r="D33" i="10"/>
  <c r="N33" i="10"/>
  <c r="D32" i="10"/>
  <c r="N32" i="10"/>
  <c r="D31" i="10"/>
  <c r="N31" i="10"/>
  <c r="D30" i="10"/>
  <c r="N30" i="10"/>
  <c r="N29" i="10"/>
  <c r="D29" i="10"/>
  <c r="N28" i="10"/>
  <c r="D28" i="10"/>
  <c r="N27" i="10"/>
  <c r="D27" i="10"/>
  <c r="N26" i="10"/>
  <c r="D26" i="10"/>
  <c r="N25" i="10"/>
  <c r="D25" i="10"/>
  <c r="N24" i="10"/>
  <c r="D24" i="10"/>
  <c r="N23" i="10"/>
  <c r="D23" i="10"/>
  <c r="N22" i="10"/>
  <c r="D22" i="10"/>
  <c r="N21" i="10"/>
  <c r="D21" i="10"/>
  <c r="N20" i="10"/>
  <c r="D20" i="10"/>
  <c r="N19" i="10"/>
  <c r="D19" i="10"/>
  <c r="N18" i="10"/>
  <c r="D18" i="10"/>
  <c r="N17" i="10"/>
  <c r="D17" i="10"/>
  <c r="N16" i="10"/>
  <c r="D16" i="10"/>
  <c r="N15" i="10"/>
  <c r="D15" i="10"/>
  <c r="N14" i="10"/>
  <c r="D14" i="10"/>
  <c r="N13" i="10"/>
  <c r="D13" i="10"/>
  <c r="N12" i="10"/>
  <c r="D12" i="10"/>
  <c r="N11" i="10"/>
  <c r="D11" i="10"/>
  <c r="N10" i="10"/>
  <c r="D10" i="10"/>
  <c r="N9" i="10"/>
  <c r="D9" i="10"/>
  <c r="N8" i="10"/>
  <c r="D8" i="10"/>
  <c r="N7" i="10"/>
  <c r="D7" i="10"/>
  <c r="N6" i="10"/>
  <c r="D6" i="10"/>
  <c r="N5" i="10"/>
  <c r="D5" i="10"/>
  <c r="N4" i="10"/>
  <c r="D4" i="10"/>
  <c r="N3" i="10"/>
  <c r="D3" i="10"/>
  <c r="N2" i="10"/>
  <c r="D2" i="10"/>
  <c r="N1" i="10"/>
  <c r="D1" i="10"/>
  <c r="C455" i="9"/>
  <c r="C454" i="9"/>
  <c r="C453" i="9"/>
  <c r="C452" i="9"/>
  <c r="C451" i="9"/>
  <c r="C450" i="9"/>
  <c r="C449" i="9"/>
  <c r="C441" i="9"/>
  <c r="C440" i="9"/>
  <c r="C439" i="9"/>
  <c r="C438" i="9"/>
  <c r="C437" i="9"/>
  <c r="C436" i="9"/>
  <c r="C435" i="9"/>
  <c r="C434" i="9"/>
  <c r="C432" i="9"/>
  <c r="C431" i="9"/>
  <c r="C430" i="9"/>
  <c r="C429" i="9"/>
  <c r="C428" i="9"/>
  <c r="C427" i="9"/>
  <c r="C425" i="9"/>
  <c r="C424" i="9"/>
  <c r="C423" i="9"/>
  <c r="C422" i="9"/>
  <c r="C421" i="9"/>
  <c r="C420" i="9"/>
  <c r="C419" i="9"/>
  <c r="C418" i="9"/>
  <c r="C417" i="9"/>
  <c r="C416" i="9"/>
  <c r="C415" i="9"/>
  <c r="C414" i="9"/>
  <c r="C412" i="9"/>
  <c r="C411" i="9"/>
  <c r="C410" i="9"/>
  <c r="C409" i="9"/>
  <c r="C408" i="9"/>
  <c r="C407" i="9"/>
  <c r="C406" i="9"/>
  <c r="C405" i="9"/>
  <c r="C404" i="9"/>
  <c r="C403" i="9"/>
  <c r="C401" i="9"/>
  <c r="C400" i="9"/>
  <c r="C399" i="9"/>
  <c r="C398" i="9"/>
  <c r="C397" i="9"/>
  <c r="C396" i="9"/>
  <c r="C395" i="9"/>
  <c r="C394" i="9"/>
  <c r="C393" i="9"/>
  <c r="C391" i="9"/>
  <c r="C389" i="9"/>
  <c r="C388" i="9"/>
  <c r="C387" i="9"/>
  <c r="C386" i="9"/>
  <c r="C377" i="9"/>
  <c r="C376" i="9"/>
  <c r="C375" i="9"/>
  <c r="C374" i="9"/>
  <c r="C373" i="9"/>
  <c r="C372" i="9"/>
  <c r="C370" i="9"/>
  <c r="C369" i="9"/>
  <c r="C368" i="9"/>
  <c r="C367" i="9"/>
  <c r="C366" i="9"/>
  <c r="C365" i="9"/>
  <c r="C364" i="9"/>
  <c r="C363" i="9"/>
  <c r="C361" i="9"/>
  <c r="C360" i="9"/>
  <c r="C359" i="9"/>
  <c r="C358" i="9"/>
  <c r="C357" i="9"/>
  <c r="C356" i="9"/>
  <c r="C355" i="9"/>
  <c r="C354" i="9"/>
  <c r="C344" i="9"/>
  <c r="C343" i="9"/>
  <c r="C342" i="9"/>
  <c r="C341" i="9"/>
  <c r="C340" i="9"/>
  <c r="C339" i="9"/>
  <c r="C338" i="9"/>
  <c r="C337" i="9"/>
  <c r="C335" i="9"/>
  <c r="C334" i="9"/>
  <c r="C333" i="9"/>
  <c r="C332" i="9"/>
  <c r="C331" i="9"/>
  <c r="C330" i="9"/>
  <c r="C329" i="9"/>
  <c r="C328" i="9"/>
  <c r="C326" i="9"/>
  <c r="C325" i="9"/>
  <c r="C324" i="9"/>
  <c r="C323" i="9"/>
  <c r="C322" i="9"/>
  <c r="C321" i="9"/>
  <c r="C320" i="9"/>
  <c r="C319" i="9"/>
  <c r="C317" i="9"/>
  <c r="C316" i="9"/>
  <c r="C315" i="9"/>
  <c r="C314" i="9"/>
  <c r="C313" i="9"/>
  <c r="C312" i="9"/>
  <c r="C311" i="9"/>
  <c r="C310" i="9"/>
  <c r="C308" i="9"/>
  <c r="C307" i="9"/>
  <c r="C306" i="9"/>
  <c r="C305" i="9"/>
  <c r="C304" i="9"/>
  <c r="C303" i="9"/>
  <c r="C302" i="9"/>
  <c r="C301" i="9"/>
  <c r="C300" i="9"/>
  <c r="C299" i="9"/>
  <c r="C298" i="9"/>
  <c r="C297" i="9"/>
  <c r="C296" i="9"/>
  <c r="C294" i="9"/>
  <c r="C293" i="9"/>
  <c r="C292" i="9"/>
  <c r="C291" i="9"/>
  <c r="C290" i="9"/>
  <c r="C289" i="9"/>
  <c r="C288" i="9"/>
  <c r="C287" i="9"/>
  <c r="C286" i="9"/>
  <c r="C285" i="9"/>
  <c r="C284" i="9"/>
  <c r="C283" i="9"/>
  <c r="C282" i="9"/>
  <c r="C280" i="9"/>
  <c r="C279" i="9"/>
  <c r="C278" i="9"/>
  <c r="C277" i="9"/>
  <c r="C276" i="9"/>
  <c r="C275" i="9"/>
  <c r="C274" i="9"/>
  <c r="C273" i="9"/>
  <c r="C272" i="9"/>
  <c r="C271" i="9"/>
  <c r="C270" i="9"/>
  <c r="C268" i="9"/>
  <c r="C267" i="9"/>
  <c r="C266" i="9"/>
  <c r="C265" i="9"/>
  <c r="C264" i="9"/>
  <c r="C263" i="9"/>
  <c r="C262" i="9"/>
  <c r="C261" i="9"/>
  <c r="C260" i="9"/>
  <c r="C259" i="9"/>
  <c r="C258" i="9"/>
  <c r="C257" i="9"/>
  <c r="C255" i="9"/>
  <c r="C254" i="9"/>
  <c r="C253" i="9"/>
  <c r="C252" i="9"/>
  <c r="C251" i="9"/>
  <c r="C250" i="9"/>
  <c r="C249" i="9"/>
  <c r="C247" i="9"/>
  <c r="C246" i="9"/>
  <c r="C245" i="9"/>
  <c r="C244" i="9"/>
  <c r="C243" i="9"/>
  <c r="C242" i="9"/>
  <c r="C241" i="9"/>
  <c r="C240" i="9"/>
  <c r="C239" i="9"/>
  <c r="C238" i="9"/>
  <c r="C237" i="9"/>
  <c r="C236" i="9"/>
  <c r="C235" i="9"/>
  <c r="C233" i="9"/>
  <c r="C232" i="9"/>
  <c r="C231" i="9"/>
  <c r="C230" i="9"/>
  <c r="C229" i="9"/>
  <c r="C228" i="9"/>
  <c r="C209" i="9"/>
  <c r="C208" i="9"/>
  <c r="C207" i="9"/>
  <c r="C206" i="9"/>
  <c r="C205" i="9"/>
  <c r="C204" i="9"/>
  <c r="C203" i="9"/>
  <c r="C202" i="9"/>
  <c r="C201" i="9"/>
  <c r="C199" i="9"/>
  <c r="C198" i="9"/>
  <c r="C197" i="9"/>
  <c r="C196" i="9"/>
  <c r="C195" i="9"/>
  <c r="C194" i="9"/>
  <c r="C193" i="9"/>
  <c r="C192" i="9"/>
  <c r="C191" i="9"/>
  <c r="C189" i="9"/>
  <c r="C188" i="9"/>
  <c r="C187" i="9"/>
  <c r="C186" i="9"/>
  <c r="C185" i="9"/>
  <c r="C184" i="9"/>
  <c r="C183" i="9"/>
  <c r="C164" i="9"/>
  <c r="C163" i="9"/>
  <c r="C162" i="9"/>
  <c r="C161" i="9"/>
  <c r="C160" i="9"/>
  <c r="C159" i="9"/>
  <c r="C144" i="9"/>
  <c r="C143" i="9"/>
  <c r="C142" i="9"/>
  <c r="C141" i="9"/>
  <c r="C140" i="9"/>
  <c r="C137" i="9"/>
  <c r="C136" i="9"/>
  <c r="C135" i="9"/>
  <c r="C134" i="9"/>
  <c r="C133" i="9"/>
  <c r="C132" i="9"/>
  <c r="C131" i="9"/>
  <c r="C128" i="9"/>
  <c r="C127" i="9"/>
  <c r="C126" i="9"/>
  <c r="C125" i="9"/>
  <c r="C124" i="9"/>
  <c r="C121" i="9"/>
  <c r="C120" i="9"/>
  <c r="C119" i="9"/>
  <c r="C118" i="9"/>
  <c r="C115" i="9"/>
  <c r="C114" i="9"/>
  <c r="C113" i="9"/>
  <c r="C112" i="9"/>
  <c r="C111" i="9"/>
  <c r="C108" i="9"/>
  <c r="C107" i="9"/>
  <c r="C106" i="9"/>
  <c r="C105" i="9"/>
  <c r="C104" i="9"/>
  <c r="C103" i="9"/>
  <c r="C102" i="9"/>
  <c r="C101" i="9"/>
  <c r="C100" i="9"/>
  <c r="C99"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BQ328" i="4" l="1"/>
  <c r="BR328" i="4"/>
  <c r="BS328" i="4"/>
  <c r="BT328" i="4"/>
  <c r="BU328" i="4"/>
  <c r="BQ329" i="4"/>
  <c r="BR329" i="4"/>
  <c r="BS329" i="4"/>
  <c r="BT329" i="4"/>
  <c r="BU329" i="4"/>
  <c r="BQ330" i="4"/>
  <c r="BR330" i="4"/>
  <c r="BS330" i="4"/>
  <c r="BT330" i="4"/>
  <c r="BU330" i="4"/>
  <c r="BQ331" i="4"/>
  <c r="BR331" i="4"/>
  <c r="BS331" i="4"/>
  <c r="BT331" i="4"/>
  <c r="BU331" i="4"/>
  <c r="BQ332" i="4"/>
  <c r="BR332" i="4"/>
  <c r="BS332" i="4"/>
  <c r="BT332" i="4"/>
  <c r="BU332" i="4"/>
  <c r="BQ333" i="4"/>
  <c r="BR333" i="4"/>
  <c r="BS333" i="4"/>
  <c r="BT333" i="4"/>
  <c r="BU333" i="4"/>
  <c r="BQ334" i="4"/>
  <c r="BR334" i="4"/>
  <c r="BS334" i="4"/>
  <c r="BT334" i="4"/>
  <c r="BU334" i="4"/>
  <c r="BQ335" i="4"/>
  <c r="BR335" i="4"/>
  <c r="BS335" i="4"/>
  <c r="BT335" i="4"/>
  <c r="BU335" i="4"/>
  <c r="BQ336" i="4"/>
  <c r="BR336" i="4"/>
  <c r="BS336" i="4"/>
  <c r="BT336" i="4"/>
  <c r="BU336" i="4"/>
  <c r="BQ337" i="4"/>
  <c r="BR337" i="4"/>
  <c r="BS337" i="4"/>
  <c r="BT337" i="4"/>
  <c r="BU337" i="4"/>
  <c r="BQ338" i="4"/>
  <c r="BR338" i="4"/>
  <c r="BS338" i="4"/>
  <c r="BT338" i="4"/>
  <c r="BU338" i="4"/>
  <c r="BQ339" i="4"/>
  <c r="BR339" i="4"/>
  <c r="BS339" i="4"/>
  <c r="BT339" i="4"/>
  <c r="BU339" i="4"/>
  <c r="BQ340" i="4"/>
  <c r="BR340" i="4"/>
  <c r="BS340" i="4"/>
  <c r="BT340" i="4"/>
  <c r="BU340" i="4"/>
  <c r="BQ341" i="4"/>
  <c r="BR341" i="4"/>
  <c r="BS341" i="4"/>
  <c r="BT341" i="4"/>
  <c r="BU341" i="4"/>
  <c r="BQ342" i="4"/>
  <c r="BR342" i="4"/>
  <c r="BS342" i="4"/>
  <c r="BT342" i="4"/>
  <c r="BU342" i="4"/>
  <c r="BQ343" i="4"/>
  <c r="BR343" i="4"/>
  <c r="BS343" i="4"/>
  <c r="BT343" i="4"/>
  <c r="BU343" i="4"/>
  <c r="BQ344" i="4"/>
  <c r="BR344" i="4"/>
  <c r="BS344" i="4"/>
  <c r="BT344" i="4"/>
  <c r="BU344" i="4"/>
  <c r="BQ345" i="4"/>
  <c r="BR345" i="4"/>
  <c r="BS345" i="4"/>
  <c r="BT345" i="4"/>
  <c r="BU345" i="4"/>
  <c r="BQ346" i="4"/>
  <c r="BR346" i="4"/>
  <c r="BS346" i="4"/>
  <c r="BT346" i="4"/>
  <c r="BU346" i="4"/>
  <c r="BQ347" i="4"/>
  <c r="BR347" i="4"/>
  <c r="BS347" i="4"/>
  <c r="BT347" i="4"/>
  <c r="BU347" i="4"/>
  <c r="BQ348" i="4"/>
  <c r="BR348" i="4"/>
  <c r="BS348" i="4"/>
  <c r="BT348" i="4"/>
  <c r="BU348" i="4"/>
  <c r="BQ349" i="4"/>
  <c r="BR349" i="4"/>
  <c r="BS349" i="4"/>
  <c r="BT349" i="4"/>
  <c r="BU349" i="4"/>
  <c r="BQ350" i="4"/>
  <c r="BR350" i="4"/>
  <c r="BS350" i="4"/>
  <c r="BT350" i="4"/>
  <c r="BU350" i="4"/>
  <c r="BQ351" i="4"/>
  <c r="BR351" i="4"/>
  <c r="BS351" i="4"/>
  <c r="BT351" i="4"/>
  <c r="BU351" i="4"/>
  <c r="BQ7" i="4"/>
  <c r="BQ318" i="4" s="1"/>
  <c r="BR7" i="4"/>
  <c r="BR318" i="4" s="1"/>
  <c r="BS7" i="4"/>
  <c r="BS318" i="4" s="1"/>
  <c r="BT7" i="4"/>
  <c r="BT318" i="4" s="1"/>
  <c r="BU7" i="4"/>
  <c r="BQ8" i="4"/>
  <c r="BR8" i="4"/>
  <c r="BS8" i="4"/>
  <c r="BT8" i="4"/>
  <c r="BU8" i="4"/>
  <c r="BQ9" i="4"/>
  <c r="BR9" i="4"/>
  <c r="BS9" i="4"/>
  <c r="BT9" i="4"/>
  <c r="BU9" i="4"/>
  <c r="BQ10" i="4"/>
  <c r="BR10" i="4"/>
  <c r="BS10" i="4"/>
  <c r="BT10" i="4"/>
  <c r="BU10" i="4"/>
  <c r="BQ11" i="4"/>
  <c r="BQ317" i="4" s="1"/>
  <c r="BR11" i="4"/>
  <c r="BR317" i="4" s="1"/>
  <c r="BS11" i="4"/>
  <c r="BS317" i="4" s="1"/>
  <c r="BT11" i="4"/>
  <c r="BT317" i="4" s="1"/>
  <c r="BU11" i="4"/>
  <c r="BQ12" i="4"/>
  <c r="BR12" i="4"/>
  <c r="BS12" i="4"/>
  <c r="BT12" i="4"/>
  <c r="BU12" i="4"/>
  <c r="BQ13" i="4"/>
  <c r="BR13" i="4"/>
  <c r="BS13" i="4"/>
  <c r="BT13" i="4"/>
  <c r="BU13" i="4"/>
  <c r="BQ14" i="4"/>
  <c r="BR14" i="4"/>
  <c r="BS14" i="4"/>
  <c r="BT14" i="4"/>
  <c r="BU14" i="4"/>
  <c r="BQ15" i="4"/>
  <c r="BR15" i="4"/>
  <c r="BS15" i="4"/>
  <c r="BT15" i="4"/>
  <c r="BU15" i="4"/>
  <c r="BQ16" i="4"/>
  <c r="BR16" i="4"/>
  <c r="BS16" i="4"/>
  <c r="BT16" i="4"/>
  <c r="BU16" i="4"/>
  <c r="BQ17" i="4"/>
  <c r="BR17" i="4"/>
  <c r="BS17" i="4"/>
  <c r="BT17" i="4"/>
  <c r="BU17" i="4"/>
  <c r="BQ18" i="4"/>
  <c r="BR18" i="4"/>
  <c r="BS18" i="4"/>
  <c r="BT18" i="4"/>
  <c r="BU18" i="4"/>
  <c r="BQ19" i="4"/>
  <c r="BR19" i="4"/>
  <c r="BS19" i="4"/>
  <c r="BT19" i="4"/>
  <c r="BU19" i="4"/>
  <c r="BQ20" i="4"/>
  <c r="BR20" i="4"/>
  <c r="BS20" i="4"/>
  <c r="BT20" i="4"/>
  <c r="BU20" i="4"/>
  <c r="BQ21" i="4"/>
  <c r="BR21" i="4"/>
  <c r="BS21" i="4"/>
  <c r="BT21" i="4"/>
  <c r="BU21" i="4"/>
  <c r="BQ22" i="4"/>
  <c r="BR22" i="4"/>
  <c r="BS22" i="4"/>
  <c r="BT22" i="4"/>
  <c r="BU22" i="4"/>
  <c r="BQ23" i="4"/>
  <c r="BR23" i="4"/>
  <c r="BS23" i="4"/>
  <c r="BT23" i="4"/>
  <c r="BU23" i="4"/>
  <c r="BQ24" i="4"/>
  <c r="BR24" i="4"/>
  <c r="BS24" i="4"/>
  <c r="BT24" i="4"/>
  <c r="BU24" i="4"/>
  <c r="BQ25" i="4"/>
  <c r="BR25" i="4"/>
  <c r="BS25" i="4"/>
  <c r="BT25" i="4"/>
  <c r="BU25" i="4"/>
  <c r="BQ26" i="4"/>
  <c r="BR26" i="4"/>
  <c r="BS26" i="4"/>
  <c r="BT26" i="4"/>
  <c r="BU26" i="4"/>
  <c r="BQ27" i="4"/>
  <c r="BR27" i="4"/>
  <c r="BS27" i="4"/>
  <c r="BT27" i="4"/>
  <c r="BU27" i="4"/>
  <c r="BQ28" i="4"/>
  <c r="BR28" i="4"/>
  <c r="BS28" i="4"/>
  <c r="BT28" i="4"/>
  <c r="BU28" i="4"/>
  <c r="BQ29" i="4"/>
  <c r="BR29" i="4"/>
  <c r="BS29" i="4"/>
  <c r="BT29" i="4"/>
  <c r="BU29" i="4"/>
  <c r="BQ30" i="4"/>
  <c r="BR30" i="4"/>
  <c r="BS30" i="4"/>
  <c r="BT30" i="4"/>
  <c r="BU30" i="4"/>
  <c r="BQ31" i="4"/>
  <c r="BR31" i="4"/>
  <c r="BS31" i="4"/>
  <c r="BT31" i="4"/>
  <c r="BU31" i="4"/>
  <c r="BQ32" i="4"/>
  <c r="BR32" i="4"/>
  <c r="BS32" i="4"/>
  <c r="BT32" i="4"/>
  <c r="BU32" i="4"/>
  <c r="BQ33" i="4"/>
  <c r="BR33" i="4"/>
  <c r="BS33" i="4"/>
  <c r="BT33" i="4"/>
  <c r="BU33" i="4"/>
  <c r="BQ34" i="4"/>
  <c r="BR34" i="4"/>
  <c r="BS34" i="4"/>
  <c r="BT34" i="4"/>
  <c r="BU34" i="4"/>
  <c r="BQ35" i="4"/>
  <c r="BR35" i="4"/>
  <c r="BS35" i="4"/>
  <c r="BT35" i="4"/>
  <c r="BU35" i="4"/>
  <c r="BQ36" i="4"/>
  <c r="BR36" i="4"/>
  <c r="BS36" i="4"/>
  <c r="BT36" i="4"/>
  <c r="BU36" i="4"/>
  <c r="BQ37" i="4"/>
  <c r="BR37" i="4"/>
  <c r="BS37" i="4"/>
  <c r="BT37" i="4"/>
  <c r="BU37" i="4"/>
  <c r="BQ38" i="4"/>
  <c r="BR38" i="4"/>
  <c r="BS38" i="4"/>
  <c r="BT38" i="4"/>
  <c r="BU38" i="4"/>
  <c r="BQ39" i="4"/>
  <c r="BR39" i="4"/>
  <c r="BS39" i="4"/>
  <c r="BT39" i="4"/>
  <c r="BU39" i="4"/>
  <c r="BQ40" i="4"/>
  <c r="BR40" i="4"/>
  <c r="BS40" i="4"/>
  <c r="BT40" i="4"/>
  <c r="BU40" i="4"/>
  <c r="BQ41" i="4"/>
  <c r="BR41" i="4"/>
  <c r="BS41" i="4"/>
  <c r="BT41" i="4"/>
  <c r="BU41" i="4"/>
  <c r="BQ42" i="4"/>
  <c r="BR42" i="4"/>
  <c r="BS42" i="4"/>
  <c r="BT42" i="4"/>
  <c r="BU42" i="4"/>
  <c r="BQ43" i="4"/>
  <c r="BR43" i="4"/>
  <c r="BS43" i="4"/>
  <c r="BT43" i="4"/>
  <c r="BU43" i="4"/>
  <c r="BQ44" i="4"/>
  <c r="BR44" i="4"/>
  <c r="BS44" i="4"/>
  <c r="BT44" i="4"/>
  <c r="BU44" i="4"/>
  <c r="BQ45" i="4"/>
  <c r="BR45" i="4"/>
  <c r="BS45" i="4"/>
  <c r="BT45" i="4"/>
  <c r="BU45" i="4"/>
  <c r="BQ46" i="4"/>
  <c r="BR46" i="4"/>
  <c r="BS46" i="4"/>
  <c r="BT46" i="4"/>
  <c r="BU46" i="4"/>
  <c r="BQ47" i="4"/>
  <c r="BR47" i="4"/>
  <c r="BS47" i="4"/>
  <c r="BT47" i="4"/>
  <c r="BU47" i="4"/>
  <c r="BQ48" i="4"/>
  <c r="BR48" i="4"/>
  <c r="BS48" i="4"/>
  <c r="BT48" i="4"/>
  <c r="BU48" i="4"/>
  <c r="BQ49" i="4"/>
  <c r="BR49" i="4"/>
  <c r="BS49" i="4"/>
  <c r="BT49" i="4"/>
  <c r="BU49" i="4"/>
  <c r="BQ50" i="4"/>
  <c r="BR50" i="4"/>
  <c r="BS50" i="4"/>
  <c r="BT50" i="4"/>
  <c r="BU50" i="4"/>
  <c r="BQ51" i="4"/>
  <c r="BR51" i="4"/>
  <c r="BS51" i="4"/>
  <c r="BT51" i="4"/>
  <c r="BU51" i="4"/>
  <c r="BQ52" i="4"/>
  <c r="BR52" i="4"/>
  <c r="BS52" i="4"/>
  <c r="BT52" i="4"/>
  <c r="BU52" i="4"/>
  <c r="BQ53" i="4"/>
  <c r="BR53" i="4"/>
  <c r="BS53" i="4"/>
  <c r="BT53" i="4"/>
  <c r="BU53" i="4"/>
  <c r="BQ54" i="4"/>
  <c r="BR54" i="4"/>
  <c r="BS54" i="4"/>
  <c r="BT54" i="4"/>
  <c r="BU54" i="4"/>
  <c r="BQ55" i="4"/>
  <c r="BR55" i="4"/>
  <c r="BS55" i="4"/>
  <c r="BT55" i="4"/>
  <c r="BU55" i="4"/>
  <c r="BQ56" i="4"/>
  <c r="BR56" i="4"/>
  <c r="BS56" i="4"/>
  <c r="BT56" i="4"/>
  <c r="BU56" i="4"/>
  <c r="BQ57" i="4"/>
  <c r="BR57" i="4"/>
  <c r="BS57" i="4"/>
  <c r="BT57" i="4"/>
  <c r="BU57" i="4"/>
  <c r="BQ58" i="4"/>
  <c r="BR58" i="4"/>
  <c r="BS58" i="4"/>
  <c r="BT58" i="4"/>
  <c r="BU58" i="4"/>
  <c r="BQ59" i="4"/>
  <c r="BR59" i="4"/>
  <c r="BS59" i="4"/>
  <c r="BT59" i="4"/>
  <c r="BU59" i="4"/>
  <c r="BQ60" i="4"/>
  <c r="BR60" i="4"/>
  <c r="BS60" i="4"/>
  <c r="BT60" i="4"/>
  <c r="BU60" i="4"/>
  <c r="BQ61" i="4"/>
  <c r="BR61" i="4"/>
  <c r="BS61" i="4"/>
  <c r="BT61" i="4"/>
  <c r="BU61" i="4"/>
  <c r="BQ62" i="4"/>
  <c r="BR62" i="4"/>
  <c r="BS62" i="4"/>
  <c r="BT62" i="4"/>
  <c r="BU62" i="4"/>
  <c r="BQ63" i="4"/>
  <c r="BR63" i="4"/>
  <c r="BS63" i="4"/>
  <c r="BT63" i="4"/>
  <c r="BU63" i="4"/>
  <c r="BQ64" i="4"/>
  <c r="BR64" i="4"/>
  <c r="BS64" i="4"/>
  <c r="BT64" i="4"/>
  <c r="BU64" i="4"/>
  <c r="BQ65" i="4"/>
  <c r="BR65" i="4"/>
  <c r="BS65" i="4"/>
  <c r="BT65" i="4"/>
  <c r="BU65" i="4"/>
  <c r="BQ66" i="4"/>
  <c r="BR66" i="4"/>
  <c r="BS66" i="4"/>
  <c r="BT66" i="4"/>
  <c r="BU66" i="4"/>
  <c r="BQ67" i="4"/>
  <c r="BR67" i="4"/>
  <c r="BS67" i="4"/>
  <c r="BT67" i="4"/>
  <c r="BU67" i="4"/>
  <c r="BQ68" i="4"/>
  <c r="BR68" i="4"/>
  <c r="BS68" i="4"/>
  <c r="BT68" i="4"/>
  <c r="BU68" i="4"/>
  <c r="BQ69" i="4"/>
  <c r="BR69" i="4"/>
  <c r="BS69" i="4"/>
  <c r="BT69" i="4"/>
  <c r="BU69" i="4"/>
  <c r="BQ70" i="4"/>
  <c r="BR70" i="4"/>
  <c r="BS70" i="4"/>
  <c r="BT70" i="4"/>
  <c r="BU70" i="4"/>
  <c r="BQ71" i="4"/>
  <c r="BR71" i="4"/>
  <c r="BS71" i="4"/>
  <c r="BT71" i="4"/>
  <c r="BU71" i="4"/>
  <c r="BQ72" i="4"/>
  <c r="BR72" i="4"/>
  <c r="BS72" i="4"/>
  <c r="BT72" i="4"/>
  <c r="BU72" i="4"/>
  <c r="BQ73" i="4"/>
  <c r="BR73" i="4"/>
  <c r="BS73" i="4"/>
  <c r="BT73" i="4"/>
  <c r="BU73" i="4"/>
  <c r="BQ74" i="4"/>
  <c r="BR74" i="4"/>
  <c r="BS74" i="4"/>
  <c r="BT74" i="4"/>
  <c r="BU74" i="4"/>
  <c r="BQ75" i="4"/>
  <c r="BR75" i="4"/>
  <c r="BS75" i="4"/>
  <c r="BT75" i="4"/>
  <c r="BU75" i="4"/>
  <c r="BQ76" i="4"/>
  <c r="BR76" i="4"/>
  <c r="BS76" i="4"/>
  <c r="BT76" i="4"/>
  <c r="BU76" i="4"/>
  <c r="BQ77" i="4"/>
  <c r="BR77" i="4"/>
  <c r="BS77" i="4"/>
  <c r="BT77" i="4"/>
  <c r="BU77" i="4"/>
  <c r="BQ78" i="4"/>
  <c r="BR78" i="4"/>
  <c r="BS78" i="4"/>
  <c r="BT78" i="4"/>
  <c r="BU78" i="4"/>
  <c r="BQ79" i="4"/>
  <c r="BR79" i="4"/>
  <c r="BS79" i="4"/>
  <c r="BT79" i="4"/>
  <c r="BU79" i="4"/>
  <c r="BQ80" i="4"/>
  <c r="BR80" i="4"/>
  <c r="BS80" i="4"/>
  <c r="BT80" i="4"/>
  <c r="BU80" i="4"/>
  <c r="BQ81" i="4"/>
  <c r="BR81" i="4"/>
  <c r="BS81" i="4"/>
  <c r="BT81" i="4"/>
  <c r="BU81" i="4"/>
  <c r="BQ82" i="4"/>
  <c r="BR82" i="4"/>
  <c r="BS82" i="4"/>
  <c r="BT82" i="4"/>
  <c r="BU82" i="4"/>
  <c r="BQ83" i="4"/>
  <c r="BR83" i="4"/>
  <c r="BS83" i="4"/>
  <c r="BT83" i="4"/>
  <c r="BU83" i="4"/>
  <c r="BQ84" i="4"/>
  <c r="BR84" i="4"/>
  <c r="BS84" i="4"/>
  <c r="BT84" i="4"/>
  <c r="BU84" i="4"/>
  <c r="BQ85" i="4"/>
  <c r="BR85" i="4"/>
  <c r="BS85" i="4"/>
  <c r="BT85" i="4"/>
  <c r="BU85" i="4"/>
  <c r="BQ86" i="4"/>
  <c r="BR86" i="4"/>
  <c r="BS86" i="4"/>
  <c r="BT86" i="4"/>
  <c r="BU86" i="4"/>
  <c r="BQ87" i="4"/>
  <c r="BR87" i="4"/>
  <c r="BS87" i="4"/>
  <c r="BT87" i="4"/>
  <c r="BU87" i="4"/>
  <c r="BQ88" i="4"/>
  <c r="BR88" i="4"/>
  <c r="BS88" i="4"/>
  <c r="BT88" i="4"/>
  <c r="BU88" i="4"/>
  <c r="BQ89" i="4"/>
  <c r="BR89" i="4"/>
  <c r="BS89" i="4"/>
  <c r="BT89" i="4"/>
  <c r="BU89" i="4"/>
  <c r="BQ90" i="4"/>
  <c r="BR90" i="4"/>
  <c r="BS90" i="4"/>
  <c r="BT90" i="4"/>
  <c r="BU90" i="4"/>
  <c r="BQ91" i="4"/>
  <c r="BR91" i="4"/>
  <c r="BS91" i="4"/>
  <c r="BT91" i="4"/>
  <c r="BU91" i="4"/>
  <c r="BQ92" i="4"/>
  <c r="BR92" i="4"/>
  <c r="BS92" i="4"/>
  <c r="BT92" i="4"/>
  <c r="BU92" i="4"/>
  <c r="BQ93" i="4"/>
  <c r="BR93" i="4"/>
  <c r="BS93" i="4"/>
  <c r="BT93" i="4"/>
  <c r="BU93" i="4"/>
  <c r="BQ94" i="4"/>
  <c r="BR94" i="4"/>
  <c r="BS94" i="4"/>
  <c r="BT94" i="4"/>
  <c r="BU94" i="4"/>
  <c r="BQ95" i="4"/>
  <c r="BR95" i="4"/>
  <c r="BS95" i="4"/>
  <c r="BT95" i="4"/>
  <c r="BU95" i="4"/>
  <c r="BQ96" i="4"/>
  <c r="BR96" i="4"/>
  <c r="BS96" i="4"/>
  <c r="BT96" i="4"/>
  <c r="BU96" i="4"/>
  <c r="BQ97" i="4"/>
  <c r="BR97" i="4"/>
  <c r="BS97" i="4"/>
  <c r="BT97" i="4"/>
  <c r="BU97" i="4"/>
  <c r="BQ98" i="4"/>
  <c r="BR98" i="4"/>
  <c r="BS98" i="4"/>
  <c r="BT98" i="4"/>
  <c r="BU98" i="4"/>
  <c r="BQ99" i="4"/>
  <c r="BR99" i="4"/>
  <c r="BS99" i="4"/>
  <c r="BT99" i="4"/>
  <c r="BU99" i="4"/>
  <c r="BQ100" i="4"/>
  <c r="BR100" i="4"/>
  <c r="BS100" i="4"/>
  <c r="BT100" i="4"/>
  <c r="BU100" i="4"/>
  <c r="BQ101" i="4"/>
  <c r="BR101" i="4"/>
  <c r="BS101" i="4"/>
  <c r="BT101" i="4"/>
  <c r="BU101" i="4"/>
  <c r="BQ102" i="4"/>
  <c r="BR102" i="4"/>
  <c r="BS102" i="4"/>
  <c r="BT102" i="4"/>
  <c r="BU102" i="4"/>
  <c r="BQ103" i="4"/>
  <c r="BR103" i="4"/>
  <c r="BS103" i="4"/>
  <c r="BT103" i="4"/>
  <c r="BU103" i="4"/>
  <c r="BQ104" i="4"/>
  <c r="BR104" i="4"/>
  <c r="BS104" i="4"/>
  <c r="BT104" i="4"/>
  <c r="BU104" i="4"/>
  <c r="BQ105" i="4"/>
  <c r="BR105" i="4"/>
  <c r="BS105" i="4"/>
  <c r="BT105" i="4"/>
  <c r="BU105" i="4"/>
  <c r="BQ106" i="4"/>
  <c r="BR106" i="4"/>
  <c r="BS106" i="4"/>
  <c r="BT106" i="4"/>
  <c r="BU106" i="4"/>
  <c r="BQ107" i="4"/>
  <c r="BR107" i="4"/>
  <c r="BS107" i="4"/>
  <c r="BT107" i="4"/>
  <c r="BU107" i="4"/>
  <c r="BQ108" i="4"/>
  <c r="BR108" i="4"/>
  <c r="BS108" i="4"/>
  <c r="BT108" i="4"/>
  <c r="BU108" i="4"/>
  <c r="BQ109" i="4"/>
  <c r="BR109" i="4"/>
  <c r="BS109" i="4"/>
  <c r="BT109" i="4"/>
  <c r="BU109" i="4"/>
  <c r="BQ110" i="4"/>
  <c r="BR110" i="4"/>
  <c r="BS110" i="4"/>
  <c r="BT110" i="4"/>
  <c r="BU110" i="4"/>
  <c r="BQ111" i="4"/>
  <c r="BR111" i="4"/>
  <c r="BS111" i="4"/>
  <c r="BT111" i="4"/>
  <c r="BU111" i="4"/>
  <c r="BQ112" i="4"/>
  <c r="BR112" i="4"/>
  <c r="BS112" i="4"/>
  <c r="BT112" i="4"/>
  <c r="BU112" i="4"/>
  <c r="BQ113" i="4"/>
  <c r="BR113" i="4"/>
  <c r="BS113" i="4"/>
  <c r="BT113" i="4"/>
  <c r="BU113" i="4"/>
  <c r="BQ114" i="4"/>
  <c r="BR114" i="4"/>
  <c r="BS114" i="4"/>
  <c r="BT114" i="4"/>
  <c r="BU114" i="4"/>
  <c r="BQ115" i="4"/>
  <c r="BR115" i="4"/>
  <c r="BS115" i="4"/>
  <c r="BT115" i="4"/>
  <c r="BU115" i="4"/>
  <c r="BQ116" i="4"/>
  <c r="BR116" i="4"/>
  <c r="BS116" i="4"/>
  <c r="BT116" i="4"/>
  <c r="BU116" i="4"/>
  <c r="BQ117" i="4"/>
  <c r="BR117" i="4"/>
  <c r="BS117" i="4"/>
  <c r="BT117" i="4"/>
  <c r="BU117" i="4"/>
  <c r="BQ118" i="4"/>
  <c r="BR118" i="4"/>
  <c r="BS118" i="4"/>
  <c r="BT118" i="4"/>
  <c r="BU118" i="4"/>
  <c r="BQ119" i="4"/>
  <c r="BR119" i="4"/>
  <c r="BS119" i="4"/>
  <c r="BT119" i="4"/>
  <c r="BU119" i="4"/>
  <c r="BQ120" i="4"/>
  <c r="BR120" i="4"/>
  <c r="BS120" i="4"/>
  <c r="BT120" i="4"/>
  <c r="BU120" i="4"/>
  <c r="BQ121" i="4"/>
  <c r="BR121" i="4"/>
  <c r="BS121" i="4"/>
  <c r="BT121" i="4"/>
  <c r="BU121" i="4"/>
  <c r="BQ122" i="4"/>
  <c r="BR122" i="4"/>
  <c r="BS122" i="4"/>
  <c r="BT122" i="4"/>
  <c r="BU122" i="4"/>
  <c r="BQ123" i="4"/>
  <c r="BR123" i="4"/>
  <c r="BS123" i="4"/>
  <c r="BT123" i="4"/>
  <c r="BU123" i="4"/>
  <c r="BQ124" i="4"/>
  <c r="BR124" i="4"/>
  <c r="BS124" i="4"/>
  <c r="BT124" i="4"/>
  <c r="BU124" i="4"/>
  <c r="BQ125" i="4"/>
  <c r="BR125" i="4"/>
  <c r="BS125" i="4"/>
  <c r="BT125" i="4"/>
  <c r="BU125" i="4"/>
  <c r="BQ126" i="4"/>
  <c r="BR126" i="4"/>
  <c r="BS126" i="4"/>
  <c r="BT126" i="4"/>
  <c r="BU126" i="4"/>
  <c r="BQ127" i="4"/>
  <c r="BR127" i="4"/>
  <c r="BS127" i="4"/>
  <c r="BT127" i="4"/>
  <c r="BU127" i="4"/>
  <c r="BQ128" i="4"/>
  <c r="BR128" i="4"/>
  <c r="BS128" i="4"/>
  <c r="BT128" i="4"/>
  <c r="BU128" i="4"/>
  <c r="BQ129" i="4"/>
  <c r="BR129" i="4"/>
  <c r="BS129" i="4"/>
  <c r="BT129" i="4"/>
  <c r="BU129" i="4"/>
  <c r="BQ130" i="4"/>
  <c r="BR130" i="4"/>
  <c r="BS130" i="4"/>
  <c r="BT130" i="4"/>
  <c r="BU130" i="4"/>
  <c r="BQ131" i="4"/>
  <c r="BR131" i="4"/>
  <c r="BS131" i="4"/>
  <c r="BT131" i="4"/>
  <c r="BU131" i="4"/>
  <c r="BQ132" i="4"/>
  <c r="BR132" i="4"/>
  <c r="BS132" i="4"/>
  <c r="BT132" i="4"/>
  <c r="BU132" i="4"/>
  <c r="BQ133" i="4"/>
  <c r="BR133" i="4"/>
  <c r="BS133" i="4"/>
  <c r="BT133" i="4"/>
  <c r="BU133" i="4"/>
  <c r="BQ134" i="4"/>
  <c r="BR134" i="4"/>
  <c r="BS134" i="4"/>
  <c r="BT134" i="4"/>
  <c r="BU134" i="4"/>
  <c r="BQ135" i="4"/>
  <c r="BR135" i="4"/>
  <c r="BS135" i="4"/>
  <c r="BT135" i="4"/>
  <c r="BU135" i="4"/>
  <c r="BQ136" i="4"/>
  <c r="BR136" i="4"/>
  <c r="BS136" i="4"/>
  <c r="BT136" i="4"/>
  <c r="BU136" i="4"/>
  <c r="BQ137" i="4"/>
  <c r="BR137" i="4"/>
  <c r="BS137" i="4"/>
  <c r="BT137" i="4"/>
  <c r="BU137" i="4"/>
  <c r="BQ138" i="4"/>
  <c r="BR138" i="4"/>
  <c r="BS138" i="4"/>
  <c r="BT138" i="4"/>
  <c r="BU138" i="4"/>
  <c r="BQ139" i="4"/>
  <c r="BR139" i="4"/>
  <c r="BS139" i="4"/>
  <c r="BT139" i="4"/>
  <c r="BU139" i="4"/>
  <c r="BQ140" i="4"/>
  <c r="BR140" i="4"/>
  <c r="BS140" i="4"/>
  <c r="BT140" i="4"/>
  <c r="BU140" i="4"/>
  <c r="BQ141" i="4"/>
  <c r="BR141" i="4"/>
  <c r="BS141" i="4"/>
  <c r="BT141" i="4"/>
  <c r="BU141" i="4"/>
  <c r="BQ142" i="4"/>
  <c r="BR142" i="4"/>
  <c r="BS142" i="4"/>
  <c r="BT142" i="4"/>
  <c r="BU142" i="4"/>
  <c r="BQ143" i="4"/>
  <c r="BR143" i="4"/>
  <c r="BS143" i="4"/>
  <c r="BT143" i="4"/>
  <c r="BU143" i="4"/>
  <c r="BQ144" i="4"/>
  <c r="BR144" i="4"/>
  <c r="BS144" i="4"/>
  <c r="BT144" i="4"/>
  <c r="BU144" i="4"/>
  <c r="BQ145" i="4"/>
  <c r="BR145" i="4"/>
  <c r="BS145" i="4"/>
  <c r="BT145" i="4"/>
  <c r="BU145" i="4"/>
  <c r="BQ146" i="4"/>
  <c r="BR146" i="4"/>
  <c r="BS146" i="4"/>
  <c r="BT146" i="4"/>
  <c r="BU146" i="4"/>
  <c r="BQ147" i="4"/>
  <c r="BR147" i="4"/>
  <c r="BS147" i="4"/>
  <c r="BT147" i="4"/>
  <c r="BU147" i="4"/>
  <c r="BQ148" i="4"/>
  <c r="BR148" i="4"/>
  <c r="BS148" i="4"/>
  <c r="BT148" i="4"/>
  <c r="BU148" i="4"/>
  <c r="BQ149" i="4"/>
  <c r="BR149" i="4"/>
  <c r="BS149" i="4"/>
  <c r="BT149" i="4"/>
  <c r="BU149" i="4"/>
  <c r="BQ150" i="4"/>
  <c r="BR150" i="4"/>
  <c r="BS150" i="4"/>
  <c r="BT150" i="4"/>
  <c r="BU150" i="4"/>
  <c r="BQ151" i="4"/>
  <c r="BR151" i="4"/>
  <c r="BS151" i="4"/>
  <c r="BT151" i="4"/>
  <c r="BU151" i="4"/>
  <c r="BQ152" i="4"/>
  <c r="BR152" i="4"/>
  <c r="BS152" i="4"/>
  <c r="BT152" i="4"/>
  <c r="BU152" i="4"/>
  <c r="BQ153" i="4"/>
  <c r="BR153" i="4"/>
  <c r="BS153" i="4"/>
  <c r="BT153" i="4"/>
  <c r="BU153" i="4"/>
  <c r="BQ154" i="4"/>
  <c r="BR154" i="4"/>
  <c r="BS154" i="4"/>
  <c r="BT154" i="4"/>
  <c r="BU154" i="4"/>
  <c r="BQ155" i="4"/>
  <c r="BR155" i="4"/>
  <c r="BS155" i="4"/>
  <c r="BT155" i="4"/>
  <c r="BU155" i="4"/>
  <c r="BQ156" i="4"/>
  <c r="BR156" i="4"/>
  <c r="BS156" i="4"/>
  <c r="BT156" i="4"/>
  <c r="BU156" i="4"/>
  <c r="BQ157" i="4"/>
  <c r="BR157" i="4"/>
  <c r="BS157" i="4"/>
  <c r="BT157" i="4"/>
  <c r="BU157" i="4"/>
  <c r="BQ158" i="4"/>
  <c r="BR158" i="4"/>
  <c r="BS158" i="4"/>
  <c r="BT158" i="4"/>
  <c r="BU158" i="4"/>
  <c r="BQ159" i="4"/>
  <c r="BR159" i="4"/>
  <c r="BS159" i="4"/>
  <c r="BT159" i="4"/>
  <c r="BU159" i="4"/>
  <c r="BQ160" i="4"/>
  <c r="BR160" i="4"/>
  <c r="BS160" i="4"/>
  <c r="BT160" i="4"/>
  <c r="BU160" i="4"/>
  <c r="BQ161" i="4"/>
  <c r="BR161" i="4"/>
  <c r="BS161" i="4"/>
  <c r="BT161" i="4"/>
  <c r="BU161" i="4"/>
  <c r="BQ162" i="4"/>
  <c r="BR162" i="4"/>
  <c r="BS162" i="4"/>
  <c r="BT162" i="4"/>
  <c r="BU162" i="4"/>
  <c r="BQ163" i="4"/>
  <c r="BR163" i="4"/>
  <c r="BS163" i="4"/>
  <c r="BT163" i="4"/>
  <c r="BU163" i="4"/>
  <c r="BQ164" i="4"/>
  <c r="BR164" i="4"/>
  <c r="BS164" i="4"/>
  <c r="BT164" i="4"/>
  <c r="BU164" i="4"/>
  <c r="BQ165" i="4"/>
  <c r="BR165" i="4"/>
  <c r="BS165" i="4"/>
  <c r="BT165" i="4"/>
  <c r="BU165" i="4"/>
  <c r="BQ166" i="4"/>
  <c r="BR166" i="4"/>
  <c r="BS166" i="4"/>
  <c r="BT166" i="4"/>
  <c r="BU166" i="4"/>
  <c r="BQ167" i="4"/>
  <c r="BR167" i="4"/>
  <c r="BS167" i="4"/>
  <c r="BT167" i="4"/>
  <c r="BU167" i="4"/>
  <c r="BQ168" i="4"/>
  <c r="BR168" i="4"/>
  <c r="BS168" i="4"/>
  <c r="BT168" i="4"/>
  <c r="BU168" i="4"/>
  <c r="BQ169" i="4"/>
  <c r="BR169" i="4"/>
  <c r="BS169" i="4"/>
  <c r="BT169" i="4"/>
  <c r="BU169" i="4"/>
  <c r="BQ170" i="4"/>
  <c r="BR170" i="4"/>
  <c r="BS170" i="4"/>
  <c r="BT170" i="4"/>
  <c r="BU170" i="4"/>
  <c r="BQ171" i="4"/>
  <c r="BR171" i="4"/>
  <c r="BS171" i="4"/>
  <c r="BT171" i="4"/>
  <c r="BU171" i="4"/>
  <c r="BQ172" i="4"/>
  <c r="BR172" i="4"/>
  <c r="BS172" i="4"/>
  <c r="BT172" i="4"/>
  <c r="BU172" i="4"/>
  <c r="BQ173" i="4"/>
  <c r="BR173" i="4"/>
  <c r="BS173" i="4"/>
  <c r="BT173" i="4"/>
  <c r="BU173" i="4"/>
  <c r="BQ174" i="4"/>
  <c r="BR174" i="4"/>
  <c r="BS174" i="4"/>
  <c r="BT174" i="4"/>
  <c r="BU174" i="4"/>
  <c r="BQ175" i="4"/>
  <c r="BR175" i="4"/>
  <c r="BS175" i="4"/>
  <c r="BT175" i="4"/>
  <c r="BU175" i="4"/>
  <c r="BQ176" i="4"/>
  <c r="BR176" i="4"/>
  <c r="BS176" i="4"/>
  <c r="BT176" i="4"/>
  <c r="BU176" i="4"/>
  <c r="BQ177" i="4"/>
  <c r="BR177" i="4"/>
  <c r="BS177" i="4"/>
  <c r="BT177" i="4"/>
  <c r="BU177" i="4"/>
  <c r="BQ178" i="4"/>
  <c r="BR178" i="4"/>
  <c r="BS178" i="4"/>
  <c r="BT178" i="4"/>
  <c r="BU178" i="4"/>
  <c r="BQ179" i="4"/>
  <c r="BR179" i="4"/>
  <c r="BS179" i="4"/>
  <c r="BT179" i="4"/>
  <c r="BU179" i="4"/>
  <c r="BQ180" i="4"/>
  <c r="BR180" i="4"/>
  <c r="BS180" i="4"/>
  <c r="BT180" i="4"/>
  <c r="BU180" i="4"/>
  <c r="BQ181" i="4"/>
  <c r="BR181" i="4"/>
  <c r="BS181" i="4"/>
  <c r="BT181" i="4"/>
  <c r="BU181" i="4"/>
  <c r="BQ182" i="4"/>
  <c r="BR182" i="4"/>
  <c r="BS182" i="4"/>
  <c r="BT182" i="4"/>
  <c r="BU182" i="4"/>
  <c r="BQ183" i="4"/>
  <c r="BR183" i="4"/>
  <c r="BS183" i="4"/>
  <c r="BT183" i="4"/>
  <c r="BU183" i="4"/>
  <c r="BQ184" i="4"/>
  <c r="BR184" i="4"/>
  <c r="BS184" i="4"/>
  <c r="BT184" i="4"/>
  <c r="BU184" i="4"/>
  <c r="BQ185" i="4"/>
  <c r="BR185" i="4"/>
  <c r="BS185" i="4"/>
  <c r="BT185" i="4"/>
  <c r="BU185" i="4"/>
  <c r="BQ186" i="4"/>
  <c r="BR186" i="4"/>
  <c r="BS186" i="4"/>
  <c r="BT186" i="4"/>
  <c r="BU186" i="4"/>
  <c r="BQ187" i="4"/>
  <c r="BR187" i="4"/>
  <c r="BS187" i="4"/>
  <c r="BT187" i="4"/>
  <c r="BU187" i="4"/>
  <c r="BQ188" i="4"/>
  <c r="BR188" i="4"/>
  <c r="BS188" i="4"/>
  <c r="BT188" i="4"/>
  <c r="BU188" i="4"/>
  <c r="BQ189" i="4"/>
  <c r="BR189" i="4"/>
  <c r="BS189" i="4"/>
  <c r="BT189" i="4"/>
  <c r="BU189" i="4"/>
  <c r="BQ190" i="4"/>
  <c r="BR190" i="4"/>
  <c r="BS190" i="4"/>
  <c r="BT190" i="4"/>
  <c r="BU190" i="4"/>
  <c r="BQ191" i="4"/>
  <c r="BR191" i="4"/>
  <c r="BS191" i="4"/>
  <c r="BT191" i="4"/>
  <c r="BU191" i="4"/>
  <c r="BQ192" i="4"/>
  <c r="BR192" i="4"/>
  <c r="BS192" i="4"/>
  <c r="BT192" i="4"/>
  <c r="BU192" i="4"/>
  <c r="BQ193" i="4"/>
  <c r="BR193" i="4"/>
  <c r="BS193" i="4"/>
  <c r="BT193" i="4"/>
  <c r="BU193" i="4"/>
  <c r="BQ194" i="4"/>
  <c r="BR194" i="4"/>
  <c r="BS194" i="4"/>
  <c r="BT194" i="4"/>
  <c r="BU194" i="4"/>
  <c r="BQ195" i="4"/>
  <c r="BR195" i="4"/>
  <c r="BS195" i="4"/>
  <c r="BT195" i="4"/>
  <c r="BU195" i="4"/>
  <c r="BQ196" i="4"/>
  <c r="BR196" i="4"/>
  <c r="BS196" i="4"/>
  <c r="BT196" i="4"/>
  <c r="BU196" i="4"/>
  <c r="BQ197" i="4"/>
  <c r="BR197" i="4"/>
  <c r="BS197" i="4"/>
  <c r="BT197" i="4"/>
  <c r="BU197" i="4"/>
  <c r="BQ198" i="4"/>
  <c r="BR198" i="4"/>
  <c r="BS198" i="4"/>
  <c r="BT198" i="4"/>
  <c r="BU198" i="4"/>
  <c r="BQ199" i="4"/>
  <c r="BR199" i="4"/>
  <c r="BS199" i="4"/>
  <c r="BT199" i="4"/>
  <c r="BU199" i="4"/>
  <c r="BQ200" i="4"/>
  <c r="BR200" i="4"/>
  <c r="BS200" i="4"/>
  <c r="BT200" i="4"/>
  <c r="BU200" i="4"/>
  <c r="BQ201" i="4"/>
  <c r="BR201" i="4"/>
  <c r="BS201" i="4"/>
  <c r="BT201" i="4"/>
  <c r="BU201" i="4"/>
  <c r="BQ202" i="4"/>
  <c r="BR202" i="4"/>
  <c r="BS202" i="4"/>
  <c r="BT202" i="4"/>
  <c r="BU202" i="4"/>
  <c r="BQ203" i="4"/>
  <c r="BR203" i="4"/>
  <c r="BS203" i="4"/>
  <c r="BT203" i="4"/>
  <c r="BU203" i="4"/>
  <c r="BQ204" i="4"/>
  <c r="BR204" i="4"/>
  <c r="BS204" i="4"/>
  <c r="BT204" i="4"/>
  <c r="BU204" i="4"/>
  <c r="BQ205" i="4"/>
  <c r="BR205" i="4"/>
  <c r="BS205" i="4"/>
  <c r="BT205" i="4"/>
  <c r="BU205" i="4"/>
  <c r="BQ206" i="4"/>
  <c r="BR206" i="4"/>
  <c r="BS206" i="4"/>
  <c r="BT206" i="4"/>
  <c r="BU206" i="4"/>
  <c r="BQ207" i="4"/>
  <c r="BR207" i="4"/>
  <c r="BS207" i="4"/>
  <c r="BT207" i="4"/>
  <c r="BU207" i="4"/>
  <c r="BQ208" i="4"/>
  <c r="BR208" i="4"/>
  <c r="BS208" i="4"/>
  <c r="BT208" i="4"/>
  <c r="BU208" i="4"/>
  <c r="BQ209" i="4"/>
  <c r="BR209" i="4"/>
  <c r="BS209" i="4"/>
  <c r="BT209" i="4"/>
  <c r="BU209" i="4"/>
  <c r="BQ210" i="4"/>
  <c r="BR210" i="4"/>
  <c r="BS210" i="4"/>
  <c r="BT210" i="4"/>
  <c r="BU210" i="4"/>
  <c r="BQ211" i="4"/>
  <c r="BR211" i="4"/>
  <c r="BS211" i="4"/>
  <c r="BT211" i="4"/>
  <c r="BU211" i="4"/>
  <c r="BQ212" i="4"/>
  <c r="BR212" i="4"/>
  <c r="BS212" i="4"/>
  <c r="BT212" i="4"/>
  <c r="BU212" i="4"/>
  <c r="BQ213" i="4"/>
  <c r="BR213" i="4"/>
  <c r="BS213" i="4"/>
  <c r="BT213" i="4"/>
  <c r="BU213" i="4"/>
  <c r="BQ214" i="4"/>
  <c r="BR214" i="4"/>
  <c r="BS214" i="4"/>
  <c r="BT214" i="4"/>
  <c r="BU214" i="4"/>
  <c r="BQ215" i="4"/>
  <c r="BR215" i="4"/>
  <c r="BS215" i="4"/>
  <c r="BT215" i="4"/>
  <c r="BU215" i="4"/>
  <c r="BQ216" i="4"/>
  <c r="BR216" i="4"/>
  <c r="BS216" i="4"/>
  <c r="BT216" i="4"/>
  <c r="BU216" i="4"/>
  <c r="BQ217" i="4"/>
  <c r="BR217" i="4"/>
  <c r="BS217" i="4"/>
  <c r="BT217" i="4"/>
  <c r="BU217" i="4"/>
  <c r="BQ218" i="4"/>
  <c r="BR218" i="4"/>
  <c r="BS218" i="4"/>
  <c r="BT218" i="4"/>
  <c r="BU218" i="4"/>
  <c r="BQ219" i="4"/>
  <c r="BR219" i="4"/>
  <c r="BS219" i="4"/>
  <c r="BT219" i="4"/>
  <c r="BU219" i="4"/>
  <c r="BQ220" i="4"/>
  <c r="BR220" i="4"/>
  <c r="BS220" i="4"/>
  <c r="BT220" i="4"/>
  <c r="BU220" i="4"/>
  <c r="BQ221" i="4"/>
  <c r="BR221" i="4"/>
  <c r="BS221" i="4"/>
  <c r="BT221" i="4"/>
  <c r="BU221" i="4"/>
  <c r="BQ222" i="4"/>
  <c r="BR222" i="4"/>
  <c r="BS222" i="4"/>
  <c r="BT222" i="4"/>
  <c r="BU222" i="4"/>
  <c r="BQ223" i="4"/>
  <c r="BR223" i="4"/>
  <c r="BS223" i="4"/>
  <c r="BT223" i="4"/>
  <c r="BU223" i="4"/>
  <c r="BQ224" i="4"/>
  <c r="BR224" i="4"/>
  <c r="BS224" i="4"/>
  <c r="BT224" i="4"/>
  <c r="BU224" i="4"/>
  <c r="BQ225" i="4"/>
  <c r="BR225" i="4"/>
  <c r="BS225" i="4"/>
  <c r="BT225" i="4"/>
  <c r="BU225" i="4"/>
  <c r="BQ226" i="4"/>
  <c r="BR226" i="4"/>
  <c r="BS226" i="4"/>
  <c r="BT226" i="4"/>
  <c r="BU226" i="4"/>
  <c r="BQ227" i="4"/>
  <c r="BR227" i="4"/>
  <c r="BS227" i="4"/>
  <c r="BT227" i="4"/>
  <c r="BU227" i="4"/>
  <c r="BQ228" i="4"/>
  <c r="BR228" i="4"/>
  <c r="BS228" i="4"/>
  <c r="BT228" i="4"/>
  <c r="BU228" i="4"/>
  <c r="BQ229" i="4"/>
  <c r="BR229" i="4"/>
  <c r="BS229" i="4"/>
  <c r="BT229" i="4"/>
  <c r="BU229" i="4"/>
  <c r="BQ230" i="4"/>
  <c r="BR230" i="4"/>
  <c r="BS230" i="4"/>
  <c r="BT230" i="4"/>
  <c r="BU230" i="4"/>
  <c r="BQ231" i="4"/>
  <c r="BR231" i="4"/>
  <c r="BS231" i="4"/>
  <c r="BT231" i="4"/>
  <c r="BU231" i="4"/>
  <c r="BQ232" i="4"/>
  <c r="BR232" i="4"/>
  <c r="BS232" i="4"/>
  <c r="BT232" i="4"/>
  <c r="BU232" i="4"/>
  <c r="BQ233" i="4"/>
  <c r="BR233" i="4"/>
  <c r="BS233" i="4"/>
  <c r="BT233" i="4"/>
  <c r="BU233" i="4"/>
  <c r="BQ234" i="4"/>
  <c r="BR234" i="4"/>
  <c r="BS234" i="4"/>
  <c r="BT234" i="4"/>
  <c r="BU234" i="4"/>
  <c r="BQ235" i="4"/>
  <c r="BR235" i="4"/>
  <c r="BS235" i="4"/>
  <c r="BT235" i="4"/>
  <c r="BU235" i="4"/>
  <c r="BQ236" i="4"/>
  <c r="BR236" i="4"/>
  <c r="BS236" i="4"/>
  <c r="BT236" i="4"/>
  <c r="BU236" i="4"/>
  <c r="BQ237" i="4"/>
  <c r="BR237" i="4"/>
  <c r="BS237" i="4"/>
  <c r="BT237" i="4"/>
  <c r="BU237" i="4"/>
  <c r="BQ238" i="4"/>
  <c r="BR238" i="4"/>
  <c r="BS238" i="4"/>
  <c r="BT238" i="4"/>
  <c r="BU238" i="4"/>
  <c r="BQ239" i="4"/>
  <c r="BR239" i="4"/>
  <c r="BS239" i="4"/>
  <c r="BT239" i="4"/>
  <c r="BU239" i="4"/>
  <c r="BQ240" i="4"/>
  <c r="BR240" i="4"/>
  <c r="BS240" i="4"/>
  <c r="BT240" i="4"/>
  <c r="BU240" i="4"/>
  <c r="BQ241" i="4"/>
  <c r="BR241" i="4"/>
  <c r="BS241" i="4"/>
  <c r="BT241" i="4"/>
  <c r="BU241" i="4"/>
  <c r="BQ242" i="4"/>
  <c r="BR242" i="4"/>
  <c r="BS242" i="4"/>
  <c r="BT242" i="4"/>
  <c r="BU242" i="4"/>
  <c r="BQ243" i="4"/>
  <c r="BR243" i="4"/>
  <c r="BS243" i="4"/>
  <c r="BT243" i="4"/>
  <c r="BU243" i="4"/>
  <c r="BQ244" i="4"/>
  <c r="BR244" i="4"/>
  <c r="BS244" i="4"/>
  <c r="BT244" i="4"/>
  <c r="BU244" i="4"/>
  <c r="BQ245" i="4"/>
  <c r="BR245" i="4"/>
  <c r="BS245" i="4"/>
  <c r="BT245" i="4"/>
  <c r="BU245" i="4"/>
  <c r="BQ246" i="4"/>
  <c r="BR246" i="4"/>
  <c r="BS246" i="4"/>
  <c r="BT246" i="4"/>
  <c r="BU246" i="4"/>
  <c r="BQ247" i="4"/>
  <c r="BR247" i="4"/>
  <c r="BS247" i="4"/>
  <c r="BT247" i="4"/>
  <c r="BU247" i="4"/>
  <c r="BQ248" i="4"/>
  <c r="BR248" i="4"/>
  <c r="BS248" i="4"/>
  <c r="BT248" i="4"/>
  <c r="BU248" i="4"/>
  <c r="BQ249" i="4"/>
  <c r="BR249" i="4"/>
  <c r="BS249" i="4"/>
  <c r="BT249" i="4"/>
  <c r="BU249" i="4"/>
  <c r="BQ250" i="4"/>
  <c r="BR250" i="4"/>
  <c r="BS250" i="4"/>
  <c r="BT250" i="4"/>
  <c r="BU250" i="4"/>
  <c r="BQ251" i="4"/>
  <c r="BR251" i="4"/>
  <c r="BS251" i="4"/>
  <c r="BT251" i="4"/>
  <c r="BU251" i="4"/>
  <c r="BQ252" i="4"/>
  <c r="BR252" i="4"/>
  <c r="BS252" i="4"/>
  <c r="BT252" i="4"/>
  <c r="BU252" i="4"/>
  <c r="BQ253" i="4"/>
  <c r="BR253" i="4"/>
  <c r="BS253" i="4"/>
  <c r="BT253" i="4"/>
  <c r="BU253" i="4"/>
  <c r="BQ254" i="4"/>
  <c r="BR254" i="4"/>
  <c r="BS254" i="4"/>
  <c r="BT254" i="4"/>
  <c r="BU254" i="4"/>
  <c r="BQ255" i="4"/>
  <c r="BR255" i="4"/>
  <c r="BS255" i="4"/>
  <c r="BT255" i="4"/>
  <c r="BU255" i="4"/>
  <c r="BQ256" i="4"/>
  <c r="BR256" i="4"/>
  <c r="BS256" i="4"/>
  <c r="BT256" i="4"/>
  <c r="BU256" i="4"/>
  <c r="BQ257" i="4"/>
  <c r="BR257" i="4"/>
  <c r="BS257" i="4"/>
  <c r="BT257" i="4"/>
  <c r="BU257" i="4"/>
  <c r="BQ258" i="4"/>
  <c r="BR258" i="4"/>
  <c r="BS258" i="4"/>
  <c r="BT258" i="4"/>
  <c r="BU258" i="4"/>
  <c r="BQ259" i="4"/>
  <c r="BR259" i="4"/>
  <c r="BS259" i="4"/>
  <c r="BT259" i="4"/>
  <c r="BU259" i="4"/>
  <c r="BQ260" i="4"/>
  <c r="BR260" i="4"/>
  <c r="BS260" i="4"/>
  <c r="BT260" i="4"/>
  <c r="BU260" i="4"/>
  <c r="BQ261" i="4"/>
  <c r="BR261" i="4"/>
  <c r="BS261" i="4"/>
  <c r="BT261" i="4"/>
  <c r="BU261" i="4"/>
  <c r="BQ262" i="4"/>
  <c r="BR262" i="4"/>
  <c r="BS262" i="4"/>
  <c r="BT262" i="4"/>
  <c r="BU262" i="4"/>
  <c r="BQ263" i="4"/>
  <c r="BR263" i="4"/>
  <c r="BS263" i="4"/>
  <c r="BT263" i="4"/>
  <c r="BU263" i="4"/>
  <c r="BQ264" i="4"/>
  <c r="BR264" i="4"/>
  <c r="BS264" i="4"/>
  <c r="BT264" i="4"/>
  <c r="BU264" i="4"/>
  <c r="BQ265" i="4"/>
  <c r="BR265" i="4"/>
  <c r="BS265" i="4"/>
  <c r="BT265" i="4"/>
  <c r="BU265" i="4"/>
  <c r="BQ266" i="4"/>
  <c r="BR266" i="4"/>
  <c r="BS266" i="4"/>
  <c r="BT266" i="4"/>
  <c r="BU266" i="4"/>
  <c r="BQ267" i="4"/>
  <c r="BR267" i="4"/>
  <c r="BS267" i="4"/>
  <c r="BT267" i="4"/>
  <c r="BU267" i="4"/>
  <c r="BQ268" i="4"/>
  <c r="BR268" i="4"/>
  <c r="BS268" i="4"/>
  <c r="BT268" i="4"/>
  <c r="BU268" i="4"/>
  <c r="BQ269" i="4"/>
  <c r="BR269" i="4"/>
  <c r="BS269" i="4"/>
  <c r="BT269" i="4"/>
  <c r="BU269" i="4"/>
  <c r="BQ270" i="4"/>
  <c r="BR270" i="4"/>
  <c r="BS270" i="4"/>
  <c r="BT270" i="4"/>
  <c r="BU270" i="4"/>
  <c r="BQ271" i="4"/>
  <c r="BR271" i="4"/>
  <c r="BS271" i="4"/>
  <c r="BT271" i="4"/>
  <c r="BU271" i="4"/>
  <c r="BQ272" i="4"/>
  <c r="BR272" i="4"/>
  <c r="BS272" i="4"/>
  <c r="BT272" i="4"/>
  <c r="BU272" i="4"/>
  <c r="BQ273" i="4"/>
  <c r="BR273" i="4"/>
  <c r="BS273" i="4"/>
  <c r="BT273" i="4"/>
  <c r="BU273" i="4"/>
  <c r="BQ274" i="4"/>
  <c r="BR274" i="4"/>
  <c r="BS274" i="4"/>
  <c r="BT274" i="4"/>
  <c r="BU274" i="4"/>
  <c r="BQ275" i="4"/>
  <c r="BR275" i="4"/>
  <c r="BS275" i="4"/>
  <c r="BT275" i="4"/>
  <c r="BU275" i="4"/>
  <c r="BQ276" i="4"/>
  <c r="BR276" i="4"/>
  <c r="BS276" i="4"/>
  <c r="BT276" i="4"/>
  <c r="BU276" i="4"/>
  <c r="BQ277" i="4"/>
  <c r="BR277" i="4"/>
  <c r="BS277" i="4"/>
  <c r="BT277" i="4"/>
  <c r="BU277" i="4"/>
  <c r="BQ278" i="4"/>
  <c r="BR278" i="4"/>
  <c r="BS278" i="4"/>
  <c r="BT278" i="4"/>
  <c r="BU278" i="4"/>
  <c r="BQ279" i="4"/>
  <c r="BR279" i="4"/>
  <c r="BS279" i="4"/>
  <c r="BT279" i="4"/>
  <c r="BU279" i="4"/>
  <c r="BQ280" i="4"/>
  <c r="BR280" i="4"/>
  <c r="BS280" i="4"/>
  <c r="BT280" i="4"/>
  <c r="BU280" i="4"/>
  <c r="BQ281" i="4"/>
  <c r="BR281" i="4"/>
  <c r="BS281" i="4"/>
  <c r="BT281" i="4"/>
  <c r="BU281" i="4"/>
  <c r="BQ282" i="4"/>
  <c r="BR282" i="4"/>
  <c r="BS282" i="4"/>
  <c r="BT282" i="4"/>
  <c r="BU282" i="4"/>
  <c r="BQ283" i="4"/>
  <c r="BR283" i="4"/>
  <c r="BS283" i="4"/>
  <c r="BT283" i="4"/>
  <c r="BU283" i="4"/>
  <c r="BQ284" i="4"/>
  <c r="BR284" i="4"/>
  <c r="BS284" i="4"/>
  <c r="BT284" i="4"/>
  <c r="BU284" i="4"/>
  <c r="BQ285" i="4"/>
  <c r="BR285" i="4"/>
  <c r="BS285" i="4"/>
  <c r="BT285" i="4"/>
  <c r="BU285" i="4"/>
  <c r="BQ286" i="4"/>
  <c r="BR286" i="4"/>
  <c r="BS286" i="4"/>
  <c r="BT286" i="4"/>
  <c r="BU286" i="4"/>
  <c r="BQ287" i="4"/>
  <c r="BR287" i="4"/>
  <c r="BS287" i="4"/>
  <c r="BT287" i="4"/>
  <c r="BU287" i="4"/>
  <c r="BQ288" i="4"/>
  <c r="BR288" i="4"/>
  <c r="BS288" i="4"/>
  <c r="BT288" i="4"/>
  <c r="BU288" i="4"/>
  <c r="BQ289" i="4"/>
  <c r="BR289" i="4"/>
  <c r="BS289" i="4"/>
  <c r="BT289" i="4"/>
  <c r="BU289" i="4"/>
  <c r="BQ290" i="4"/>
  <c r="BR290" i="4"/>
  <c r="BS290" i="4"/>
  <c r="BT290" i="4"/>
  <c r="BU290" i="4"/>
  <c r="BQ291" i="4"/>
  <c r="BR291" i="4"/>
  <c r="BS291" i="4"/>
  <c r="BT291" i="4"/>
  <c r="BU291" i="4"/>
  <c r="BQ292" i="4"/>
  <c r="BR292" i="4"/>
  <c r="BS292" i="4"/>
  <c r="BT292" i="4"/>
  <c r="BU292" i="4"/>
  <c r="BQ293" i="4"/>
  <c r="BR293" i="4"/>
  <c r="BS293" i="4"/>
  <c r="BT293" i="4"/>
  <c r="BU293" i="4"/>
  <c r="BQ294" i="4"/>
  <c r="BR294" i="4"/>
  <c r="BS294" i="4"/>
  <c r="BT294" i="4"/>
  <c r="BU294" i="4"/>
  <c r="BQ295" i="4"/>
  <c r="BR295" i="4"/>
  <c r="BS295" i="4"/>
  <c r="BT295" i="4"/>
  <c r="BU295" i="4"/>
  <c r="BQ296" i="4"/>
  <c r="BR296" i="4"/>
  <c r="BS296" i="4"/>
  <c r="BT296" i="4"/>
  <c r="BU296" i="4"/>
  <c r="BQ297" i="4"/>
  <c r="BR297" i="4"/>
  <c r="BS297" i="4"/>
  <c r="BT297" i="4"/>
  <c r="BU297" i="4"/>
  <c r="BQ298" i="4"/>
  <c r="BR298" i="4"/>
  <c r="BS298" i="4"/>
  <c r="BT298" i="4"/>
  <c r="BU298" i="4"/>
  <c r="BQ299" i="4"/>
  <c r="BR299" i="4"/>
  <c r="BS299" i="4"/>
  <c r="BT299" i="4"/>
  <c r="BU299" i="4"/>
  <c r="BQ300" i="4"/>
  <c r="BR300" i="4"/>
  <c r="BS300" i="4"/>
  <c r="BT300" i="4"/>
  <c r="BU300" i="4"/>
  <c r="BQ301" i="4"/>
  <c r="BR301" i="4"/>
  <c r="BS301" i="4"/>
  <c r="BT301" i="4"/>
  <c r="BU301" i="4"/>
  <c r="BQ302" i="4"/>
  <c r="BR302" i="4"/>
  <c r="BS302" i="4"/>
  <c r="BT302" i="4"/>
  <c r="BU302" i="4"/>
  <c r="BQ303" i="4"/>
  <c r="BR303" i="4"/>
  <c r="BS303" i="4"/>
  <c r="BT303" i="4"/>
  <c r="BU303" i="4"/>
  <c r="BQ304" i="4"/>
  <c r="BR304" i="4"/>
  <c r="BS304" i="4"/>
  <c r="BT304" i="4"/>
  <c r="BU304" i="4"/>
  <c r="BQ305" i="4"/>
  <c r="BR305" i="4"/>
  <c r="BS305" i="4"/>
  <c r="BT305" i="4"/>
  <c r="BU305" i="4"/>
  <c r="BQ306" i="4"/>
  <c r="BR306" i="4"/>
  <c r="BS306" i="4"/>
  <c r="BT306" i="4"/>
  <c r="BU306" i="4"/>
  <c r="BQ307" i="4"/>
  <c r="BR307" i="4"/>
  <c r="BS307" i="4"/>
  <c r="BT307" i="4"/>
  <c r="BU307" i="4"/>
  <c r="BQ308" i="4"/>
  <c r="BR308" i="4"/>
  <c r="BS308" i="4"/>
  <c r="BT308" i="4"/>
  <c r="BU308" i="4"/>
  <c r="BR6" i="4"/>
  <c r="BR316" i="4" s="1"/>
  <c r="BS6" i="4"/>
  <c r="BS316" i="4" s="1"/>
  <c r="BT6" i="4"/>
  <c r="BT316" i="4" s="1"/>
  <c r="BU6" i="4"/>
  <c r="BU316" i="4" s="1"/>
  <c r="BQ6" i="4"/>
  <c r="BQ316" i="4" s="1"/>
  <c r="BU346" i="6" l="1"/>
  <c r="BU335" i="6"/>
  <c r="BU13" i="6"/>
  <c r="BU187" i="6"/>
  <c r="BU175" i="6"/>
  <c r="BU163" i="6"/>
  <c r="BU151" i="6"/>
  <c r="BU139" i="6"/>
  <c r="BU79" i="6"/>
  <c r="BU67" i="6"/>
  <c r="BU56" i="6"/>
  <c r="BU44" i="6"/>
  <c r="BU32" i="6"/>
  <c r="BU20" i="6"/>
  <c r="BU127" i="6"/>
  <c r="BU115" i="6"/>
  <c r="BU103" i="6"/>
  <c r="BU91" i="6"/>
  <c r="BU8" i="6"/>
  <c r="BU342" i="6"/>
  <c r="BU340" i="6"/>
  <c r="BU328" i="6"/>
  <c r="BU75" i="6"/>
  <c r="BU63" i="6"/>
  <c r="BU52" i="6"/>
  <c r="BU40" i="6"/>
  <c r="BU28" i="6"/>
  <c r="BU16" i="6"/>
  <c r="BU349" i="6"/>
  <c r="BS347" i="6"/>
  <c r="BU338" i="6"/>
  <c r="BU330" i="6"/>
  <c r="BU206" i="6"/>
  <c r="BU170" i="6"/>
  <c r="BU158" i="6"/>
  <c r="BU146" i="6"/>
  <c r="BU134" i="6"/>
  <c r="BU122" i="6"/>
  <c r="BU110" i="6"/>
  <c r="BU98" i="6"/>
  <c r="BU86" i="6"/>
  <c r="BU74" i="6"/>
  <c r="BU62" i="6"/>
  <c r="BU51" i="6"/>
  <c r="BU39" i="6"/>
  <c r="BU27" i="6"/>
  <c r="BU15" i="6"/>
  <c r="BU348" i="6"/>
  <c r="BU9" i="6"/>
  <c r="BU149" i="6"/>
  <c r="BU137" i="6"/>
  <c r="BU125" i="6"/>
  <c r="BU113" i="6"/>
  <c r="BU101" i="6"/>
  <c r="BU89" i="6"/>
  <c r="BU77" i="6"/>
  <c r="BU65" i="6"/>
  <c r="BU54" i="6"/>
  <c r="BU42" i="6"/>
  <c r="BU30" i="6"/>
  <c r="BU18" i="6"/>
  <c r="BU351" i="6"/>
  <c r="BS351" i="6"/>
  <c r="BU218" i="6"/>
  <c r="BU311" i="6"/>
  <c r="BU299" i="6"/>
  <c r="BU287" i="6"/>
  <c r="BU275" i="6"/>
  <c r="BU263" i="6"/>
  <c r="BU251" i="6"/>
  <c r="BU239" i="6"/>
  <c r="BU228" i="6"/>
  <c r="BU216" i="6"/>
  <c r="BU204" i="6"/>
  <c r="BU192" i="6"/>
  <c r="BU180" i="6"/>
  <c r="BU168" i="6"/>
  <c r="BU144" i="6"/>
  <c r="BU132" i="6"/>
  <c r="BU120" i="6"/>
  <c r="BU108" i="6"/>
  <c r="BU96" i="6"/>
  <c r="BU84" i="6"/>
  <c r="BU72" i="6"/>
  <c r="BU61" i="6"/>
  <c r="BU49" i="6"/>
  <c r="BU37" i="6"/>
  <c r="BU25" i="6"/>
  <c r="BU288" i="6"/>
  <c r="BU300" i="6"/>
  <c r="BU343" i="6"/>
  <c r="BU156" i="6"/>
  <c r="BU253" i="6"/>
  <c r="BU241" i="6"/>
  <c r="BU230" i="6"/>
  <c r="BU194" i="6"/>
  <c r="BU182" i="6"/>
  <c r="BU21" i="6"/>
  <c r="BU331" i="6"/>
  <c r="BU302" i="6"/>
  <c r="BU254" i="6"/>
  <c r="BU242" i="6"/>
  <c r="BU231" i="6"/>
  <c r="BU219" i="6"/>
  <c r="BU207" i="6"/>
  <c r="BU195" i="6"/>
  <c r="BU183" i="6"/>
  <c r="BU171" i="6"/>
  <c r="BU159" i="6"/>
  <c r="BU147" i="6"/>
  <c r="BU135" i="6"/>
  <c r="BU123" i="6"/>
  <c r="BU111" i="6"/>
  <c r="BU99" i="6"/>
  <c r="BU87" i="6"/>
  <c r="BU313" i="6"/>
  <c r="BU266" i="6"/>
  <c r="BU309" i="6"/>
  <c r="BU297" i="6"/>
  <c r="BU285" i="6"/>
  <c r="BU273" i="6"/>
  <c r="BU261" i="6"/>
  <c r="BU249" i="6"/>
  <c r="BU237" i="6"/>
  <c r="BU226" i="6"/>
  <c r="BU214" i="6"/>
  <c r="BU202" i="6"/>
  <c r="BU190" i="6"/>
  <c r="BU178" i="6"/>
  <c r="BU166" i="6"/>
  <c r="BU154" i="6"/>
  <c r="BU142" i="6"/>
  <c r="BU130" i="6"/>
  <c r="BU118" i="6"/>
  <c r="BU106" i="6"/>
  <c r="BU94" i="6"/>
  <c r="BU82" i="6"/>
  <c r="BU70" i="6"/>
  <c r="BU59" i="6"/>
  <c r="BU47" i="6"/>
  <c r="BU35" i="6"/>
  <c r="BU23" i="6"/>
  <c r="BU344" i="6"/>
  <c r="BU333" i="6"/>
  <c r="BU278" i="6"/>
  <c r="BU312" i="6"/>
  <c r="BU337" i="6"/>
  <c r="BU301" i="6"/>
  <c r="BU332" i="6"/>
  <c r="BU289" i="6"/>
  <c r="BU314" i="6"/>
  <c r="BU303" i="6"/>
  <c r="BU291" i="6"/>
  <c r="BU279" i="6"/>
  <c r="BU267" i="6"/>
  <c r="BU255" i="6"/>
  <c r="BU243" i="6"/>
  <c r="BU220" i="6"/>
  <c r="BU208" i="6"/>
  <c r="BU196" i="6"/>
  <c r="BU184" i="6"/>
  <c r="BU172" i="6"/>
  <c r="BU160" i="6"/>
  <c r="BU148" i="6"/>
  <c r="BU136" i="6"/>
  <c r="BU124" i="6"/>
  <c r="BU112" i="6"/>
  <c r="BU100" i="6"/>
  <c r="BU277" i="6"/>
  <c r="BU264" i="6"/>
  <c r="BU252" i="6"/>
  <c r="BU240" i="6"/>
  <c r="BU229" i="6"/>
  <c r="BU217" i="6"/>
  <c r="BU205" i="6"/>
  <c r="BU193" i="6"/>
  <c r="BU181" i="6"/>
  <c r="BU169" i="6"/>
  <c r="BU157" i="6"/>
  <c r="BU145" i="6"/>
  <c r="BU133" i="6"/>
  <c r="BU121" i="6"/>
  <c r="BU109" i="6"/>
  <c r="BU97" i="6"/>
  <c r="BU85" i="6"/>
  <c r="BU73" i="6"/>
  <c r="BU50" i="6"/>
  <c r="BU38" i="6"/>
  <c r="BU26" i="6"/>
  <c r="BU14" i="6"/>
  <c r="BU11" i="6"/>
  <c r="BU317" i="4"/>
  <c r="BU304" i="6"/>
  <c r="BU292" i="6"/>
  <c r="BU280" i="6"/>
  <c r="BU268" i="6"/>
  <c r="BU256" i="6"/>
  <c r="BU244" i="6"/>
  <c r="BU232" i="6"/>
  <c r="BU221" i="6"/>
  <c r="BU209" i="6"/>
  <c r="BU197" i="6"/>
  <c r="BU185" i="6"/>
  <c r="BU173" i="6"/>
  <c r="BU161" i="6"/>
  <c r="BU306" i="6"/>
  <c r="BU294" i="6"/>
  <c r="BU282" i="6"/>
  <c r="BU270" i="6"/>
  <c r="BU258" i="6"/>
  <c r="BU246" i="6"/>
  <c r="BU234" i="6"/>
  <c r="BU223" i="6"/>
  <c r="BU211" i="6"/>
  <c r="BU199" i="6"/>
  <c r="BU265" i="6"/>
  <c r="BU284" i="6"/>
  <c r="BU272" i="6"/>
  <c r="BU260" i="6"/>
  <c r="BU248" i="6"/>
  <c r="BU236" i="6"/>
  <c r="BU225" i="6"/>
  <c r="BU213" i="6"/>
  <c r="BU201" i="6"/>
  <c r="BU189" i="6"/>
  <c r="BU177" i="6"/>
  <c r="BU165" i="6"/>
  <c r="BU153" i="6"/>
  <c r="BU141" i="6"/>
  <c r="BU129" i="6"/>
  <c r="BU117" i="6"/>
  <c r="BU105" i="6"/>
  <c r="BU93" i="6"/>
  <c r="BU81" i="6"/>
  <c r="BU69" i="6"/>
  <c r="BU58" i="6"/>
  <c r="BU46" i="6"/>
  <c r="BU34" i="6"/>
  <c r="BU22" i="6"/>
  <c r="BU10" i="6"/>
  <c r="BU88" i="6"/>
  <c r="BU76" i="6"/>
  <c r="BU64" i="6"/>
  <c r="BU53" i="6"/>
  <c r="BU41" i="6"/>
  <c r="BU29" i="6"/>
  <c r="BU17" i="6"/>
  <c r="BU350" i="6"/>
  <c r="BU339" i="6"/>
  <c r="BU308" i="6"/>
  <c r="BU310" i="6"/>
  <c r="BU298" i="6"/>
  <c r="BU286" i="6"/>
  <c r="BU274" i="6"/>
  <c r="BU262" i="6"/>
  <c r="BU250" i="6"/>
  <c r="BU238" i="6"/>
  <c r="BU227" i="6"/>
  <c r="BU215" i="6"/>
  <c r="BU203" i="6"/>
  <c r="BU191" i="6"/>
  <c r="BU179" i="6"/>
  <c r="BU167" i="6"/>
  <c r="BU155" i="6"/>
  <c r="BU143" i="6"/>
  <c r="BU131" i="6"/>
  <c r="BU119" i="6"/>
  <c r="BU107" i="6"/>
  <c r="BU95" i="6"/>
  <c r="BU83" i="6"/>
  <c r="BU71" i="6"/>
  <c r="BU60" i="6"/>
  <c r="BU48" i="6"/>
  <c r="BU36" i="6"/>
  <c r="BU24" i="6"/>
  <c r="BU12" i="6"/>
  <c r="BU345" i="6"/>
  <c r="BU334" i="6"/>
  <c r="BU296" i="6"/>
  <c r="BU305" i="6"/>
  <c r="BU281" i="6"/>
  <c r="BU269" i="6"/>
  <c r="BU257" i="6"/>
  <c r="BU245" i="6"/>
  <c r="BU233" i="6"/>
  <c r="BU222" i="6"/>
  <c r="BU210" i="6"/>
  <c r="BU198" i="6"/>
  <c r="BU186" i="6"/>
  <c r="BU174" i="6"/>
  <c r="BU162" i="6"/>
  <c r="BU150" i="6"/>
  <c r="BU138" i="6"/>
  <c r="BU126" i="6"/>
  <c r="BU114" i="6"/>
  <c r="BU102" i="6"/>
  <c r="BU90" i="6"/>
  <c r="BU78" i="6"/>
  <c r="BU66" i="6"/>
  <c r="BU55" i="6"/>
  <c r="BU43" i="6"/>
  <c r="BU31" i="6"/>
  <c r="BU19" i="6"/>
  <c r="BU7" i="6"/>
  <c r="BU318" i="4"/>
  <c r="BU341" i="6"/>
  <c r="BU329" i="6"/>
  <c r="BU347" i="6"/>
  <c r="BU336" i="6"/>
  <c r="BU307" i="6"/>
  <c r="BU295" i="6"/>
  <c r="BU283" i="6"/>
  <c r="BU259" i="6"/>
  <c r="BU247" i="6"/>
  <c r="BU235" i="6"/>
  <c r="BU224" i="6"/>
  <c r="BU212" i="6"/>
  <c r="BU200" i="6"/>
  <c r="BU188" i="6"/>
  <c r="BU176" i="6"/>
  <c r="BU164" i="6"/>
  <c r="BU152" i="6"/>
  <c r="BU140" i="6"/>
  <c r="BU128" i="6"/>
  <c r="BU116" i="6"/>
  <c r="BU104" i="6"/>
  <c r="BU92" i="6"/>
  <c r="BU80" i="6"/>
  <c r="BU68" i="6"/>
  <c r="BU57" i="6"/>
  <c r="BU45" i="6"/>
  <c r="BU33" i="6"/>
  <c r="BR330" i="6"/>
  <c r="BS330" i="6"/>
  <c r="BR31" i="6"/>
  <c r="BR28" i="6"/>
  <c r="BR24" i="6"/>
  <c r="BR20" i="6"/>
  <c r="BR12" i="6"/>
  <c r="BT342" i="6"/>
  <c r="BT351" i="6"/>
  <c r="BT347" i="6"/>
  <c r="BT344" i="6"/>
  <c r="BT338" i="6"/>
  <c r="BT334" i="6"/>
  <c r="BT340" i="6"/>
  <c r="BT336" i="6"/>
  <c r="BT332" i="6"/>
  <c r="BR349" i="6"/>
  <c r="BR340" i="6"/>
  <c r="BR336" i="6"/>
  <c r="BR332" i="6"/>
  <c r="BS329" i="6"/>
  <c r="BT329" i="6"/>
  <c r="BS340" i="6"/>
  <c r="BS336" i="6"/>
  <c r="BS332" i="6"/>
  <c r="BT31" i="6"/>
  <c r="BS11" i="6"/>
  <c r="BS7" i="6"/>
  <c r="BS348" i="6"/>
  <c r="BS345" i="6"/>
  <c r="BS343" i="6"/>
  <c r="BS339" i="6"/>
  <c r="BS335" i="6"/>
  <c r="BR329" i="6"/>
  <c r="BS19" i="6"/>
  <c r="BS15" i="6"/>
  <c r="BR328" i="6"/>
  <c r="BT27" i="6"/>
  <c r="BR19" i="6"/>
  <c r="BR15" i="6"/>
  <c r="BR11" i="6"/>
  <c r="BR7" i="6"/>
  <c r="BU276" i="6"/>
  <c r="BS139" i="6"/>
  <c r="BS135" i="6"/>
  <c r="BS131" i="6"/>
  <c r="BS127" i="6"/>
  <c r="BS123" i="6"/>
  <c r="BS119" i="6"/>
  <c r="BS115" i="6"/>
  <c r="BS111" i="6"/>
  <c r="BS107" i="6"/>
  <c r="BS103" i="6"/>
  <c r="BS100" i="6"/>
  <c r="BS96" i="6"/>
  <c r="BS92" i="6"/>
  <c r="BS88" i="6"/>
  <c r="BS85" i="6"/>
  <c r="BS81" i="6"/>
  <c r="BS77" i="6"/>
  <c r="BS73" i="6"/>
  <c r="BS69" i="6"/>
  <c r="BS65" i="6"/>
  <c r="BS62" i="6"/>
  <c r="BS59" i="6"/>
  <c r="BS55" i="6"/>
  <c r="BS31" i="6"/>
  <c r="BS328" i="6"/>
  <c r="BS312" i="6"/>
  <c r="BS309" i="6"/>
  <c r="BT308" i="6"/>
  <c r="BS305" i="6"/>
  <c r="BT304" i="6"/>
  <c r="BS301" i="6"/>
  <c r="BS299" i="6"/>
  <c r="BT298" i="6"/>
  <c r="BS296" i="6"/>
  <c r="BT295" i="6"/>
  <c r="BS292" i="6"/>
  <c r="BT291" i="6"/>
  <c r="BS289" i="6"/>
  <c r="BT288" i="6"/>
  <c r="BS285" i="6"/>
  <c r="BT284" i="6"/>
  <c r="BS281" i="6"/>
  <c r="BT280" i="6"/>
  <c r="BS277" i="6"/>
  <c r="BT276" i="6"/>
  <c r="BS273" i="6"/>
  <c r="BT272" i="6"/>
  <c r="BU293" i="6"/>
  <c r="BU290" i="6"/>
  <c r="BS269" i="6"/>
  <c r="BS266" i="6"/>
  <c r="BS262" i="6"/>
  <c r="BS259" i="6"/>
  <c r="BS255" i="6"/>
  <c r="BS251" i="6"/>
  <c r="BS248" i="6"/>
  <c r="BS244" i="6"/>
  <c r="BS240" i="6"/>
  <c r="BS236" i="6"/>
  <c r="BS232" i="6"/>
  <c r="BS229" i="6"/>
  <c r="BS225" i="6"/>
  <c r="BS221" i="6"/>
  <c r="BS217" i="6"/>
  <c r="BS213" i="6"/>
  <c r="BS209" i="6"/>
  <c r="BS205" i="6"/>
  <c r="BS201" i="6"/>
  <c r="BS195" i="6"/>
  <c r="BS191" i="6"/>
  <c r="BS187" i="6"/>
  <c r="BS183" i="6"/>
  <c r="BS179" i="6"/>
  <c r="BS176" i="6"/>
  <c r="BS172" i="6"/>
  <c r="BS168" i="6"/>
  <c r="BS164" i="6"/>
  <c r="BS160" i="6"/>
  <c r="BS156" i="6"/>
  <c r="BS152" i="6"/>
  <c r="BS148" i="6"/>
  <c r="BS144" i="6"/>
  <c r="BS140" i="6"/>
  <c r="BU271" i="6"/>
  <c r="BR258" i="6"/>
  <c r="BR254" i="6"/>
  <c r="BR247" i="6"/>
  <c r="BR243" i="6"/>
  <c r="BR204" i="6"/>
  <c r="BR194" i="6"/>
  <c r="BR190" i="6"/>
  <c r="BR175" i="6"/>
  <c r="BR171" i="6"/>
  <c r="BR167" i="6"/>
  <c r="BR163" i="6"/>
  <c r="BR159" i="6"/>
  <c r="BR155" i="6"/>
  <c r="BR151" i="6"/>
  <c r="BR143" i="6"/>
  <c r="BR127" i="6"/>
  <c r="BR123" i="6"/>
  <c r="BR119" i="6"/>
  <c r="BR115" i="6"/>
  <c r="BR111" i="6"/>
  <c r="BR107" i="6"/>
  <c r="BR103" i="6"/>
  <c r="BR100" i="6"/>
  <c r="BR96" i="6"/>
  <c r="BR92" i="6"/>
  <c r="BR88" i="6"/>
  <c r="BR85" i="6"/>
  <c r="BR81" i="6"/>
  <c r="BR77" i="6"/>
  <c r="BR73" i="6"/>
  <c r="BR59" i="6"/>
  <c r="BR55" i="6"/>
  <c r="BR51" i="6"/>
  <c r="BR47" i="6"/>
  <c r="BR43" i="6"/>
  <c r="BR39" i="6"/>
  <c r="BR35" i="6"/>
  <c r="BS51" i="6"/>
  <c r="BS47" i="6"/>
  <c r="BS43" i="6"/>
  <c r="BS39" i="6"/>
  <c r="BS35" i="6"/>
  <c r="BS28" i="6"/>
  <c r="BS24" i="6"/>
  <c r="BT23" i="6"/>
  <c r="BS20" i="6"/>
  <c r="BT19" i="6"/>
  <c r="BS16" i="6"/>
  <c r="BT15" i="6"/>
  <c r="BS12" i="6"/>
  <c r="BT11" i="6"/>
  <c r="BS8" i="6"/>
  <c r="BT7" i="6"/>
  <c r="BT268" i="6"/>
  <c r="BT265" i="6"/>
  <c r="BT261" i="6"/>
  <c r="BT258" i="6"/>
  <c r="BT254" i="6"/>
  <c r="BT247" i="6"/>
  <c r="BT243" i="6"/>
  <c r="BT239" i="6"/>
  <c r="BT235" i="6"/>
  <c r="BT228" i="6"/>
  <c r="BT224" i="6"/>
  <c r="BT220" i="6"/>
  <c r="BT216" i="6"/>
  <c r="BT212" i="6"/>
  <c r="BT208" i="6"/>
  <c r="BT204" i="6"/>
  <c r="BT198" i="6"/>
  <c r="BT194" i="6"/>
  <c r="BR192" i="6"/>
  <c r="BT190" i="6"/>
  <c r="BR188" i="6"/>
  <c r="BT186" i="6"/>
  <c r="BR184" i="6"/>
  <c r="BT182" i="6"/>
  <c r="BR180" i="6"/>
  <c r="BT178" i="6"/>
  <c r="BR177" i="6"/>
  <c r="BT175" i="6"/>
  <c r="BR173" i="6"/>
  <c r="BT171" i="6"/>
  <c r="BR169" i="6"/>
  <c r="BT167" i="6"/>
  <c r="BR165" i="6"/>
  <c r="BT163" i="6"/>
  <c r="BR161" i="6"/>
  <c r="BT159" i="6"/>
  <c r="BR157" i="6"/>
  <c r="BT155" i="6"/>
  <c r="BR153" i="6"/>
  <c r="BT151" i="6"/>
  <c r="BR149" i="6"/>
  <c r="BT147" i="6"/>
  <c r="BR145" i="6"/>
  <c r="BT143" i="6"/>
  <c r="BR141" i="6"/>
  <c r="BT139" i="6"/>
  <c r="BR137" i="6"/>
  <c r="BS136" i="6"/>
  <c r="BT135" i="6"/>
  <c r="BR133" i="6"/>
  <c r="BS132" i="6"/>
  <c r="BT131" i="6"/>
  <c r="BR129" i="6"/>
  <c r="BS128" i="6"/>
  <c r="BT127" i="6"/>
  <c r="BR125" i="6"/>
  <c r="BS124" i="6"/>
  <c r="BT123" i="6"/>
  <c r="BR121" i="6"/>
  <c r="BS120" i="6"/>
  <c r="BT119" i="6"/>
  <c r="BR117" i="6"/>
  <c r="BS116" i="6"/>
  <c r="BT115" i="6"/>
  <c r="BR113" i="6"/>
  <c r="BS112" i="6"/>
  <c r="BT111" i="6"/>
  <c r="BR109" i="6"/>
  <c r="BS108" i="6"/>
  <c r="BT107" i="6"/>
  <c r="BR105" i="6"/>
  <c r="BT103" i="6"/>
  <c r="BT100" i="6"/>
  <c r="BT96" i="6"/>
  <c r="BT92" i="6"/>
  <c r="BT88" i="6"/>
  <c r="BT85" i="6"/>
  <c r="BT81" i="6"/>
  <c r="BT77" i="6"/>
  <c r="BT73" i="6"/>
  <c r="BT69" i="6"/>
  <c r="BT65" i="6"/>
  <c r="BT62" i="6"/>
  <c r="BT59" i="6"/>
  <c r="BT55" i="6"/>
  <c r="BT51" i="6"/>
  <c r="BT47" i="6"/>
  <c r="BT43" i="6"/>
  <c r="BT39" i="6"/>
  <c r="BT35" i="6"/>
  <c r="BT314" i="6"/>
  <c r="BR312" i="6"/>
  <c r="BT311" i="6"/>
  <c r="BR309" i="6"/>
  <c r="BS308" i="6"/>
  <c r="BT307" i="6"/>
  <c r="BR305" i="6"/>
  <c r="BS304" i="6"/>
  <c r="BT303" i="6"/>
  <c r="BR301" i="6"/>
  <c r="BT300" i="6"/>
  <c r="BR299" i="6"/>
  <c r="BS298" i="6"/>
  <c r="BT297" i="6"/>
  <c r="BR296" i="6"/>
  <c r="BS295" i="6"/>
  <c r="BT294" i="6"/>
  <c r="BR292" i="6"/>
  <c r="BS291" i="6"/>
  <c r="BR289" i="6"/>
  <c r="BS288" i="6"/>
  <c r="BT287" i="6"/>
  <c r="BR285" i="6"/>
  <c r="BS284" i="6"/>
  <c r="BT283" i="6"/>
  <c r="BR281" i="6"/>
  <c r="BS280" i="6"/>
  <c r="BT279" i="6"/>
  <c r="BR277" i="6"/>
  <c r="BS276" i="6"/>
  <c r="BT275" i="6"/>
  <c r="BR273" i="6"/>
  <c r="BS272" i="6"/>
  <c r="BT271" i="6"/>
  <c r="BR269" i="6"/>
  <c r="BS268" i="6"/>
  <c r="BR266" i="6"/>
  <c r="BS265" i="6"/>
  <c r="BT264" i="6"/>
  <c r="BR262" i="6"/>
  <c r="BS261" i="6"/>
  <c r="BT260" i="6"/>
  <c r="BR259" i="6"/>
  <c r="BS258" i="6"/>
  <c r="BT257" i="6"/>
  <c r="BR255" i="6"/>
  <c r="BS254" i="6"/>
  <c r="BT253" i="6"/>
  <c r="BR251" i="6"/>
  <c r="BT250" i="6"/>
  <c r="BR248" i="6"/>
  <c r="BS247" i="6"/>
  <c r="BT246" i="6"/>
  <c r="BR244" i="6"/>
  <c r="BS243" i="6"/>
  <c r="BT242" i="6"/>
  <c r="BR240" i="6"/>
  <c r="BS239" i="6"/>
  <c r="BT238" i="6"/>
  <c r="BR236" i="6"/>
  <c r="BS235" i="6"/>
  <c r="BT234" i="6"/>
  <c r="BR232" i="6"/>
  <c r="BT231" i="6"/>
  <c r="BR229" i="6"/>
  <c r="BS228" i="6"/>
  <c r="BT227" i="6"/>
  <c r="BR225" i="6"/>
  <c r="BS224" i="6"/>
  <c r="BT223" i="6"/>
  <c r="BR221" i="6"/>
  <c r="BS220" i="6"/>
  <c r="BT219" i="6"/>
  <c r="BR217" i="6"/>
  <c r="BS216" i="6"/>
  <c r="BT215" i="6"/>
  <c r="BR213" i="6"/>
  <c r="BS212" i="6"/>
  <c r="BT211" i="6"/>
  <c r="BR209" i="6"/>
  <c r="BS208" i="6"/>
  <c r="BT207" i="6"/>
  <c r="BR205" i="6"/>
  <c r="BS204" i="6"/>
  <c r="BT203" i="6"/>
  <c r="BR201" i="6"/>
  <c r="BT200" i="6"/>
  <c r="BS198" i="6"/>
  <c r="BT197" i="6"/>
  <c r="BR195" i="6"/>
  <c r="BS194" i="6"/>
  <c r="BT193" i="6"/>
  <c r="BR191" i="6"/>
  <c r="BS190" i="6"/>
  <c r="BR187" i="6"/>
  <c r="BS186" i="6"/>
  <c r="BR183" i="6"/>
  <c r="BS182" i="6"/>
  <c r="BR179" i="6"/>
  <c r="BS178" i="6"/>
  <c r="BR176" i="6"/>
  <c r="BS175" i="6"/>
  <c r="BR172" i="6"/>
  <c r="BS171" i="6"/>
  <c r="BR168" i="6"/>
  <c r="BS167" i="6"/>
  <c r="BR164" i="6"/>
  <c r="BS163" i="6"/>
  <c r="BR160" i="6"/>
  <c r="BS159" i="6"/>
  <c r="BR156" i="6"/>
  <c r="BS155" i="6"/>
  <c r="BR152" i="6"/>
  <c r="BS151" i="6"/>
  <c r="BR148" i="6"/>
  <c r="BS147" i="6"/>
  <c r="BR144" i="6"/>
  <c r="BS143" i="6"/>
  <c r="BR140" i="6"/>
  <c r="BR136" i="6"/>
  <c r="BR132" i="6"/>
  <c r="BR128" i="6"/>
  <c r="BR124" i="6"/>
  <c r="BR120" i="6"/>
  <c r="BR116" i="6"/>
  <c r="BR112" i="6"/>
  <c r="BR108" i="6"/>
  <c r="BR104" i="6"/>
  <c r="BR101" i="6"/>
  <c r="BT99" i="6"/>
  <c r="BR97" i="6"/>
  <c r="BT95" i="6"/>
  <c r="BR93" i="6"/>
  <c r="BT91" i="6"/>
  <c r="BR89" i="6"/>
  <c r="BT87" i="6"/>
  <c r="BT84" i="6"/>
  <c r="BR82" i="6"/>
  <c r="BT80" i="6"/>
  <c r="BR78" i="6"/>
  <c r="BT76" i="6"/>
  <c r="BR74" i="6"/>
  <c r="BT72" i="6"/>
  <c r="BR70" i="6"/>
  <c r="BT68" i="6"/>
  <c r="BR66" i="6"/>
  <c r="BT64" i="6"/>
  <c r="BR60" i="6"/>
  <c r="BT58" i="6"/>
  <c r="BR56" i="6"/>
  <c r="BT54" i="6"/>
  <c r="BR52" i="6"/>
  <c r="BT50" i="6"/>
  <c r="BR48" i="6"/>
  <c r="BT46" i="6"/>
  <c r="BR44" i="6"/>
  <c r="BT42" i="6"/>
  <c r="BR40" i="6"/>
  <c r="BT38" i="6"/>
  <c r="BR36" i="6"/>
  <c r="BT34" i="6"/>
  <c r="BR32" i="6"/>
  <c r="BR29" i="6"/>
  <c r="BR25" i="6"/>
  <c r="BR21" i="6"/>
  <c r="BR17" i="6"/>
  <c r="BR13" i="6"/>
  <c r="BR9" i="6"/>
  <c r="BS104" i="6"/>
  <c r="BS101" i="6"/>
  <c r="BS97" i="6"/>
  <c r="BS93" i="6"/>
  <c r="BS89" i="6"/>
  <c r="BS82" i="6"/>
  <c r="BS78" i="6"/>
  <c r="BS74" i="6"/>
  <c r="BS70" i="6"/>
  <c r="BS66" i="6"/>
  <c r="BS60" i="6"/>
  <c r="BS56" i="6"/>
  <c r="BS52" i="6"/>
  <c r="BS48" i="6"/>
  <c r="BS44" i="6"/>
  <c r="BS40" i="6"/>
  <c r="BS36" i="6"/>
  <c r="BS32" i="6"/>
  <c r="BS29" i="6"/>
  <c r="BT28" i="6"/>
  <c r="BS25" i="6"/>
  <c r="BT24" i="6"/>
  <c r="BR351" i="6"/>
  <c r="BT349" i="6"/>
  <c r="BR347" i="6"/>
  <c r="BR344" i="6"/>
  <c r="BR342" i="6"/>
  <c r="BR338" i="6"/>
  <c r="BR334" i="6"/>
  <c r="BT330" i="6"/>
  <c r="BT328" i="6"/>
  <c r="BT312" i="6"/>
  <c r="BT309" i="6"/>
  <c r="BT305" i="6"/>
  <c r="BT301" i="6"/>
  <c r="BT299" i="6"/>
  <c r="BT296" i="6"/>
  <c r="BT292" i="6"/>
  <c r="BT289" i="6"/>
  <c r="BT285" i="6"/>
  <c r="BT281" i="6"/>
  <c r="BT277" i="6"/>
  <c r="BT273" i="6"/>
  <c r="BT269" i="6"/>
  <c r="BT266" i="6"/>
  <c r="BT262" i="6"/>
  <c r="BT259" i="6"/>
  <c r="BT255" i="6"/>
  <c r="BT251" i="6"/>
  <c r="BT248" i="6"/>
  <c r="BT244" i="6"/>
  <c r="BT240" i="6"/>
  <c r="BT236" i="6"/>
  <c r="BT232" i="6"/>
  <c r="BT229" i="6"/>
  <c r="BT225" i="6"/>
  <c r="BT221" i="6"/>
  <c r="BT217" i="6"/>
  <c r="BT213" i="6"/>
  <c r="BT209" i="6"/>
  <c r="BT205" i="6"/>
  <c r="BT201" i="6"/>
  <c r="BT195" i="6"/>
  <c r="BT191" i="6"/>
  <c r="BT187" i="6"/>
  <c r="BT183" i="6"/>
  <c r="BT179" i="6"/>
  <c r="BT176" i="6"/>
  <c r="BT172" i="6"/>
  <c r="BT168" i="6"/>
  <c r="BT164" i="6"/>
  <c r="BT160" i="6"/>
  <c r="BT156" i="6"/>
  <c r="BT152" i="6"/>
  <c r="BT148" i="6"/>
  <c r="BT144" i="6"/>
  <c r="BT140" i="6"/>
  <c r="BT136" i="6"/>
  <c r="BT132" i="6"/>
  <c r="BT128" i="6"/>
  <c r="BT124" i="6"/>
  <c r="BT120" i="6"/>
  <c r="BT116" i="6"/>
  <c r="BT112" i="6"/>
  <c r="BT108" i="6"/>
  <c r="BT104" i="6"/>
  <c r="BT101" i="6"/>
  <c r="BT97" i="6"/>
  <c r="BT93" i="6"/>
  <c r="BT89" i="6"/>
  <c r="BT82" i="6"/>
  <c r="BT78" i="6"/>
  <c r="BT74" i="6"/>
  <c r="BT70" i="6"/>
  <c r="BT66" i="6"/>
  <c r="BT60" i="6"/>
  <c r="BT56" i="6"/>
  <c r="BT52" i="6"/>
  <c r="BT48" i="6"/>
  <c r="BT44" i="6"/>
  <c r="BT40" i="6"/>
  <c r="BT36" i="6"/>
  <c r="BT32" i="6"/>
  <c r="BT29" i="6"/>
  <c r="BT25" i="6"/>
  <c r="BT21" i="6"/>
  <c r="BT17" i="6"/>
  <c r="BT13" i="6"/>
  <c r="BT9" i="6"/>
  <c r="BR310" i="6"/>
  <c r="BR306" i="6"/>
  <c r="BR302" i="6"/>
  <c r="BR293" i="6"/>
  <c r="BR290" i="6"/>
  <c r="BR286" i="6"/>
  <c r="BR282" i="6"/>
  <c r="BR278" i="6"/>
  <c r="BR274" i="6"/>
  <c r="BR270" i="6"/>
  <c r="BR267" i="6"/>
  <c r="BR263" i="6"/>
  <c r="BR256" i="6"/>
  <c r="BR252" i="6"/>
  <c r="BR249" i="6"/>
  <c r="BR245" i="6"/>
  <c r="BR241" i="6"/>
  <c r="BR237" i="6"/>
  <c r="BR233" i="6"/>
  <c r="BR230" i="6"/>
  <c r="BR226" i="6"/>
  <c r="BR222" i="6"/>
  <c r="BR218" i="6"/>
  <c r="BR214" i="6"/>
  <c r="BR210" i="6"/>
  <c r="BU6" i="6"/>
  <c r="BR6" i="6"/>
  <c r="BR313" i="6"/>
  <c r="BS313" i="6"/>
  <c r="BR311" i="6"/>
  <c r="BS310" i="6"/>
  <c r="BR307" i="6"/>
  <c r="BS306" i="6"/>
  <c r="BR303" i="6"/>
  <c r="BS302" i="6"/>
  <c r="BR300" i="6"/>
  <c r="BR297" i="6"/>
  <c r="BR294" i="6"/>
  <c r="BS293" i="6"/>
  <c r="BS290" i="6"/>
  <c r="BR287" i="6"/>
  <c r="BS286" i="6"/>
  <c r="BR283" i="6"/>
  <c r="BS282" i="6"/>
  <c r="BR279" i="6"/>
  <c r="BS278" i="6"/>
  <c r="BR275" i="6"/>
  <c r="BS274" i="6"/>
  <c r="BR271" i="6"/>
  <c r="BS270" i="6"/>
  <c r="BS267" i="6"/>
  <c r="BR264" i="6"/>
  <c r="BS263" i="6"/>
  <c r="BR260" i="6"/>
  <c r="BR257" i="6"/>
  <c r="BS256" i="6"/>
  <c r="BR253" i="6"/>
  <c r="BS252" i="6"/>
  <c r="BR250" i="6"/>
  <c r="BS249" i="6"/>
  <c r="BR246" i="6"/>
  <c r="BS245" i="6"/>
  <c r="BR242" i="6"/>
  <c r="BS241" i="6"/>
  <c r="BR238" i="6"/>
  <c r="BS237" i="6"/>
  <c r="BR234" i="6"/>
  <c r="BS233" i="6"/>
  <c r="BR231" i="6"/>
  <c r="BS230" i="6"/>
  <c r="BR227" i="6"/>
  <c r="BS226" i="6"/>
  <c r="BR223" i="6"/>
  <c r="BS222" i="6"/>
  <c r="BR219" i="6"/>
  <c r="BS218" i="6"/>
  <c r="BR215" i="6"/>
  <c r="BS214" i="6"/>
  <c r="BS6" i="6"/>
  <c r="BR314" i="6"/>
  <c r="BS314" i="6"/>
  <c r="BT313" i="6"/>
  <c r="BS311" i="6"/>
  <c r="BT310" i="6"/>
  <c r="BR308" i="6"/>
  <c r="BS307" i="6"/>
  <c r="BT306" i="6"/>
  <c r="BR304" i="6"/>
  <c r="BS303" i="6"/>
  <c r="BT302" i="6"/>
  <c r="BS300" i="6"/>
  <c r="BR298" i="6"/>
  <c r="BS297" i="6"/>
  <c r="BR295" i="6"/>
  <c r="BS294" i="6"/>
  <c r="BT293" i="6"/>
  <c r="BR291" i="6"/>
  <c r="BT290" i="6"/>
  <c r="BR288" i="6"/>
  <c r="BS287" i="6"/>
  <c r="BT286" i="6"/>
  <c r="BR284" i="6"/>
  <c r="BS283" i="6"/>
  <c r="BT282" i="6"/>
  <c r="BR280" i="6"/>
  <c r="BS279" i="6"/>
  <c r="BT278" i="6"/>
  <c r="BR276" i="6"/>
  <c r="BS275" i="6"/>
  <c r="BT274" i="6"/>
  <c r="BR272" i="6"/>
  <c r="BS271" i="6"/>
  <c r="BT270" i="6"/>
  <c r="BR268" i="6"/>
  <c r="BT267" i="6"/>
  <c r="BR265" i="6"/>
  <c r="BS264" i="6"/>
  <c r="BT263" i="6"/>
  <c r="BR261" i="6"/>
  <c r="BS260" i="6"/>
  <c r="BS257" i="6"/>
  <c r="BT256" i="6"/>
  <c r="BS253" i="6"/>
  <c r="BT252" i="6"/>
  <c r="BS250" i="6"/>
  <c r="BT249" i="6"/>
  <c r="BS246" i="6"/>
  <c r="BT245" i="6"/>
  <c r="BS242" i="6"/>
  <c r="BT241" i="6"/>
  <c r="BR239" i="6"/>
  <c r="BS238" i="6"/>
  <c r="BT237" i="6"/>
  <c r="BR235" i="6"/>
  <c r="BS234" i="6"/>
  <c r="BT233" i="6"/>
  <c r="BS231" i="6"/>
  <c r="BT230" i="6"/>
  <c r="BR228" i="6"/>
  <c r="BS227" i="6"/>
  <c r="BT226" i="6"/>
  <c r="BR224" i="6"/>
  <c r="BS223" i="6"/>
  <c r="BT222" i="6"/>
  <c r="BR220" i="6"/>
  <c r="BS219" i="6"/>
  <c r="BT218" i="6"/>
  <c r="BR216" i="6"/>
  <c r="BS215" i="6"/>
  <c r="BT6" i="6"/>
  <c r="BR211" i="6"/>
  <c r="BS210" i="6"/>
  <c r="BR207" i="6"/>
  <c r="BS206" i="6"/>
  <c r="BR203" i="6"/>
  <c r="BS202" i="6"/>
  <c r="BR200" i="6"/>
  <c r="BS199" i="6"/>
  <c r="BR197" i="6"/>
  <c r="BS196" i="6"/>
  <c r="BR193" i="6"/>
  <c r="BS192" i="6"/>
  <c r="BR189" i="6"/>
  <c r="BS188" i="6"/>
  <c r="BR185" i="6"/>
  <c r="BS184" i="6"/>
  <c r="BR181" i="6"/>
  <c r="BS180" i="6"/>
  <c r="BS177" i="6"/>
  <c r="BR174" i="6"/>
  <c r="BS173" i="6"/>
  <c r="BR170" i="6"/>
  <c r="BS169" i="6"/>
  <c r="BR166" i="6"/>
  <c r="BS165" i="6"/>
  <c r="BR162" i="6"/>
  <c r="BS161" i="6"/>
  <c r="BR158" i="6"/>
  <c r="BS157" i="6"/>
  <c r="BR154" i="6"/>
  <c r="BS153" i="6"/>
  <c r="BR150" i="6"/>
  <c r="BS149" i="6"/>
  <c r="BR146" i="6"/>
  <c r="BS145" i="6"/>
  <c r="BR142" i="6"/>
  <c r="BS141" i="6"/>
  <c r="BR138" i="6"/>
  <c r="BS137" i="6"/>
  <c r="BR134" i="6"/>
  <c r="BS133" i="6"/>
  <c r="BR130" i="6"/>
  <c r="BS129" i="6"/>
  <c r="BR126" i="6"/>
  <c r="BS125" i="6"/>
  <c r="BR122" i="6"/>
  <c r="BS121" i="6"/>
  <c r="BR118" i="6"/>
  <c r="BS117" i="6"/>
  <c r="BR114" i="6"/>
  <c r="BS113" i="6"/>
  <c r="BR110" i="6"/>
  <c r="BS109" i="6"/>
  <c r="BR106" i="6"/>
  <c r="BS105" i="6"/>
  <c r="BS102" i="6"/>
  <c r="BR99" i="6"/>
  <c r="BS98" i="6"/>
  <c r="BR95" i="6"/>
  <c r="BS94" i="6"/>
  <c r="BR91" i="6"/>
  <c r="BS90" i="6"/>
  <c r="BR87" i="6"/>
  <c r="BS86" i="6"/>
  <c r="BR84" i="6"/>
  <c r="BS83" i="6"/>
  <c r="BR80" i="6"/>
  <c r="BS79" i="6"/>
  <c r="BR76" i="6"/>
  <c r="BS75" i="6"/>
  <c r="BR72" i="6"/>
  <c r="BS71" i="6"/>
  <c r="BR68" i="6"/>
  <c r="BS67" i="6"/>
  <c r="BR64" i="6"/>
  <c r="BS63" i="6"/>
  <c r="BS61" i="6"/>
  <c r="BR58" i="6"/>
  <c r="BS57" i="6"/>
  <c r="BR54" i="6"/>
  <c r="BS53" i="6"/>
  <c r="BR50" i="6"/>
  <c r="BS49" i="6"/>
  <c r="BR46" i="6"/>
  <c r="BS45" i="6"/>
  <c r="BR42" i="6"/>
  <c r="BS41" i="6"/>
  <c r="BR38" i="6"/>
  <c r="BS37" i="6"/>
  <c r="BR34" i="6"/>
  <c r="BS33" i="6"/>
  <c r="BS30" i="6"/>
  <c r="BR27" i="6"/>
  <c r="BS26" i="6"/>
  <c r="BR23" i="6"/>
  <c r="BS22" i="6"/>
  <c r="BS18" i="6"/>
  <c r="BS14" i="6"/>
  <c r="BS10" i="6"/>
  <c r="BT317" i="6"/>
  <c r="BS350" i="6"/>
  <c r="BS346" i="6"/>
  <c r="BS341" i="6"/>
  <c r="BS337" i="6"/>
  <c r="BS333" i="6"/>
  <c r="BS331" i="6"/>
  <c r="BT214" i="6"/>
  <c r="BR212" i="6"/>
  <c r="BS211" i="6"/>
  <c r="BT210" i="6"/>
  <c r="BR208" i="6"/>
  <c r="BS207" i="6"/>
  <c r="BT206" i="6"/>
  <c r="BS203" i="6"/>
  <c r="BT202" i="6"/>
  <c r="BS200" i="6"/>
  <c r="BT199" i="6"/>
  <c r="BR198" i="6"/>
  <c r="BS197" i="6"/>
  <c r="BT196" i="6"/>
  <c r="BS193" i="6"/>
  <c r="BT192" i="6"/>
  <c r="BS189" i="6"/>
  <c r="BT188" i="6"/>
  <c r="BR186" i="6"/>
  <c r="BS185" i="6"/>
  <c r="BT184" i="6"/>
  <c r="BR182" i="6"/>
  <c r="BS181" i="6"/>
  <c r="BT180" i="6"/>
  <c r="BR178" i="6"/>
  <c r="BT177" i="6"/>
  <c r="BS174" i="6"/>
  <c r="BT173" i="6"/>
  <c r="BS170" i="6"/>
  <c r="BT169" i="6"/>
  <c r="BS166" i="6"/>
  <c r="BT165" i="6"/>
  <c r="BS162" i="6"/>
  <c r="BT161" i="6"/>
  <c r="BS158" i="6"/>
  <c r="BT157" i="6"/>
  <c r="BS154" i="6"/>
  <c r="BT153" i="6"/>
  <c r="BS150" i="6"/>
  <c r="BT149" i="6"/>
  <c r="BR147" i="6"/>
  <c r="BS146" i="6"/>
  <c r="BT145" i="6"/>
  <c r="BS142" i="6"/>
  <c r="BT141" i="6"/>
  <c r="BR139" i="6"/>
  <c r="BS138" i="6"/>
  <c r="BT137" i="6"/>
  <c r="BR135" i="6"/>
  <c r="BS134" i="6"/>
  <c r="BT133" i="6"/>
  <c r="BR131" i="6"/>
  <c r="BS130" i="6"/>
  <c r="BT129" i="6"/>
  <c r="BS126" i="6"/>
  <c r="BT125" i="6"/>
  <c r="BS122" i="6"/>
  <c r="BT121" i="6"/>
  <c r="BS118" i="6"/>
  <c r="BT117" i="6"/>
  <c r="BS114" i="6"/>
  <c r="BT113" i="6"/>
  <c r="BS110" i="6"/>
  <c r="BT109" i="6"/>
  <c r="BS106" i="6"/>
  <c r="BT105" i="6"/>
  <c r="BT102" i="6"/>
  <c r="BS99" i="6"/>
  <c r="BT98" i="6"/>
  <c r="BS95" i="6"/>
  <c r="BT94" i="6"/>
  <c r="BS91" i="6"/>
  <c r="BT90" i="6"/>
  <c r="BS87" i="6"/>
  <c r="BT86" i="6"/>
  <c r="BS84" i="6"/>
  <c r="BT83" i="6"/>
  <c r="BS80" i="6"/>
  <c r="BT79" i="6"/>
  <c r="BS76" i="6"/>
  <c r="BT75" i="6"/>
  <c r="BS72" i="6"/>
  <c r="BT71" i="6"/>
  <c r="BR69" i="6"/>
  <c r="BS68" i="6"/>
  <c r="BT67" i="6"/>
  <c r="BR65" i="6"/>
  <c r="BS64" i="6"/>
  <c r="BT63" i="6"/>
  <c r="BR62" i="6"/>
  <c r="BT61" i="6"/>
  <c r="BS58" i="6"/>
  <c r="BT57" i="6"/>
  <c r="BS54" i="6"/>
  <c r="BT53" i="6"/>
  <c r="BS50" i="6"/>
  <c r="BT49" i="6"/>
  <c r="BS46" i="6"/>
  <c r="BT45" i="6"/>
  <c r="BS42" i="6"/>
  <c r="BT41" i="6"/>
  <c r="BS38" i="6"/>
  <c r="BT37" i="6"/>
  <c r="BS34" i="6"/>
  <c r="BT33" i="6"/>
  <c r="BT30" i="6"/>
  <c r="BS27" i="6"/>
  <c r="BT26" i="6"/>
  <c r="BS23" i="6"/>
  <c r="BT22" i="6"/>
  <c r="BT18" i="6"/>
  <c r="BR16" i="6"/>
  <c r="BT14" i="6"/>
  <c r="BT10" i="6"/>
  <c r="BR8" i="6"/>
  <c r="BU317" i="6"/>
  <c r="BT350" i="6"/>
  <c r="BR348" i="6"/>
  <c r="BT346" i="6"/>
  <c r="BR345" i="6"/>
  <c r="BS344" i="6"/>
  <c r="BR343" i="6"/>
  <c r="BS342" i="6"/>
  <c r="BT341" i="6"/>
  <c r="BR339" i="6"/>
  <c r="BS338" i="6"/>
  <c r="BT337" i="6"/>
  <c r="BR335" i="6"/>
  <c r="BS334" i="6"/>
  <c r="BT333" i="6"/>
  <c r="BT331" i="6"/>
  <c r="BT189" i="6"/>
  <c r="BT185" i="6"/>
  <c r="BT181" i="6"/>
  <c r="BT174" i="6"/>
  <c r="BT170" i="6"/>
  <c r="BT166" i="6"/>
  <c r="BT162" i="6"/>
  <c r="BT158" i="6"/>
  <c r="BT154" i="6"/>
  <c r="BT150" i="6"/>
  <c r="BT146" i="6"/>
  <c r="BT142" i="6"/>
  <c r="BT138" i="6"/>
  <c r="BT134" i="6"/>
  <c r="BT130" i="6"/>
  <c r="BT126" i="6"/>
  <c r="BT122" i="6"/>
  <c r="BT118" i="6"/>
  <c r="BT114" i="6"/>
  <c r="BT110" i="6"/>
  <c r="BT106" i="6"/>
  <c r="BR317" i="6"/>
  <c r="BR206" i="6"/>
  <c r="BR202" i="6"/>
  <c r="BR199" i="6"/>
  <c r="BR196" i="6"/>
  <c r="BR102" i="6"/>
  <c r="BR98" i="6"/>
  <c r="BR94" i="6"/>
  <c r="BR90" i="6"/>
  <c r="BR86" i="6"/>
  <c r="BR83" i="6"/>
  <c r="BR79" i="6"/>
  <c r="BR75" i="6"/>
  <c r="BR71" i="6"/>
  <c r="BR67" i="6"/>
  <c r="BR63" i="6"/>
  <c r="BR61" i="6"/>
  <c r="BR57" i="6"/>
  <c r="BR53" i="6"/>
  <c r="BR49" i="6"/>
  <c r="BR45" i="6"/>
  <c r="BR41" i="6"/>
  <c r="BR37" i="6"/>
  <c r="BR33" i="6"/>
  <c r="BR30" i="6"/>
  <c r="BR26" i="6"/>
  <c r="BR22" i="6"/>
  <c r="BS21" i="6"/>
  <c r="BT20" i="6"/>
  <c r="BR18" i="6"/>
  <c r="BS17" i="6"/>
  <c r="BT16" i="6"/>
  <c r="BR14" i="6"/>
  <c r="BS13" i="6"/>
  <c r="BT12" i="6"/>
  <c r="BR10" i="6"/>
  <c r="BS9" i="6"/>
  <c r="BT8" i="6"/>
  <c r="BS317" i="6"/>
  <c r="BR350" i="6"/>
  <c r="BS349" i="6"/>
  <c r="BT348" i="6"/>
  <c r="BR346" i="6"/>
  <c r="BT345" i="6"/>
  <c r="BT343" i="6"/>
  <c r="BR341" i="6"/>
  <c r="BT339" i="6"/>
  <c r="BR337" i="6"/>
  <c r="BT335" i="6"/>
  <c r="BR333" i="6"/>
  <c r="BR331" i="6"/>
  <c r="BR318" i="6" l="1"/>
  <c r="BS316" i="6"/>
  <c r="BS318" i="6"/>
  <c r="BT316" i="6"/>
  <c r="BT318" i="6"/>
  <c r="BR316" i="6"/>
  <c r="BU318" i="6"/>
  <c r="BU316" i="6"/>
  <c r="BC328" i="4"/>
  <c r="BD328" i="4"/>
  <c r="BE328" i="4"/>
  <c r="BF328" i="4"/>
  <c r="BG328" i="4"/>
  <c r="BH328" i="4"/>
  <c r="BI328" i="4"/>
  <c r="BJ328" i="4"/>
  <c r="BK328" i="4"/>
  <c r="BL328" i="4"/>
  <c r="BM328" i="4"/>
  <c r="BN328" i="4"/>
  <c r="BO328" i="4"/>
  <c r="BP328" i="4"/>
  <c r="BC329" i="4"/>
  <c r="BD329" i="4"/>
  <c r="BE329" i="4"/>
  <c r="BF329" i="4"/>
  <c r="BG329" i="4"/>
  <c r="BH329" i="4"/>
  <c r="BI329" i="4"/>
  <c r="BJ329" i="4"/>
  <c r="BK329" i="4"/>
  <c r="BL329" i="4"/>
  <c r="BM329" i="4"/>
  <c r="BN329" i="4"/>
  <c r="BO329" i="4"/>
  <c r="BP329" i="4"/>
  <c r="BC330" i="4"/>
  <c r="BD330" i="4"/>
  <c r="BE330" i="4"/>
  <c r="BF330" i="4"/>
  <c r="BG330" i="4"/>
  <c r="BH330" i="4"/>
  <c r="BI330" i="4"/>
  <c r="BJ330" i="4"/>
  <c r="BK330" i="4"/>
  <c r="BL330" i="4"/>
  <c r="BM330" i="4"/>
  <c r="BN330" i="4"/>
  <c r="BO330" i="4"/>
  <c r="BP330" i="4"/>
  <c r="BC331" i="4"/>
  <c r="BD331" i="4"/>
  <c r="BE331" i="4"/>
  <c r="BF331" i="4"/>
  <c r="BG331" i="4"/>
  <c r="BH331" i="4"/>
  <c r="BI331" i="4"/>
  <c r="BJ331" i="4"/>
  <c r="BK331" i="4"/>
  <c r="BL331" i="4"/>
  <c r="BM331" i="4"/>
  <c r="BN331" i="4"/>
  <c r="BO331" i="4"/>
  <c r="BP331" i="4"/>
  <c r="BC332" i="4"/>
  <c r="BD332" i="4"/>
  <c r="BE332" i="4"/>
  <c r="BF332" i="4"/>
  <c r="BG332" i="4"/>
  <c r="BH332" i="4"/>
  <c r="BI332" i="4"/>
  <c r="BJ332" i="4"/>
  <c r="BK332" i="4"/>
  <c r="BL332" i="4"/>
  <c r="BM332" i="4"/>
  <c r="BN332" i="4"/>
  <c r="BO332" i="4"/>
  <c r="BP332" i="4"/>
  <c r="BC333" i="4"/>
  <c r="BD333" i="4"/>
  <c r="BE333" i="4"/>
  <c r="BF333" i="4"/>
  <c r="BG333" i="4"/>
  <c r="BH333" i="4"/>
  <c r="BI333" i="4"/>
  <c r="BJ333" i="4"/>
  <c r="BK333" i="4"/>
  <c r="BL333" i="4"/>
  <c r="BM333" i="4"/>
  <c r="BN333" i="4"/>
  <c r="BO333" i="4"/>
  <c r="BP333" i="4"/>
  <c r="BC334" i="4"/>
  <c r="BD334" i="4"/>
  <c r="BE334" i="4"/>
  <c r="BF334" i="4"/>
  <c r="BG334" i="4"/>
  <c r="BH334" i="4"/>
  <c r="BI334" i="4"/>
  <c r="BJ334" i="4"/>
  <c r="BK334" i="4"/>
  <c r="BL334" i="4"/>
  <c r="BM334" i="4"/>
  <c r="BN334" i="4"/>
  <c r="BO334" i="4"/>
  <c r="BP334" i="4"/>
  <c r="BC335" i="4"/>
  <c r="BD335" i="4"/>
  <c r="BE335" i="4"/>
  <c r="BF335" i="4"/>
  <c r="BG335" i="4"/>
  <c r="BH335" i="4"/>
  <c r="BI335" i="4"/>
  <c r="BJ335" i="4"/>
  <c r="BK335" i="4"/>
  <c r="BL335" i="4"/>
  <c r="BM335" i="4"/>
  <c r="BN335" i="4"/>
  <c r="BO335" i="4"/>
  <c r="BP335" i="4"/>
  <c r="BC336" i="4"/>
  <c r="BD336" i="4"/>
  <c r="BE336" i="4"/>
  <c r="BF336" i="4"/>
  <c r="BG336" i="4"/>
  <c r="BH336" i="4"/>
  <c r="BI336" i="4"/>
  <c r="BJ336" i="4"/>
  <c r="BK336" i="4"/>
  <c r="BL336" i="4"/>
  <c r="BM336" i="4"/>
  <c r="BN336" i="4"/>
  <c r="BO336" i="4"/>
  <c r="BP336" i="4"/>
  <c r="BC337" i="4"/>
  <c r="BD337" i="4"/>
  <c r="BE337" i="4"/>
  <c r="BF337" i="4"/>
  <c r="BG337" i="4"/>
  <c r="BH337" i="4"/>
  <c r="BI337" i="4"/>
  <c r="BJ337" i="4"/>
  <c r="BK337" i="4"/>
  <c r="BL337" i="4"/>
  <c r="BM337" i="4"/>
  <c r="BN337" i="4"/>
  <c r="BO337" i="4"/>
  <c r="BP337" i="4"/>
  <c r="BC338" i="4"/>
  <c r="BD338" i="4"/>
  <c r="BE338" i="4"/>
  <c r="BF338" i="4"/>
  <c r="BG338" i="4"/>
  <c r="BH338" i="4"/>
  <c r="BI338" i="4"/>
  <c r="BJ338" i="4"/>
  <c r="BK338" i="4"/>
  <c r="BL338" i="4"/>
  <c r="BM338" i="4"/>
  <c r="BN338" i="4"/>
  <c r="BO338" i="4"/>
  <c r="BP338" i="4"/>
  <c r="BC339" i="4"/>
  <c r="BD339" i="4"/>
  <c r="BE339" i="4"/>
  <c r="BF339" i="4"/>
  <c r="BG339" i="4"/>
  <c r="BH339" i="4"/>
  <c r="BI339" i="4"/>
  <c r="BJ339" i="4"/>
  <c r="BK339" i="4"/>
  <c r="BL339" i="4"/>
  <c r="BM339" i="4"/>
  <c r="BN339" i="4"/>
  <c r="BO339" i="4"/>
  <c r="BP339" i="4"/>
  <c r="BC340" i="4"/>
  <c r="BD340" i="4"/>
  <c r="BE340" i="4"/>
  <c r="BF340" i="4"/>
  <c r="BG340" i="4"/>
  <c r="BH340" i="4"/>
  <c r="BI340" i="4"/>
  <c r="BJ340" i="4"/>
  <c r="BK340" i="4"/>
  <c r="BL340" i="4"/>
  <c r="BM340" i="4"/>
  <c r="BN340" i="4"/>
  <c r="BO340" i="4"/>
  <c r="BP340" i="4"/>
  <c r="BC341" i="4"/>
  <c r="BD341" i="4"/>
  <c r="BE341" i="4"/>
  <c r="BF341" i="4"/>
  <c r="BG341" i="4"/>
  <c r="BH341" i="4"/>
  <c r="BI341" i="4"/>
  <c r="BJ341" i="4"/>
  <c r="BK341" i="4"/>
  <c r="BL341" i="4"/>
  <c r="BM341" i="4"/>
  <c r="BN341" i="4"/>
  <c r="BO341" i="4"/>
  <c r="BP341" i="4"/>
  <c r="BC342" i="4"/>
  <c r="BD342" i="4"/>
  <c r="BE342" i="4"/>
  <c r="BF342" i="4"/>
  <c r="BG342" i="4"/>
  <c r="BH342" i="4"/>
  <c r="BI342" i="4"/>
  <c r="BJ342" i="4"/>
  <c r="BK342" i="4"/>
  <c r="BL342" i="4"/>
  <c r="BM342" i="4"/>
  <c r="BN342" i="4"/>
  <c r="BO342" i="4"/>
  <c r="BP342" i="4"/>
  <c r="BC343" i="4"/>
  <c r="BD343" i="4"/>
  <c r="BE343" i="4"/>
  <c r="BF343" i="4"/>
  <c r="BG343" i="4"/>
  <c r="BH343" i="4"/>
  <c r="BI343" i="4"/>
  <c r="BJ343" i="4"/>
  <c r="BK343" i="4"/>
  <c r="BL343" i="4"/>
  <c r="BM343" i="4"/>
  <c r="BN343" i="4"/>
  <c r="BO343" i="4"/>
  <c r="BP343" i="4"/>
  <c r="BC344" i="4"/>
  <c r="BD344" i="4"/>
  <c r="BE344" i="4"/>
  <c r="BF344" i="4"/>
  <c r="BG344" i="4"/>
  <c r="BH344" i="4"/>
  <c r="BI344" i="4"/>
  <c r="BJ344" i="4"/>
  <c r="BK344" i="4"/>
  <c r="BL344" i="4"/>
  <c r="BM344" i="4"/>
  <c r="BN344" i="4"/>
  <c r="BO344" i="4"/>
  <c r="BP344" i="4"/>
  <c r="BC345" i="4"/>
  <c r="BD345" i="4"/>
  <c r="BE345" i="4"/>
  <c r="BF345" i="4"/>
  <c r="BG345" i="4"/>
  <c r="BH345" i="4"/>
  <c r="BI345" i="4"/>
  <c r="BJ345" i="4"/>
  <c r="BK345" i="4"/>
  <c r="BL345" i="4"/>
  <c r="BM345" i="4"/>
  <c r="BN345" i="4"/>
  <c r="BO345" i="4"/>
  <c r="BP345" i="4"/>
  <c r="BC346" i="4"/>
  <c r="BD346" i="4"/>
  <c r="BE346" i="4"/>
  <c r="BF346" i="4"/>
  <c r="BG346" i="4"/>
  <c r="BH346" i="4"/>
  <c r="BI346" i="4"/>
  <c r="BJ346" i="4"/>
  <c r="BK346" i="4"/>
  <c r="BL346" i="4"/>
  <c r="BM346" i="4"/>
  <c r="BN346" i="4"/>
  <c r="BO346" i="4"/>
  <c r="BP346" i="4"/>
  <c r="BC347" i="4"/>
  <c r="BD347" i="4"/>
  <c r="BE347" i="4"/>
  <c r="BF347" i="4"/>
  <c r="BG347" i="4"/>
  <c r="BH347" i="4"/>
  <c r="BI347" i="4"/>
  <c r="BJ347" i="4"/>
  <c r="BK347" i="4"/>
  <c r="BL347" i="4"/>
  <c r="BM347" i="4"/>
  <c r="BN347" i="4"/>
  <c r="BO347" i="4"/>
  <c r="BP347" i="4"/>
  <c r="BC348" i="4"/>
  <c r="BD348" i="4"/>
  <c r="BE348" i="4"/>
  <c r="BF348" i="4"/>
  <c r="BG348" i="4"/>
  <c r="BH348" i="4"/>
  <c r="BI348" i="4"/>
  <c r="BJ348" i="4"/>
  <c r="BK348" i="4"/>
  <c r="BL348" i="4"/>
  <c r="BM348" i="4"/>
  <c r="BN348" i="4"/>
  <c r="BO348" i="4"/>
  <c r="BP348" i="4"/>
  <c r="BC349" i="4"/>
  <c r="BD349" i="4"/>
  <c r="BE349" i="4"/>
  <c r="BF349" i="4"/>
  <c r="BG349" i="4"/>
  <c r="BH349" i="4"/>
  <c r="BI349" i="4"/>
  <c r="BJ349" i="4"/>
  <c r="BK349" i="4"/>
  <c r="BL349" i="4"/>
  <c r="BM349" i="4"/>
  <c r="BN349" i="4"/>
  <c r="BO349" i="4"/>
  <c r="BP349" i="4"/>
  <c r="BC350" i="4"/>
  <c r="BD350" i="4"/>
  <c r="BE350" i="4"/>
  <c r="BF350" i="4"/>
  <c r="BG350" i="4"/>
  <c r="BH350" i="4"/>
  <c r="BI350" i="4"/>
  <c r="BJ350" i="4"/>
  <c r="BK350" i="4"/>
  <c r="BL350" i="4"/>
  <c r="BM350" i="4"/>
  <c r="BN350" i="4"/>
  <c r="BO350" i="4"/>
  <c r="BP350" i="4"/>
  <c r="BC351" i="4"/>
  <c r="BD351" i="4"/>
  <c r="BE351" i="4"/>
  <c r="BF351" i="4"/>
  <c r="BG351" i="4"/>
  <c r="BH351" i="4"/>
  <c r="BI351" i="4"/>
  <c r="BJ351" i="4"/>
  <c r="BK351" i="4"/>
  <c r="BL351" i="4"/>
  <c r="BM351" i="4"/>
  <c r="BN351" i="4"/>
  <c r="BO351" i="4"/>
  <c r="BP351" i="4"/>
  <c r="BB328" i="4"/>
  <c r="BB329" i="4"/>
  <c r="BB330" i="4"/>
  <c r="BB331" i="4"/>
  <c r="BB332" i="4"/>
  <c r="BB333" i="4"/>
  <c r="BB334" i="4"/>
  <c r="BB335" i="4"/>
  <c r="BB336" i="4"/>
  <c r="BB337" i="4"/>
  <c r="BB338" i="4"/>
  <c r="BB339" i="4"/>
  <c r="BB340" i="4"/>
  <c r="BB341" i="4"/>
  <c r="BB342" i="4"/>
  <c r="BB343" i="4"/>
  <c r="BB344" i="4"/>
  <c r="BB345" i="4"/>
  <c r="BB346" i="4"/>
  <c r="BB347" i="4"/>
  <c r="BB348" i="4"/>
  <c r="BB349" i="4"/>
  <c r="BB350" i="4"/>
  <c r="BB351" i="4"/>
  <c r="BB7" i="4"/>
  <c r="BC7" i="4"/>
  <c r="BD7" i="4"/>
  <c r="BD318" i="4" s="1"/>
  <c r="BE7" i="4"/>
  <c r="BE318" i="4" s="1"/>
  <c r="BF7" i="4"/>
  <c r="BG7" i="4"/>
  <c r="BG318" i="4" s="1"/>
  <c r="BH7" i="4"/>
  <c r="BH318" i="4" s="1"/>
  <c r="BI7" i="4"/>
  <c r="BI318" i="4" s="1"/>
  <c r="BJ7" i="4"/>
  <c r="BJ318" i="4" s="1"/>
  <c r="BK7" i="4"/>
  <c r="BL7" i="4"/>
  <c r="BL318" i="4" s="1"/>
  <c r="BM7" i="4"/>
  <c r="BM318" i="4" s="1"/>
  <c r="BN7" i="4"/>
  <c r="BN318" i="4" s="1"/>
  <c r="BO7" i="4"/>
  <c r="BO318" i="4" s="1"/>
  <c r="BP7" i="4"/>
  <c r="BB8" i="4"/>
  <c r="BC8" i="4"/>
  <c r="BD8" i="4"/>
  <c r="BE8" i="4"/>
  <c r="BF8" i="4"/>
  <c r="BG8" i="4"/>
  <c r="BH8" i="4"/>
  <c r="BI8" i="4"/>
  <c r="BJ8" i="4"/>
  <c r="BK8" i="4"/>
  <c r="BL8" i="4"/>
  <c r="BM8" i="4"/>
  <c r="BN8" i="4"/>
  <c r="BO8" i="4"/>
  <c r="BP8" i="4"/>
  <c r="BB9" i="4"/>
  <c r="BC9" i="4"/>
  <c r="BD9" i="4"/>
  <c r="BE9" i="4"/>
  <c r="BF9" i="4"/>
  <c r="BG9" i="4"/>
  <c r="BH9" i="4"/>
  <c r="BI9" i="4"/>
  <c r="BJ9" i="4"/>
  <c r="BK9" i="4"/>
  <c r="BL9" i="4"/>
  <c r="BM9" i="4"/>
  <c r="BN9" i="4"/>
  <c r="BO9" i="4"/>
  <c r="BP9" i="4"/>
  <c r="BB10" i="4"/>
  <c r="BC10" i="4"/>
  <c r="BD10" i="4"/>
  <c r="BE10" i="4"/>
  <c r="BF10" i="4"/>
  <c r="BG10" i="4"/>
  <c r="BH10" i="4"/>
  <c r="BI10" i="4"/>
  <c r="BJ10" i="4"/>
  <c r="BK10" i="4"/>
  <c r="BL10" i="4"/>
  <c r="BM10" i="4"/>
  <c r="BN10" i="4"/>
  <c r="BO10" i="4"/>
  <c r="BP10" i="4"/>
  <c r="BB11" i="4"/>
  <c r="BC11" i="4"/>
  <c r="BD11" i="4"/>
  <c r="BE11" i="4"/>
  <c r="BF11" i="4"/>
  <c r="BG11" i="4"/>
  <c r="BG317" i="4" s="1"/>
  <c r="BH11" i="4"/>
  <c r="BH317" i="4" s="1"/>
  <c r="BI11" i="4"/>
  <c r="BI317" i="4" s="1"/>
  <c r="BJ11" i="4"/>
  <c r="BJ317" i="4" s="1"/>
  <c r="BK11" i="4"/>
  <c r="BL11" i="4"/>
  <c r="BL317" i="4" s="1"/>
  <c r="BM11" i="4"/>
  <c r="BM317" i="4" s="1"/>
  <c r="BN11" i="4"/>
  <c r="BN317" i="4" s="1"/>
  <c r="BO11" i="4"/>
  <c r="BO317" i="4" s="1"/>
  <c r="BP11" i="4"/>
  <c r="BB12" i="4"/>
  <c r="BC12" i="4"/>
  <c r="BD12" i="4"/>
  <c r="BE12" i="4"/>
  <c r="BF12" i="4"/>
  <c r="BG12" i="4"/>
  <c r="BH12" i="4"/>
  <c r="BI12" i="4"/>
  <c r="BJ12" i="4"/>
  <c r="BK12" i="4"/>
  <c r="BL12" i="4"/>
  <c r="BM12" i="4"/>
  <c r="BN12" i="4"/>
  <c r="BO12" i="4"/>
  <c r="BP12" i="4"/>
  <c r="BB13" i="4"/>
  <c r="BC13" i="4"/>
  <c r="BD13" i="4"/>
  <c r="BE13" i="4"/>
  <c r="BF13" i="4"/>
  <c r="BG13" i="4"/>
  <c r="BH13" i="4"/>
  <c r="BI13" i="4"/>
  <c r="BJ13" i="4"/>
  <c r="BK13" i="4"/>
  <c r="BL13" i="4"/>
  <c r="BM13" i="4"/>
  <c r="BN13" i="4"/>
  <c r="BO13" i="4"/>
  <c r="BP13" i="4"/>
  <c r="BB14" i="4"/>
  <c r="BC14" i="4"/>
  <c r="BD14" i="4"/>
  <c r="BE14" i="4"/>
  <c r="BF14" i="4"/>
  <c r="BG14" i="4"/>
  <c r="BH14" i="4"/>
  <c r="BI14" i="4"/>
  <c r="BJ14" i="4"/>
  <c r="BK14" i="4"/>
  <c r="BL14" i="4"/>
  <c r="BM14" i="4"/>
  <c r="BN14" i="4"/>
  <c r="BO14" i="4"/>
  <c r="BP14" i="4"/>
  <c r="BB15" i="4"/>
  <c r="BC15" i="4"/>
  <c r="BD15" i="4"/>
  <c r="BE15" i="4"/>
  <c r="BF15" i="4"/>
  <c r="BG15" i="4"/>
  <c r="BH15" i="4"/>
  <c r="BI15" i="4"/>
  <c r="BJ15" i="4"/>
  <c r="BK15" i="4"/>
  <c r="BL15" i="4"/>
  <c r="BM15" i="4"/>
  <c r="BN15" i="4"/>
  <c r="BO15" i="4"/>
  <c r="BP15" i="4"/>
  <c r="BB16" i="4"/>
  <c r="BC16" i="4"/>
  <c r="BD16" i="4"/>
  <c r="BE16" i="4"/>
  <c r="BF16" i="4"/>
  <c r="BG16" i="4"/>
  <c r="BH16" i="4"/>
  <c r="BI16" i="4"/>
  <c r="BJ16" i="4"/>
  <c r="BK16" i="4"/>
  <c r="BL16" i="4"/>
  <c r="BM16" i="4"/>
  <c r="BN16" i="4"/>
  <c r="BO16" i="4"/>
  <c r="BP16" i="4"/>
  <c r="BB17" i="4"/>
  <c r="BC17" i="4"/>
  <c r="BD17" i="4"/>
  <c r="BE17" i="4"/>
  <c r="BF17" i="4"/>
  <c r="BG17" i="4"/>
  <c r="BH17" i="4"/>
  <c r="BI17" i="4"/>
  <c r="BJ17" i="4"/>
  <c r="BK17" i="4"/>
  <c r="BL17" i="4"/>
  <c r="BM17" i="4"/>
  <c r="BN17" i="4"/>
  <c r="BO17" i="4"/>
  <c r="BP17" i="4"/>
  <c r="BB18" i="4"/>
  <c r="BC18" i="4"/>
  <c r="BD18" i="4"/>
  <c r="BE18" i="4"/>
  <c r="BF18" i="4"/>
  <c r="BG18" i="4"/>
  <c r="BH18" i="4"/>
  <c r="BI18" i="4"/>
  <c r="BJ18" i="4"/>
  <c r="BK18" i="4"/>
  <c r="BL18" i="4"/>
  <c r="BM18" i="4"/>
  <c r="BN18" i="4"/>
  <c r="BO18" i="4"/>
  <c r="BP18" i="4"/>
  <c r="BB19" i="4"/>
  <c r="BC19" i="4"/>
  <c r="BD19" i="4"/>
  <c r="BE19" i="4"/>
  <c r="BF19" i="4"/>
  <c r="BG19" i="4"/>
  <c r="BH19" i="4"/>
  <c r="BI19" i="4"/>
  <c r="BJ19" i="4"/>
  <c r="BK19" i="4"/>
  <c r="BL19" i="4"/>
  <c r="BM19" i="4"/>
  <c r="BN19" i="4"/>
  <c r="BO19" i="4"/>
  <c r="BP19" i="4"/>
  <c r="BB20" i="4"/>
  <c r="BC20" i="4"/>
  <c r="BD20" i="4"/>
  <c r="BE20" i="4"/>
  <c r="BF20" i="4"/>
  <c r="BG20" i="4"/>
  <c r="BH20" i="4"/>
  <c r="BI20" i="4"/>
  <c r="BJ20" i="4"/>
  <c r="BK20" i="4"/>
  <c r="BL20" i="4"/>
  <c r="BM20" i="4"/>
  <c r="BN20" i="4"/>
  <c r="BO20" i="4"/>
  <c r="BP20" i="4"/>
  <c r="BB21" i="4"/>
  <c r="BC21" i="4"/>
  <c r="BD21" i="4"/>
  <c r="BE21" i="4"/>
  <c r="BF21" i="4"/>
  <c r="BG21" i="4"/>
  <c r="BH21" i="4"/>
  <c r="BI21" i="4"/>
  <c r="BJ21" i="4"/>
  <c r="BK21" i="4"/>
  <c r="BL21" i="4"/>
  <c r="BM21" i="4"/>
  <c r="BN21" i="4"/>
  <c r="BO21" i="4"/>
  <c r="BP21" i="4"/>
  <c r="BB22" i="4"/>
  <c r="BC22" i="4"/>
  <c r="BD22" i="4"/>
  <c r="BE22" i="4"/>
  <c r="BF22" i="4"/>
  <c r="BG22" i="4"/>
  <c r="BH22" i="4"/>
  <c r="BI22" i="4"/>
  <c r="BJ22" i="4"/>
  <c r="BK22" i="4"/>
  <c r="BL22" i="4"/>
  <c r="BM22" i="4"/>
  <c r="BN22" i="4"/>
  <c r="BO22" i="4"/>
  <c r="BP22" i="4"/>
  <c r="BB23" i="4"/>
  <c r="BC23" i="4"/>
  <c r="BD23" i="4"/>
  <c r="BE23" i="4"/>
  <c r="BF23" i="4"/>
  <c r="BG23" i="4"/>
  <c r="BH23" i="4"/>
  <c r="BI23" i="4"/>
  <c r="BJ23" i="4"/>
  <c r="BK23" i="4"/>
  <c r="BL23" i="4"/>
  <c r="BM23" i="4"/>
  <c r="BN23" i="4"/>
  <c r="BO23" i="4"/>
  <c r="BP23" i="4"/>
  <c r="BB24" i="4"/>
  <c r="BC24" i="4"/>
  <c r="BD24" i="4"/>
  <c r="BE24" i="4"/>
  <c r="BF24" i="4"/>
  <c r="BG24" i="4"/>
  <c r="BH24" i="4"/>
  <c r="BI24" i="4"/>
  <c r="BJ24" i="4"/>
  <c r="BK24" i="4"/>
  <c r="BL24" i="4"/>
  <c r="BM24" i="4"/>
  <c r="BN24" i="4"/>
  <c r="BO24" i="4"/>
  <c r="BP24" i="4"/>
  <c r="BB25" i="4"/>
  <c r="BC25" i="4"/>
  <c r="BD25" i="4"/>
  <c r="BE25" i="4"/>
  <c r="BF25" i="4"/>
  <c r="BG25" i="4"/>
  <c r="BH25" i="4"/>
  <c r="BI25" i="4"/>
  <c r="BJ25" i="4"/>
  <c r="BK25" i="4"/>
  <c r="BL25" i="4"/>
  <c r="BM25" i="4"/>
  <c r="BN25" i="4"/>
  <c r="BO25" i="4"/>
  <c r="BP25" i="4"/>
  <c r="BB26" i="4"/>
  <c r="BC26" i="4"/>
  <c r="BD26" i="4"/>
  <c r="BE26" i="4"/>
  <c r="BF26" i="4"/>
  <c r="BG26" i="4"/>
  <c r="BH26" i="4"/>
  <c r="BI26" i="4"/>
  <c r="BJ26" i="4"/>
  <c r="BK26" i="4"/>
  <c r="BL26" i="4"/>
  <c r="BM26" i="4"/>
  <c r="BN26" i="4"/>
  <c r="BO26" i="4"/>
  <c r="BP26" i="4"/>
  <c r="BB27" i="4"/>
  <c r="BC27" i="4"/>
  <c r="BD27" i="4"/>
  <c r="BE27" i="4"/>
  <c r="BF27" i="4"/>
  <c r="BG27" i="4"/>
  <c r="BH27" i="4"/>
  <c r="BI27" i="4"/>
  <c r="BJ27" i="4"/>
  <c r="BK27" i="4"/>
  <c r="BL27" i="4"/>
  <c r="BM27" i="4"/>
  <c r="BN27" i="4"/>
  <c r="BO27" i="4"/>
  <c r="BP27" i="4"/>
  <c r="BB28" i="4"/>
  <c r="BC28" i="4"/>
  <c r="BD28" i="4"/>
  <c r="BE28" i="4"/>
  <c r="BF28" i="4"/>
  <c r="BG28" i="4"/>
  <c r="BH28" i="4"/>
  <c r="BI28" i="4"/>
  <c r="BJ28" i="4"/>
  <c r="BK28" i="4"/>
  <c r="BL28" i="4"/>
  <c r="BM28" i="4"/>
  <c r="BN28" i="4"/>
  <c r="BO28" i="4"/>
  <c r="BP28" i="4"/>
  <c r="BB29" i="4"/>
  <c r="BC29" i="4"/>
  <c r="BD29" i="4"/>
  <c r="BE29" i="4"/>
  <c r="BF29" i="4"/>
  <c r="BG29" i="4"/>
  <c r="BH29" i="4"/>
  <c r="BI29" i="4"/>
  <c r="BJ29" i="4"/>
  <c r="BK29" i="4"/>
  <c r="BL29" i="4"/>
  <c r="BM29" i="4"/>
  <c r="BN29" i="4"/>
  <c r="BO29" i="4"/>
  <c r="BP29" i="4"/>
  <c r="BB30" i="4"/>
  <c r="BC30" i="4"/>
  <c r="BD30" i="4"/>
  <c r="BE30" i="4"/>
  <c r="BF30" i="4"/>
  <c r="BG30" i="4"/>
  <c r="BH30" i="4"/>
  <c r="BI30" i="4"/>
  <c r="BJ30" i="4"/>
  <c r="BK30" i="4"/>
  <c r="BL30" i="4"/>
  <c r="BM30" i="4"/>
  <c r="BN30" i="4"/>
  <c r="BO30" i="4"/>
  <c r="BP30" i="4"/>
  <c r="BB31" i="4"/>
  <c r="BC31" i="4"/>
  <c r="BD31" i="4"/>
  <c r="BE31" i="4"/>
  <c r="BF31" i="4"/>
  <c r="BG31" i="4"/>
  <c r="BH31" i="4"/>
  <c r="BI31" i="4"/>
  <c r="BJ31" i="4"/>
  <c r="BK31" i="4"/>
  <c r="BL31" i="4"/>
  <c r="BM31" i="4"/>
  <c r="BN31" i="4"/>
  <c r="BO31" i="4"/>
  <c r="BP31" i="4"/>
  <c r="BB32" i="4"/>
  <c r="BC32" i="4"/>
  <c r="BD32" i="4"/>
  <c r="BE32" i="4"/>
  <c r="BF32" i="4"/>
  <c r="BG32" i="4"/>
  <c r="BH32" i="4"/>
  <c r="BI32" i="4"/>
  <c r="BJ32" i="4"/>
  <c r="BK32" i="4"/>
  <c r="BL32" i="4"/>
  <c r="BM32" i="4"/>
  <c r="BN32" i="4"/>
  <c r="BO32" i="4"/>
  <c r="BP32" i="4"/>
  <c r="BB33" i="4"/>
  <c r="BC33" i="4"/>
  <c r="BD33" i="4"/>
  <c r="BE33" i="4"/>
  <c r="BF33" i="4"/>
  <c r="BG33" i="4"/>
  <c r="BH33" i="4"/>
  <c r="BI33" i="4"/>
  <c r="BJ33" i="4"/>
  <c r="BK33" i="4"/>
  <c r="BL33" i="4"/>
  <c r="BM33" i="4"/>
  <c r="BN33" i="4"/>
  <c r="BO33" i="4"/>
  <c r="BP33" i="4"/>
  <c r="BB34" i="4"/>
  <c r="BC34" i="4"/>
  <c r="BD34" i="4"/>
  <c r="BE34" i="4"/>
  <c r="BF34" i="4"/>
  <c r="BG34" i="4"/>
  <c r="BH34" i="4"/>
  <c r="BI34" i="4"/>
  <c r="BJ34" i="4"/>
  <c r="BK34" i="4"/>
  <c r="BL34" i="4"/>
  <c r="BM34" i="4"/>
  <c r="BN34" i="4"/>
  <c r="BO34" i="4"/>
  <c r="BP34" i="4"/>
  <c r="BB35" i="4"/>
  <c r="BC35" i="4"/>
  <c r="BD35" i="4"/>
  <c r="BE35" i="4"/>
  <c r="BF35" i="4"/>
  <c r="BG35" i="4"/>
  <c r="BH35" i="4"/>
  <c r="BI35" i="4"/>
  <c r="BJ35" i="4"/>
  <c r="BK35" i="4"/>
  <c r="BL35" i="4"/>
  <c r="BM35" i="4"/>
  <c r="BN35" i="4"/>
  <c r="BO35" i="4"/>
  <c r="BP35" i="4"/>
  <c r="BB36" i="4"/>
  <c r="BC36" i="4"/>
  <c r="BD36" i="4"/>
  <c r="BE36" i="4"/>
  <c r="BF36" i="4"/>
  <c r="BG36" i="4"/>
  <c r="BH36" i="4"/>
  <c r="BI36" i="4"/>
  <c r="BJ36" i="4"/>
  <c r="BK36" i="4"/>
  <c r="BL36" i="4"/>
  <c r="BM36" i="4"/>
  <c r="BN36" i="4"/>
  <c r="BO36" i="4"/>
  <c r="BP36" i="4"/>
  <c r="BB37" i="4"/>
  <c r="BC37" i="4"/>
  <c r="BD37" i="4"/>
  <c r="BE37" i="4"/>
  <c r="BF37" i="4"/>
  <c r="BG37" i="4"/>
  <c r="BH37" i="4"/>
  <c r="BI37" i="4"/>
  <c r="BJ37" i="4"/>
  <c r="BK37" i="4"/>
  <c r="BL37" i="4"/>
  <c r="BM37" i="4"/>
  <c r="BN37" i="4"/>
  <c r="BO37" i="4"/>
  <c r="BP37" i="4"/>
  <c r="BB38" i="4"/>
  <c r="BC38" i="4"/>
  <c r="BD38" i="4"/>
  <c r="BE38" i="4"/>
  <c r="BF38" i="4"/>
  <c r="BG38" i="4"/>
  <c r="BH38" i="4"/>
  <c r="BI38" i="4"/>
  <c r="BJ38" i="4"/>
  <c r="BK38" i="4"/>
  <c r="BL38" i="4"/>
  <c r="BM38" i="4"/>
  <c r="BN38" i="4"/>
  <c r="BO38" i="4"/>
  <c r="BP38" i="4"/>
  <c r="BB39" i="4"/>
  <c r="BC39" i="4"/>
  <c r="BD39" i="4"/>
  <c r="BE39" i="4"/>
  <c r="BF39" i="4"/>
  <c r="BG39" i="4"/>
  <c r="BH39" i="4"/>
  <c r="BI39" i="4"/>
  <c r="BJ39" i="4"/>
  <c r="BK39" i="4"/>
  <c r="BL39" i="4"/>
  <c r="BM39" i="4"/>
  <c r="BN39" i="4"/>
  <c r="BO39" i="4"/>
  <c r="BP39" i="4"/>
  <c r="BB40" i="4"/>
  <c r="BC40" i="4"/>
  <c r="BD40" i="4"/>
  <c r="BE40" i="4"/>
  <c r="BF40" i="4"/>
  <c r="BG40" i="4"/>
  <c r="BH40" i="4"/>
  <c r="BI40" i="4"/>
  <c r="BJ40" i="4"/>
  <c r="BK40" i="4"/>
  <c r="BL40" i="4"/>
  <c r="BM40" i="4"/>
  <c r="BN40" i="4"/>
  <c r="BO40" i="4"/>
  <c r="BP40" i="4"/>
  <c r="BB41" i="4"/>
  <c r="BC41" i="4"/>
  <c r="BD41" i="4"/>
  <c r="BE41" i="4"/>
  <c r="BF41" i="4"/>
  <c r="BG41" i="4"/>
  <c r="BH41" i="4"/>
  <c r="BI41" i="4"/>
  <c r="BJ41" i="4"/>
  <c r="BK41" i="4"/>
  <c r="BL41" i="4"/>
  <c r="BM41" i="4"/>
  <c r="BN41" i="4"/>
  <c r="BO41" i="4"/>
  <c r="BP41" i="4"/>
  <c r="BB42" i="4"/>
  <c r="BC42" i="4"/>
  <c r="BD42" i="4"/>
  <c r="BE42" i="4"/>
  <c r="BF42" i="4"/>
  <c r="BG42" i="4"/>
  <c r="BH42" i="4"/>
  <c r="BI42" i="4"/>
  <c r="BJ42" i="4"/>
  <c r="BK42" i="4"/>
  <c r="BL42" i="4"/>
  <c r="BM42" i="4"/>
  <c r="BN42" i="4"/>
  <c r="BO42" i="4"/>
  <c r="BP42" i="4"/>
  <c r="BB43" i="4"/>
  <c r="BC43" i="4"/>
  <c r="BD43" i="4"/>
  <c r="BE43" i="4"/>
  <c r="BF43" i="4"/>
  <c r="BG43" i="4"/>
  <c r="BH43" i="4"/>
  <c r="BI43" i="4"/>
  <c r="BJ43" i="4"/>
  <c r="BK43" i="4"/>
  <c r="BL43" i="4"/>
  <c r="BM43" i="4"/>
  <c r="BN43" i="4"/>
  <c r="BO43" i="4"/>
  <c r="BP43" i="4"/>
  <c r="BB44" i="4"/>
  <c r="BC44" i="4"/>
  <c r="BD44" i="4"/>
  <c r="BE44" i="4"/>
  <c r="BF44" i="4"/>
  <c r="BG44" i="4"/>
  <c r="BH44" i="4"/>
  <c r="BI44" i="4"/>
  <c r="BJ44" i="4"/>
  <c r="BK44" i="4"/>
  <c r="BL44" i="4"/>
  <c r="BM44" i="4"/>
  <c r="BN44" i="4"/>
  <c r="BO44" i="4"/>
  <c r="BP44" i="4"/>
  <c r="BB45" i="4"/>
  <c r="BC45" i="4"/>
  <c r="BD45" i="4"/>
  <c r="BE45" i="4"/>
  <c r="BF45" i="4"/>
  <c r="BG45" i="4"/>
  <c r="BH45" i="4"/>
  <c r="BI45" i="4"/>
  <c r="BJ45" i="4"/>
  <c r="BK45" i="4"/>
  <c r="BL45" i="4"/>
  <c r="BM45" i="4"/>
  <c r="BN45" i="4"/>
  <c r="BO45" i="4"/>
  <c r="BP45" i="4"/>
  <c r="BB46" i="4"/>
  <c r="BC46" i="4"/>
  <c r="BD46" i="4"/>
  <c r="BE46" i="4"/>
  <c r="BF46" i="4"/>
  <c r="BG46" i="4"/>
  <c r="BH46" i="4"/>
  <c r="BI46" i="4"/>
  <c r="BJ46" i="4"/>
  <c r="BK46" i="4"/>
  <c r="BL46" i="4"/>
  <c r="BM46" i="4"/>
  <c r="BN46" i="4"/>
  <c r="BO46" i="4"/>
  <c r="BP46" i="4"/>
  <c r="BB47" i="4"/>
  <c r="BC47" i="4"/>
  <c r="BD47" i="4"/>
  <c r="BE47" i="4"/>
  <c r="BF47" i="4"/>
  <c r="BG47" i="4"/>
  <c r="BH47" i="4"/>
  <c r="BI47" i="4"/>
  <c r="BJ47" i="4"/>
  <c r="BK47" i="4"/>
  <c r="BL47" i="4"/>
  <c r="BM47" i="4"/>
  <c r="BN47" i="4"/>
  <c r="BO47" i="4"/>
  <c r="BP47" i="4"/>
  <c r="BB48" i="4"/>
  <c r="BC48" i="4"/>
  <c r="BD48" i="4"/>
  <c r="BE48" i="4"/>
  <c r="BF48" i="4"/>
  <c r="BG48" i="4"/>
  <c r="BH48" i="4"/>
  <c r="BI48" i="4"/>
  <c r="BJ48" i="4"/>
  <c r="BK48" i="4"/>
  <c r="BL48" i="4"/>
  <c r="BM48" i="4"/>
  <c r="BN48" i="4"/>
  <c r="BO48" i="4"/>
  <c r="BP48" i="4"/>
  <c r="BB49" i="4"/>
  <c r="BC49" i="4"/>
  <c r="BD49" i="4"/>
  <c r="BE49" i="4"/>
  <c r="BF49" i="4"/>
  <c r="BG49" i="4"/>
  <c r="BH49" i="4"/>
  <c r="BI49" i="4"/>
  <c r="BJ49" i="4"/>
  <c r="BK49" i="4"/>
  <c r="BL49" i="4"/>
  <c r="BM49" i="4"/>
  <c r="BN49" i="4"/>
  <c r="BO49" i="4"/>
  <c r="BP49" i="4"/>
  <c r="BB50" i="4"/>
  <c r="BC50" i="4"/>
  <c r="BD50" i="4"/>
  <c r="BE50" i="4"/>
  <c r="BF50" i="4"/>
  <c r="BG50" i="4"/>
  <c r="BH50" i="4"/>
  <c r="BI50" i="4"/>
  <c r="BJ50" i="4"/>
  <c r="BK50" i="4"/>
  <c r="BL50" i="4"/>
  <c r="BM50" i="4"/>
  <c r="BN50" i="4"/>
  <c r="BO50" i="4"/>
  <c r="BP50" i="4"/>
  <c r="BB51" i="4"/>
  <c r="BC51" i="4"/>
  <c r="BD51" i="4"/>
  <c r="BE51" i="4"/>
  <c r="BF51" i="4"/>
  <c r="BG51" i="4"/>
  <c r="BH51" i="4"/>
  <c r="BI51" i="4"/>
  <c r="BJ51" i="4"/>
  <c r="BK51" i="4"/>
  <c r="BL51" i="4"/>
  <c r="BM51" i="4"/>
  <c r="BN51" i="4"/>
  <c r="BO51" i="4"/>
  <c r="BP51" i="4"/>
  <c r="BB52" i="4"/>
  <c r="BC52" i="4"/>
  <c r="BD52" i="4"/>
  <c r="BE52" i="4"/>
  <c r="BF52" i="4"/>
  <c r="BG52" i="4"/>
  <c r="BH52" i="4"/>
  <c r="BI52" i="4"/>
  <c r="BJ52" i="4"/>
  <c r="BK52" i="4"/>
  <c r="BL52" i="4"/>
  <c r="BM52" i="4"/>
  <c r="BN52" i="4"/>
  <c r="BO52" i="4"/>
  <c r="BP52" i="4"/>
  <c r="BB53" i="4"/>
  <c r="BC53" i="4"/>
  <c r="BD53" i="4"/>
  <c r="BE53" i="4"/>
  <c r="BF53" i="4"/>
  <c r="BG53" i="4"/>
  <c r="BH53" i="4"/>
  <c r="BI53" i="4"/>
  <c r="BJ53" i="4"/>
  <c r="BK53" i="4"/>
  <c r="BL53" i="4"/>
  <c r="BM53" i="4"/>
  <c r="BN53" i="4"/>
  <c r="BO53" i="4"/>
  <c r="BP53" i="4"/>
  <c r="BB54" i="4"/>
  <c r="BC54" i="4"/>
  <c r="BD54" i="4"/>
  <c r="BE54" i="4"/>
  <c r="BF54" i="4"/>
  <c r="BG54" i="4"/>
  <c r="BH54" i="4"/>
  <c r="BI54" i="4"/>
  <c r="BJ54" i="4"/>
  <c r="BK54" i="4"/>
  <c r="BL54" i="4"/>
  <c r="BM54" i="4"/>
  <c r="BN54" i="4"/>
  <c r="BO54" i="4"/>
  <c r="BP54" i="4"/>
  <c r="BB55" i="4"/>
  <c r="BC55" i="4"/>
  <c r="BD55" i="4"/>
  <c r="BE55" i="4"/>
  <c r="BF55" i="4"/>
  <c r="BG55" i="4"/>
  <c r="BH55" i="4"/>
  <c r="BI55" i="4"/>
  <c r="BJ55" i="4"/>
  <c r="BK55" i="4"/>
  <c r="BL55" i="4"/>
  <c r="BM55" i="4"/>
  <c r="BN55" i="4"/>
  <c r="BO55" i="4"/>
  <c r="BP55" i="4"/>
  <c r="BB56" i="4"/>
  <c r="BC56" i="4"/>
  <c r="BD56" i="4"/>
  <c r="BE56" i="4"/>
  <c r="BF56" i="4"/>
  <c r="BG56" i="4"/>
  <c r="BH56" i="4"/>
  <c r="BI56" i="4"/>
  <c r="BJ56" i="4"/>
  <c r="BK56" i="4"/>
  <c r="BL56" i="4"/>
  <c r="BM56" i="4"/>
  <c r="BN56" i="4"/>
  <c r="BO56" i="4"/>
  <c r="BP56" i="4"/>
  <c r="BB57" i="4"/>
  <c r="BC57" i="4"/>
  <c r="BD57" i="4"/>
  <c r="BE57" i="4"/>
  <c r="BF57" i="4"/>
  <c r="BG57" i="4"/>
  <c r="BH57" i="4"/>
  <c r="BI57" i="4"/>
  <c r="BJ57" i="4"/>
  <c r="BK57" i="4"/>
  <c r="BL57" i="4"/>
  <c r="BM57" i="4"/>
  <c r="BN57" i="4"/>
  <c r="BO57" i="4"/>
  <c r="BP57" i="4"/>
  <c r="BB58" i="4"/>
  <c r="BC58" i="4"/>
  <c r="BD58" i="4"/>
  <c r="BE58" i="4"/>
  <c r="BF58" i="4"/>
  <c r="BG58" i="4"/>
  <c r="BH58" i="4"/>
  <c r="BI58" i="4"/>
  <c r="BJ58" i="4"/>
  <c r="BK58" i="4"/>
  <c r="BL58" i="4"/>
  <c r="BM58" i="4"/>
  <c r="BN58" i="4"/>
  <c r="BO58" i="4"/>
  <c r="BP58" i="4"/>
  <c r="BB59" i="4"/>
  <c r="BC59" i="4"/>
  <c r="BD59" i="4"/>
  <c r="BE59" i="4"/>
  <c r="BF59" i="4"/>
  <c r="BG59" i="4"/>
  <c r="BH59" i="4"/>
  <c r="BI59" i="4"/>
  <c r="BJ59" i="4"/>
  <c r="BK59" i="4"/>
  <c r="BL59" i="4"/>
  <c r="BM59" i="4"/>
  <c r="BN59" i="4"/>
  <c r="BO59" i="4"/>
  <c r="BP59" i="4"/>
  <c r="BB60" i="4"/>
  <c r="BC60" i="4"/>
  <c r="BD60" i="4"/>
  <c r="BE60" i="4"/>
  <c r="BF60" i="4"/>
  <c r="BG60" i="4"/>
  <c r="BH60" i="4"/>
  <c r="BI60" i="4"/>
  <c r="BJ60" i="4"/>
  <c r="BK60" i="4"/>
  <c r="BL60" i="4"/>
  <c r="BM60" i="4"/>
  <c r="BN60" i="4"/>
  <c r="BO60" i="4"/>
  <c r="BP60" i="4"/>
  <c r="BB61" i="4"/>
  <c r="BC61" i="4"/>
  <c r="BD61" i="4"/>
  <c r="BE61" i="4"/>
  <c r="BF61" i="4"/>
  <c r="BG61" i="4"/>
  <c r="BH61" i="4"/>
  <c r="BI61" i="4"/>
  <c r="BJ61" i="4"/>
  <c r="BK61" i="4"/>
  <c r="BL61" i="4"/>
  <c r="BM61" i="4"/>
  <c r="BN61" i="4"/>
  <c r="BO61" i="4"/>
  <c r="BP61" i="4"/>
  <c r="BB62" i="4"/>
  <c r="BC62" i="4"/>
  <c r="BD62" i="4"/>
  <c r="BE62" i="4"/>
  <c r="BF62" i="4"/>
  <c r="BG62" i="4"/>
  <c r="BH62" i="4"/>
  <c r="BI62" i="4"/>
  <c r="BJ62" i="4"/>
  <c r="BK62" i="4"/>
  <c r="BL62" i="4"/>
  <c r="BM62" i="4"/>
  <c r="BN62" i="4"/>
  <c r="BO62" i="4"/>
  <c r="BP62" i="4"/>
  <c r="BB63" i="4"/>
  <c r="BC63" i="4"/>
  <c r="BD63" i="4"/>
  <c r="BE63" i="4"/>
  <c r="BF63" i="4"/>
  <c r="BG63" i="4"/>
  <c r="BH63" i="4"/>
  <c r="BI63" i="4"/>
  <c r="BJ63" i="4"/>
  <c r="BK63" i="4"/>
  <c r="BL63" i="4"/>
  <c r="BM63" i="4"/>
  <c r="BN63" i="4"/>
  <c r="BO63" i="4"/>
  <c r="BP63" i="4"/>
  <c r="BB64" i="4"/>
  <c r="BC64" i="4"/>
  <c r="BD64" i="4"/>
  <c r="BE64" i="4"/>
  <c r="BF64" i="4"/>
  <c r="BG64" i="4"/>
  <c r="BH64" i="4"/>
  <c r="BI64" i="4"/>
  <c r="BJ64" i="4"/>
  <c r="BK64" i="4"/>
  <c r="BL64" i="4"/>
  <c r="BM64" i="4"/>
  <c r="BN64" i="4"/>
  <c r="BO64" i="4"/>
  <c r="BP64" i="4"/>
  <c r="BB65" i="4"/>
  <c r="BC65" i="4"/>
  <c r="BD65" i="4"/>
  <c r="BE65" i="4"/>
  <c r="BF65" i="4"/>
  <c r="BG65" i="4"/>
  <c r="BH65" i="4"/>
  <c r="BI65" i="4"/>
  <c r="BJ65" i="4"/>
  <c r="BK65" i="4"/>
  <c r="BL65" i="4"/>
  <c r="BM65" i="4"/>
  <c r="BN65" i="4"/>
  <c r="BO65" i="4"/>
  <c r="BP65" i="4"/>
  <c r="BC66" i="6"/>
  <c r="BD66" i="6"/>
  <c r="BE66" i="6"/>
  <c r="BF66" i="6"/>
  <c r="BB66" i="4"/>
  <c r="BC66" i="4"/>
  <c r="BD66" i="4"/>
  <c r="BE66" i="4"/>
  <c r="BF66" i="4"/>
  <c r="BG66" i="4"/>
  <c r="BH66" i="4"/>
  <c r="BI66" i="4"/>
  <c r="BJ66" i="4"/>
  <c r="BK66" i="4"/>
  <c r="BL66" i="4"/>
  <c r="BM66" i="4"/>
  <c r="BN66" i="4"/>
  <c r="BO66" i="4"/>
  <c r="BP66" i="4"/>
  <c r="BB67" i="4"/>
  <c r="BC67" i="4"/>
  <c r="BD67" i="4"/>
  <c r="BE67" i="4"/>
  <c r="BF67" i="4"/>
  <c r="BG67" i="4"/>
  <c r="BH67" i="4"/>
  <c r="BI67" i="4"/>
  <c r="BJ67" i="4"/>
  <c r="BK67" i="4"/>
  <c r="BL67" i="4"/>
  <c r="BM67" i="4"/>
  <c r="BN67" i="4"/>
  <c r="BO67" i="4"/>
  <c r="BP67" i="4"/>
  <c r="BB68" i="4"/>
  <c r="BC68" i="4"/>
  <c r="BD68" i="4"/>
  <c r="BE68" i="4"/>
  <c r="BF68" i="4"/>
  <c r="BG68" i="4"/>
  <c r="BH68" i="4"/>
  <c r="BI68" i="4"/>
  <c r="BJ68" i="4"/>
  <c r="BK68" i="4"/>
  <c r="BL68" i="4"/>
  <c r="BM68" i="4"/>
  <c r="BN68" i="4"/>
  <c r="BO68" i="4"/>
  <c r="BP68" i="4"/>
  <c r="BB69" i="4"/>
  <c r="BC69" i="4"/>
  <c r="BD69" i="4"/>
  <c r="BE69" i="4"/>
  <c r="BF69" i="4"/>
  <c r="BG69" i="4"/>
  <c r="BH69" i="4"/>
  <c r="BI69" i="4"/>
  <c r="BJ69" i="4"/>
  <c r="BK69" i="4"/>
  <c r="BL69" i="4"/>
  <c r="BM69" i="4"/>
  <c r="BN69" i="4"/>
  <c r="BO69" i="4"/>
  <c r="BP69" i="4"/>
  <c r="BB70" i="4"/>
  <c r="BC70" i="4"/>
  <c r="BD70" i="4"/>
  <c r="BE70" i="4"/>
  <c r="BF70" i="4"/>
  <c r="BG70" i="4"/>
  <c r="BH70" i="4"/>
  <c r="BI70" i="4"/>
  <c r="BJ70" i="4"/>
  <c r="BK70" i="4"/>
  <c r="BL70" i="4"/>
  <c r="BM70" i="4"/>
  <c r="BN70" i="4"/>
  <c r="BO70" i="4"/>
  <c r="BP70" i="4"/>
  <c r="BB71" i="4"/>
  <c r="BC71" i="4"/>
  <c r="BD71" i="4"/>
  <c r="BE71" i="4"/>
  <c r="BF71" i="4"/>
  <c r="BG71" i="4"/>
  <c r="BH71" i="4"/>
  <c r="BI71" i="4"/>
  <c r="BJ71" i="4"/>
  <c r="BK71" i="4"/>
  <c r="BL71" i="4"/>
  <c r="BM71" i="4"/>
  <c r="BN71" i="4"/>
  <c r="BO71" i="4"/>
  <c r="BP71" i="4"/>
  <c r="BB72" i="4"/>
  <c r="BC72" i="4"/>
  <c r="BD72" i="4"/>
  <c r="BE72" i="4"/>
  <c r="BF72" i="4"/>
  <c r="BG72" i="4"/>
  <c r="BH72" i="4"/>
  <c r="BI72" i="4"/>
  <c r="BJ72" i="4"/>
  <c r="BK72" i="4"/>
  <c r="BL72" i="4"/>
  <c r="BM72" i="4"/>
  <c r="BN72" i="4"/>
  <c r="BO72" i="4"/>
  <c r="BP72" i="4"/>
  <c r="BB73" i="4"/>
  <c r="BC73" i="4"/>
  <c r="BD73" i="4"/>
  <c r="BE73" i="4"/>
  <c r="BF73" i="4"/>
  <c r="BG73" i="4"/>
  <c r="BH73" i="4"/>
  <c r="BI73" i="4"/>
  <c r="BJ73" i="4"/>
  <c r="BK73" i="4"/>
  <c r="BL73" i="4"/>
  <c r="BM73" i="4"/>
  <c r="BN73" i="4"/>
  <c r="BO73" i="4"/>
  <c r="BP73" i="4"/>
  <c r="BB74" i="4"/>
  <c r="BC74" i="4"/>
  <c r="BD74" i="4"/>
  <c r="BE74" i="4"/>
  <c r="BF74" i="4"/>
  <c r="BG74" i="4"/>
  <c r="BH74" i="4"/>
  <c r="BI74" i="4"/>
  <c r="BJ74" i="4"/>
  <c r="BK74" i="4"/>
  <c r="BL74" i="4"/>
  <c r="BM74" i="4"/>
  <c r="BN74" i="4"/>
  <c r="BO74" i="4"/>
  <c r="BP74" i="4"/>
  <c r="BB75" i="4"/>
  <c r="BC75" i="4"/>
  <c r="BD75" i="4"/>
  <c r="BE75" i="4"/>
  <c r="BF75" i="4"/>
  <c r="BG75" i="4"/>
  <c r="BH75" i="4"/>
  <c r="BI75" i="4"/>
  <c r="BJ75" i="4"/>
  <c r="BK75" i="4"/>
  <c r="BL75" i="4"/>
  <c r="BM75" i="4"/>
  <c r="BN75" i="4"/>
  <c r="BO75" i="4"/>
  <c r="BP75" i="4"/>
  <c r="BB76" i="4"/>
  <c r="BC76" i="4"/>
  <c r="BD76" i="4"/>
  <c r="BE76" i="4"/>
  <c r="BF76" i="4"/>
  <c r="BG76" i="4"/>
  <c r="BH76" i="4"/>
  <c r="BI76" i="4"/>
  <c r="BJ76" i="4"/>
  <c r="BK76" i="4"/>
  <c r="BL76" i="4"/>
  <c r="BM76" i="4"/>
  <c r="BN76" i="4"/>
  <c r="BO76" i="4"/>
  <c r="BP76" i="4"/>
  <c r="BB77" i="4"/>
  <c r="BC77" i="4"/>
  <c r="BD77" i="4"/>
  <c r="BE77" i="4"/>
  <c r="BF77" i="4"/>
  <c r="BG77" i="4"/>
  <c r="BH77" i="4"/>
  <c r="BI77" i="4"/>
  <c r="BJ77" i="4"/>
  <c r="BK77" i="4"/>
  <c r="BL77" i="4"/>
  <c r="BM77" i="4"/>
  <c r="BN77" i="4"/>
  <c r="BO77" i="4"/>
  <c r="BP77" i="4"/>
  <c r="BB78" i="4"/>
  <c r="BC78" i="4"/>
  <c r="BD78" i="4"/>
  <c r="BE78" i="4"/>
  <c r="BF78" i="4"/>
  <c r="BG78" i="4"/>
  <c r="BH78" i="4"/>
  <c r="BI78" i="4"/>
  <c r="BJ78" i="4"/>
  <c r="BK78" i="4"/>
  <c r="BL78" i="4"/>
  <c r="BM78" i="4"/>
  <c r="BN78" i="4"/>
  <c r="BO78" i="4"/>
  <c r="BP78" i="4"/>
  <c r="BB79" i="4"/>
  <c r="BC79" i="4"/>
  <c r="BD79" i="4"/>
  <c r="BE79" i="4"/>
  <c r="BF79" i="4"/>
  <c r="BG79" i="4"/>
  <c r="BH79" i="4"/>
  <c r="BI79" i="4"/>
  <c r="BJ79" i="4"/>
  <c r="BK79" i="4"/>
  <c r="BL79" i="4"/>
  <c r="BM79" i="4"/>
  <c r="BN79" i="4"/>
  <c r="BO79" i="4"/>
  <c r="BP79" i="4"/>
  <c r="BB80" i="4"/>
  <c r="BC80" i="4"/>
  <c r="BD80" i="4"/>
  <c r="BE80" i="4"/>
  <c r="BF80" i="4"/>
  <c r="BG80" i="4"/>
  <c r="BH80" i="4"/>
  <c r="BI80" i="4"/>
  <c r="BJ80" i="4"/>
  <c r="BK80" i="4"/>
  <c r="BL80" i="4"/>
  <c r="BM80" i="4"/>
  <c r="BN80" i="4"/>
  <c r="BO80" i="4"/>
  <c r="BP80" i="4"/>
  <c r="BB81" i="4"/>
  <c r="BC81" i="4"/>
  <c r="BD81" i="4"/>
  <c r="BE81" i="4"/>
  <c r="BF81" i="4"/>
  <c r="BG81" i="4"/>
  <c r="BH81" i="4"/>
  <c r="BI81" i="4"/>
  <c r="BJ81" i="4"/>
  <c r="BK81" i="4"/>
  <c r="BL81" i="4"/>
  <c r="BM81" i="4"/>
  <c r="BN81" i="4"/>
  <c r="BO81" i="4"/>
  <c r="BP81" i="4"/>
  <c r="BB82" i="4"/>
  <c r="BC82" i="4"/>
  <c r="BD82" i="4"/>
  <c r="BE82" i="4"/>
  <c r="BF82" i="4"/>
  <c r="BG82" i="4"/>
  <c r="BH82" i="4"/>
  <c r="BI82" i="4"/>
  <c r="BJ82" i="4"/>
  <c r="BK82" i="4"/>
  <c r="BL82" i="4"/>
  <c r="BM82" i="4"/>
  <c r="BN82" i="4"/>
  <c r="BO82" i="4"/>
  <c r="BP82" i="4"/>
  <c r="BB83" i="4"/>
  <c r="BC83" i="4"/>
  <c r="BD83" i="4"/>
  <c r="BE83" i="4"/>
  <c r="BF83" i="4"/>
  <c r="BG83" i="4"/>
  <c r="BH83" i="4"/>
  <c r="BI83" i="4"/>
  <c r="BJ83" i="4"/>
  <c r="BK83" i="4"/>
  <c r="BL83" i="4"/>
  <c r="BM83" i="4"/>
  <c r="BN83" i="4"/>
  <c r="BO83" i="4"/>
  <c r="BP83" i="4"/>
  <c r="BB84" i="4"/>
  <c r="BC84" i="4"/>
  <c r="BD84" i="4"/>
  <c r="BE84" i="4"/>
  <c r="BF84" i="4"/>
  <c r="BG84" i="4"/>
  <c r="BH84" i="4"/>
  <c r="BI84" i="4"/>
  <c r="BJ84" i="4"/>
  <c r="BK84" i="4"/>
  <c r="BL84" i="4"/>
  <c r="BM84" i="4"/>
  <c r="BN84" i="4"/>
  <c r="BO84" i="4"/>
  <c r="BP84" i="4"/>
  <c r="BB85" i="4"/>
  <c r="BC85" i="4"/>
  <c r="BD85" i="4"/>
  <c r="BE85" i="4"/>
  <c r="BF85" i="4"/>
  <c r="BG85" i="4"/>
  <c r="BH85" i="4"/>
  <c r="BI85" i="4"/>
  <c r="BJ85" i="4"/>
  <c r="BK85" i="4"/>
  <c r="BL85" i="4"/>
  <c r="BM85" i="4"/>
  <c r="BN85" i="4"/>
  <c r="BO85" i="4"/>
  <c r="BP85" i="4"/>
  <c r="BB86" i="4"/>
  <c r="BC86" i="4"/>
  <c r="BD86" i="4"/>
  <c r="BE86" i="4"/>
  <c r="BF86" i="4"/>
  <c r="BG86" i="4"/>
  <c r="BH86" i="4"/>
  <c r="BI86" i="4"/>
  <c r="BJ86" i="4"/>
  <c r="BK86" i="4"/>
  <c r="BL86" i="4"/>
  <c r="BM86" i="4"/>
  <c r="BN86" i="4"/>
  <c r="BO86" i="4"/>
  <c r="BP86" i="4"/>
  <c r="BB87" i="4"/>
  <c r="BC87" i="4"/>
  <c r="BD87" i="4"/>
  <c r="BE87" i="4"/>
  <c r="BF87" i="4"/>
  <c r="BG87" i="4"/>
  <c r="BH87" i="4"/>
  <c r="BI87" i="4"/>
  <c r="BJ87" i="4"/>
  <c r="BK87" i="4"/>
  <c r="BL87" i="4"/>
  <c r="BM87" i="4"/>
  <c r="BN87" i="4"/>
  <c r="BO87" i="4"/>
  <c r="BP87" i="4"/>
  <c r="BB88" i="4"/>
  <c r="BC88" i="4"/>
  <c r="BD88" i="4"/>
  <c r="BE88" i="4"/>
  <c r="BF88" i="4"/>
  <c r="BG88" i="4"/>
  <c r="BH88" i="4"/>
  <c r="BI88" i="4"/>
  <c r="BJ88" i="4"/>
  <c r="BK88" i="4"/>
  <c r="BL88" i="4"/>
  <c r="BM88" i="4"/>
  <c r="BN88" i="4"/>
  <c r="BO88" i="4"/>
  <c r="BP88" i="4"/>
  <c r="BB89" i="4"/>
  <c r="BC89" i="4"/>
  <c r="BD89" i="4"/>
  <c r="BE89" i="4"/>
  <c r="BF89" i="4"/>
  <c r="BG89" i="4"/>
  <c r="BH89" i="4"/>
  <c r="BI89" i="4"/>
  <c r="BJ89" i="4"/>
  <c r="BK89" i="4"/>
  <c r="BL89" i="4"/>
  <c r="BM89" i="4"/>
  <c r="BN89" i="4"/>
  <c r="BO89" i="4"/>
  <c r="BP89" i="4"/>
  <c r="BB90" i="4"/>
  <c r="BC90" i="4"/>
  <c r="BD90" i="4"/>
  <c r="BE90" i="4"/>
  <c r="BF90" i="4"/>
  <c r="BG90" i="4"/>
  <c r="BH90" i="4"/>
  <c r="BI90" i="4"/>
  <c r="BJ90" i="4"/>
  <c r="BK90" i="4"/>
  <c r="BL90" i="4"/>
  <c r="BM90" i="4"/>
  <c r="BN90" i="4"/>
  <c r="BO90" i="4"/>
  <c r="BP90" i="4"/>
  <c r="BB91" i="4"/>
  <c r="BC91" i="4"/>
  <c r="BD91" i="4"/>
  <c r="BE91" i="4"/>
  <c r="BF91" i="4"/>
  <c r="BG91" i="4"/>
  <c r="BH91" i="4"/>
  <c r="BI91" i="4"/>
  <c r="BJ91" i="4"/>
  <c r="BK91" i="4"/>
  <c r="BL91" i="4"/>
  <c r="BM91" i="4"/>
  <c r="BN91" i="4"/>
  <c r="BO91" i="4"/>
  <c r="BP91" i="4"/>
  <c r="BB92" i="4"/>
  <c r="BC92" i="4"/>
  <c r="BD92" i="4"/>
  <c r="BE92" i="4"/>
  <c r="BF92" i="4"/>
  <c r="BG92" i="4"/>
  <c r="BH92" i="4"/>
  <c r="BI92" i="4"/>
  <c r="BJ92" i="4"/>
  <c r="BK92" i="4"/>
  <c r="BL92" i="4"/>
  <c r="BM92" i="4"/>
  <c r="BN92" i="4"/>
  <c r="BO92" i="4"/>
  <c r="BP92" i="4"/>
  <c r="BB93" i="4"/>
  <c r="BC93" i="4"/>
  <c r="BD93" i="4"/>
  <c r="BE93" i="4"/>
  <c r="BF93" i="4"/>
  <c r="BG93" i="4"/>
  <c r="BH93" i="4"/>
  <c r="BI93" i="4"/>
  <c r="BJ93" i="4"/>
  <c r="BK93" i="4"/>
  <c r="BL93" i="4"/>
  <c r="BM93" i="4"/>
  <c r="BN93" i="4"/>
  <c r="BO93" i="4"/>
  <c r="BP93" i="4"/>
  <c r="BB94" i="4"/>
  <c r="BC94" i="4"/>
  <c r="BD94" i="4"/>
  <c r="BE94" i="4"/>
  <c r="BF94" i="4"/>
  <c r="BG94" i="4"/>
  <c r="BH94" i="4"/>
  <c r="BI94" i="4"/>
  <c r="BJ94" i="4"/>
  <c r="BK94" i="4"/>
  <c r="BL94" i="4"/>
  <c r="BM94" i="4"/>
  <c r="BN94" i="4"/>
  <c r="BO94" i="4"/>
  <c r="BP94" i="4"/>
  <c r="BB95" i="4"/>
  <c r="BC95" i="4"/>
  <c r="BD95" i="4"/>
  <c r="BE95" i="4"/>
  <c r="BF95" i="4"/>
  <c r="BG95" i="4"/>
  <c r="BH95" i="4"/>
  <c r="BI95" i="4"/>
  <c r="BJ95" i="4"/>
  <c r="BK95" i="4"/>
  <c r="BL95" i="4"/>
  <c r="BM95" i="4"/>
  <c r="BN95" i="4"/>
  <c r="BO95" i="4"/>
  <c r="BP95" i="4"/>
  <c r="BB96" i="4"/>
  <c r="BC96" i="4"/>
  <c r="BD96" i="4"/>
  <c r="BE96" i="4"/>
  <c r="BF96" i="4"/>
  <c r="BG96" i="4"/>
  <c r="BH96" i="4"/>
  <c r="BI96" i="4"/>
  <c r="BJ96" i="4"/>
  <c r="BK96" i="4"/>
  <c r="BL96" i="4"/>
  <c r="BM96" i="4"/>
  <c r="BN96" i="4"/>
  <c r="BO96" i="4"/>
  <c r="BP96" i="4"/>
  <c r="BB97" i="4"/>
  <c r="BC97" i="4"/>
  <c r="BD97" i="4"/>
  <c r="BE97" i="4"/>
  <c r="BF97" i="4"/>
  <c r="BG97" i="4"/>
  <c r="BH97" i="4"/>
  <c r="BI97" i="4"/>
  <c r="BJ97" i="4"/>
  <c r="BK97" i="4"/>
  <c r="BL97" i="4"/>
  <c r="BM97" i="4"/>
  <c r="BN97" i="4"/>
  <c r="BO97" i="4"/>
  <c r="BP97" i="4"/>
  <c r="BB98" i="4"/>
  <c r="BC98" i="4"/>
  <c r="BD98" i="4"/>
  <c r="BE98" i="4"/>
  <c r="BF98" i="4"/>
  <c r="BG98" i="4"/>
  <c r="BH98" i="4"/>
  <c r="BI98" i="4"/>
  <c r="BJ98" i="4"/>
  <c r="BK98" i="4"/>
  <c r="BL98" i="4"/>
  <c r="BM98" i="4"/>
  <c r="BN98" i="4"/>
  <c r="BO98" i="4"/>
  <c r="BP98" i="4"/>
  <c r="BB99" i="4"/>
  <c r="BC99" i="4"/>
  <c r="BD99" i="4"/>
  <c r="BE99" i="4"/>
  <c r="BF99" i="4"/>
  <c r="BG99" i="4"/>
  <c r="BH99" i="4"/>
  <c r="BI99" i="4"/>
  <c r="BJ99" i="4"/>
  <c r="BK99" i="4"/>
  <c r="BL99" i="4"/>
  <c r="BM99" i="4"/>
  <c r="BN99" i="4"/>
  <c r="BO99" i="4"/>
  <c r="BP99" i="4"/>
  <c r="BB100" i="4"/>
  <c r="BC100" i="4"/>
  <c r="BD100" i="4"/>
  <c r="BE100" i="4"/>
  <c r="BF100" i="4"/>
  <c r="BG100" i="4"/>
  <c r="BH100" i="4"/>
  <c r="BI100" i="4"/>
  <c r="BJ100" i="4"/>
  <c r="BK100" i="4"/>
  <c r="BL100" i="4"/>
  <c r="BM100" i="4"/>
  <c r="BN100" i="4"/>
  <c r="BO100" i="4"/>
  <c r="BP100" i="4"/>
  <c r="BB101" i="4"/>
  <c r="BC101" i="4"/>
  <c r="BD101" i="4"/>
  <c r="BE101" i="4"/>
  <c r="BF101" i="4"/>
  <c r="BG101" i="4"/>
  <c r="BH101" i="4"/>
  <c r="BI101" i="4"/>
  <c r="BJ101" i="4"/>
  <c r="BK101" i="4"/>
  <c r="BL101" i="4"/>
  <c r="BM101" i="4"/>
  <c r="BN101" i="4"/>
  <c r="BO101" i="4"/>
  <c r="BP101" i="4"/>
  <c r="BB102" i="4"/>
  <c r="BC102" i="4"/>
  <c r="BD102" i="4"/>
  <c r="BE102" i="4"/>
  <c r="BF102" i="4"/>
  <c r="BG102" i="4"/>
  <c r="BH102" i="4"/>
  <c r="BI102" i="4"/>
  <c r="BJ102" i="4"/>
  <c r="BK102" i="4"/>
  <c r="BL102" i="4"/>
  <c r="BM102" i="4"/>
  <c r="BN102" i="4"/>
  <c r="BO102" i="4"/>
  <c r="BP102" i="4"/>
  <c r="BB103" i="4"/>
  <c r="BC103" i="4"/>
  <c r="BD103" i="4"/>
  <c r="BE103" i="4"/>
  <c r="BF103" i="4"/>
  <c r="BG103" i="4"/>
  <c r="BH103" i="4"/>
  <c r="BI103" i="4"/>
  <c r="BJ103" i="4"/>
  <c r="BK103" i="4"/>
  <c r="BL103" i="4"/>
  <c r="BM103" i="4"/>
  <c r="BN103" i="4"/>
  <c r="BO103" i="4"/>
  <c r="BP103" i="4"/>
  <c r="BB104" i="4"/>
  <c r="BC104" i="4"/>
  <c r="BD104" i="4"/>
  <c r="BE104" i="4"/>
  <c r="BF104" i="4"/>
  <c r="BG104" i="4"/>
  <c r="BH104" i="4"/>
  <c r="BI104" i="4"/>
  <c r="BJ104" i="4"/>
  <c r="BK104" i="4"/>
  <c r="BL104" i="4"/>
  <c r="BM104" i="4"/>
  <c r="BN104" i="4"/>
  <c r="BO104" i="4"/>
  <c r="BP104" i="4"/>
  <c r="BB105" i="4"/>
  <c r="BC105" i="4"/>
  <c r="BD105" i="4"/>
  <c r="BE105" i="4"/>
  <c r="BF105" i="4"/>
  <c r="BG105" i="4"/>
  <c r="BH105" i="4"/>
  <c r="BI105" i="4"/>
  <c r="BJ105" i="4"/>
  <c r="BK105" i="4"/>
  <c r="BL105" i="4"/>
  <c r="BM105" i="4"/>
  <c r="BN105" i="4"/>
  <c r="BO105" i="4"/>
  <c r="BP105" i="4"/>
  <c r="BB106" i="4"/>
  <c r="BC106" i="4"/>
  <c r="BD106" i="4"/>
  <c r="BE106" i="4"/>
  <c r="BF106" i="4"/>
  <c r="BG106" i="4"/>
  <c r="BH106" i="4"/>
  <c r="BI106" i="4"/>
  <c r="BJ106" i="4"/>
  <c r="BK106" i="4"/>
  <c r="BL106" i="4"/>
  <c r="BM106" i="4"/>
  <c r="BN106" i="4"/>
  <c r="BO106" i="4"/>
  <c r="BP106" i="4"/>
  <c r="BB107" i="4"/>
  <c r="BC107" i="4"/>
  <c r="BD107" i="4"/>
  <c r="BE107" i="4"/>
  <c r="BF107" i="4"/>
  <c r="BG107" i="4"/>
  <c r="BH107" i="4"/>
  <c r="BI107" i="4"/>
  <c r="BJ107" i="4"/>
  <c r="BK107" i="4"/>
  <c r="BL107" i="4"/>
  <c r="BM107" i="4"/>
  <c r="BN107" i="4"/>
  <c r="BO107" i="4"/>
  <c r="BP107" i="4"/>
  <c r="BB108" i="4"/>
  <c r="BC108" i="4"/>
  <c r="BD108" i="4"/>
  <c r="BE108" i="4"/>
  <c r="BF108" i="4"/>
  <c r="BG108" i="4"/>
  <c r="BH108" i="4"/>
  <c r="BI108" i="4"/>
  <c r="BJ108" i="4"/>
  <c r="BK108" i="4"/>
  <c r="BL108" i="4"/>
  <c r="BM108" i="4"/>
  <c r="BN108" i="4"/>
  <c r="BO108" i="4"/>
  <c r="BP108" i="4"/>
  <c r="BB109" i="4"/>
  <c r="BC109" i="4"/>
  <c r="BD109" i="4"/>
  <c r="BE109" i="4"/>
  <c r="BF109" i="4"/>
  <c r="BG109" i="4"/>
  <c r="BH109" i="4"/>
  <c r="BI109" i="4"/>
  <c r="BJ109" i="4"/>
  <c r="BK109" i="4"/>
  <c r="BL109" i="4"/>
  <c r="BM109" i="4"/>
  <c r="BN109" i="4"/>
  <c r="BO109" i="4"/>
  <c r="BP109" i="4"/>
  <c r="BB110" i="4"/>
  <c r="BC110" i="4"/>
  <c r="BD110" i="4"/>
  <c r="BE110" i="4"/>
  <c r="BF110" i="4"/>
  <c r="BG110" i="4"/>
  <c r="BH110" i="4"/>
  <c r="BI110" i="4"/>
  <c r="BJ110" i="4"/>
  <c r="BK110" i="4"/>
  <c r="BL110" i="4"/>
  <c r="BM110" i="4"/>
  <c r="BN110" i="4"/>
  <c r="BO110" i="4"/>
  <c r="BP110" i="4"/>
  <c r="BB111" i="4"/>
  <c r="BC111" i="4"/>
  <c r="BD111" i="4"/>
  <c r="BE111" i="4"/>
  <c r="BF111" i="4"/>
  <c r="BG111" i="4"/>
  <c r="BH111" i="4"/>
  <c r="BI111" i="4"/>
  <c r="BJ111" i="4"/>
  <c r="BK111" i="4"/>
  <c r="BL111" i="4"/>
  <c r="BM111" i="4"/>
  <c r="BN111" i="4"/>
  <c r="BO111" i="4"/>
  <c r="BP111" i="4"/>
  <c r="BB112" i="4"/>
  <c r="BC112" i="4"/>
  <c r="BD112" i="4"/>
  <c r="BE112" i="4"/>
  <c r="BF112" i="4"/>
  <c r="BG112" i="4"/>
  <c r="BH112" i="4"/>
  <c r="BI112" i="4"/>
  <c r="BJ112" i="4"/>
  <c r="BK112" i="4"/>
  <c r="BL112" i="4"/>
  <c r="BM112" i="4"/>
  <c r="BN112" i="4"/>
  <c r="BO112" i="4"/>
  <c r="BP112" i="4"/>
  <c r="BB113" i="4"/>
  <c r="BC113" i="4"/>
  <c r="BD113" i="4"/>
  <c r="BE113" i="4"/>
  <c r="BF113" i="4"/>
  <c r="BG113" i="4"/>
  <c r="BH113" i="4"/>
  <c r="BI113" i="4"/>
  <c r="BJ113" i="4"/>
  <c r="BK113" i="4"/>
  <c r="BL113" i="4"/>
  <c r="BM113" i="4"/>
  <c r="BN113" i="4"/>
  <c r="BO113" i="4"/>
  <c r="BP113" i="4"/>
  <c r="BB114" i="4"/>
  <c r="BC114" i="4"/>
  <c r="BD114" i="4"/>
  <c r="BE114" i="4"/>
  <c r="BF114" i="4"/>
  <c r="BG114" i="4"/>
  <c r="BH114" i="4"/>
  <c r="BI114" i="4"/>
  <c r="BJ114" i="4"/>
  <c r="BK114" i="4"/>
  <c r="BL114" i="4"/>
  <c r="BM114" i="4"/>
  <c r="BN114" i="4"/>
  <c r="BO114" i="4"/>
  <c r="BP114" i="4"/>
  <c r="BB115" i="4"/>
  <c r="BC115" i="4"/>
  <c r="BD115" i="4"/>
  <c r="BE115" i="4"/>
  <c r="BF115" i="4"/>
  <c r="BG115" i="4"/>
  <c r="BH115" i="4"/>
  <c r="BI115" i="4"/>
  <c r="BJ115" i="4"/>
  <c r="BK115" i="4"/>
  <c r="BL115" i="4"/>
  <c r="BM115" i="4"/>
  <c r="BN115" i="4"/>
  <c r="BO115" i="4"/>
  <c r="BP115" i="4"/>
  <c r="BB116" i="4"/>
  <c r="BC116" i="4"/>
  <c r="BD116" i="4"/>
  <c r="BE116" i="4"/>
  <c r="BF116" i="4"/>
  <c r="BG116" i="4"/>
  <c r="BH116" i="4"/>
  <c r="BI116" i="4"/>
  <c r="BJ116" i="4"/>
  <c r="BK116" i="4"/>
  <c r="BL116" i="4"/>
  <c r="BM116" i="4"/>
  <c r="BN116" i="4"/>
  <c r="BO116" i="4"/>
  <c r="BP116" i="4"/>
  <c r="BB117" i="4"/>
  <c r="BC117" i="4"/>
  <c r="BD117" i="4"/>
  <c r="BE117" i="4"/>
  <c r="BF117" i="4"/>
  <c r="BG117" i="4"/>
  <c r="BH117" i="4"/>
  <c r="BI117" i="4"/>
  <c r="BJ117" i="4"/>
  <c r="BK117" i="4"/>
  <c r="BL117" i="4"/>
  <c r="BM117" i="4"/>
  <c r="BN117" i="4"/>
  <c r="BO117" i="4"/>
  <c r="BP117" i="4"/>
  <c r="BB118" i="4"/>
  <c r="BC118" i="4"/>
  <c r="BD118" i="4"/>
  <c r="BE118" i="4"/>
  <c r="BF118" i="4"/>
  <c r="BG118" i="4"/>
  <c r="BH118" i="4"/>
  <c r="BI118" i="4"/>
  <c r="BJ118" i="4"/>
  <c r="BK118" i="4"/>
  <c r="BL118" i="4"/>
  <c r="BM118" i="4"/>
  <c r="BN118" i="4"/>
  <c r="BO118" i="4"/>
  <c r="BP118" i="4"/>
  <c r="BB119" i="4"/>
  <c r="BC119" i="4"/>
  <c r="BD119" i="4"/>
  <c r="BE119" i="4"/>
  <c r="BF119" i="4"/>
  <c r="BG119" i="4"/>
  <c r="BH119" i="4"/>
  <c r="BI119" i="4"/>
  <c r="BJ119" i="4"/>
  <c r="BK119" i="4"/>
  <c r="BL119" i="4"/>
  <c r="BM119" i="4"/>
  <c r="BN119" i="4"/>
  <c r="BO119" i="4"/>
  <c r="BP119" i="4"/>
  <c r="BB120" i="4"/>
  <c r="BC120" i="4"/>
  <c r="BD120" i="4"/>
  <c r="BE120" i="4"/>
  <c r="BF120" i="4"/>
  <c r="BG120" i="4"/>
  <c r="BH120" i="4"/>
  <c r="BI120" i="4"/>
  <c r="BJ120" i="4"/>
  <c r="BK120" i="4"/>
  <c r="BL120" i="4"/>
  <c r="BM120" i="4"/>
  <c r="BN120" i="4"/>
  <c r="BO120" i="4"/>
  <c r="BP120" i="4"/>
  <c r="BB121" i="4"/>
  <c r="BC121" i="4"/>
  <c r="BD121" i="4"/>
  <c r="BE121" i="4"/>
  <c r="BF121" i="4"/>
  <c r="BG121" i="4"/>
  <c r="BH121" i="4"/>
  <c r="BI121" i="4"/>
  <c r="BJ121" i="4"/>
  <c r="BK121" i="4"/>
  <c r="BL121" i="4"/>
  <c r="BM121" i="4"/>
  <c r="BN121" i="4"/>
  <c r="BO121" i="4"/>
  <c r="BP121" i="4"/>
  <c r="BB122" i="4"/>
  <c r="BC122" i="4"/>
  <c r="BD122" i="4"/>
  <c r="BE122" i="4"/>
  <c r="BF122" i="4"/>
  <c r="BG122" i="4"/>
  <c r="BH122" i="4"/>
  <c r="BI122" i="4"/>
  <c r="BJ122" i="4"/>
  <c r="BK122" i="4"/>
  <c r="BL122" i="4"/>
  <c r="BM122" i="4"/>
  <c r="BN122" i="4"/>
  <c r="BO122" i="4"/>
  <c r="BP122" i="4"/>
  <c r="BB123" i="4"/>
  <c r="BC123" i="4"/>
  <c r="BD123" i="4"/>
  <c r="BE123" i="4"/>
  <c r="BF123" i="4"/>
  <c r="BG123" i="4"/>
  <c r="BH123" i="4"/>
  <c r="BI123" i="4"/>
  <c r="BJ123" i="4"/>
  <c r="BK123" i="4"/>
  <c r="BL123" i="4"/>
  <c r="BM123" i="4"/>
  <c r="BN123" i="4"/>
  <c r="BO123" i="4"/>
  <c r="BP123" i="4"/>
  <c r="BB124" i="4"/>
  <c r="BC124" i="4"/>
  <c r="BD124" i="4"/>
  <c r="BE124" i="4"/>
  <c r="BF124" i="4"/>
  <c r="BG124" i="4"/>
  <c r="BH124" i="4"/>
  <c r="BI124" i="4"/>
  <c r="BJ124" i="4"/>
  <c r="BK124" i="4"/>
  <c r="BL124" i="4"/>
  <c r="BM124" i="4"/>
  <c r="BN124" i="4"/>
  <c r="BO124" i="4"/>
  <c r="BP124" i="4"/>
  <c r="BB125" i="4"/>
  <c r="BC125" i="4"/>
  <c r="BD125" i="4"/>
  <c r="BE125" i="4"/>
  <c r="BF125" i="4"/>
  <c r="BG125" i="4"/>
  <c r="BH125" i="4"/>
  <c r="BI125" i="4"/>
  <c r="BJ125" i="4"/>
  <c r="BK125" i="4"/>
  <c r="BL125" i="4"/>
  <c r="BM125" i="4"/>
  <c r="BN125" i="4"/>
  <c r="BO125" i="4"/>
  <c r="BP125" i="4"/>
  <c r="BB126" i="4"/>
  <c r="BC126" i="4"/>
  <c r="BD126" i="4"/>
  <c r="BE126" i="4"/>
  <c r="BF126" i="4"/>
  <c r="BG126" i="4"/>
  <c r="BH126" i="4"/>
  <c r="BI126" i="4"/>
  <c r="BJ126" i="4"/>
  <c r="BK126" i="4"/>
  <c r="BL126" i="4"/>
  <c r="BM126" i="4"/>
  <c r="BN126" i="4"/>
  <c r="BO126" i="4"/>
  <c r="BP126" i="4"/>
  <c r="BB127" i="4"/>
  <c r="BC127" i="4"/>
  <c r="BD127" i="4"/>
  <c r="BE127" i="4"/>
  <c r="BF127" i="4"/>
  <c r="BG127" i="4"/>
  <c r="BH127" i="4"/>
  <c r="BI127" i="4"/>
  <c r="BJ127" i="4"/>
  <c r="BK127" i="4"/>
  <c r="BL127" i="4"/>
  <c r="BM127" i="4"/>
  <c r="BN127" i="4"/>
  <c r="BO127" i="4"/>
  <c r="BP127" i="4"/>
  <c r="BB128" i="4"/>
  <c r="BC128" i="4"/>
  <c r="BD128" i="4"/>
  <c r="BE128" i="4"/>
  <c r="BF128" i="4"/>
  <c r="BG128" i="4"/>
  <c r="BH128" i="4"/>
  <c r="BI128" i="4"/>
  <c r="BJ128" i="4"/>
  <c r="BK128" i="4"/>
  <c r="BL128" i="4"/>
  <c r="BM128" i="4"/>
  <c r="BN128" i="4"/>
  <c r="BO128" i="4"/>
  <c r="BP128" i="4"/>
  <c r="BB129" i="4"/>
  <c r="BC129" i="4"/>
  <c r="BD129" i="4"/>
  <c r="BE129" i="4"/>
  <c r="BF129" i="4"/>
  <c r="BG129" i="4"/>
  <c r="BH129" i="4"/>
  <c r="BI129" i="4"/>
  <c r="BJ129" i="4"/>
  <c r="BK129" i="4"/>
  <c r="BL129" i="4"/>
  <c r="BM129" i="4"/>
  <c r="BN129" i="4"/>
  <c r="BO129" i="4"/>
  <c r="BP129" i="4"/>
  <c r="BB130" i="4"/>
  <c r="BC130" i="4"/>
  <c r="BD130" i="4"/>
  <c r="BE130" i="4"/>
  <c r="BF130" i="4"/>
  <c r="BG130" i="4"/>
  <c r="BH130" i="4"/>
  <c r="BI130" i="4"/>
  <c r="BJ130" i="4"/>
  <c r="BK130" i="4"/>
  <c r="BL130" i="4"/>
  <c r="BM130" i="4"/>
  <c r="BN130" i="4"/>
  <c r="BO130" i="4"/>
  <c r="BP130" i="4"/>
  <c r="BB131" i="4"/>
  <c r="BC131" i="4"/>
  <c r="BD131" i="4"/>
  <c r="BE131" i="4"/>
  <c r="BF131" i="4"/>
  <c r="BG131" i="4"/>
  <c r="BH131" i="4"/>
  <c r="BI131" i="4"/>
  <c r="BJ131" i="4"/>
  <c r="BK131" i="4"/>
  <c r="BL131" i="4"/>
  <c r="BM131" i="4"/>
  <c r="BN131" i="4"/>
  <c r="BO131" i="4"/>
  <c r="BP131" i="4"/>
  <c r="BB132" i="4"/>
  <c r="BC132" i="4"/>
  <c r="BD132" i="4"/>
  <c r="BE132" i="4"/>
  <c r="BF132" i="4"/>
  <c r="BG132" i="4"/>
  <c r="BH132" i="4"/>
  <c r="BI132" i="4"/>
  <c r="BJ132" i="4"/>
  <c r="BK132" i="4"/>
  <c r="BL132" i="4"/>
  <c r="BM132" i="4"/>
  <c r="BN132" i="4"/>
  <c r="BO132" i="4"/>
  <c r="BP132" i="4"/>
  <c r="BB133" i="4"/>
  <c r="BC133" i="4"/>
  <c r="BD133" i="4"/>
  <c r="BE133" i="4"/>
  <c r="BF133" i="4"/>
  <c r="BG133" i="4"/>
  <c r="BH133" i="4"/>
  <c r="BI133" i="4"/>
  <c r="BJ133" i="4"/>
  <c r="BK133" i="4"/>
  <c r="BL133" i="4"/>
  <c r="BM133" i="4"/>
  <c r="BN133" i="4"/>
  <c r="BO133" i="4"/>
  <c r="BP133" i="4"/>
  <c r="BB134" i="4"/>
  <c r="BC134" i="4"/>
  <c r="BD134" i="4"/>
  <c r="BE134" i="4"/>
  <c r="BF134" i="4"/>
  <c r="BG134" i="4"/>
  <c r="BH134" i="4"/>
  <c r="BI134" i="4"/>
  <c r="BJ134" i="4"/>
  <c r="BK134" i="4"/>
  <c r="BL134" i="4"/>
  <c r="BM134" i="4"/>
  <c r="BN134" i="4"/>
  <c r="BO134" i="4"/>
  <c r="BP134" i="4"/>
  <c r="BB135" i="4"/>
  <c r="BC135" i="4"/>
  <c r="BD135" i="4"/>
  <c r="BE135" i="4"/>
  <c r="BF135" i="4"/>
  <c r="BG135" i="4"/>
  <c r="BH135" i="4"/>
  <c r="BI135" i="4"/>
  <c r="BJ135" i="4"/>
  <c r="BK135" i="4"/>
  <c r="BL135" i="4"/>
  <c r="BM135" i="4"/>
  <c r="BN135" i="4"/>
  <c r="BO135" i="4"/>
  <c r="BP135" i="4"/>
  <c r="BB136" i="4"/>
  <c r="BC136" i="4"/>
  <c r="BD136" i="4"/>
  <c r="BE136" i="4"/>
  <c r="BF136" i="4"/>
  <c r="BG136" i="4"/>
  <c r="BH136" i="4"/>
  <c r="BI136" i="4"/>
  <c r="BJ136" i="4"/>
  <c r="BK136" i="4"/>
  <c r="BL136" i="4"/>
  <c r="BM136" i="4"/>
  <c r="BN136" i="4"/>
  <c r="BO136" i="4"/>
  <c r="BP136" i="4"/>
  <c r="BB137" i="4"/>
  <c r="BC137" i="4"/>
  <c r="BD137" i="4"/>
  <c r="BE137" i="4"/>
  <c r="BF137" i="4"/>
  <c r="BG137" i="4"/>
  <c r="BH137" i="4"/>
  <c r="BI137" i="4"/>
  <c r="BJ137" i="4"/>
  <c r="BK137" i="4"/>
  <c r="BL137" i="4"/>
  <c r="BM137" i="4"/>
  <c r="BN137" i="4"/>
  <c r="BO137" i="4"/>
  <c r="BP137" i="4"/>
  <c r="BB138" i="4"/>
  <c r="BC138" i="4"/>
  <c r="BD138" i="4"/>
  <c r="BE138" i="4"/>
  <c r="BF138" i="4"/>
  <c r="BG138" i="4"/>
  <c r="BH138" i="4"/>
  <c r="BI138" i="4"/>
  <c r="BJ138" i="4"/>
  <c r="BK138" i="4"/>
  <c r="BL138" i="4"/>
  <c r="BM138" i="4"/>
  <c r="BN138" i="4"/>
  <c r="BO138" i="4"/>
  <c r="BP138" i="4"/>
  <c r="BB139" i="4"/>
  <c r="BC139" i="4"/>
  <c r="BD139" i="4"/>
  <c r="BE139" i="4"/>
  <c r="BF139" i="4"/>
  <c r="BG139" i="4"/>
  <c r="BH139" i="4"/>
  <c r="BI139" i="4"/>
  <c r="BJ139" i="4"/>
  <c r="BK139" i="4"/>
  <c r="BL139" i="4"/>
  <c r="BM139" i="4"/>
  <c r="BN139" i="4"/>
  <c r="BO139" i="4"/>
  <c r="BP139" i="4"/>
  <c r="BB140" i="4"/>
  <c r="BC140" i="4"/>
  <c r="BD140" i="4"/>
  <c r="BE140" i="4"/>
  <c r="BF140" i="4"/>
  <c r="BG140" i="4"/>
  <c r="BH140" i="4"/>
  <c r="BI140" i="4"/>
  <c r="BJ140" i="4"/>
  <c r="BK140" i="4"/>
  <c r="BL140" i="4"/>
  <c r="BM140" i="4"/>
  <c r="BN140" i="4"/>
  <c r="BO140" i="4"/>
  <c r="BP140" i="4"/>
  <c r="BB141" i="4"/>
  <c r="BC141" i="4"/>
  <c r="BD141" i="4"/>
  <c r="BE141" i="4"/>
  <c r="BF141" i="4"/>
  <c r="BG141" i="4"/>
  <c r="BH141" i="4"/>
  <c r="BI141" i="4"/>
  <c r="BJ141" i="4"/>
  <c r="BK141" i="4"/>
  <c r="BL141" i="4"/>
  <c r="BM141" i="4"/>
  <c r="BN141" i="4"/>
  <c r="BO141" i="4"/>
  <c r="BP141" i="4"/>
  <c r="BB142" i="4"/>
  <c r="BC142" i="4"/>
  <c r="BD142" i="4"/>
  <c r="BE142" i="4"/>
  <c r="BF142" i="4"/>
  <c r="BG142" i="4"/>
  <c r="BH142" i="4"/>
  <c r="BI142" i="4"/>
  <c r="BJ142" i="4"/>
  <c r="BK142" i="4"/>
  <c r="BL142" i="4"/>
  <c r="BM142" i="4"/>
  <c r="BN142" i="4"/>
  <c r="BO142" i="4"/>
  <c r="BP142" i="4"/>
  <c r="BB143" i="4"/>
  <c r="BC143" i="4"/>
  <c r="BD143" i="4"/>
  <c r="BE143" i="4"/>
  <c r="BF143" i="4"/>
  <c r="BG143" i="4"/>
  <c r="BH143" i="4"/>
  <c r="BI143" i="4"/>
  <c r="BJ143" i="4"/>
  <c r="BK143" i="4"/>
  <c r="BL143" i="4"/>
  <c r="BM143" i="4"/>
  <c r="BN143" i="4"/>
  <c r="BO143" i="4"/>
  <c r="BP143" i="4"/>
  <c r="BB144" i="4"/>
  <c r="BC144" i="4"/>
  <c r="BD144" i="4"/>
  <c r="BE144" i="4"/>
  <c r="BF144" i="4"/>
  <c r="BG144" i="4"/>
  <c r="BH144" i="4"/>
  <c r="BI144" i="4"/>
  <c r="BJ144" i="4"/>
  <c r="BK144" i="4"/>
  <c r="BL144" i="4"/>
  <c r="BM144" i="4"/>
  <c r="BN144" i="4"/>
  <c r="BO144" i="4"/>
  <c r="BP144" i="4"/>
  <c r="BB145" i="4"/>
  <c r="BC145" i="4"/>
  <c r="BD145" i="4"/>
  <c r="BE145" i="4"/>
  <c r="BF145" i="4"/>
  <c r="BG145" i="4"/>
  <c r="BH145" i="4"/>
  <c r="BI145" i="4"/>
  <c r="BJ145" i="4"/>
  <c r="BK145" i="4"/>
  <c r="BL145" i="4"/>
  <c r="BM145" i="4"/>
  <c r="BN145" i="4"/>
  <c r="BO145" i="4"/>
  <c r="BP145" i="4"/>
  <c r="BB146" i="4"/>
  <c r="BC146" i="4"/>
  <c r="BD146" i="4"/>
  <c r="BE146" i="4"/>
  <c r="BF146" i="4"/>
  <c r="BG146" i="4"/>
  <c r="BH146" i="4"/>
  <c r="BI146" i="4"/>
  <c r="BJ146" i="4"/>
  <c r="BK146" i="4"/>
  <c r="BL146" i="4"/>
  <c r="BM146" i="4"/>
  <c r="BN146" i="4"/>
  <c r="BO146" i="4"/>
  <c r="BP146" i="4"/>
  <c r="BB147" i="4"/>
  <c r="BC147" i="4"/>
  <c r="BD147" i="4"/>
  <c r="BE147" i="4"/>
  <c r="BF147" i="4"/>
  <c r="BG147" i="4"/>
  <c r="BH147" i="4"/>
  <c r="BI147" i="4"/>
  <c r="BJ147" i="4"/>
  <c r="BK147" i="4"/>
  <c r="BL147" i="4"/>
  <c r="BM147" i="4"/>
  <c r="BN147" i="4"/>
  <c r="BO147" i="4"/>
  <c r="BP147" i="4"/>
  <c r="BB148" i="4"/>
  <c r="BC148" i="4"/>
  <c r="BD148" i="4"/>
  <c r="BE148" i="4"/>
  <c r="BF148" i="4"/>
  <c r="BG148" i="4"/>
  <c r="BH148" i="4"/>
  <c r="BI148" i="4"/>
  <c r="BJ148" i="4"/>
  <c r="BK148" i="4"/>
  <c r="BL148" i="4"/>
  <c r="BM148" i="4"/>
  <c r="BN148" i="4"/>
  <c r="BO148" i="4"/>
  <c r="BP148" i="4"/>
  <c r="BB149" i="4"/>
  <c r="BC149" i="4"/>
  <c r="BD149" i="4"/>
  <c r="BE149" i="4"/>
  <c r="BF149" i="4"/>
  <c r="BG149" i="4"/>
  <c r="BH149" i="4"/>
  <c r="BI149" i="4"/>
  <c r="BJ149" i="4"/>
  <c r="BK149" i="4"/>
  <c r="BL149" i="4"/>
  <c r="BM149" i="4"/>
  <c r="BN149" i="4"/>
  <c r="BO149" i="4"/>
  <c r="BP149" i="4"/>
  <c r="BB150" i="4"/>
  <c r="BC150" i="4"/>
  <c r="BD150" i="4"/>
  <c r="BE150" i="4"/>
  <c r="BF150" i="4"/>
  <c r="BG150" i="4"/>
  <c r="BH150" i="4"/>
  <c r="BI150" i="4"/>
  <c r="BJ150" i="4"/>
  <c r="BK150" i="4"/>
  <c r="BL150" i="4"/>
  <c r="BM150" i="4"/>
  <c r="BN150" i="4"/>
  <c r="BO150" i="4"/>
  <c r="BP150" i="4"/>
  <c r="BB151" i="4"/>
  <c r="BC151" i="4"/>
  <c r="BD151" i="4"/>
  <c r="BE151" i="4"/>
  <c r="BF151" i="4"/>
  <c r="BG151" i="4"/>
  <c r="BH151" i="4"/>
  <c r="BI151" i="4"/>
  <c r="BJ151" i="4"/>
  <c r="BK151" i="4"/>
  <c r="BL151" i="4"/>
  <c r="BM151" i="4"/>
  <c r="BN151" i="4"/>
  <c r="BO151" i="4"/>
  <c r="BP151" i="4"/>
  <c r="BB152" i="4"/>
  <c r="BC152" i="4"/>
  <c r="BD152" i="4"/>
  <c r="BE152" i="4"/>
  <c r="BF152" i="4"/>
  <c r="BG152" i="4"/>
  <c r="BH152" i="4"/>
  <c r="BI152" i="4"/>
  <c r="BJ152" i="4"/>
  <c r="BK152" i="4"/>
  <c r="BL152" i="4"/>
  <c r="BM152" i="4"/>
  <c r="BN152" i="4"/>
  <c r="BO152" i="4"/>
  <c r="BP152" i="4"/>
  <c r="BB153" i="4"/>
  <c r="BC153" i="4"/>
  <c r="BD153" i="4"/>
  <c r="BE153" i="4"/>
  <c r="BF153" i="4"/>
  <c r="BG153" i="4"/>
  <c r="BH153" i="4"/>
  <c r="BI153" i="4"/>
  <c r="BJ153" i="4"/>
  <c r="BK153" i="4"/>
  <c r="BL153" i="4"/>
  <c r="BM153" i="4"/>
  <c r="BN153" i="4"/>
  <c r="BO153" i="4"/>
  <c r="BP153" i="4"/>
  <c r="BB154" i="4"/>
  <c r="BC154" i="4"/>
  <c r="BD154" i="4"/>
  <c r="BE154" i="4"/>
  <c r="BF154" i="4"/>
  <c r="BG154" i="4"/>
  <c r="BH154" i="4"/>
  <c r="BI154" i="4"/>
  <c r="BJ154" i="4"/>
  <c r="BK154" i="4"/>
  <c r="BL154" i="4"/>
  <c r="BM154" i="4"/>
  <c r="BN154" i="4"/>
  <c r="BO154" i="4"/>
  <c r="BP154" i="4"/>
  <c r="BB155" i="4"/>
  <c r="BC155" i="4"/>
  <c r="BD155" i="4"/>
  <c r="BE155" i="4"/>
  <c r="BF155" i="4"/>
  <c r="BG155" i="4"/>
  <c r="BH155" i="4"/>
  <c r="BI155" i="4"/>
  <c r="BJ155" i="4"/>
  <c r="BK155" i="4"/>
  <c r="BL155" i="4"/>
  <c r="BM155" i="4"/>
  <c r="BN155" i="4"/>
  <c r="BO155" i="4"/>
  <c r="BP155" i="4"/>
  <c r="BB156" i="4"/>
  <c r="BC156" i="4"/>
  <c r="BD156" i="4"/>
  <c r="BE156" i="4"/>
  <c r="BF156" i="4"/>
  <c r="BG156" i="4"/>
  <c r="BH156" i="4"/>
  <c r="BI156" i="4"/>
  <c r="BJ156" i="4"/>
  <c r="BK156" i="4"/>
  <c r="BL156" i="4"/>
  <c r="BM156" i="4"/>
  <c r="BN156" i="4"/>
  <c r="BO156" i="4"/>
  <c r="BP156" i="4"/>
  <c r="BB157" i="4"/>
  <c r="BC157" i="4"/>
  <c r="BD157" i="4"/>
  <c r="BE157" i="4"/>
  <c r="BF157" i="4"/>
  <c r="BG157" i="4"/>
  <c r="BH157" i="4"/>
  <c r="BI157" i="4"/>
  <c r="BJ157" i="4"/>
  <c r="BK157" i="4"/>
  <c r="BL157" i="4"/>
  <c r="BM157" i="4"/>
  <c r="BN157" i="4"/>
  <c r="BO157" i="4"/>
  <c r="BP157" i="4"/>
  <c r="BB158" i="4"/>
  <c r="BC158" i="4"/>
  <c r="BD158" i="4"/>
  <c r="BE158" i="4"/>
  <c r="BF158" i="4"/>
  <c r="BG158" i="4"/>
  <c r="BH158" i="4"/>
  <c r="BI158" i="4"/>
  <c r="BJ158" i="4"/>
  <c r="BK158" i="4"/>
  <c r="BL158" i="4"/>
  <c r="BM158" i="4"/>
  <c r="BN158" i="4"/>
  <c r="BO158" i="4"/>
  <c r="BP158" i="4"/>
  <c r="BB159" i="4"/>
  <c r="BC159" i="4"/>
  <c r="BD159" i="4"/>
  <c r="BE159" i="4"/>
  <c r="BF159" i="4"/>
  <c r="BG159" i="4"/>
  <c r="BH159" i="4"/>
  <c r="BI159" i="4"/>
  <c r="BJ159" i="4"/>
  <c r="BK159" i="4"/>
  <c r="BL159" i="4"/>
  <c r="BM159" i="4"/>
  <c r="BN159" i="4"/>
  <c r="BO159" i="4"/>
  <c r="BP159" i="4"/>
  <c r="BB160" i="4"/>
  <c r="BC160" i="4"/>
  <c r="BD160" i="4"/>
  <c r="BE160" i="4"/>
  <c r="BF160" i="4"/>
  <c r="BG160" i="4"/>
  <c r="BH160" i="4"/>
  <c r="BI160" i="4"/>
  <c r="BJ160" i="4"/>
  <c r="BK160" i="4"/>
  <c r="BL160" i="4"/>
  <c r="BM160" i="4"/>
  <c r="BN160" i="4"/>
  <c r="BO160" i="4"/>
  <c r="BP160" i="4"/>
  <c r="BB161" i="4"/>
  <c r="BC161" i="4"/>
  <c r="BD161" i="4"/>
  <c r="BE161" i="4"/>
  <c r="BF161" i="4"/>
  <c r="BG161" i="4"/>
  <c r="BH161" i="4"/>
  <c r="BI161" i="4"/>
  <c r="BJ161" i="4"/>
  <c r="BK161" i="4"/>
  <c r="BL161" i="4"/>
  <c r="BM161" i="4"/>
  <c r="BN161" i="4"/>
  <c r="BO161" i="4"/>
  <c r="BP161" i="4"/>
  <c r="BB162" i="4"/>
  <c r="BC162" i="4"/>
  <c r="BD162" i="4"/>
  <c r="BE162" i="4"/>
  <c r="BF162" i="4"/>
  <c r="BG162" i="4"/>
  <c r="BH162" i="4"/>
  <c r="BI162" i="4"/>
  <c r="BJ162" i="4"/>
  <c r="BK162" i="4"/>
  <c r="BL162" i="4"/>
  <c r="BM162" i="4"/>
  <c r="BN162" i="4"/>
  <c r="BO162" i="4"/>
  <c r="BP162" i="4"/>
  <c r="BB163" i="4"/>
  <c r="BC163" i="4"/>
  <c r="BD163" i="4"/>
  <c r="BE163" i="4"/>
  <c r="BF163" i="4"/>
  <c r="BG163" i="4"/>
  <c r="BH163" i="4"/>
  <c r="BI163" i="4"/>
  <c r="BJ163" i="4"/>
  <c r="BK163" i="4"/>
  <c r="BL163" i="4"/>
  <c r="BM163" i="4"/>
  <c r="BN163" i="4"/>
  <c r="BO163" i="4"/>
  <c r="BP163" i="4"/>
  <c r="BB164" i="4"/>
  <c r="BC164" i="4"/>
  <c r="BD164" i="4"/>
  <c r="BE164" i="4"/>
  <c r="BF164" i="4"/>
  <c r="BG164" i="4"/>
  <c r="BH164" i="4"/>
  <c r="BI164" i="4"/>
  <c r="BJ164" i="4"/>
  <c r="BK164" i="4"/>
  <c r="BL164" i="4"/>
  <c r="BM164" i="4"/>
  <c r="BN164" i="4"/>
  <c r="BO164" i="4"/>
  <c r="BP164" i="4"/>
  <c r="BB165" i="4"/>
  <c r="BC165" i="4"/>
  <c r="BD165" i="4"/>
  <c r="BE165" i="4"/>
  <c r="BF165" i="4"/>
  <c r="BG165" i="4"/>
  <c r="BH165" i="4"/>
  <c r="BI165" i="4"/>
  <c r="BJ165" i="4"/>
  <c r="BK165" i="4"/>
  <c r="BL165" i="4"/>
  <c r="BM165" i="4"/>
  <c r="BN165" i="4"/>
  <c r="BO165" i="4"/>
  <c r="BP165" i="4"/>
  <c r="BB166" i="4"/>
  <c r="BC166" i="4"/>
  <c r="BD166" i="4"/>
  <c r="BE166" i="4"/>
  <c r="BF166" i="4"/>
  <c r="BG166" i="4"/>
  <c r="BH166" i="4"/>
  <c r="BI166" i="4"/>
  <c r="BJ166" i="4"/>
  <c r="BK166" i="4"/>
  <c r="BL166" i="4"/>
  <c r="BM166" i="4"/>
  <c r="BN166" i="4"/>
  <c r="BO166" i="4"/>
  <c r="BP166" i="4"/>
  <c r="BB167" i="4"/>
  <c r="BC167" i="4"/>
  <c r="BD167" i="4"/>
  <c r="BE167" i="4"/>
  <c r="BF167" i="4"/>
  <c r="BG167" i="4"/>
  <c r="BH167" i="4"/>
  <c r="BI167" i="4"/>
  <c r="BJ167" i="4"/>
  <c r="BK167" i="4"/>
  <c r="BL167" i="4"/>
  <c r="BM167" i="4"/>
  <c r="BN167" i="4"/>
  <c r="BO167" i="4"/>
  <c r="BP167" i="4"/>
  <c r="BB168" i="4"/>
  <c r="BC168" i="4"/>
  <c r="BD168" i="4"/>
  <c r="BE168" i="4"/>
  <c r="BF168" i="4"/>
  <c r="BG168" i="4"/>
  <c r="BH168" i="4"/>
  <c r="BI168" i="4"/>
  <c r="BJ168" i="4"/>
  <c r="BK168" i="4"/>
  <c r="BL168" i="4"/>
  <c r="BM168" i="4"/>
  <c r="BN168" i="4"/>
  <c r="BO168" i="4"/>
  <c r="BP168" i="4"/>
  <c r="BB169" i="4"/>
  <c r="BC169" i="4"/>
  <c r="BD169" i="4"/>
  <c r="BE169" i="4"/>
  <c r="BF169" i="4"/>
  <c r="BG169" i="4"/>
  <c r="BH169" i="4"/>
  <c r="BI169" i="4"/>
  <c r="BJ169" i="4"/>
  <c r="BK169" i="4"/>
  <c r="BL169" i="4"/>
  <c r="BM169" i="4"/>
  <c r="BN169" i="4"/>
  <c r="BO169" i="4"/>
  <c r="BP169" i="4"/>
  <c r="BB170" i="4"/>
  <c r="BC170" i="4"/>
  <c r="BD170" i="4"/>
  <c r="BE170" i="4"/>
  <c r="BF170" i="4"/>
  <c r="BG170" i="4"/>
  <c r="BH170" i="4"/>
  <c r="BI170" i="4"/>
  <c r="BJ170" i="4"/>
  <c r="BK170" i="4"/>
  <c r="BL170" i="4"/>
  <c r="BM170" i="4"/>
  <c r="BN170" i="4"/>
  <c r="BO170" i="4"/>
  <c r="BP170" i="4"/>
  <c r="BB171" i="4"/>
  <c r="BC171" i="4"/>
  <c r="BD171" i="4"/>
  <c r="BE171" i="4"/>
  <c r="BF171" i="4"/>
  <c r="BG171" i="4"/>
  <c r="BH171" i="4"/>
  <c r="BI171" i="4"/>
  <c r="BJ171" i="4"/>
  <c r="BK171" i="4"/>
  <c r="BL171" i="4"/>
  <c r="BM171" i="4"/>
  <c r="BN171" i="4"/>
  <c r="BO171" i="4"/>
  <c r="BP171" i="4"/>
  <c r="BB172" i="4"/>
  <c r="BC172" i="4"/>
  <c r="BD172" i="4"/>
  <c r="BE172" i="4"/>
  <c r="BF172" i="4"/>
  <c r="BG172" i="4"/>
  <c r="BH172" i="4"/>
  <c r="BI172" i="4"/>
  <c r="BJ172" i="4"/>
  <c r="BK172" i="4"/>
  <c r="BL172" i="4"/>
  <c r="BM172" i="4"/>
  <c r="BN172" i="4"/>
  <c r="BO172" i="4"/>
  <c r="BP172" i="4"/>
  <c r="BB173" i="4"/>
  <c r="BC173" i="4"/>
  <c r="BD173" i="4"/>
  <c r="BE173" i="4"/>
  <c r="BF173" i="4"/>
  <c r="BG173" i="4"/>
  <c r="BH173" i="4"/>
  <c r="BI173" i="4"/>
  <c r="BJ173" i="4"/>
  <c r="BK173" i="4"/>
  <c r="BL173" i="4"/>
  <c r="BM173" i="4"/>
  <c r="BN173" i="4"/>
  <c r="BO173" i="4"/>
  <c r="BP173" i="4"/>
  <c r="BB174" i="4"/>
  <c r="BC174" i="4"/>
  <c r="BD174" i="4"/>
  <c r="BE174" i="4"/>
  <c r="BF174" i="4"/>
  <c r="BG174" i="4"/>
  <c r="BH174" i="4"/>
  <c r="BI174" i="4"/>
  <c r="BJ174" i="4"/>
  <c r="BK174" i="4"/>
  <c r="BL174" i="4"/>
  <c r="BM174" i="4"/>
  <c r="BN174" i="4"/>
  <c r="BO174" i="4"/>
  <c r="BP174" i="4"/>
  <c r="BB175" i="4"/>
  <c r="BC175" i="4"/>
  <c r="BD175" i="4"/>
  <c r="BE175" i="4"/>
  <c r="BF175" i="4"/>
  <c r="BG175" i="4"/>
  <c r="BH175" i="4"/>
  <c r="BI175" i="4"/>
  <c r="BJ175" i="4"/>
  <c r="BK175" i="4"/>
  <c r="BL175" i="4"/>
  <c r="BM175" i="4"/>
  <c r="BN175" i="4"/>
  <c r="BO175" i="4"/>
  <c r="BP175" i="4"/>
  <c r="BB176" i="4"/>
  <c r="BC176" i="4"/>
  <c r="BD176" i="4"/>
  <c r="BE176" i="4"/>
  <c r="BF176" i="4"/>
  <c r="BG176" i="4"/>
  <c r="BH176" i="4"/>
  <c r="BI176" i="4"/>
  <c r="BJ176" i="4"/>
  <c r="BK176" i="4"/>
  <c r="BL176" i="4"/>
  <c r="BM176" i="4"/>
  <c r="BN176" i="4"/>
  <c r="BO176" i="4"/>
  <c r="BP176" i="4"/>
  <c r="BB177" i="4"/>
  <c r="BC177" i="4"/>
  <c r="BD177" i="4"/>
  <c r="BE177" i="4"/>
  <c r="BF177" i="4"/>
  <c r="BG177" i="4"/>
  <c r="BH177" i="4"/>
  <c r="BI177" i="4"/>
  <c r="BJ177" i="4"/>
  <c r="BK177" i="4"/>
  <c r="BL177" i="4"/>
  <c r="BM177" i="4"/>
  <c r="BN177" i="4"/>
  <c r="BO177" i="4"/>
  <c r="BP177" i="4"/>
  <c r="BB178" i="4"/>
  <c r="BC178" i="4"/>
  <c r="BD178" i="4"/>
  <c r="BE178" i="4"/>
  <c r="BF178" i="4"/>
  <c r="BG178" i="4"/>
  <c r="BH178" i="4"/>
  <c r="BI178" i="4"/>
  <c r="BJ178" i="4"/>
  <c r="BK178" i="4"/>
  <c r="BL178" i="4"/>
  <c r="BM178" i="4"/>
  <c r="BN178" i="4"/>
  <c r="BO178" i="4"/>
  <c r="BP178" i="4"/>
  <c r="BB179" i="4"/>
  <c r="BC179" i="4"/>
  <c r="BD179" i="4"/>
  <c r="BE179" i="4"/>
  <c r="BF179" i="4"/>
  <c r="BG179" i="4"/>
  <c r="BH179" i="4"/>
  <c r="BI179" i="4"/>
  <c r="BJ179" i="4"/>
  <c r="BK179" i="4"/>
  <c r="BL179" i="4"/>
  <c r="BM179" i="4"/>
  <c r="BN179" i="4"/>
  <c r="BO179" i="4"/>
  <c r="BP179" i="4"/>
  <c r="BB180" i="4"/>
  <c r="BC180" i="4"/>
  <c r="BD180" i="4"/>
  <c r="BE180" i="4"/>
  <c r="BF180" i="4"/>
  <c r="BG180" i="4"/>
  <c r="BH180" i="4"/>
  <c r="BI180" i="4"/>
  <c r="BJ180" i="4"/>
  <c r="BK180" i="4"/>
  <c r="BL180" i="4"/>
  <c r="BM180" i="4"/>
  <c r="BN180" i="4"/>
  <c r="BO180" i="4"/>
  <c r="BP180" i="4"/>
  <c r="BB181" i="4"/>
  <c r="BC181" i="4"/>
  <c r="BD181" i="4"/>
  <c r="BE181" i="4"/>
  <c r="BF181" i="4"/>
  <c r="BG181" i="4"/>
  <c r="BH181" i="4"/>
  <c r="BI181" i="4"/>
  <c r="BJ181" i="4"/>
  <c r="BK181" i="4"/>
  <c r="BL181" i="4"/>
  <c r="BM181" i="4"/>
  <c r="BN181" i="4"/>
  <c r="BO181" i="4"/>
  <c r="BP181" i="4"/>
  <c r="BB182" i="4"/>
  <c r="BC182" i="4"/>
  <c r="BD182" i="4"/>
  <c r="BE182" i="4"/>
  <c r="BF182" i="4"/>
  <c r="BG182" i="4"/>
  <c r="BH182" i="4"/>
  <c r="BI182" i="4"/>
  <c r="BJ182" i="4"/>
  <c r="BK182" i="4"/>
  <c r="BL182" i="4"/>
  <c r="BM182" i="4"/>
  <c r="BN182" i="4"/>
  <c r="BO182" i="4"/>
  <c r="BP182" i="4"/>
  <c r="BB183" i="4"/>
  <c r="BC183" i="4"/>
  <c r="BD183" i="4"/>
  <c r="BE183" i="4"/>
  <c r="BF183" i="4"/>
  <c r="BG183" i="4"/>
  <c r="BH183" i="4"/>
  <c r="BI183" i="4"/>
  <c r="BJ183" i="4"/>
  <c r="BK183" i="4"/>
  <c r="BL183" i="4"/>
  <c r="BM183" i="4"/>
  <c r="BN183" i="4"/>
  <c r="BO183" i="4"/>
  <c r="BP183" i="4"/>
  <c r="BB184" i="4"/>
  <c r="BC184" i="4"/>
  <c r="BD184" i="4"/>
  <c r="BE184" i="4"/>
  <c r="BF184" i="4"/>
  <c r="BG184" i="4"/>
  <c r="BH184" i="4"/>
  <c r="BI184" i="4"/>
  <c r="BJ184" i="4"/>
  <c r="BK184" i="4"/>
  <c r="BL184" i="4"/>
  <c r="BM184" i="4"/>
  <c r="BN184" i="4"/>
  <c r="BO184" i="4"/>
  <c r="BP184" i="4"/>
  <c r="BB185" i="4"/>
  <c r="BC185" i="4"/>
  <c r="BD185" i="4"/>
  <c r="BE185" i="4"/>
  <c r="BF185" i="4"/>
  <c r="BG185" i="4"/>
  <c r="BH185" i="4"/>
  <c r="BI185" i="4"/>
  <c r="BJ185" i="4"/>
  <c r="BK185" i="4"/>
  <c r="BL185" i="4"/>
  <c r="BM185" i="4"/>
  <c r="BN185" i="4"/>
  <c r="BO185" i="4"/>
  <c r="BP185" i="4"/>
  <c r="BB186" i="4"/>
  <c r="BC186" i="4"/>
  <c r="BD186" i="4"/>
  <c r="BE186" i="4"/>
  <c r="BF186" i="4"/>
  <c r="BG186" i="4"/>
  <c r="BH186" i="4"/>
  <c r="BI186" i="4"/>
  <c r="BJ186" i="4"/>
  <c r="BK186" i="4"/>
  <c r="BL186" i="4"/>
  <c r="BM186" i="4"/>
  <c r="BN186" i="4"/>
  <c r="BO186" i="4"/>
  <c r="BP186" i="4"/>
  <c r="BB187" i="4"/>
  <c r="BC187" i="4"/>
  <c r="BD187" i="4"/>
  <c r="BE187" i="4"/>
  <c r="BF187" i="4"/>
  <c r="BG187" i="4"/>
  <c r="BH187" i="4"/>
  <c r="BI187" i="4"/>
  <c r="BJ187" i="4"/>
  <c r="BK187" i="4"/>
  <c r="BL187" i="4"/>
  <c r="BM187" i="4"/>
  <c r="BN187" i="4"/>
  <c r="BO187" i="4"/>
  <c r="BP187" i="4"/>
  <c r="BB188" i="4"/>
  <c r="BC188" i="4"/>
  <c r="BD188" i="4"/>
  <c r="BE188" i="4"/>
  <c r="BF188" i="4"/>
  <c r="BG188" i="4"/>
  <c r="BH188" i="4"/>
  <c r="BI188" i="4"/>
  <c r="BJ188" i="4"/>
  <c r="BK188" i="4"/>
  <c r="BL188" i="4"/>
  <c r="BM188" i="4"/>
  <c r="BN188" i="4"/>
  <c r="BO188" i="4"/>
  <c r="BP188" i="4"/>
  <c r="BB189" i="4"/>
  <c r="BC189" i="4"/>
  <c r="BD189" i="4"/>
  <c r="BE189" i="4"/>
  <c r="BF189" i="4"/>
  <c r="BG189" i="4"/>
  <c r="BH189" i="4"/>
  <c r="BI189" i="4"/>
  <c r="BJ189" i="4"/>
  <c r="BK189" i="4"/>
  <c r="BL189" i="4"/>
  <c r="BM189" i="4"/>
  <c r="BN189" i="4"/>
  <c r="BO189" i="4"/>
  <c r="BP189" i="4"/>
  <c r="BB190" i="4"/>
  <c r="BC190" i="4"/>
  <c r="BD190" i="4"/>
  <c r="BE190" i="4"/>
  <c r="BF190" i="4"/>
  <c r="BG190" i="4"/>
  <c r="BH190" i="4"/>
  <c r="BI190" i="4"/>
  <c r="BJ190" i="4"/>
  <c r="BK190" i="4"/>
  <c r="BL190" i="4"/>
  <c r="BM190" i="4"/>
  <c r="BN190" i="4"/>
  <c r="BO190" i="4"/>
  <c r="BP190" i="4"/>
  <c r="BB191" i="4"/>
  <c r="BC191" i="4"/>
  <c r="BD191" i="4"/>
  <c r="BE191" i="4"/>
  <c r="BF191" i="4"/>
  <c r="BG191" i="4"/>
  <c r="BH191" i="4"/>
  <c r="BI191" i="4"/>
  <c r="BJ191" i="4"/>
  <c r="BK191" i="4"/>
  <c r="BL191" i="4"/>
  <c r="BM191" i="4"/>
  <c r="BN191" i="4"/>
  <c r="BO191" i="4"/>
  <c r="BP191" i="4"/>
  <c r="BB192" i="4"/>
  <c r="BC192" i="4"/>
  <c r="BD192" i="4"/>
  <c r="BE192" i="4"/>
  <c r="BF192" i="4"/>
  <c r="BG192" i="4"/>
  <c r="BH192" i="4"/>
  <c r="BI192" i="4"/>
  <c r="BJ192" i="4"/>
  <c r="BK192" i="4"/>
  <c r="BL192" i="4"/>
  <c r="BM192" i="4"/>
  <c r="BN192" i="4"/>
  <c r="BO192" i="4"/>
  <c r="BP192" i="4"/>
  <c r="BB193" i="4"/>
  <c r="BC193" i="4"/>
  <c r="BD193" i="4"/>
  <c r="BE193" i="4"/>
  <c r="BF193" i="4"/>
  <c r="BG193" i="4"/>
  <c r="BH193" i="4"/>
  <c r="BI193" i="4"/>
  <c r="BJ193" i="4"/>
  <c r="BK193" i="4"/>
  <c r="BL193" i="4"/>
  <c r="BM193" i="4"/>
  <c r="BN193" i="4"/>
  <c r="BO193" i="4"/>
  <c r="BP193" i="4"/>
  <c r="BB194" i="4"/>
  <c r="BC194" i="4"/>
  <c r="BD194" i="4"/>
  <c r="BE194" i="4"/>
  <c r="BF194" i="4"/>
  <c r="BG194" i="4"/>
  <c r="BH194" i="4"/>
  <c r="BI194" i="4"/>
  <c r="BJ194" i="4"/>
  <c r="BK194" i="4"/>
  <c r="BL194" i="4"/>
  <c r="BM194" i="4"/>
  <c r="BN194" i="4"/>
  <c r="BO194" i="4"/>
  <c r="BP194" i="4"/>
  <c r="BB195" i="4"/>
  <c r="BC195" i="4"/>
  <c r="BD195" i="4"/>
  <c r="BE195" i="4"/>
  <c r="BF195" i="4"/>
  <c r="BG195" i="4"/>
  <c r="BH195" i="4"/>
  <c r="BI195" i="4"/>
  <c r="BJ195" i="4"/>
  <c r="BK195" i="4"/>
  <c r="BL195" i="4"/>
  <c r="BM195" i="4"/>
  <c r="BN195" i="4"/>
  <c r="BO195" i="4"/>
  <c r="BP195" i="4"/>
  <c r="BB196" i="4"/>
  <c r="BC196" i="4"/>
  <c r="BD196" i="4"/>
  <c r="BE196" i="4"/>
  <c r="BF196" i="4"/>
  <c r="BG196" i="4"/>
  <c r="BH196" i="4"/>
  <c r="BI196" i="4"/>
  <c r="BJ196" i="4"/>
  <c r="BK196" i="4"/>
  <c r="BL196" i="4"/>
  <c r="BM196" i="4"/>
  <c r="BN196" i="4"/>
  <c r="BO196" i="4"/>
  <c r="BP196" i="4"/>
  <c r="BB197" i="4"/>
  <c r="BC197" i="4"/>
  <c r="BD197" i="4"/>
  <c r="BE197" i="4"/>
  <c r="BF197" i="4"/>
  <c r="BG197" i="4"/>
  <c r="BH197" i="4"/>
  <c r="BI197" i="4"/>
  <c r="BJ197" i="4"/>
  <c r="BK197" i="4"/>
  <c r="BL197" i="4"/>
  <c r="BM197" i="4"/>
  <c r="BN197" i="4"/>
  <c r="BO197" i="4"/>
  <c r="BP197" i="4"/>
  <c r="BB198" i="4"/>
  <c r="BC198" i="4"/>
  <c r="BD198" i="4"/>
  <c r="BE198" i="4"/>
  <c r="BF198" i="4"/>
  <c r="BG198" i="4"/>
  <c r="BH198" i="4"/>
  <c r="BI198" i="4"/>
  <c r="BJ198" i="4"/>
  <c r="BK198" i="4"/>
  <c r="BL198" i="4"/>
  <c r="BM198" i="4"/>
  <c r="BN198" i="4"/>
  <c r="BO198" i="4"/>
  <c r="BP198" i="4"/>
  <c r="BB199" i="4"/>
  <c r="BC199" i="4"/>
  <c r="BD199" i="4"/>
  <c r="BE199" i="4"/>
  <c r="BF199" i="4"/>
  <c r="BG199" i="4"/>
  <c r="BH199" i="4"/>
  <c r="BI199" i="4"/>
  <c r="BJ199" i="4"/>
  <c r="BK199" i="4"/>
  <c r="BL199" i="4"/>
  <c r="BM199" i="4"/>
  <c r="BN199" i="4"/>
  <c r="BO199" i="4"/>
  <c r="BP199" i="4"/>
  <c r="BB200" i="4"/>
  <c r="BC200" i="4"/>
  <c r="BD200" i="4"/>
  <c r="BE200" i="4"/>
  <c r="BF200" i="4"/>
  <c r="BG200" i="4"/>
  <c r="BH200" i="4"/>
  <c r="BI200" i="4"/>
  <c r="BJ200" i="4"/>
  <c r="BK200" i="4"/>
  <c r="BL200" i="4"/>
  <c r="BM200" i="4"/>
  <c r="BN200" i="4"/>
  <c r="BO200" i="4"/>
  <c r="BP200" i="4"/>
  <c r="BB201" i="4"/>
  <c r="BC201" i="4"/>
  <c r="BD201" i="4"/>
  <c r="BE201" i="4"/>
  <c r="BF201" i="4"/>
  <c r="BG201" i="4"/>
  <c r="BH201" i="4"/>
  <c r="BI201" i="4"/>
  <c r="BJ201" i="4"/>
  <c r="BK201" i="4"/>
  <c r="BL201" i="4"/>
  <c r="BM201" i="4"/>
  <c r="BN201" i="4"/>
  <c r="BO201" i="4"/>
  <c r="BP201" i="4"/>
  <c r="BB202" i="4"/>
  <c r="BC202" i="4"/>
  <c r="BD202" i="4"/>
  <c r="BE202" i="4"/>
  <c r="BF202" i="4"/>
  <c r="BG202" i="4"/>
  <c r="BH202" i="4"/>
  <c r="BI202" i="4"/>
  <c r="BJ202" i="4"/>
  <c r="BK202" i="4"/>
  <c r="BL202" i="4"/>
  <c r="BM202" i="4"/>
  <c r="BN202" i="4"/>
  <c r="BO202" i="4"/>
  <c r="BP202" i="4"/>
  <c r="BB203" i="4"/>
  <c r="BC203" i="4"/>
  <c r="BD203" i="4"/>
  <c r="BE203" i="4"/>
  <c r="BF203" i="4"/>
  <c r="BG203" i="4"/>
  <c r="BH203" i="4"/>
  <c r="BI203" i="4"/>
  <c r="BJ203" i="4"/>
  <c r="BK203" i="4"/>
  <c r="BL203" i="4"/>
  <c r="BM203" i="4"/>
  <c r="BN203" i="4"/>
  <c r="BO203" i="4"/>
  <c r="BP203" i="4"/>
  <c r="BB204" i="4"/>
  <c r="BC204" i="4"/>
  <c r="BD204" i="4"/>
  <c r="BE204" i="4"/>
  <c r="BF204" i="4"/>
  <c r="BG204" i="4"/>
  <c r="BH204" i="4"/>
  <c r="BI204" i="4"/>
  <c r="BJ204" i="4"/>
  <c r="BK204" i="4"/>
  <c r="BL204" i="4"/>
  <c r="BM204" i="4"/>
  <c r="BN204" i="4"/>
  <c r="BO204" i="4"/>
  <c r="BP204" i="4"/>
  <c r="BB205" i="4"/>
  <c r="BC205" i="4"/>
  <c r="BD205" i="4"/>
  <c r="BE205" i="4"/>
  <c r="BF205" i="4"/>
  <c r="BG205" i="4"/>
  <c r="BH205" i="4"/>
  <c r="BI205" i="4"/>
  <c r="BJ205" i="4"/>
  <c r="BK205" i="4"/>
  <c r="BL205" i="4"/>
  <c r="BM205" i="4"/>
  <c r="BN205" i="4"/>
  <c r="BO205" i="4"/>
  <c r="BP205" i="4"/>
  <c r="BB206" i="4"/>
  <c r="BC206" i="4"/>
  <c r="BD206" i="4"/>
  <c r="BE206" i="4"/>
  <c r="BF206" i="4"/>
  <c r="BG206" i="4"/>
  <c r="BH206" i="4"/>
  <c r="BI206" i="4"/>
  <c r="BJ206" i="4"/>
  <c r="BK206" i="4"/>
  <c r="BL206" i="4"/>
  <c r="BM206" i="4"/>
  <c r="BN206" i="4"/>
  <c r="BO206" i="4"/>
  <c r="BP206" i="4"/>
  <c r="BB207" i="4"/>
  <c r="BC207" i="4"/>
  <c r="BD207" i="4"/>
  <c r="BE207" i="4"/>
  <c r="BF207" i="4"/>
  <c r="BG207" i="4"/>
  <c r="BH207" i="4"/>
  <c r="BI207" i="4"/>
  <c r="BJ207" i="4"/>
  <c r="BK207" i="4"/>
  <c r="BL207" i="4"/>
  <c r="BM207" i="4"/>
  <c r="BN207" i="4"/>
  <c r="BO207" i="4"/>
  <c r="BP207" i="4"/>
  <c r="BB208" i="4"/>
  <c r="BC208" i="4"/>
  <c r="BD208" i="4"/>
  <c r="BE208" i="4"/>
  <c r="BF208" i="4"/>
  <c r="BG208" i="4"/>
  <c r="BH208" i="4"/>
  <c r="BI208" i="4"/>
  <c r="BJ208" i="4"/>
  <c r="BK208" i="4"/>
  <c r="BL208" i="4"/>
  <c r="BM208" i="4"/>
  <c r="BN208" i="4"/>
  <c r="BO208" i="4"/>
  <c r="BP208" i="4"/>
  <c r="BB209" i="4"/>
  <c r="BC209" i="4"/>
  <c r="BD209" i="4"/>
  <c r="BE209" i="4"/>
  <c r="BF209" i="4"/>
  <c r="BG209" i="4"/>
  <c r="BH209" i="4"/>
  <c r="BI209" i="4"/>
  <c r="BJ209" i="4"/>
  <c r="BK209" i="4"/>
  <c r="BL209" i="4"/>
  <c r="BM209" i="4"/>
  <c r="BN209" i="4"/>
  <c r="BO209" i="4"/>
  <c r="BP209" i="4"/>
  <c r="BB210" i="4"/>
  <c r="BC210" i="4"/>
  <c r="BD210" i="4"/>
  <c r="BE210" i="4"/>
  <c r="BF210" i="4"/>
  <c r="BG210" i="4"/>
  <c r="BH210" i="4"/>
  <c r="BI210" i="4"/>
  <c r="BJ210" i="4"/>
  <c r="BK210" i="4"/>
  <c r="BL210" i="4"/>
  <c r="BM210" i="4"/>
  <c r="BN210" i="4"/>
  <c r="BO210" i="4"/>
  <c r="BP210" i="4"/>
  <c r="BB211" i="4"/>
  <c r="BC211" i="4"/>
  <c r="BD211" i="4"/>
  <c r="BE211" i="4"/>
  <c r="BF211" i="4"/>
  <c r="BG211" i="4"/>
  <c r="BH211" i="4"/>
  <c r="BI211" i="4"/>
  <c r="BJ211" i="4"/>
  <c r="BK211" i="4"/>
  <c r="BL211" i="4"/>
  <c r="BM211" i="4"/>
  <c r="BN211" i="4"/>
  <c r="BO211" i="4"/>
  <c r="BP211" i="4"/>
  <c r="BB212" i="4"/>
  <c r="BC212" i="4"/>
  <c r="BD212" i="4"/>
  <c r="BE212" i="4"/>
  <c r="BF212" i="4"/>
  <c r="BG212" i="4"/>
  <c r="BH212" i="4"/>
  <c r="BI212" i="4"/>
  <c r="BJ212" i="4"/>
  <c r="BK212" i="4"/>
  <c r="BL212" i="4"/>
  <c r="BM212" i="4"/>
  <c r="BN212" i="4"/>
  <c r="BO212" i="4"/>
  <c r="BP212" i="4"/>
  <c r="BB213" i="4"/>
  <c r="BC213" i="4"/>
  <c r="BD213" i="4"/>
  <c r="BE213" i="4"/>
  <c r="BF213" i="4"/>
  <c r="BG213" i="4"/>
  <c r="BH213" i="4"/>
  <c r="BI213" i="4"/>
  <c r="BJ213" i="4"/>
  <c r="BK213" i="4"/>
  <c r="BL213" i="4"/>
  <c r="BM213" i="4"/>
  <c r="BN213" i="4"/>
  <c r="BO213" i="4"/>
  <c r="BP213" i="4"/>
  <c r="BB214" i="4"/>
  <c r="BC214" i="4"/>
  <c r="BD214" i="4"/>
  <c r="BE214" i="4"/>
  <c r="BF214" i="4"/>
  <c r="BG214" i="4"/>
  <c r="BH214" i="4"/>
  <c r="BI214" i="4"/>
  <c r="BJ214" i="4"/>
  <c r="BK214" i="4"/>
  <c r="BL214" i="4"/>
  <c r="BM214" i="4"/>
  <c r="BN214" i="4"/>
  <c r="BO214" i="4"/>
  <c r="BP214" i="4"/>
  <c r="BB215" i="4"/>
  <c r="BC215" i="4"/>
  <c r="BD215" i="4"/>
  <c r="BE215" i="4"/>
  <c r="BF215" i="4"/>
  <c r="BG215" i="4"/>
  <c r="BH215" i="4"/>
  <c r="BI215" i="4"/>
  <c r="BJ215" i="4"/>
  <c r="BK215" i="4"/>
  <c r="BL215" i="4"/>
  <c r="BM215" i="4"/>
  <c r="BN215" i="4"/>
  <c r="BO215" i="4"/>
  <c r="BP215" i="4"/>
  <c r="BB216" i="4"/>
  <c r="BC216" i="4"/>
  <c r="BD216" i="4"/>
  <c r="BE216" i="4"/>
  <c r="BF216" i="4"/>
  <c r="BG216" i="4"/>
  <c r="BH216" i="4"/>
  <c r="BI216" i="4"/>
  <c r="BJ216" i="4"/>
  <c r="BK216" i="4"/>
  <c r="BL216" i="4"/>
  <c r="BM216" i="4"/>
  <c r="BN216" i="4"/>
  <c r="BO216" i="4"/>
  <c r="BP216" i="4"/>
  <c r="BB217" i="4"/>
  <c r="BC217" i="4"/>
  <c r="BD217" i="4"/>
  <c r="BE217" i="4"/>
  <c r="BF217" i="4"/>
  <c r="BG217" i="4"/>
  <c r="BH217" i="4"/>
  <c r="BI217" i="4"/>
  <c r="BJ217" i="4"/>
  <c r="BK217" i="4"/>
  <c r="BL217" i="4"/>
  <c r="BM217" i="4"/>
  <c r="BN217" i="4"/>
  <c r="BO217" i="4"/>
  <c r="BP217" i="4"/>
  <c r="BB218" i="4"/>
  <c r="BC218" i="4"/>
  <c r="BD218" i="4"/>
  <c r="BE218" i="4"/>
  <c r="BF218" i="4"/>
  <c r="BG218" i="4"/>
  <c r="BH218" i="4"/>
  <c r="BI218" i="4"/>
  <c r="BJ218" i="4"/>
  <c r="BK218" i="4"/>
  <c r="BL218" i="4"/>
  <c r="BM218" i="4"/>
  <c r="BN218" i="4"/>
  <c r="BO218" i="4"/>
  <c r="BP218" i="4"/>
  <c r="BB219" i="4"/>
  <c r="BC219" i="4"/>
  <c r="BD219" i="4"/>
  <c r="BE219" i="4"/>
  <c r="BF219" i="4"/>
  <c r="BG219" i="4"/>
  <c r="BH219" i="4"/>
  <c r="BI219" i="4"/>
  <c r="BJ219" i="4"/>
  <c r="BK219" i="4"/>
  <c r="BL219" i="4"/>
  <c r="BM219" i="4"/>
  <c r="BN219" i="4"/>
  <c r="BO219" i="4"/>
  <c r="BP219" i="4"/>
  <c r="BB220" i="4"/>
  <c r="BC220" i="4"/>
  <c r="BD220" i="4"/>
  <c r="BE220" i="4"/>
  <c r="BF220" i="4"/>
  <c r="BG220" i="4"/>
  <c r="BH220" i="4"/>
  <c r="BI220" i="4"/>
  <c r="BJ220" i="4"/>
  <c r="BK220" i="4"/>
  <c r="BL220" i="4"/>
  <c r="BM220" i="4"/>
  <c r="BN220" i="4"/>
  <c r="BO220" i="4"/>
  <c r="BP220" i="4"/>
  <c r="BB221" i="4"/>
  <c r="BC221" i="4"/>
  <c r="BD221" i="4"/>
  <c r="BE221" i="4"/>
  <c r="BF221" i="4"/>
  <c r="BG221" i="4"/>
  <c r="BH221" i="4"/>
  <c r="BI221" i="4"/>
  <c r="BJ221" i="4"/>
  <c r="BK221" i="4"/>
  <c r="BL221" i="4"/>
  <c r="BM221" i="4"/>
  <c r="BN221" i="4"/>
  <c r="BO221" i="4"/>
  <c r="BP221" i="4"/>
  <c r="BB222" i="4"/>
  <c r="BC222" i="4"/>
  <c r="BD222" i="4"/>
  <c r="BE222" i="4"/>
  <c r="BF222" i="4"/>
  <c r="BG222" i="4"/>
  <c r="BH222" i="4"/>
  <c r="BI222" i="4"/>
  <c r="BJ222" i="4"/>
  <c r="BK222" i="4"/>
  <c r="BL222" i="4"/>
  <c r="BM222" i="4"/>
  <c r="BN222" i="4"/>
  <c r="BO222" i="4"/>
  <c r="BP222" i="4"/>
  <c r="BB223" i="4"/>
  <c r="BC223" i="4"/>
  <c r="BD223" i="4"/>
  <c r="BE223" i="4"/>
  <c r="BF223" i="4"/>
  <c r="BG223" i="4"/>
  <c r="BH223" i="4"/>
  <c r="BI223" i="4"/>
  <c r="BJ223" i="4"/>
  <c r="BK223" i="4"/>
  <c r="BL223" i="4"/>
  <c r="BM223" i="4"/>
  <c r="BN223" i="4"/>
  <c r="BO223" i="4"/>
  <c r="BP223" i="4"/>
  <c r="BB224" i="4"/>
  <c r="BC224" i="4"/>
  <c r="BD224" i="4"/>
  <c r="BE224" i="4"/>
  <c r="BF224" i="4"/>
  <c r="BG224" i="4"/>
  <c r="BH224" i="4"/>
  <c r="BI224" i="4"/>
  <c r="BJ224" i="4"/>
  <c r="BK224" i="4"/>
  <c r="BL224" i="4"/>
  <c r="BM224" i="4"/>
  <c r="BN224" i="4"/>
  <c r="BO224" i="4"/>
  <c r="BP224" i="4"/>
  <c r="BB225" i="4"/>
  <c r="BC225" i="4"/>
  <c r="BD225" i="4"/>
  <c r="BE225" i="4"/>
  <c r="BF225" i="4"/>
  <c r="BG225" i="4"/>
  <c r="BH225" i="4"/>
  <c r="BI225" i="4"/>
  <c r="BJ225" i="4"/>
  <c r="BK225" i="4"/>
  <c r="BL225" i="4"/>
  <c r="BM225" i="4"/>
  <c r="BN225" i="4"/>
  <c r="BO225" i="4"/>
  <c r="BP225" i="4"/>
  <c r="BB226" i="4"/>
  <c r="BC226" i="4"/>
  <c r="BD226" i="4"/>
  <c r="BE226" i="4"/>
  <c r="BF226" i="4"/>
  <c r="BG226" i="4"/>
  <c r="BH226" i="4"/>
  <c r="BI226" i="4"/>
  <c r="BJ226" i="4"/>
  <c r="BK226" i="4"/>
  <c r="BL226" i="4"/>
  <c r="BM226" i="4"/>
  <c r="BN226" i="4"/>
  <c r="BO226" i="4"/>
  <c r="BP226" i="4"/>
  <c r="BB227" i="4"/>
  <c r="BC227" i="4"/>
  <c r="BD227" i="4"/>
  <c r="BE227" i="4"/>
  <c r="BF227" i="4"/>
  <c r="BG227" i="4"/>
  <c r="BH227" i="4"/>
  <c r="BI227" i="4"/>
  <c r="BJ227" i="4"/>
  <c r="BK227" i="4"/>
  <c r="BL227" i="4"/>
  <c r="BM227" i="4"/>
  <c r="BN227" i="4"/>
  <c r="BO227" i="4"/>
  <c r="BP227" i="4"/>
  <c r="BB228" i="4"/>
  <c r="BC228" i="4"/>
  <c r="BD228" i="4"/>
  <c r="BE228" i="4"/>
  <c r="BF228" i="4"/>
  <c r="BG228" i="4"/>
  <c r="BH228" i="4"/>
  <c r="BI228" i="4"/>
  <c r="BJ228" i="4"/>
  <c r="BK228" i="4"/>
  <c r="BL228" i="4"/>
  <c r="BM228" i="4"/>
  <c r="BN228" i="4"/>
  <c r="BO228" i="4"/>
  <c r="BP228" i="4"/>
  <c r="BB229" i="4"/>
  <c r="BC229" i="4"/>
  <c r="BD229" i="4"/>
  <c r="BE229" i="4"/>
  <c r="BF229" i="4"/>
  <c r="BG229" i="4"/>
  <c r="BH229" i="4"/>
  <c r="BI229" i="4"/>
  <c r="BJ229" i="4"/>
  <c r="BK229" i="4"/>
  <c r="BL229" i="4"/>
  <c r="BM229" i="4"/>
  <c r="BN229" i="4"/>
  <c r="BO229" i="4"/>
  <c r="BP229" i="4"/>
  <c r="BB230" i="4"/>
  <c r="BC230" i="4"/>
  <c r="BD230" i="4"/>
  <c r="BE230" i="4"/>
  <c r="BF230" i="4"/>
  <c r="BG230" i="4"/>
  <c r="BH230" i="4"/>
  <c r="BI230" i="4"/>
  <c r="BJ230" i="4"/>
  <c r="BK230" i="4"/>
  <c r="BL230" i="4"/>
  <c r="BM230" i="4"/>
  <c r="BN230" i="4"/>
  <c r="BO230" i="4"/>
  <c r="BP230" i="4"/>
  <c r="BB231" i="4"/>
  <c r="BC231" i="4"/>
  <c r="BD231" i="4"/>
  <c r="BE231" i="4"/>
  <c r="BF231" i="4"/>
  <c r="BG231" i="4"/>
  <c r="BH231" i="4"/>
  <c r="BI231" i="4"/>
  <c r="BJ231" i="4"/>
  <c r="BK231" i="4"/>
  <c r="BL231" i="4"/>
  <c r="BM231" i="4"/>
  <c r="BN231" i="4"/>
  <c r="BO231" i="4"/>
  <c r="BP231" i="4"/>
  <c r="BB232" i="4"/>
  <c r="BC232" i="4"/>
  <c r="BD232" i="4"/>
  <c r="BE232" i="4"/>
  <c r="BF232" i="4"/>
  <c r="BG232" i="4"/>
  <c r="BH232" i="4"/>
  <c r="BI232" i="4"/>
  <c r="BJ232" i="4"/>
  <c r="BK232" i="4"/>
  <c r="BL232" i="4"/>
  <c r="BM232" i="4"/>
  <c r="BN232" i="4"/>
  <c r="BO232" i="4"/>
  <c r="BP232" i="4"/>
  <c r="BB233" i="4"/>
  <c r="BC233" i="4"/>
  <c r="BD233" i="4"/>
  <c r="BE233" i="4"/>
  <c r="BF233" i="4"/>
  <c r="BG233" i="4"/>
  <c r="BH233" i="4"/>
  <c r="BI233" i="4"/>
  <c r="BJ233" i="4"/>
  <c r="BK233" i="4"/>
  <c r="BL233" i="4"/>
  <c r="BM233" i="4"/>
  <c r="BN233" i="4"/>
  <c r="BO233" i="4"/>
  <c r="BP233" i="4"/>
  <c r="BB234" i="4"/>
  <c r="BC234" i="4"/>
  <c r="BD234" i="4"/>
  <c r="BE234" i="4"/>
  <c r="BF234" i="4"/>
  <c r="BG234" i="4"/>
  <c r="BH234" i="4"/>
  <c r="BI234" i="4"/>
  <c r="BJ234" i="4"/>
  <c r="BK234" i="4"/>
  <c r="BL234" i="4"/>
  <c r="BM234" i="4"/>
  <c r="BN234" i="4"/>
  <c r="BO234" i="4"/>
  <c r="BP234" i="4"/>
  <c r="BB235" i="4"/>
  <c r="BC235" i="4"/>
  <c r="BD235" i="4"/>
  <c r="BE235" i="4"/>
  <c r="BF235" i="4"/>
  <c r="BG235" i="4"/>
  <c r="BH235" i="4"/>
  <c r="BI235" i="4"/>
  <c r="BJ235" i="4"/>
  <c r="BK235" i="4"/>
  <c r="BL235" i="4"/>
  <c r="BM235" i="4"/>
  <c r="BN235" i="4"/>
  <c r="BO235" i="4"/>
  <c r="BP235" i="4"/>
  <c r="BB236" i="4"/>
  <c r="BC236" i="4"/>
  <c r="BD236" i="4"/>
  <c r="BE236" i="4"/>
  <c r="BF236" i="4"/>
  <c r="BG236" i="4"/>
  <c r="BH236" i="4"/>
  <c r="BI236" i="4"/>
  <c r="BJ236" i="4"/>
  <c r="BK236" i="4"/>
  <c r="BL236" i="4"/>
  <c r="BM236" i="4"/>
  <c r="BN236" i="4"/>
  <c r="BO236" i="4"/>
  <c r="BP236" i="4"/>
  <c r="BB237" i="4"/>
  <c r="BC237" i="4"/>
  <c r="BD237" i="4"/>
  <c r="BE237" i="4"/>
  <c r="BF237" i="4"/>
  <c r="BG237" i="4"/>
  <c r="BH237" i="4"/>
  <c r="BI237" i="4"/>
  <c r="BJ237" i="4"/>
  <c r="BK237" i="4"/>
  <c r="BL237" i="4"/>
  <c r="BM237" i="4"/>
  <c r="BN237" i="4"/>
  <c r="BO237" i="4"/>
  <c r="BP237" i="4"/>
  <c r="BB238" i="4"/>
  <c r="BC238" i="4"/>
  <c r="BD238" i="4"/>
  <c r="BE238" i="4"/>
  <c r="BF238" i="4"/>
  <c r="BG238" i="4"/>
  <c r="BH238" i="4"/>
  <c r="BI238" i="4"/>
  <c r="BJ238" i="4"/>
  <c r="BK238" i="4"/>
  <c r="BL238" i="4"/>
  <c r="BM238" i="4"/>
  <c r="BN238" i="4"/>
  <c r="BO238" i="4"/>
  <c r="BP238" i="4"/>
  <c r="BB239" i="4"/>
  <c r="BC239" i="4"/>
  <c r="BD239" i="4"/>
  <c r="BE239" i="4"/>
  <c r="BF239" i="4"/>
  <c r="BG239" i="4"/>
  <c r="BH239" i="4"/>
  <c r="BI239" i="4"/>
  <c r="BJ239" i="4"/>
  <c r="BK239" i="4"/>
  <c r="BL239" i="4"/>
  <c r="BM239" i="4"/>
  <c r="BN239" i="4"/>
  <c r="BO239" i="4"/>
  <c r="BP239" i="4"/>
  <c r="BB240" i="4"/>
  <c r="BC240" i="4"/>
  <c r="BD240" i="4"/>
  <c r="BE240" i="4"/>
  <c r="BF240" i="4"/>
  <c r="BG240" i="4"/>
  <c r="BH240" i="4"/>
  <c r="BI240" i="4"/>
  <c r="BJ240" i="4"/>
  <c r="BK240" i="4"/>
  <c r="BL240" i="4"/>
  <c r="BM240" i="4"/>
  <c r="BN240" i="4"/>
  <c r="BO240" i="4"/>
  <c r="BP240" i="4"/>
  <c r="BB241" i="4"/>
  <c r="BC241" i="4"/>
  <c r="BD241" i="4"/>
  <c r="BE241" i="4"/>
  <c r="BF241" i="4"/>
  <c r="BG241" i="4"/>
  <c r="BH241" i="4"/>
  <c r="BI241" i="4"/>
  <c r="BJ241" i="4"/>
  <c r="BK241" i="4"/>
  <c r="BL241" i="4"/>
  <c r="BM241" i="4"/>
  <c r="BN241" i="4"/>
  <c r="BO241" i="4"/>
  <c r="BP241" i="4"/>
  <c r="BB242" i="4"/>
  <c r="BC242" i="4"/>
  <c r="BD242" i="4"/>
  <c r="BE242" i="4"/>
  <c r="BF242" i="4"/>
  <c r="BG242" i="4"/>
  <c r="BH242" i="4"/>
  <c r="BI242" i="4"/>
  <c r="BJ242" i="4"/>
  <c r="BK242" i="4"/>
  <c r="BL242" i="4"/>
  <c r="BM242" i="4"/>
  <c r="BN242" i="4"/>
  <c r="BO242" i="4"/>
  <c r="BP242" i="4"/>
  <c r="BB243" i="4"/>
  <c r="BC243" i="4"/>
  <c r="BD243" i="4"/>
  <c r="BE243" i="4"/>
  <c r="BF243" i="4"/>
  <c r="BG243" i="4"/>
  <c r="BH243" i="4"/>
  <c r="BI243" i="4"/>
  <c r="BJ243" i="4"/>
  <c r="BK243" i="4"/>
  <c r="BL243" i="4"/>
  <c r="BM243" i="4"/>
  <c r="BN243" i="4"/>
  <c r="BO243" i="4"/>
  <c r="BP243" i="4"/>
  <c r="BB244" i="4"/>
  <c r="BC244" i="4"/>
  <c r="BD244" i="4"/>
  <c r="BE244" i="4"/>
  <c r="BF244" i="4"/>
  <c r="BG244" i="4"/>
  <c r="BH244" i="4"/>
  <c r="BI244" i="4"/>
  <c r="BJ244" i="4"/>
  <c r="BK244" i="4"/>
  <c r="BL244" i="4"/>
  <c r="BM244" i="4"/>
  <c r="BN244" i="4"/>
  <c r="BO244" i="4"/>
  <c r="BP244" i="4"/>
  <c r="BB245" i="4"/>
  <c r="BC245" i="4"/>
  <c r="BD245" i="4"/>
  <c r="BE245" i="4"/>
  <c r="BF245" i="4"/>
  <c r="BG245" i="4"/>
  <c r="BH245" i="4"/>
  <c r="BI245" i="4"/>
  <c r="BJ245" i="4"/>
  <c r="BK245" i="4"/>
  <c r="BL245" i="4"/>
  <c r="BM245" i="4"/>
  <c r="BN245" i="4"/>
  <c r="BO245" i="4"/>
  <c r="BP245" i="4"/>
  <c r="BB246" i="4"/>
  <c r="BC246" i="4"/>
  <c r="BD246" i="4"/>
  <c r="BE246" i="4"/>
  <c r="BF246" i="4"/>
  <c r="BG246" i="4"/>
  <c r="BH246" i="4"/>
  <c r="BI246" i="4"/>
  <c r="BJ246" i="4"/>
  <c r="BK246" i="4"/>
  <c r="BL246" i="4"/>
  <c r="BM246" i="4"/>
  <c r="BN246" i="4"/>
  <c r="BO246" i="4"/>
  <c r="BP246" i="4"/>
  <c r="BB247" i="4"/>
  <c r="BC247" i="4"/>
  <c r="BD247" i="4"/>
  <c r="BE247" i="4"/>
  <c r="BF247" i="4"/>
  <c r="BG247" i="4"/>
  <c r="BH247" i="4"/>
  <c r="BI247" i="4"/>
  <c r="BJ247" i="4"/>
  <c r="BK247" i="4"/>
  <c r="BL247" i="4"/>
  <c r="BM247" i="4"/>
  <c r="BN247" i="4"/>
  <c r="BO247" i="4"/>
  <c r="BP247" i="4"/>
  <c r="BB248" i="4"/>
  <c r="BC248" i="4"/>
  <c r="BD248" i="4"/>
  <c r="BE248" i="4"/>
  <c r="BF248" i="4"/>
  <c r="BG248" i="4"/>
  <c r="BH248" i="4"/>
  <c r="BI248" i="4"/>
  <c r="BJ248" i="4"/>
  <c r="BK248" i="4"/>
  <c r="BL248" i="4"/>
  <c r="BM248" i="4"/>
  <c r="BN248" i="4"/>
  <c r="BO248" i="4"/>
  <c r="BP248" i="4"/>
  <c r="BB249" i="4"/>
  <c r="BC249" i="4"/>
  <c r="BD249" i="4"/>
  <c r="BE249" i="4"/>
  <c r="BF249" i="4"/>
  <c r="BG249" i="4"/>
  <c r="BH249" i="4"/>
  <c r="BI249" i="4"/>
  <c r="BJ249" i="4"/>
  <c r="BK249" i="4"/>
  <c r="BL249" i="4"/>
  <c r="BM249" i="4"/>
  <c r="BN249" i="4"/>
  <c r="BO249" i="4"/>
  <c r="BP249" i="4"/>
  <c r="BB250" i="4"/>
  <c r="BC250" i="4"/>
  <c r="BD250" i="4"/>
  <c r="BE250" i="4"/>
  <c r="BF250" i="4"/>
  <c r="BG250" i="4"/>
  <c r="BH250" i="4"/>
  <c r="BI250" i="4"/>
  <c r="BJ250" i="4"/>
  <c r="BK250" i="4"/>
  <c r="BL250" i="4"/>
  <c r="BM250" i="4"/>
  <c r="BN250" i="4"/>
  <c r="BO250" i="4"/>
  <c r="BP250" i="4"/>
  <c r="BB251" i="4"/>
  <c r="BC251" i="4"/>
  <c r="BD251" i="4"/>
  <c r="BE251" i="4"/>
  <c r="BF251" i="4"/>
  <c r="BG251" i="4"/>
  <c r="BH251" i="4"/>
  <c r="BI251" i="4"/>
  <c r="BJ251" i="4"/>
  <c r="BK251" i="4"/>
  <c r="BL251" i="4"/>
  <c r="BM251" i="4"/>
  <c r="BN251" i="4"/>
  <c r="BO251" i="4"/>
  <c r="BP251" i="4"/>
  <c r="BB252" i="4"/>
  <c r="BC252" i="4"/>
  <c r="BD252" i="4"/>
  <c r="BE252" i="4"/>
  <c r="BF252" i="4"/>
  <c r="BG252" i="4"/>
  <c r="BH252" i="4"/>
  <c r="BI252" i="4"/>
  <c r="BJ252" i="4"/>
  <c r="BK252" i="4"/>
  <c r="BL252" i="4"/>
  <c r="BM252" i="4"/>
  <c r="BN252" i="4"/>
  <c r="BO252" i="4"/>
  <c r="BP252" i="4"/>
  <c r="BB253" i="4"/>
  <c r="BC253" i="4"/>
  <c r="BD253" i="4"/>
  <c r="BE253" i="4"/>
  <c r="BF253" i="4"/>
  <c r="BG253" i="4"/>
  <c r="BH253" i="4"/>
  <c r="BI253" i="4"/>
  <c r="BJ253" i="4"/>
  <c r="BK253" i="4"/>
  <c r="BL253" i="4"/>
  <c r="BM253" i="4"/>
  <c r="BN253" i="4"/>
  <c r="BO253" i="4"/>
  <c r="BP253" i="4"/>
  <c r="BB254" i="4"/>
  <c r="BC254" i="4"/>
  <c r="BD254" i="4"/>
  <c r="BE254" i="4"/>
  <c r="BF254" i="4"/>
  <c r="BG254" i="4"/>
  <c r="BH254" i="4"/>
  <c r="BI254" i="4"/>
  <c r="BJ254" i="4"/>
  <c r="BK254" i="4"/>
  <c r="BL254" i="4"/>
  <c r="BM254" i="4"/>
  <c r="BN254" i="4"/>
  <c r="BO254" i="4"/>
  <c r="BP254" i="4"/>
  <c r="BB255" i="4"/>
  <c r="BC255" i="4"/>
  <c r="BD255" i="4"/>
  <c r="BE255" i="4"/>
  <c r="BF255" i="4"/>
  <c r="BG255" i="4"/>
  <c r="BH255" i="4"/>
  <c r="BI255" i="4"/>
  <c r="BJ255" i="4"/>
  <c r="BK255" i="4"/>
  <c r="BL255" i="4"/>
  <c r="BM255" i="4"/>
  <c r="BN255" i="4"/>
  <c r="BO255" i="4"/>
  <c r="BP255" i="4"/>
  <c r="BB256" i="4"/>
  <c r="BC256" i="4"/>
  <c r="BD256" i="4"/>
  <c r="BE256" i="4"/>
  <c r="BF256" i="4"/>
  <c r="BG256" i="4"/>
  <c r="BH256" i="4"/>
  <c r="BI256" i="4"/>
  <c r="BJ256" i="4"/>
  <c r="BK256" i="4"/>
  <c r="BL256" i="4"/>
  <c r="BM256" i="4"/>
  <c r="BN256" i="4"/>
  <c r="BO256" i="4"/>
  <c r="BP256" i="4"/>
  <c r="BB257" i="4"/>
  <c r="BC257" i="4"/>
  <c r="BD257" i="4"/>
  <c r="BE257" i="4"/>
  <c r="BF257" i="4"/>
  <c r="BG257" i="4"/>
  <c r="BH257" i="4"/>
  <c r="BI257" i="4"/>
  <c r="BJ257" i="4"/>
  <c r="BK257" i="4"/>
  <c r="BL257" i="4"/>
  <c r="BM257" i="4"/>
  <c r="BN257" i="4"/>
  <c r="BO257" i="4"/>
  <c r="BP257" i="4"/>
  <c r="BB258" i="4"/>
  <c r="BC258" i="4"/>
  <c r="BD258" i="4"/>
  <c r="BE258" i="4"/>
  <c r="BF258" i="4"/>
  <c r="BG258" i="4"/>
  <c r="BH258" i="4"/>
  <c r="BI258" i="4"/>
  <c r="BJ258" i="4"/>
  <c r="BK258" i="4"/>
  <c r="BL258" i="4"/>
  <c r="BM258" i="4"/>
  <c r="BN258" i="4"/>
  <c r="BO258" i="4"/>
  <c r="BP258" i="4"/>
  <c r="BB259" i="4"/>
  <c r="BC259" i="4"/>
  <c r="BD259" i="4"/>
  <c r="BE259" i="4"/>
  <c r="BF259" i="4"/>
  <c r="BG259" i="4"/>
  <c r="BH259" i="4"/>
  <c r="BI259" i="4"/>
  <c r="BJ259" i="4"/>
  <c r="BK259" i="4"/>
  <c r="BL259" i="4"/>
  <c r="BM259" i="4"/>
  <c r="BN259" i="4"/>
  <c r="BO259" i="4"/>
  <c r="BP259" i="4"/>
  <c r="BB260" i="4"/>
  <c r="BC260" i="4"/>
  <c r="BD260" i="4"/>
  <c r="BE260" i="4"/>
  <c r="BF260" i="4"/>
  <c r="BG260" i="4"/>
  <c r="BH260" i="4"/>
  <c r="BI260" i="4"/>
  <c r="BJ260" i="4"/>
  <c r="BK260" i="4"/>
  <c r="BL260" i="4"/>
  <c r="BM260" i="4"/>
  <c r="BN260" i="4"/>
  <c r="BO260" i="4"/>
  <c r="BP260" i="4"/>
  <c r="BB261" i="4"/>
  <c r="BC261" i="4"/>
  <c r="BD261" i="4"/>
  <c r="BE261" i="4"/>
  <c r="BF261" i="4"/>
  <c r="BG261" i="4"/>
  <c r="BH261" i="4"/>
  <c r="BI261" i="4"/>
  <c r="BJ261" i="4"/>
  <c r="BK261" i="4"/>
  <c r="BL261" i="4"/>
  <c r="BM261" i="4"/>
  <c r="BN261" i="4"/>
  <c r="BO261" i="4"/>
  <c r="BP261" i="4"/>
  <c r="BB262" i="4"/>
  <c r="BC262" i="4"/>
  <c r="BD262" i="4"/>
  <c r="BE262" i="4"/>
  <c r="BF262" i="4"/>
  <c r="BG262" i="4"/>
  <c r="BH262" i="4"/>
  <c r="BI262" i="4"/>
  <c r="BJ262" i="4"/>
  <c r="BK262" i="4"/>
  <c r="BL262" i="4"/>
  <c r="BM262" i="4"/>
  <c r="BN262" i="4"/>
  <c r="BO262" i="4"/>
  <c r="BP262" i="4"/>
  <c r="BB263" i="4"/>
  <c r="BC263" i="4"/>
  <c r="BD263" i="4"/>
  <c r="BE263" i="4"/>
  <c r="BF263" i="4"/>
  <c r="BG263" i="4"/>
  <c r="BH263" i="4"/>
  <c r="BI263" i="4"/>
  <c r="BJ263" i="4"/>
  <c r="BK263" i="4"/>
  <c r="BL263" i="4"/>
  <c r="BM263" i="4"/>
  <c r="BN263" i="4"/>
  <c r="BO263" i="4"/>
  <c r="BP263" i="4"/>
  <c r="BB264" i="4"/>
  <c r="BC264" i="4"/>
  <c r="BD264" i="4"/>
  <c r="BE264" i="4"/>
  <c r="BF264" i="4"/>
  <c r="BG264" i="4"/>
  <c r="BH264" i="4"/>
  <c r="BI264" i="4"/>
  <c r="BJ264" i="4"/>
  <c r="BK264" i="4"/>
  <c r="BL264" i="4"/>
  <c r="BM264" i="4"/>
  <c r="BN264" i="4"/>
  <c r="BO264" i="4"/>
  <c r="BP264" i="4"/>
  <c r="BB265" i="4"/>
  <c r="BC265" i="4"/>
  <c r="BD265" i="4"/>
  <c r="BE265" i="4"/>
  <c r="BF265" i="4"/>
  <c r="BG265" i="4"/>
  <c r="BH265" i="4"/>
  <c r="BI265" i="4"/>
  <c r="BJ265" i="4"/>
  <c r="BK265" i="4"/>
  <c r="BL265" i="4"/>
  <c r="BM265" i="4"/>
  <c r="BN265" i="4"/>
  <c r="BO265" i="4"/>
  <c r="BP265" i="4"/>
  <c r="BB266" i="4"/>
  <c r="BC266" i="4"/>
  <c r="BD266" i="4"/>
  <c r="BE266" i="4"/>
  <c r="BF266" i="4"/>
  <c r="BG266" i="4"/>
  <c r="BH266" i="4"/>
  <c r="BI266" i="4"/>
  <c r="BJ266" i="4"/>
  <c r="BK266" i="4"/>
  <c r="BL266" i="4"/>
  <c r="BM266" i="4"/>
  <c r="BN266" i="4"/>
  <c r="BO266" i="4"/>
  <c r="BP266" i="4"/>
  <c r="BB267" i="4"/>
  <c r="BC267" i="4"/>
  <c r="BD267" i="4"/>
  <c r="BE267" i="4"/>
  <c r="BF267" i="4"/>
  <c r="BG267" i="4"/>
  <c r="BH267" i="4"/>
  <c r="BI267" i="4"/>
  <c r="BJ267" i="4"/>
  <c r="BK267" i="4"/>
  <c r="BL267" i="4"/>
  <c r="BM267" i="4"/>
  <c r="BN267" i="4"/>
  <c r="BO267" i="4"/>
  <c r="BP267" i="4"/>
  <c r="BB268" i="4"/>
  <c r="BC268" i="4"/>
  <c r="BD268" i="4"/>
  <c r="BE268" i="4"/>
  <c r="BF268" i="4"/>
  <c r="BG268" i="4"/>
  <c r="BH268" i="4"/>
  <c r="BI268" i="4"/>
  <c r="BJ268" i="4"/>
  <c r="BK268" i="4"/>
  <c r="BL268" i="4"/>
  <c r="BM268" i="4"/>
  <c r="BN268" i="4"/>
  <c r="BO268" i="4"/>
  <c r="BP268" i="4"/>
  <c r="BB269" i="4"/>
  <c r="BC269" i="4"/>
  <c r="BD269" i="4"/>
  <c r="BE269" i="4"/>
  <c r="BF269" i="4"/>
  <c r="BG269" i="4"/>
  <c r="BH269" i="4"/>
  <c r="BI269" i="4"/>
  <c r="BJ269" i="4"/>
  <c r="BK269" i="4"/>
  <c r="BL269" i="4"/>
  <c r="BM269" i="4"/>
  <c r="BN269" i="4"/>
  <c r="BO269" i="4"/>
  <c r="BP269" i="4"/>
  <c r="BB270" i="4"/>
  <c r="BC270" i="4"/>
  <c r="BD270" i="4"/>
  <c r="BE270" i="4"/>
  <c r="BF270" i="4"/>
  <c r="BG270" i="4"/>
  <c r="BH270" i="4"/>
  <c r="BI270" i="4"/>
  <c r="BJ270" i="4"/>
  <c r="BK270" i="4"/>
  <c r="BL270" i="4"/>
  <c r="BM270" i="4"/>
  <c r="BN270" i="4"/>
  <c r="BO270" i="4"/>
  <c r="BP270" i="4"/>
  <c r="BB271" i="4"/>
  <c r="BC271" i="4"/>
  <c r="BD271" i="4"/>
  <c r="BE271" i="4"/>
  <c r="BF271" i="4"/>
  <c r="BG271" i="4"/>
  <c r="BH271" i="4"/>
  <c r="BI271" i="4"/>
  <c r="BJ271" i="4"/>
  <c r="BK271" i="4"/>
  <c r="BL271" i="4"/>
  <c r="BM271" i="4"/>
  <c r="BN271" i="4"/>
  <c r="BO271" i="4"/>
  <c r="BP271" i="4"/>
  <c r="BB272" i="4"/>
  <c r="BC272" i="4"/>
  <c r="BD272" i="4"/>
  <c r="BE272" i="4"/>
  <c r="BF272" i="4"/>
  <c r="BG272" i="4"/>
  <c r="BH272" i="4"/>
  <c r="BI272" i="4"/>
  <c r="BJ272" i="4"/>
  <c r="BK272" i="4"/>
  <c r="BL272" i="4"/>
  <c r="BM272" i="4"/>
  <c r="BN272" i="4"/>
  <c r="BO272" i="4"/>
  <c r="BP272" i="4"/>
  <c r="BB273" i="4"/>
  <c r="BC273" i="4"/>
  <c r="BD273" i="4"/>
  <c r="BE273" i="4"/>
  <c r="BF273" i="4"/>
  <c r="BG273" i="4"/>
  <c r="BH273" i="4"/>
  <c r="BI273" i="4"/>
  <c r="BJ273" i="4"/>
  <c r="BK273" i="4"/>
  <c r="BL273" i="4"/>
  <c r="BM273" i="4"/>
  <c r="BN273" i="4"/>
  <c r="BO273" i="4"/>
  <c r="BP273" i="4"/>
  <c r="BB274" i="4"/>
  <c r="BC274" i="4"/>
  <c r="BD274" i="4"/>
  <c r="BE274" i="4"/>
  <c r="BF274" i="4"/>
  <c r="BG274" i="4"/>
  <c r="BH274" i="4"/>
  <c r="BI274" i="4"/>
  <c r="BJ274" i="4"/>
  <c r="BK274" i="4"/>
  <c r="BL274" i="4"/>
  <c r="BM274" i="4"/>
  <c r="BN274" i="4"/>
  <c r="BO274" i="4"/>
  <c r="BP274" i="4"/>
  <c r="BB275" i="4"/>
  <c r="BC275" i="4"/>
  <c r="BD275" i="4"/>
  <c r="BE275" i="4"/>
  <c r="BF275" i="4"/>
  <c r="BG275" i="4"/>
  <c r="BH275" i="4"/>
  <c r="BI275" i="4"/>
  <c r="BJ275" i="4"/>
  <c r="BK275" i="4"/>
  <c r="BL275" i="4"/>
  <c r="BM275" i="4"/>
  <c r="BN275" i="4"/>
  <c r="BO275" i="4"/>
  <c r="BP275" i="4"/>
  <c r="BB276" i="4"/>
  <c r="BC276" i="4"/>
  <c r="BD276" i="4"/>
  <c r="BE276" i="4"/>
  <c r="BF276" i="4"/>
  <c r="BG276" i="4"/>
  <c r="BH276" i="4"/>
  <c r="BI276" i="4"/>
  <c r="BJ276" i="4"/>
  <c r="BK276" i="4"/>
  <c r="BL276" i="4"/>
  <c r="BM276" i="4"/>
  <c r="BN276" i="4"/>
  <c r="BO276" i="4"/>
  <c r="BP276" i="4"/>
  <c r="BB277" i="4"/>
  <c r="BC277" i="4"/>
  <c r="BD277" i="4"/>
  <c r="BE277" i="4"/>
  <c r="BF277" i="4"/>
  <c r="BG277" i="4"/>
  <c r="BH277" i="4"/>
  <c r="BI277" i="4"/>
  <c r="BJ277" i="4"/>
  <c r="BK277" i="4"/>
  <c r="BL277" i="4"/>
  <c r="BM277" i="4"/>
  <c r="BN277" i="4"/>
  <c r="BO277" i="4"/>
  <c r="BP277" i="4"/>
  <c r="BB278" i="4"/>
  <c r="BC278" i="4"/>
  <c r="BD278" i="4"/>
  <c r="BE278" i="4"/>
  <c r="BF278" i="4"/>
  <c r="BG278" i="4"/>
  <c r="BH278" i="4"/>
  <c r="BI278" i="4"/>
  <c r="BJ278" i="4"/>
  <c r="BK278" i="4"/>
  <c r="BL278" i="4"/>
  <c r="BM278" i="4"/>
  <c r="BN278" i="4"/>
  <c r="BO278" i="4"/>
  <c r="BP278" i="4"/>
  <c r="BB279" i="4"/>
  <c r="BC279" i="4"/>
  <c r="BD279" i="4"/>
  <c r="BE279" i="4"/>
  <c r="BF279" i="4"/>
  <c r="BG279" i="4"/>
  <c r="BH279" i="4"/>
  <c r="BI279" i="4"/>
  <c r="BJ279" i="4"/>
  <c r="BK279" i="4"/>
  <c r="BL279" i="4"/>
  <c r="BM279" i="4"/>
  <c r="BN279" i="4"/>
  <c r="BO279" i="4"/>
  <c r="BP279" i="4"/>
  <c r="BB280" i="4"/>
  <c r="BC280" i="4"/>
  <c r="BD280" i="4"/>
  <c r="BE280" i="4"/>
  <c r="BF280" i="4"/>
  <c r="BG280" i="4"/>
  <c r="BH280" i="4"/>
  <c r="BI280" i="4"/>
  <c r="BJ280" i="4"/>
  <c r="BK280" i="4"/>
  <c r="BL280" i="4"/>
  <c r="BM280" i="4"/>
  <c r="BN280" i="4"/>
  <c r="BO280" i="4"/>
  <c r="BP280" i="4"/>
  <c r="BB281" i="4"/>
  <c r="BC281" i="4"/>
  <c r="BD281" i="4"/>
  <c r="BE281" i="4"/>
  <c r="BF281" i="4"/>
  <c r="BG281" i="4"/>
  <c r="BH281" i="4"/>
  <c r="BI281" i="4"/>
  <c r="BJ281" i="4"/>
  <c r="BK281" i="4"/>
  <c r="BL281" i="4"/>
  <c r="BM281" i="4"/>
  <c r="BN281" i="4"/>
  <c r="BO281" i="4"/>
  <c r="BP281" i="4"/>
  <c r="BB282" i="4"/>
  <c r="BC282" i="4"/>
  <c r="BD282" i="4"/>
  <c r="BE282" i="4"/>
  <c r="BF282" i="4"/>
  <c r="BG282" i="4"/>
  <c r="BH282" i="4"/>
  <c r="BI282" i="4"/>
  <c r="BJ282" i="4"/>
  <c r="BK282" i="4"/>
  <c r="BL282" i="4"/>
  <c r="BM282" i="4"/>
  <c r="BN282" i="4"/>
  <c r="BO282" i="4"/>
  <c r="BP282" i="4"/>
  <c r="BB283" i="4"/>
  <c r="BC283" i="4"/>
  <c r="BD283" i="4"/>
  <c r="BE283" i="4"/>
  <c r="BF283" i="4"/>
  <c r="BG283" i="4"/>
  <c r="BH283" i="4"/>
  <c r="BI283" i="4"/>
  <c r="BJ283" i="4"/>
  <c r="BK283" i="4"/>
  <c r="BL283" i="4"/>
  <c r="BM283" i="4"/>
  <c r="BN283" i="4"/>
  <c r="BO283" i="4"/>
  <c r="BP283" i="4"/>
  <c r="BB284" i="4"/>
  <c r="BC284" i="4"/>
  <c r="BD284" i="4"/>
  <c r="BE284" i="4"/>
  <c r="BF284" i="4"/>
  <c r="BG284" i="4"/>
  <c r="BH284" i="4"/>
  <c r="BI284" i="4"/>
  <c r="BJ284" i="4"/>
  <c r="BK284" i="4"/>
  <c r="BL284" i="4"/>
  <c r="BM284" i="4"/>
  <c r="BN284" i="4"/>
  <c r="BO284" i="4"/>
  <c r="BP284" i="4"/>
  <c r="BB285" i="4"/>
  <c r="BC285" i="4"/>
  <c r="BD285" i="4"/>
  <c r="BE285" i="4"/>
  <c r="BF285" i="4"/>
  <c r="BG285" i="4"/>
  <c r="BH285" i="4"/>
  <c r="BI285" i="4"/>
  <c r="BJ285" i="4"/>
  <c r="BK285" i="4"/>
  <c r="BL285" i="4"/>
  <c r="BM285" i="4"/>
  <c r="BN285" i="4"/>
  <c r="BO285" i="4"/>
  <c r="BP285" i="4"/>
  <c r="BB286" i="4"/>
  <c r="BC286" i="4"/>
  <c r="BD286" i="4"/>
  <c r="BE286" i="4"/>
  <c r="BF286" i="4"/>
  <c r="BG286" i="4"/>
  <c r="BH286" i="4"/>
  <c r="BI286" i="4"/>
  <c r="BJ286" i="4"/>
  <c r="BK286" i="4"/>
  <c r="BL286" i="4"/>
  <c r="BM286" i="4"/>
  <c r="BN286" i="4"/>
  <c r="BO286" i="4"/>
  <c r="BP286" i="4"/>
  <c r="BB287" i="4"/>
  <c r="BC287" i="4"/>
  <c r="BD287" i="4"/>
  <c r="BE287" i="4"/>
  <c r="BF287" i="4"/>
  <c r="BG287" i="4"/>
  <c r="BH287" i="4"/>
  <c r="BI287" i="4"/>
  <c r="BJ287" i="4"/>
  <c r="BK287" i="4"/>
  <c r="BL287" i="4"/>
  <c r="BM287" i="4"/>
  <c r="BN287" i="4"/>
  <c r="BO287" i="4"/>
  <c r="BP287" i="4"/>
  <c r="BB288" i="4"/>
  <c r="BC288" i="4"/>
  <c r="BD288" i="4"/>
  <c r="BE288" i="4"/>
  <c r="BF288" i="4"/>
  <c r="BG288" i="4"/>
  <c r="BH288" i="4"/>
  <c r="BI288" i="4"/>
  <c r="BJ288" i="4"/>
  <c r="BK288" i="4"/>
  <c r="BL288" i="4"/>
  <c r="BM288" i="4"/>
  <c r="BN288" i="4"/>
  <c r="BO288" i="4"/>
  <c r="BP288" i="4"/>
  <c r="BB289" i="4"/>
  <c r="BC289" i="4"/>
  <c r="BD289" i="4"/>
  <c r="BE289" i="4"/>
  <c r="BF289" i="4"/>
  <c r="BG289" i="4"/>
  <c r="BH289" i="4"/>
  <c r="BI289" i="4"/>
  <c r="BJ289" i="4"/>
  <c r="BK289" i="4"/>
  <c r="BL289" i="4"/>
  <c r="BM289" i="4"/>
  <c r="BN289" i="4"/>
  <c r="BO289" i="4"/>
  <c r="BP289" i="4"/>
  <c r="BB290" i="4"/>
  <c r="BC290" i="4"/>
  <c r="BD290" i="4"/>
  <c r="BE290" i="4"/>
  <c r="BF290" i="4"/>
  <c r="BG290" i="4"/>
  <c r="BH290" i="4"/>
  <c r="BI290" i="4"/>
  <c r="BJ290" i="4"/>
  <c r="BK290" i="4"/>
  <c r="BL290" i="4"/>
  <c r="BM290" i="4"/>
  <c r="BN290" i="4"/>
  <c r="BO290" i="4"/>
  <c r="BP290" i="4"/>
  <c r="BB291" i="4"/>
  <c r="BC291" i="4"/>
  <c r="BD291" i="4"/>
  <c r="BE291" i="4"/>
  <c r="BF291" i="4"/>
  <c r="BG291" i="4"/>
  <c r="BH291" i="4"/>
  <c r="BI291" i="4"/>
  <c r="BJ291" i="4"/>
  <c r="BK291" i="4"/>
  <c r="BL291" i="4"/>
  <c r="BM291" i="4"/>
  <c r="BN291" i="4"/>
  <c r="BO291" i="4"/>
  <c r="BP291" i="4"/>
  <c r="BB292" i="4"/>
  <c r="BC292" i="4"/>
  <c r="BD292" i="4"/>
  <c r="BE292" i="4"/>
  <c r="BF292" i="4"/>
  <c r="BG292" i="4"/>
  <c r="BH292" i="4"/>
  <c r="BI292" i="4"/>
  <c r="BJ292" i="4"/>
  <c r="BK292" i="4"/>
  <c r="BL292" i="4"/>
  <c r="BM292" i="4"/>
  <c r="BN292" i="4"/>
  <c r="BO292" i="4"/>
  <c r="BP292" i="4"/>
  <c r="BB293" i="4"/>
  <c r="BC293" i="4"/>
  <c r="BD293" i="4"/>
  <c r="BE293" i="4"/>
  <c r="BF293" i="4"/>
  <c r="BG293" i="4"/>
  <c r="BH293" i="4"/>
  <c r="BI293" i="4"/>
  <c r="BJ293" i="4"/>
  <c r="BK293" i="4"/>
  <c r="BL293" i="4"/>
  <c r="BM293" i="4"/>
  <c r="BN293" i="4"/>
  <c r="BO293" i="4"/>
  <c r="BP293" i="4"/>
  <c r="BB294" i="4"/>
  <c r="BC294" i="4"/>
  <c r="BD294" i="4"/>
  <c r="BE294" i="4"/>
  <c r="BF294" i="4"/>
  <c r="BG294" i="4"/>
  <c r="BH294" i="4"/>
  <c r="BI294" i="4"/>
  <c r="BJ294" i="4"/>
  <c r="BK294" i="4"/>
  <c r="BL294" i="4"/>
  <c r="BM294" i="4"/>
  <c r="BN294" i="4"/>
  <c r="BO294" i="4"/>
  <c r="BP294" i="4"/>
  <c r="BB295" i="4"/>
  <c r="BC295" i="4"/>
  <c r="BD295" i="4"/>
  <c r="BE295" i="4"/>
  <c r="BF295" i="4"/>
  <c r="BG295" i="4"/>
  <c r="BH295" i="4"/>
  <c r="BI295" i="4"/>
  <c r="BJ295" i="4"/>
  <c r="BK295" i="4"/>
  <c r="BL295" i="4"/>
  <c r="BM295" i="4"/>
  <c r="BN295" i="4"/>
  <c r="BO295" i="4"/>
  <c r="BP295" i="4"/>
  <c r="BB296" i="4"/>
  <c r="BC296" i="4"/>
  <c r="BD296" i="4"/>
  <c r="BE296" i="4"/>
  <c r="BF296" i="4"/>
  <c r="BG296" i="4"/>
  <c r="BH296" i="4"/>
  <c r="BI296" i="4"/>
  <c r="BJ296" i="4"/>
  <c r="BK296" i="4"/>
  <c r="BL296" i="4"/>
  <c r="BM296" i="4"/>
  <c r="BN296" i="4"/>
  <c r="BO296" i="4"/>
  <c r="BP296" i="4"/>
  <c r="BB297" i="4"/>
  <c r="BC297" i="4"/>
  <c r="BD297" i="4"/>
  <c r="BE297" i="4"/>
  <c r="BF297" i="4"/>
  <c r="BG297" i="4"/>
  <c r="BH297" i="4"/>
  <c r="BI297" i="4"/>
  <c r="BJ297" i="4"/>
  <c r="BK297" i="4"/>
  <c r="BL297" i="4"/>
  <c r="BM297" i="4"/>
  <c r="BN297" i="4"/>
  <c r="BO297" i="4"/>
  <c r="BP297" i="4"/>
  <c r="BB298" i="4"/>
  <c r="BC298" i="4"/>
  <c r="BD298" i="4"/>
  <c r="BE298" i="4"/>
  <c r="BF298" i="4"/>
  <c r="BG298" i="4"/>
  <c r="BH298" i="4"/>
  <c r="BI298" i="4"/>
  <c r="BJ298" i="4"/>
  <c r="BK298" i="4"/>
  <c r="BL298" i="4"/>
  <c r="BM298" i="4"/>
  <c r="BN298" i="4"/>
  <c r="BO298" i="4"/>
  <c r="BP298" i="4"/>
  <c r="BB299" i="4"/>
  <c r="BC299" i="4"/>
  <c r="BD299" i="4"/>
  <c r="BE299" i="4"/>
  <c r="BF299" i="4"/>
  <c r="BG299" i="4"/>
  <c r="BH299" i="4"/>
  <c r="BI299" i="4"/>
  <c r="BJ299" i="4"/>
  <c r="BK299" i="4"/>
  <c r="BL299" i="4"/>
  <c r="BM299" i="4"/>
  <c r="BN299" i="4"/>
  <c r="BO299" i="4"/>
  <c r="BP299" i="4"/>
  <c r="BB300" i="4"/>
  <c r="BC300" i="4"/>
  <c r="BD300" i="4"/>
  <c r="BE300" i="4"/>
  <c r="BF300" i="4"/>
  <c r="BG300" i="4"/>
  <c r="BH300" i="4"/>
  <c r="BI300" i="4"/>
  <c r="BJ300" i="4"/>
  <c r="BK300" i="4"/>
  <c r="BL300" i="4"/>
  <c r="BM300" i="4"/>
  <c r="BN300" i="4"/>
  <c r="BO300" i="4"/>
  <c r="BP300" i="4"/>
  <c r="BB301" i="4"/>
  <c r="BC301" i="4"/>
  <c r="BD301" i="4"/>
  <c r="BE301" i="4"/>
  <c r="BF301" i="4"/>
  <c r="BG301" i="4"/>
  <c r="BH301" i="4"/>
  <c r="BI301" i="4"/>
  <c r="BJ301" i="4"/>
  <c r="BK301" i="4"/>
  <c r="BL301" i="4"/>
  <c r="BM301" i="4"/>
  <c r="BN301" i="4"/>
  <c r="BO301" i="4"/>
  <c r="BP301" i="4"/>
  <c r="BB302" i="4"/>
  <c r="BC302" i="4"/>
  <c r="BD302" i="4"/>
  <c r="BE302" i="4"/>
  <c r="BF302" i="4"/>
  <c r="BG302" i="4"/>
  <c r="BH302" i="4"/>
  <c r="BI302" i="4"/>
  <c r="BJ302" i="4"/>
  <c r="BK302" i="4"/>
  <c r="BL302" i="4"/>
  <c r="BM302" i="4"/>
  <c r="BN302" i="4"/>
  <c r="BO302" i="4"/>
  <c r="BP302" i="4"/>
  <c r="BB303" i="4"/>
  <c r="BC303" i="4"/>
  <c r="BD303" i="4"/>
  <c r="BE303" i="4"/>
  <c r="BF303" i="4"/>
  <c r="BG303" i="4"/>
  <c r="BH303" i="4"/>
  <c r="BI303" i="4"/>
  <c r="BJ303" i="4"/>
  <c r="BK303" i="4"/>
  <c r="BL303" i="4"/>
  <c r="BM303" i="4"/>
  <c r="BN303" i="4"/>
  <c r="BO303" i="4"/>
  <c r="BP303" i="4"/>
  <c r="BB304" i="4"/>
  <c r="BC304" i="4"/>
  <c r="BD304" i="4"/>
  <c r="BE304" i="4"/>
  <c r="BF304" i="4"/>
  <c r="BG304" i="4"/>
  <c r="BH304" i="4"/>
  <c r="BI304" i="4"/>
  <c r="BJ304" i="4"/>
  <c r="BK304" i="4"/>
  <c r="BL304" i="4"/>
  <c r="BM304" i="4"/>
  <c r="BN304" i="4"/>
  <c r="BO304" i="4"/>
  <c r="BP304" i="4"/>
  <c r="BB305" i="4"/>
  <c r="BC305" i="4"/>
  <c r="BD305" i="4"/>
  <c r="BE305" i="4"/>
  <c r="BF305" i="4"/>
  <c r="BG305" i="4"/>
  <c r="BH305" i="4"/>
  <c r="BI305" i="4"/>
  <c r="BJ305" i="4"/>
  <c r="BK305" i="4"/>
  <c r="BL305" i="4"/>
  <c r="BM305" i="4"/>
  <c r="BN305" i="4"/>
  <c r="BO305" i="4"/>
  <c r="BP305" i="4"/>
  <c r="BB306" i="4"/>
  <c r="BC306" i="4"/>
  <c r="BD306" i="4"/>
  <c r="BE306" i="4"/>
  <c r="BF306" i="4"/>
  <c r="BG306" i="4"/>
  <c r="BH306" i="4"/>
  <c r="BI306" i="4"/>
  <c r="BJ306" i="4"/>
  <c r="BK306" i="4"/>
  <c r="BL306" i="4"/>
  <c r="BM306" i="4"/>
  <c r="BN306" i="4"/>
  <c r="BO306" i="4"/>
  <c r="BP306" i="4"/>
  <c r="BB307" i="4"/>
  <c r="BC307" i="4"/>
  <c r="BD307" i="4"/>
  <c r="BE307" i="4"/>
  <c r="BF307" i="4"/>
  <c r="BG307" i="4"/>
  <c r="BH307" i="4"/>
  <c r="BI307" i="4"/>
  <c r="BJ307" i="4"/>
  <c r="BK307" i="4"/>
  <c r="BL307" i="4"/>
  <c r="BM307" i="4"/>
  <c r="BN307" i="4"/>
  <c r="BO307" i="4"/>
  <c r="BP307" i="4"/>
  <c r="BB308" i="4"/>
  <c r="BC308" i="4"/>
  <c r="BD308" i="4"/>
  <c r="BE308" i="4"/>
  <c r="BF308" i="4"/>
  <c r="BG308" i="4"/>
  <c r="BH308" i="4"/>
  <c r="BI308" i="4"/>
  <c r="BJ308" i="4"/>
  <c r="BK308" i="4"/>
  <c r="BL308" i="4"/>
  <c r="BM308" i="4"/>
  <c r="BN308" i="4"/>
  <c r="BO308" i="4"/>
  <c r="BP308" i="4"/>
  <c r="BC6" i="4"/>
  <c r="BD6" i="4"/>
  <c r="BD316" i="4" s="1"/>
  <c r="BE6" i="4"/>
  <c r="BE316" i="4" s="1"/>
  <c r="BF6" i="4"/>
  <c r="BF316" i="4" s="1"/>
  <c r="BG6" i="4"/>
  <c r="BG316" i="4" s="1"/>
  <c r="BH6" i="4"/>
  <c r="BH316" i="4" s="1"/>
  <c r="BI6" i="4"/>
  <c r="BI316" i="4" s="1"/>
  <c r="BJ6" i="4"/>
  <c r="BJ316" i="4" s="1"/>
  <c r="BK6" i="4"/>
  <c r="BK316" i="4" s="1"/>
  <c r="BL6" i="4"/>
  <c r="BL316" i="4" s="1"/>
  <c r="BM6" i="4"/>
  <c r="BM316" i="4" s="1"/>
  <c r="BN6" i="4"/>
  <c r="BN316" i="4" s="1"/>
  <c r="BO6" i="4"/>
  <c r="BO316" i="4" s="1"/>
  <c r="BP6" i="4"/>
  <c r="BP316" i="4" s="1"/>
  <c r="BB6" i="4"/>
  <c r="H27" i="8"/>
  <c r="H31" i="8" s="1"/>
  <c r="H35" i="8" s="1"/>
  <c r="H39" i="8" s="1"/>
  <c r="I27" i="8"/>
  <c r="I31" i="8" s="1"/>
  <c r="I35" i="8" s="1"/>
  <c r="I39" i="8" s="1"/>
  <c r="J27" i="8"/>
  <c r="J31" i="8" s="1"/>
  <c r="J35" i="8" s="1"/>
  <c r="J39" i="8" s="1"/>
  <c r="K27" i="8"/>
  <c r="K31" i="8" s="1"/>
  <c r="K35" i="8" s="1"/>
  <c r="K39" i="8" s="1"/>
  <c r="L27" i="8"/>
  <c r="L31" i="8" s="1"/>
  <c r="L35" i="8" s="1"/>
  <c r="L39" i="8" s="1"/>
  <c r="M27" i="8"/>
  <c r="M31" i="8" s="1"/>
  <c r="M35" i="8" s="1"/>
  <c r="M39" i="8" s="1"/>
  <c r="N27" i="8"/>
  <c r="N31" i="8" s="1"/>
  <c r="N35" i="8" s="1"/>
  <c r="N39" i="8" s="1"/>
  <c r="O27" i="8"/>
  <c r="O31" i="8" s="1"/>
  <c r="O35" i="8" s="1"/>
  <c r="O39" i="8" s="1"/>
  <c r="P27" i="8"/>
  <c r="P31" i="8" s="1"/>
  <c r="P35" i="8" s="1"/>
  <c r="P39" i="8" s="1"/>
  <c r="G27" i="8"/>
  <c r="G31" i="8" s="1"/>
  <c r="G35" i="8" s="1"/>
  <c r="G39" i="8" s="1"/>
  <c r="F41" i="8"/>
  <c r="F37" i="8"/>
  <c r="E40" i="8"/>
  <c r="F33" i="8"/>
  <c r="E36" i="8"/>
  <c r="BE305" i="6" l="1"/>
  <c r="BE186" i="6"/>
  <c r="BE182" i="6"/>
  <c r="BE178" i="6"/>
  <c r="BE174" i="6"/>
  <c r="BE170" i="6"/>
  <c r="BE166" i="6"/>
  <c r="BE162" i="6"/>
  <c r="BE158" i="6"/>
  <c r="BF65" i="6"/>
  <c r="BE301" i="6"/>
  <c r="BE297" i="6"/>
  <c r="BE154" i="6"/>
  <c r="BF61" i="6"/>
  <c r="BF62" i="6"/>
  <c r="BF58" i="6"/>
  <c r="BF54" i="6"/>
  <c r="BF50" i="6"/>
  <c r="BF46" i="6"/>
  <c r="BF42" i="6"/>
  <c r="BF38" i="6"/>
  <c r="BF34" i="6"/>
  <c r="BF30" i="6"/>
  <c r="BF26" i="6"/>
  <c r="BF22" i="6"/>
  <c r="BF18" i="6"/>
  <c r="BF14" i="6"/>
  <c r="BE62" i="6"/>
  <c r="BE58" i="6"/>
  <c r="BE54" i="6"/>
  <c r="BE50" i="6"/>
  <c r="BE46" i="6"/>
  <c r="BD62" i="6"/>
  <c r="BD58" i="6"/>
  <c r="BD54" i="6"/>
  <c r="BD50" i="6"/>
  <c r="BD46" i="6"/>
  <c r="BD42" i="6"/>
  <c r="BE150" i="6"/>
  <c r="BE146" i="6"/>
  <c r="BE142" i="6"/>
  <c r="BC62" i="6"/>
  <c r="BC58" i="6"/>
  <c r="BC54" i="6"/>
  <c r="BF106" i="6"/>
  <c r="BF102" i="6"/>
  <c r="BF98" i="6"/>
  <c r="BF94" i="6"/>
  <c r="BF90" i="6"/>
  <c r="BF86" i="6"/>
  <c r="BF82" i="6"/>
  <c r="BF78" i="6"/>
  <c r="BE138" i="6"/>
  <c r="BE134" i="6"/>
  <c r="BE130" i="6"/>
  <c r="BE126" i="6"/>
  <c r="BE122" i="6"/>
  <c r="BE118" i="6"/>
  <c r="BE114" i="6"/>
  <c r="BE110" i="6"/>
  <c r="BE106" i="6"/>
  <c r="BE102" i="6"/>
  <c r="BE98" i="6"/>
  <c r="BE94" i="6"/>
  <c r="BE90" i="6"/>
  <c r="BE86" i="6"/>
  <c r="BE82" i="6"/>
  <c r="BE78" i="6"/>
  <c r="BE74" i="6"/>
  <c r="BE70" i="6"/>
  <c r="BD106" i="6"/>
  <c r="BD102" i="6"/>
  <c r="BD98" i="6"/>
  <c r="BD94" i="6"/>
  <c r="BD90" i="6"/>
  <c r="BD86" i="6"/>
  <c r="BC106" i="6"/>
  <c r="BC102" i="6"/>
  <c r="BC98" i="6"/>
  <c r="BC94" i="6"/>
  <c r="BC90" i="6"/>
  <c r="BC86" i="6"/>
  <c r="BC82" i="6"/>
  <c r="BD82" i="6"/>
  <c r="BD78" i="6"/>
  <c r="BE42" i="6"/>
  <c r="BE38" i="6"/>
  <c r="BE34" i="6"/>
  <c r="BE30" i="6"/>
  <c r="BE26" i="6"/>
  <c r="BE22" i="6"/>
  <c r="BE18" i="6"/>
  <c r="BE14" i="6"/>
  <c r="BD38" i="6"/>
  <c r="BD34" i="6"/>
  <c r="BD30" i="6"/>
  <c r="BD26" i="6"/>
  <c r="BD22" i="6"/>
  <c r="BC50" i="6"/>
  <c r="BC46" i="6"/>
  <c r="BC42" i="6"/>
  <c r="BC38" i="6"/>
  <c r="BC34" i="6"/>
  <c r="BC30" i="6"/>
  <c r="BC26" i="6"/>
  <c r="BC22" i="6"/>
  <c r="BC18" i="6"/>
  <c r="BE190" i="6"/>
  <c r="BE313" i="6"/>
  <c r="BE293" i="6"/>
  <c r="BE289" i="6"/>
  <c r="BE285" i="6"/>
  <c r="BF74" i="6"/>
  <c r="BF70" i="6"/>
  <c r="BD74" i="6"/>
  <c r="BD70" i="6"/>
  <c r="BD267" i="6"/>
  <c r="BD263" i="6"/>
  <c r="BD259" i="6"/>
  <c r="BD255" i="6"/>
  <c r="BE19" i="6"/>
  <c r="BF313" i="6"/>
  <c r="BF309" i="6"/>
  <c r="BF305" i="6"/>
  <c r="BF301" i="6"/>
  <c r="BF297" i="6"/>
  <c r="BF293" i="6"/>
  <c r="BF289" i="6"/>
  <c r="BF285" i="6"/>
  <c r="BF281" i="6"/>
  <c r="BF277" i="6"/>
  <c r="BF273" i="6"/>
  <c r="BF269" i="6"/>
  <c r="BF265" i="6"/>
  <c r="BF261" i="6"/>
  <c r="BF257" i="6"/>
  <c r="BF253" i="6"/>
  <c r="BF249" i="6"/>
  <c r="BF245" i="6"/>
  <c r="BF241" i="6"/>
  <c r="BF237" i="6"/>
  <c r="BF233" i="6"/>
  <c r="BF229" i="6"/>
  <c r="BF225" i="6"/>
  <c r="BF221" i="6"/>
  <c r="BF217" i="6"/>
  <c r="BF213" i="6"/>
  <c r="BF209" i="6"/>
  <c r="BF205" i="6"/>
  <c r="BF201" i="6"/>
  <c r="BF197" i="6"/>
  <c r="BF193" i="6"/>
  <c r="BF189" i="6"/>
  <c r="BF185" i="6"/>
  <c r="BF181" i="6"/>
  <c r="BF177" i="6"/>
  <c r="BF173" i="6"/>
  <c r="BF169" i="6"/>
  <c r="BF165" i="6"/>
  <c r="BF161" i="6"/>
  <c r="BF157" i="6"/>
  <c r="BF153" i="6"/>
  <c r="BF149" i="6"/>
  <c r="BF145" i="6"/>
  <c r="BF141" i="6"/>
  <c r="BF137" i="6"/>
  <c r="BF133" i="6"/>
  <c r="BF129" i="6"/>
  <c r="BF125" i="6"/>
  <c r="BF121" i="6"/>
  <c r="BF117" i="6"/>
  <c r="BF113" i="6"/>
  <c r="BF109" i="6"/>
  <c r="BF105" i="6"/>
  <c r="BF101" i="6"/>
  <c r="BF97" i="6"/>
  <c r="BF93" i="6"/>
  <c r="BF85" i="6"/>
  <c r="BF81" i="6"/>
  <c r="BC78" i="6"/>
  <c r="BF77" i="6"/>
  <c r="BC74" i="6"/>
  <c r="BF73" i="6"/>
  <c r="BC70" i="6"/>
  <c r="BF69" i="6"/>
  <c r="BE309" i="6"/>
  <c r="BE281" i="6"/>
  <c r="BE277" i="6"/>
  <c r="BE273" i="6"/>
  <c r="BE269" i="6"/>
  <c r="BE265" i="6"/>
  <c r="BE261" i="6"/>
  <c r="BE257" i="6"/>
  <c r="BE253" i="6"/>
  <c r="BE249" i="6"/>
  <c r="BE245" i="6"/>
  <c r="BE241" i="6"/>
  <c r="BE233" i="6"/>
  <c r="BE229" i="6"/>
  <c r="BE225" i="6"/>
  <c r="BE221" i="6"/>
  <c r="BE217" i="6"/>
  <c r="BE213" i="6"/>
  <c r="BE209" i="6"/>
  <c r="BE205" i="6"/>
  <c r="BE201" i="6"/>
  <c r="BE197" i="6"/>
  <c r="BE193" i="6"/>
  <c r="BE189" i="6"/>
  <c r="BE185" i="6"/>
  <c r="BE181" i="6"/>
  <c r="BE177" i="6"/>
  <c r="BE173" i="6"/>
  <c r="BE169" i="6"/>
  <c r="BE165" i="6"/>
  <c r="BE161" i="6"/>
  <c r="BE157" i="6"/>
  <c r="BE153" i="6"/>
  <c r="BE149" i="6"/>
  <c r="BE145" i="6"/>
  <c r="BE141" i="6"/>
  <c r="BE137" i="6"/>
  <c r="BE133" i="6"/>
  <c r="BE129" i="6"/>
  <c r="BE125" i="6"/>
  <c r="BE121" i="6"/>
  <c r="BE117" i="6"/>
  <c r="BD193" i="6"/>
  <c r="BD189" i="6"/>
  <c r="BD185" i="6"/>
  <c r="BD181" i="6"/>
  <c r="BD177" i="6"/>
  <c r="BD173" i="6"/>
  <c r="BD169" i="6"/>
  <c r="BD165" i="6"/>
  <c r="BD161" i="6"/>
  <c r="BD157" i="6"/>
  <c r="BD153" i="6"/>
  <c r="BD149" i="6"/>
  <c r="BD145" i="6"/>
  <c r="BD141" i="6"/>
  <c r="BD137" i="6"/>
  <c r="BD133" i="6"/>
  <c r="BD129" i="6"/>
  <c r="BD125" i="6"/>
  <c r="BC313" i="6"/>
  <c r="BC309" i="6"/>
  <c r="BC305" i="6"/>
  <c r="BC301" i="6"/>
  <c r="BC297" i="6"/>
  <c r="BC293" i="6"/>
  <c r="BC289" i="6"/>
  <c r="BC285" i="6"/>
  <c r="BC281" i="6"/>
  <c r="BC277" i="6"/>
  <c r="BC273" i="6"/>
  <c r="BC269" i="6"/>
  <c r="BC265" i="6"/>
  <c r="BC261" i="6"/>
  <c r="BC257" i="6"/>
  <c r="BC253" i="6"/>
  <c r="BC249" i="6"/>
  <c r="BC245" i="6"/>
  <c r="BC241" i="6"/>
  <c r="BC237" i="6"/>
  <c r="BC233" i="6"/>
  <c r="BC229" i="6"/>
  <c r="BC225" i="6"/>
  <c r="BC221" i="6"/>
  <c r="BC217" i="6"/>
  <c r="BC213" i="6"/>
  <c r="BC209" i="6"/>
  <c r="BC205" i="6"/>
  <c r="BC201" i="6"/>
  <c r="BC197" i="6"/>
  <c r="BC193" i="6"/>
  <c r="BC189" i="6"/>
  <c r="BC185" i="6"/>
  <c r="BC181" i="6"/>
  <c r="BC177" i="6"/>
  <c r="BC173" i="6"/>
  <c r="BC169" i="6"/>
  <c r="BC165" i="6"/>
  <c r="BC161" i="6"/>
  <c r="BC157" i="6"/>
  <c r="BC153" i="6"/>
  <c r="BC149" i="6"/>
  <c r="BC145" i="6"/>
  <c r="BC141" i="6"/>
  <c r="BC137" i="6"/>
  <c r="BC133" i="6"/>
  <c r="BC129" i="6"/>
  <c r="BC125" i="6"/>
  <c r="BC121" i="6"/>
  <c r="BC117" i="6"/>
  <c r="BC113" i="6"/>
  <c r="BC109" i="6"/>
  <c r="BC105" i="6"/>
  <c r="BC101" i="6"/>
  <c r="BC97" i="6"/>
  <c r="BC93" i="6"/>
  <c r="BE311" i="6"/>
  <c r="BE307" i="6"/>
  <c r="BE303" i="6"/>
  <c r="BE299" i="6"/>
  <c r="BE295" i="6"/>
  <c r="BE291" i="6"/>
  <c r="BE287" i="6"/>
  <c r="BE283" i="6"/>
  <c r="BE279" i="6"/>
  <c r="BE275" i="6"/>
  <c r="BE271" i="6"/>
  <c r="BE267" i="6"/>
  <c r="BE263" i="6"/>
  <c r="BE259" i="6"/>
  <c r="BE255" i="6"/>
  <c r="BE251" i="6"/>
  <c r="BE247" i="6"/>
  <c r="BE243" i="6"/>
  <c r="BE239" i="6"/>
  <c r="BE235" i="6"/>
  <c r="BE231" i="6"/>
  <c r="BE227" i="6"/>
  <c r="BE223" i="6"/>
  <c r="BE219" i="6"/>
  <c r="BE215" i="6"/>
  <c r="BE211" i="6"/>
  <c r="BE207" i="6"/>
  <c r="BF89" i="6"/>
  <c r="BC311" i="6"/>
  <c r="BF310" i="6"/>
  <c r="BC307" i="6"/>
  <c r="BF306" i="6"/>
  <c r="BC303" i="6"/>
  <c r="BF302" i="6"/>
  <c r="BC299" i="6"/>
  <c r="BF298" i="6"/>
  <c r="BC295" i="6"/>
  <c r="BF294" i="6"/>
  <c r="BC291" i="6"/>
  <c r="BF290" i="6"/>
  <c r="BC287" i="6"/>
  <c r="BF286" i="6"/>
  <c r="BC283" i="6"/>
  <c r="BF282" i="6"/>
  <c r="BC279" i="6"/>
  <c r="BF278" i="6"/>
  <c r="BC275" i="6"/>
  <c r="BF274" i="6"/>
  <c r="BF270" i="6"/>
  <c r="BF266" i="6"/>
  <c r="BF262" i="6"/>
  <c r="BF258" i="6"/>
  <c r="BF254" i="6"/>
  <c r="BF250" i="6"/>
  <c r="BF246" i="6"/>
  <c r="BF242" i="6"/>
  <c r="BF238" i="6"/>
  <c r="BF234" i="6"/>
  <c r="BF230" i="6"/>
  <c r="BF226" i="6"/>
  <c r="BF114" i="6"/>
  <c r="BF110" i="6"/>
  <c r="BD114" i="6"/>
  <c r="BD110" i="6"/>
  <c r="BC114" i="6"/>
  <c r="BC110" i="6"/>
  <c r="BD121" i="6"/>
  <c r="BD117" i="6"/>
  <c r="BD113" i="6"/>
  <c r="BD109" i="6"/>
  <c r="BD105" i="6"/>
  <c r="BD101" i="6"/>
  <c r="BC271" i="6"/>
  <c r="BC267" i="6"/>
  <c r="BC263" i="6"/>
  <c r="BC259" i="6"/>
  <c r="BC255" i="6"/>
  <c r="BC251" i="6"/>
  <c r="BC247" i="6"/>
  <c r="BC243" i="6"/>
  <c r="BC239" i="6"/>
  <c r="BC235" i="6"/>
  <c r="BC231" i="6"/>
  <c r="BC227" i="6"/>
  <c r="BC310" i="6"/>
  <c r="BC306" i="6"/>
  <c r="BC302" i="6"/>
  <c r="BC298" i="6"/>
  <c r="BC294" i="6"/>
  <c r="BC290" i="6"/>
  <c r="BC286" i="6"/>
  <c r="BC282" i="6"/>
  <c r="BC278" i="6"/>
  <c r="BC274" i="6"/>
  <c r="BC270" i="6"/>
  <c r="BC266" i="6"/>
  <c r="BC262" i="6"/>
  <c r="BC258" i="6"/>
  <c r="BC254" i="6"/>
  <c r="BC250" i="6"/>
  <c r="BC246" i="6"/>
  <c r="BC242" i="6"/>
  <c r="BC238" i="6"/>
  <c r="BC234" i="6"/>
  <c r="BC230" i="6"/>
  <c r="BC226" i="6"/>
  <c r="BC222" i="6"/>
  <c r="BD313" i="6"/>
  <c r="BD309" i="6"/>
  <c r="BF312" i="6"/>
  <c r="BF308" i="6"/>
  <c r="BF304" i="6"/>
  <c r="BF300" i="6"/>
  <c r="BF296" i="6"/>
  <c r="BF292" i="6"/>
  <c r="BF288" i="6"/>
  <c r="BF284" i="6"/>
  <c r="BF280" i="6"/>
  <c r="BF276" i="6"/>
  <c r="BF272" i="6"/>
  <c r="BF268" i="6"/>
  <c r="BF264" i="6"/>
  <c r="BF260" i="6"/>
  <c r="BF256" i="6"/>
  <c r="BF252" i="6"/>
  <c r="BF248" i="6"/>
  <c r="BF244" i="6"/>
  <c r="BF240" i="6"/>
  <c r="BF236" i="6"/>
  <c r="BF232" i="6"/>
  <c r="BF228" i="6"/>
  <c r="BE240" i="6"/>
  <c r="BE236" i="6"/>
  <c r="BE232" i="6"/>
  <c r="BD312" i="6"/>
  <c r="BD308" i="6"/>
  <c r="BD236" i="6"/>
  <c r="BD232" i="6"/>
  <c r="BD228" i="6"/>
  <c r="BC312" i="6"/>
  <c r="BF311" i="6"/>
  <c r="BC308" i="6"/>
  <c r="BF307" i="6"/>
  <c r="BC304" i="6"/>
  <c r="BF303" i="6"/>
  <c r="BC300" i="6"/>
  <c r="BF299" i="6"/>
  <c r="BC296" i="6"/>
  <c r="BF295" i="6"/>
  <c r="BC292" i="6"/>
  <c r="BF291" i="6"/>
  <c r="BC288" i="6"/>
  <c r="BF287" i="6"/>
  <c r="BC284" i="6"/>
  <c r="BF283" i="6"/>
  <c r="BC280" i="6"/>
  <c r="BF279" i="6"/>
  <c r="BC276" i="6"/>
  <c r="BF275" i="6"/>
  <c r="BC272" i="6"/>
  <c r="BF271" i="6"/>
  <c r="BC268" i="6"/>
  <c r="BF267" i="6"/>
  <c r="BC264" i="6"/>
  <c r="BF263" i="6"/>
  <c r="BC260" i="6"/>
  <c r="BF259" i="6"/>
  <c r="BC256" i="6"/>
  <c r="BF255" i="6"/>
  <c r="BC252" i="6"/>
  <c r="BF251" i="6"/>
  <c r="BC248" i="6"/>
  <c r="BF247" i="6"/>
  <c r="BC244" i="6"/>
  <c r="BF243" i="6"/>
  <c r="BC240" i="6"/>
  <c r="BF239" i="6"/>
  <c r="BC236" i="6"/>
  <c r="BF235" i="6"/>
  <c r="BC232" i="6"/>
  <c r="BF231" i="6"/>
  <c r="BC228" i="6"/>
  <c r="BF227" i="6"/>
  <c r="BC224" i="6"/>
  <c r="BF223" i="6"/>
  <c r="BC220" i="6"/>
  <c r="BF219" i="6"/>
  <c r="BC216" i="6"/>
  <c r="BF215" i="6"/>
  <c r="BC212" i="6"/>
  <c r="BF211" i="6"/>
  <c r="BC208" i="6"/>
  <c r="BF207" i="6"/>
  <c r="BC204" i="6"/>
  <c r="BF203" i="6"/>
  <c r="BC200" i="6"/>
  <c r="BD219" i="6"/>
  <c r="BD215" i="6"/>
  <c r="BD211" i="6"/>
  <c r="BD207" i="6"/>
  <c r="BD195" i="6"/>
  <c r="BD19" i="6"/>
  <c r="BD15" i="6"/>
  <c r="BC223" i="6"/>
  <c r="BF222" i="6"/>
  <c r="BC219" i="6"/>
  <c r="BF218" i="6"/>
  <c r="BC215" i="6"/>
  <c r="BF214" i="6"/>
  <c r="BC211" i="6"/>
  <c r="BF210" i="6"/>
  <c r="BC207" i="6"/>
  <c r="BF206" i="6"/>
  <c r="BC203" i="6"/>
  <c r="BF202" i="6"/>
  <c r="BC199" i="6"/>
  <c r="BF198" i="6"/>
  <c r="BC195" i="6"/>
  <c r="BF194" i="6"/>
  <c r="BC191" i="6"/>
  <c r="BF190" i="6"/>
  <c r="BC187" i="6"/>
  <c r="BF186" i="6"/>
  <c r="BC183" i="6"/>
  <c r="BF182" i="6"/>
  <c r="BC179" i="6"/>
  <c r="BF178" i="6"/>
  <c r="BC175" i="6"/>
  <c r="BF174" i="6"/>
  <c r="BC171" i="6"/>
  <c r="BF170" i="6"/>
  <c r="BC167" i="6"/>
  <c r="BF166" i="6"/>
  <c r="BC163" i="6"/>
  <c r="BF162" i="6"/>
  <c r="BC159" i="6"/>
  <c r="BF158" i="6"/>
  <c r="BC155" i="6"/>
  <c r="BF154" i="6"/>
  <c r="BC151" i="6"/>
  <c r="BF150" i="6"/>
  <c r="BC147" i="6"/>
  <c r="BF146" i="6"/>
  <c r="BC143" i="6"/>
  <c r="BF142" i="6"/>
  <c r="BC139" i="6"/>
  <c r="BF138" i="6"/>
  <c r="BC135" i="6"/>
  <c r="BF134" i="6"/>
  <c r="BC131" i="6"/>
  <c r="BF130" i="6"/>
  <c r="BC127" i="6"/>
  <c r="BF126" i="6"/>
  <c r="BC123" i="6"/>
  <c r="BF122" i="6"/>
  <c r="BC119" i="6"/>
  <c r="BF118" i="6"/>
  <c r="BC115" i="6"/>
  <c r="BC111" i="6"/>
  <c r="BC107" i="6"/>
  <c r="BC103" i="6"/>
  <c r="BC99" i="6"/>
  <c r="BC95" i="6"/>
  <c r="BC91" i="6"/>
  <c r="BC87" i="6"/>
  <c r="BC83" i="6"/>
  <c r="BC79" i="6"/>
  <c r="BC75" i="6"/>
  <c r="BC71" i="6"/>
  <c r="BC67" i="6"/>
  <c r="BC63" i="6"/>
  <c r="BC59" i="6"/>
  <c r="BC55" i="6"/>
  <c r="BC51" i="6"/>
  <c r="BC47" i="6"/>
  <c r="BC43" i="6"/>
  <c r="BC23" i="6"/>
  <c r="BD190" i="6"/>
  <c r="BD186" i="6"/>
  <c r="BD182" i="6"/>
  <c r="BD178" i="6"/>
  <c r="BD174" i="6"/>
  <c r="BD170" i="6"/>
  <c r="BD166" i="6"/>
  <c r="BD162" i="6"/>
  <c r="BD158" i="6"/>
  <c r="BD154" i="6"/>
  <c r="BD150" i="6"/>
  <c r="BD146" i="6"/>
  <c r="BD142" i="6"/>
  <c r="BD138" i="6"/>
  <c r="BD134" i="6"/>
  <c r="BD130" i="6"/>
  <c r="BD126" i="6"/>
  <c r="BD122" i="6"/>
  <c r="BD118" i="6"/>
  <c r="BD18" i="6"/>
  <c r="BD14" i="6"/>
  <c r="BC218" i="6"/>
  <c r="BC214" i="6"/>
  <c r="BC210" i="6"/>
  <c r="BC206" i="6"/>
  <c r="BC202" i="6"/>
  <c r="BC198" i="6"/>
  <c r="BC194" i="6"/>
  <c r="BC190" i="6"/>
  <c r="BC186" i="6"/>
  <c r="BC182" i="6"/>
  <c r="BC178" i="6"/>
  <c r="BC174" i="6"/>
  <c r="BC170" i="6"/>
  <c r="BC166" i="6"/>
  <c r="BC162" i="6"/>
  <c r="BC158" i="6"/>
  <c r="BC154" i="6"/>
  <c r="BC150" i="6"/>
  <c r="BC146" i="6"/>
  <c r="BC142" i="6"/>
  <c r="BC138" i="6"/>
  <c r="BC134" i="6"/>
  <c r="BC130" i="6"/>
  <c r="BC126" i="6"/>
  <c r="BC122" i="6"/>
  <c r="BC118" i="6"/>
  <c r="BF57" i="6"/>
  <c r="BF53" i="6"/>
  <c r="BF49" i="6"/>
  <c r="BF45" i="6"/>
  <c r="BF41" i="6"/>
  <c r="BF29" i="6"/>
  <c r="BF25" i="6"/>
  <c r="BF21" i="6"/>
  <c r="BC14" i="6"/>
  <c r="BE113" i="6"/>
  <c r="BE109" i="6"/>
  <c r="BE105" i="6"/>
  <c r="BE101" i="6"/>
  <c r="BE97" i="6"/>
  <c r="BE93" i="6"/>
  <c r="BE89" i="6"/>
  <c r="BE85" i="6"/>
  <c r="BE81" i="6"/>
  <c r="BE77" i="6"/>
  <c r="BD97" i="6"/>
  <c r="BD93" i="6"/>
  <c r="BD89" i="6"/>
  <c r="BD85" i="6"/>
  <c r="BD81" i="6"/>
  <c r="BD77" i="6"/>
  <c r="BD73" i="6"/>
  <c r="BD69" i="6"/>
  <c r="BD65" i="6"/>
  <c r="BD61" i="6"/>
  <c r="BD57" i="6"/>
  <c r="BD53" i="6"/>
  <c r="BD49" i="6"/>
  <c r="BD45" i="6"/>
  <c r="BD41" i="6"/>
  <c r="BD37" i="6"/>
  <c r="BD25" i="6"/>
  <c r="BD21" i="6"/>
  <c r="BD17" i="6"/>
  <c r="BD13" i="6"/>
  <c r="BF224" i="6"/>
  <c r="BF220" i="6"/>
  <c r="BF216" i="6"/>
  <c r="BF212" i="6"/>
  <c r="BF208" i="6"/>
  <c r="BF204" i="6"/>
  <c r="BF200" i="6"/>
  <c r="BF196" i="6"/>
  <c r="BF192" i="6"/>
  <c r="BF188" i="6"/>
  <c r="BF184" i="6"/>
  <c r="BF180" i="6"/>
  <c r="BF176" i="6"/>
  <c r="BF172" i="6"/>
  <c r="BF168" i="6"/>
  <c r="BF164" i="6"/>
  <c r="BF160" i="6"/>
  <c r="BF156" i="6"/>
  <c r="BF152" i="6"/>
  <c r="BF148" i="6"/>
  <c r="BF144" i="6"/>
  <c r="BF140" i="6"/>
  <c r="BF136" i="6"/>
  <c r="BF132" i="6"/>
  <c r="BF128" i="6"/>
  <c r="BF124" i="6"/>
  <c r="BF120" i="6"/>
  <c r="BF116" i="6"/>
  <c r="BF112" i="6"/>
  <c r="BF108" i="6"/>
  <c r="BF104" i="6"/>
  <c r="BF100" i="6"/>
  <c r="BF96" i="6"/>
  <c r="BF92" i="6"/>
  <c r="BC89" i="6"/>
  <c r="BF88" i="6"/>
  <c r="BC85" i="6"/>
  <c r="BF84" i="6"/>
  <c r="BC81" i="6"/>
  <c r="BF80" i="6"/>
  <c r="BC77" i="6"/>
  <c r="BF76" i="6"/>
  <c r="BC73" i="6"/>
  <c r="BF72" i="6"/>
  <c r="BC69" i="6"/>
  <c r="BF68" i="6"/>
  <c r="BC65" i="6"/>
  <c r="BF64" i="6"/>
  <c r="BC61" i="6"/>
  <c r="BF60" i="6"/>
  <c r="BC57" i="6"/>
  <c r="BF56" i="6"/>
  <c r="BC53" i="6"/>
  <c r="BF52" i="6"/>
  <c r="BC49" i="6"/>
  <c r="BF48" i="6"/>
  <c r="BF44" i="6"/>
  <c r="BF40" i="6"/>
  <c r="BF36" i="6"/>
  <c r="BE228" i="6"/>
  <c r="BE224" i="6"/>
  <c r="BE220" i="6"/>
  <c r="BE204" i="6"/>
  <c r="BE200" i="6"/>
  <c r="BE196" i="6"/>
  <c r="BE192" i="6"/>
  <c r="BE188" i="6"/>
  <c r="BE184" i="6"/>
  <c r="BE180" i="6"/>
  <c r="BE176" i="6"/>
  <c r="BE172" i="6"/>
  <c r="BE168" i="6"/>
  <c r="BE164" i="6"/>
  <c r="BE160" i="6"/>
  <c r="BE156" i="6"/>
  <c r="BE152" i="6"/>
  <c r="BE148" i="6"/>
  <c r="BE144" i="6"/>
  <c r="BE136" i="6"/>
  <c r="BE76" i="6"/>
  <c r="BE72" i="6"/>
  <c r="BE68" i="6"/>
  <c r="BE64" i="6"/>
  <c r="BE60" i="6"/>
  <c r="BE56" i="6"/>
  <c r="BE52" i="6"/>
  <c r="BE48" i="6"/>
  <c r="BE44" i="6"/>
  <c r="BE40" i="6"/>
  <c r="BE36" i="6"/>
  <c r="BE32" i="6"/>
  <c r="BE28" i="6"/>
  <c r="BE12" i="6"/>
  <c r="BD224" i="6"/>
  <c r="BD204" i="6"/>
  <c r="BD200" i="6"/>
  <c r="BD196" i="6"/>
  <c r="BD192" i="6"/>
  <c r="BD188" i="6"/>
  <c r="BD184" i="6"/>
  <c r="BD180" i="6"/>
  <c r="BD176" i="6"/>
  <c r="BD172" i="6"/>
  <c r="BD168" i="6"/>
  <c r="BD164" i="6"/>
  <c r="BD160" i="6"/>
  <c r="BD156" i="6"/>
  <c r="BD152" i="6"/>
  <c r="BD148" i="6"/>
  <c r="BD144" i="6"/>
  <c r="BD140" i="6"/>
  <c r="BD136" i="6"/>
  <c r="BD132" i="6"/>
  <c r="BD128" i="6"/>
  <c r="BD124" i="6"/>
  <c r="BD120" i="6"/>
  <c r="BD116" i="6"/>
  <c r="BD112" i="6"/>
  <c r="BD108" i="6"/>
  <c r="BD104" i="6"/>
  <c r="BD100" i="6"/>
  <c r="BD96" i="6"/>
  <c r="BD92" i="6"/>
  <c r="BD88" i="6"/>
  <c r="BD84" i="6"/>
  <c r="BD80" i="6"/>
  <c r="BD76" i="6"/>
  <c r="BD72" i="6"/>
  <c r="BD68" i="6"/>
  <c r="BD64" i="6"/>
  <c r="BD60" i="6"/>
  <c r="BD56" i="6"/>
  <c r="BD52" i="6"/>
  <c r="BD48" i="6"/>
  <c r="BD44" i="6"/>
  <c r="BD40" i="6"/>
  <c r="BD36" i="6"/>
  <c r="BD32" i="6"/>
  <c r="BD28" i="6"/>
  <c r="BD16" i="6"/>
  <c r="BD12" i="6"/>
  <c r="BF199" i="6"/>
  <c r="BC196" i="6"/>
  <c r="BF195" i="6"/>
  <c r="BC192" i="6"/>
  <c r="BF191" i="6"/>
  <c r="BC188" i="6"/>
  <c r="BF187" i="6"/>
  <c r="BC184" i="6"/>
  <c r="BF183" i="6"/>
  <c r="BC180" i="6"/>
  <c r="BF179" i="6"/>
  <c r="BC176" i="6"/>
  <c r="BF175" i="6"/>
  <c r="BC172" i="6"/>
  <c r="BF171" i="6"/>
  <c r="BC168" i="6"/>
  <c r="BF167" i="6"/>
  <c r="BC164" i="6"/>
  <c r="BF163" i="6"/>
  <c r="BC160" i="6"/>
  <c r="BF159" i="6"/>
  <c r="BC156" i="6"/>
  <c r="BF155" i="6"/>
  <c r="BC152" i="6"/>
  <c r="BF151" i="6"/>
  <c r="BC148" i="6"/>
  <c r="BF147" i="6"/>
  <c r="BC144" i="6"/>
  <c r="BF143" i="6"/>
  <c r="BC140" i="6"/>
  <c r="BF139" i="6"/>
  <c r="BC136" i="6"/>
  <c r="BF135" i="6"/>
  <c r="BC132" i="6"/>
  <c r="BF131" i="6"/>
  <c r="BC128" i="6"/>
  <c r="BF127" i="6"/>
  <c r="BC124" i="6"/>
  <c r="BF123" i="6"/>
  <c r="BC120" i="6"/>
  <c r="BF119" i="6"/>
  <c r="BC116" i="6"/>
  <c r="BF115" i="6"/>
  <c r="BC112" i="6"/>
  <c r="BF111" i="6"/>
  <c r="BC108" i="6"/>
  <c r="BF107" i="6"/>
  <c r="BC104" i="6"/>
  <c r="BF103" i="6"/>
  <c r="BC100" i="6"/>
  <c r="BF99" i="6"/>
  <c r="BC96" i="6"/>
  <c r="BF95" i="6"/>
  <c r="BC92" i="6"/>
  <c r="BF91" i="6"/>
  <c r="BC88" i="6"/>
  <c r="BF87" i="6"/>
  <c r="BC84" i="6"/>
  <c r="BC80" i="6"/>
  <c r="BC76" i="6"/>
  <c r="BC72" i="6"/>
  <c r="BC68" i="6"/>
  <c r="BC64" i="6"/>
  <c r="BC60" i="6"/>
  <c r="BF59" i="6"/>
  <c r="BC56" i="6"/>
  <c r="BF55" i="6"/>
  <c r="BC52" i="6"/>
  <c r="BF51" i="6"/>
  <c r="BC48" i="6"/>
  <c r="BF47" i="6"/>
  <c r="BC44" i="6"/>
  <c r="BF43" i="6"/>
  <c r="BC40" i="6"/>
  <c r="BF39" i="6"/>
  <c r="BC36" i="6"/>
  <c r="BC32" i="6"/>
  <c r="BC28" i="6"/>
  <c r="BC24" i="6"/>
  <c r="BC20" i="6"/>
  <c r="BF19" i="6"/>
  <c r="BC16" i="6"/>
  <c r="BF15" i="6"/>
  <c r="BC12" i="6"/>
  <c r="BF11" i="6"/>
  <c r="BE203" i="6"/>
  <c r="BE199" i="6"/>
  <c r="BE195" i="6"/>
  <c r="BE191" i="6"/>
  <c r="BE187" i="6"/>
  <c r="BE183" i="6"/>
  <c r="BE179" i="6"/>
  <c r="BE175" i="6"/>
  <c r="BE171" i="6"/>
  <c r="BE167" i="6"/>
  <c r="BE163" i="6"/>
  <c r="BE159" i="6"/>
  <c r="BE155" i="6"/>
  <c r="BE151" i="6"/>
  <c r="BE147" i="6"/>
  <c r="BE143" i="6"/>
  <c r="BE139" i="6"/>
  <c r="BE135" i="6"/>
  <c r="BE131" i="6"/>
  <c r="BE127" i="6"/>
  <c r="BE123" i="6"/>
  <c r="BE119" i="6"/>
  <c r="BE115" i="6"/>
  <c r="BE111" i="6"/>
  <c r="BE107" i="6"/>
  <c r="BE103" i="6"/>
  <c r="BE99" i="6"/>
  <c r="BE95" i="6"/>
  <c r="BE91" i="6"/>
  <c r="BE87" i="6"/>
  <c r="BE83" i="6"/>
  <c r="BE79" i="6"/>
  <c r="BE75" i="6"/>
  <c r="BE71" i="6"/>
  <c r="BE67" i="6"/>
  <c r="BE63" i="6"/>
  <c r="BE59" i="6"/>
  <c r="BE55" i="6"/>
  <c r="BE51" i="6"/>
  <c r="BE47" i="6"/>
  <c r="BE43" i="6"/>
  <c r="BE39" i="6"/>
  <c r="BE35" i="6"/>
  <c r="BE31" i="6"/>
  <c r="BE27" i="6"/>
  <c r="BE23" i="6"/>
  <c r="BE15" i="6"/>
  <c r="BE317" i="4"/>
  <c r="BE11" i="6"/>
  <c r="BD311" i="6"/>
  <c r="BD307" i="6"/>
  <c r="BD303" i="6"/>
  <c r="BD299" i="6"/>
  <c r="BD295" i="6"/>
  <c r="BD291" i="6"/>
  <c r="BD287" i="6"/>
  <c r="BD283" i="6"/>
  <c r="BD279" i="6"/>
  <c r="BD275" i="6"/>
  <c r="BD271" i="6"/>
  <c r="BD251" i="6"/>
  <c r="BD247" i="6"/>
  <c r="BD243" i="6"/>
  <c r="BD239" i="6"/>
  <c r="BD235" i="6"/>
  <c r="BD231" i="6"/>
  <c r="BD227" i="6"/>
  <c r="BD223" i="6"/>
  <c r="BD203" i="6"/>
  <c r="BD199" i="6"/>
  <c r="BD191" i="6"/>
  <c r="BD187" i="6"/>
  <c r="BD183" i="6"/>
  <c r="BD179" i="6"/>
  <c r="BD175" i="6"/>
  <c r="BD171" i="6"/>
  <c r="BD167" i="6"/>
  <c r="BD163" i="6"/>
  <c r="BD159" i="6"/>
  <c r="BD155" i="6"/>
  <c r="BD151" i="6"/>
  <c r="BD147" i="6"/>
  <c r="BD143" i="6"/>
  <c r="BD139" i="6"/>
  <c r="BD135" i="6"/>
  <c r="BD131" i="6"/>
  <c r="BD127" i="6"/>
  <c r="BD123" i="6"/>
  <c r="BD119" i="6"/>
  <c r="BD115" i="6"/>
  <c r="BD111" i="6"/>
  <c r="BD107" i="6"/>
  <c r="BD103" i="6"/>
  <c r="BD99" i="6"/>
  <c r="BD95" i="6"/>
  <c r="BD91" i="6"/>
  <c r="BD87" i="6"/>
  <c r="BD83" i="6"/>
  <c r="BD79" i="6"/>
  <c r="BD75" i="6"/>
  <c r="BD71" i="6"/>
  <c r="BD67" i="6"/>
  <c r="BD63" i="6"/>
  <c r="BD59" i="6"/>
  <c r="BD55" i="6"/>
  <c r="BD51" i="6"/>
  <c r="BD47" i="6"/>
  <c r="BD43" i="6"/>
  <c r="BD39" i="6"/>
  <c r="BD35" i="6"/>
  <c r="BD31" i="6"/>
  <c r="BD27" i="6"/>
  <c r="BD23" i="6"/>
  <c r="BD317" i="4"/>
  <c r="BD11" i="6"/>
  <c r="BC39" i="6"/>
  <c r="BC35" i="6"/>
  <c r="BC31" i="6"/>
  <c r="BC27" i="6"/>
  <c r="BC19" i="6"/>
  <c r="BC15" i="6"/>
  <c r="BC11" i="6"/>
  <c r="BE310" i="6"/>
  <c r="BE306" i="6"/>
  <c r="BE302" i="6"/>
  <c r="BE298" i="6"/>
  <c r="BE294" i="6"/>
  <c r="BE290" i="6"/>
  <c r="BE286" i="6"/>
  <c r="BE282" i="6"/>
  <c r="BE278" i="6"/>
  <c r="BE274" i="6"/>
  <c r="BE270" i="6"/>
  <c r="BE266" i="6"/>
  <c r="BE262" i="6"/>
  <c r="BE258" i="6"/>
  <c r="BE254" i="6"/>
  <c r="BE250" i="6"/>
  <c r="BE246" i="6"/>
  <c r="BE242" i="6"/>
  <c r="BE238" i="6"/>
  <c r="BE234" i="6"/>
  <c r="BE230" i="6"/>
  <c r="BE226" i="6"/>
  <c r="BE222" i="6"/>
  <c r="BE218" i="6"/>
  <c r="BE214" i="6"/>
  <c r="BE210" i="6"/>
  <c r="BE206" i="6"/>
  <c r="BE202" i="6"/>
  <c r="BE198" i="6"/>
  <c r="BE194" i="6"/>
  <c r="BD310" i="6"/>
  <c r="BD306" i="6"/>
  <c r="BD302" i="6"/>
  <c r="BD298" i="6"/>
  <c r="BD294" i="6"/>
  <c r="BD290" i="6"/>
  <c r="BD286" i="6"/>
  <c r="BD282" i="6"/>
  <c r="BD278" i="6"/>
  <c r="BD274" i="6"/>
  <c r="BD270" i="6"/>
  <c r="BD266" i="6"/>
  <c r="BD262" i="6"/>
  <c r="BD258" i="6"/>
  <c r="BD254" i="6"/>
  <c r="BD250" i="6"/>
  <c r="BD246" i="6"/>
  <c r="BD242" i="6"/>
  <c r="BD238" i="6"/>
  <c r="BD234" i="6"/>
  <c r="BD230" i="6"/>
  <c r="BD226" i="6"/>
  <c r="BD222" i="6"/>
  <c r="BD218" i="6"/>
  <c r="BD214" i="6"/>
  <c r="BD210" i="6"/>
  <c r="BD206" i="6"/>
  <c r="BD202" i="6"/>
  <c r="BD198" i="6"/>
  <c r="BD194" i="6"/>
  <c r="BF37" i="6"/>
  <c r="BF33" i="6"/>
  <c r="BF17" i="6"/>
  <c r="BF13" i="6"/>
  <c r="BE237" i="6"/>
  <c r="BE73" i="6"/>
  <c r="BE69" i="6"/>
  <c r="BE65" i="6"/>
  <c r="BE61" i="6"/>
  <c r="BE57" i="6"/>
  <c r="BE53" i="6"/>
  <c r="BE49" i="6"/>
  <c r="BE45" i="6"/>
  <c r="BE41" i="6"/>
  <c r="BE37" i="6"/>
  <c r="BE33" i="6"/>
  <c r="BE29" i="6"/>
  <c r="BE25" i="6"/>
  <c r="BE21" i="6"/>
  <c r="BE17" i="6"/>
  <c r="BE13" i="6"/>
  <c r="BD305" i="6"/>
  <c r="BD301" i="6"/>
  <c r="BD297" i="6"/>
  <c r="BD293" i="6"/>
  <c r="BD289" i="6"/>
  <c r="BD285" i="6"/>
  <c r="BD281" i="6"/>
  <c r="BD277" i="6"/>
  <c r="BD273" i="6"/>
  <c r="BD269" i="6"/>
  <c r="BD265" i="6"/>
  <c r="BD261" i="6"/>
  <c r="BD257" i="6"/>
  <c r="BD253" i="6"/>
  <c r="BD249" i="6"/>
  <c r="BD245" i="6"/>
  <c r="BD241" i="6"/>
  <c r="BD237" i="6"/>
  <c r="BD233" i="6"/>
  <c r="BD229" i="6"/>
  <c r="BD225" i="6"/>
  <c r="BD221" i="6"/>
  <c r="BD217" i="6"/>
  <c r="BD213" i="6"/>
  <c r="BD209" i="6"/>
  <c r="BD205" i="6"/>
  <c r="BD201" i="6"/>
  <c r="BD197" i="6"/>
  <c r="BD33" i="6"/>
  <c r="BD29" i="6"/>
  <c r="BC45" i="6"/>
  <c r="BC41" i="6"/>
  <c r="BC37" i="6"/>
  <c r="BC33" i="6"/>
  <c r="BF32" i="6"/>
  <c r="BC29" i="6"/>
  <c r="BF28" i="6"/>
  <c r="BC25" i="6"/>
  <c r="BF24" i="6"/>
  <c r="BC21" i="6"/>
  <c r="BF20" i="6"/>
  <c r="BC17" i="6"/>
  <c r="BF16" i="6"/>
  <c r="BC13" i="6"/>
  <c r="BF12" i="6"/>
  <c r="BE312" i="6"/>
  <c r="BE308" i="6"/>
  <c r="BE304" i="6"/>
  <c r="BE300" i="6"/>
  <c r="BE296" i="6"/>
  <c r="BE292" i="6"/>
  <c r="BE288" i="6"/>
  <c r="BE284" i="6"/>
  <c r="BE280" i="6"/>
  <c r="BE276" i="6"/>
  <c r="BE272" i="6"/>
  <c r="BE268" i="6"/>
  <c r="BE264" i="6"/>
  <c r="BE260" i="6"/>
  <c r="BE256" i="6"/>
  <c r="BE252" i="6"/>
  <c r="BE248" i="6"/>
  <c r="BE244" i="6"/>
  <c r="BE216" i="6"/>
  <c r="BE212" i="6"/>
  <c r="BE208" i="6"/>
  <c r="BE140" i="6"/>
  <c r="BE132" i="6"/>
  <c r="BE128" i="6"/>
  <c r="BE124" i="6"/>
  <c r="BE120" i="6"/>
  <c r="BE116" i="6"/>
  <c r="BE112" i="6"/>
  <c r="BE108" i="6"/>
  <c r="BE104" i="6"/>
  <c r="BE100" i="6"/>
  <c r="BE96" i="6"/>
  <c r="BE92" i="6"/>
  <c r="BE88" i="6"/>
  <c r="BE84" i="6"/>
  <c r="BE80" i="6"/>
  <c r="BE24" i="6"/>
  <c r="BE20" i="6"/>
  <c r="BE16" i="6"/>
  <c r="BD304" i="6"/>
  <c r="BD300" i="6"/>
  <c r="BD296" i="6"/>
  <c r="BD292" i="6"/>
  <c r="BD288" i="6"/>
  <c r="BD284" i="6"/>
  <c r="BD280" i="6"/>
  <c r="BD276" i="6"/>
  <c r="BD272" i="6"/>
  <c r="BD268" i="6"/>
  <c r="BD264" i="6"/>
  <c r="BD260" i="6"/>
  <c r="BD256" i="6"/>
  <c r="BD252" i="6"/>
  <c r="BD248" i="6"/>
  <c r="BD244" i="6"/>
  <c r="BD240" i="6"/>
  <c r="BD220" i="6"/>
  <c r="BD216" i="6"/>
  <c r="BD212" i="6"/>
  <c r="BD208" i="6"/>
  <c r="BD24" i="6"/>
  <c r="BD20" i="6"/>
  <c r="BF83" i="6"/>
  <c r="BF79" i="6"/>
  <c r="BF75" i="6"/>
  <c r="BF71" i="6"/>
  <c r="BF67" i="6"/>
  <c r="BF63" i="6"/>
  <c r="BF35" i="6"/>
  <c r="BF31" i="6"/>
  <c r="BF27" i="6"/>
  <c r="BF23" i="6"/>
  <c r="BP334" i="6"/>
  <c r="BP328" i="6"/>
  <c r="BP345" i="6"/>
  <c r="BP340" i="6"/>
  <c r="BP351" i="6"/>
  <c r="BP162" i="6"/>
  <c r="BP158" i="6"/>
  <c r="BP154" i="6"/>
  <c r="BP150" i="6"/>
  <c r="BP146" i="6"/>
  <c r="BP142" i="6"/>
  <c r="BP138" i="6"/>
  <c r="BP134" i="6"/>
  <c r="BP130" i="6"/>
  <c r="BP126" i="6"/>
  <c r="BP122" i="6"/>
  <c r="BP118" i="6"/>
  <c r="BP114" i="6"/>
  <c r="BP110" i="6"/>
  <c r="BP106" i="6"/>
  <c r="BP102" i="6"/>
  <c r="BP98" i="6"/>
  <c r="BP94" i="6"/>
  <c r="BP90" i="6"/>
  <c r="BP86" i="6"/>
  <c r="BP82" i="6"/>
  <c r="BP78" i="6"/>
  <c r="BP74" i="6"/>
  <c r="BP70" i="6"/>
  <c r="BP66" i="6"/>
  <c r="BP62" i="6"/>
  <c r="BP59" i="6"/>
  <c r="BP55" i="6"/>
  <c r="BP51" i="6"/>
  <c r="BP47" i="6"/>
  <c r="BP43" i="6"/>
  <c r="BP39" i="6"/>
  <c r="BP35" i="6"/>
  <c r="BP31" i="6"/>
  <c r="BP27" i="6"/>
  <c r="BP23" i="6"/>
  <c r="BP19" i="6"/>
  <c r="BP15" i="6"/>
  <c r="BK350" i="6"/>
  <c r="BK344" i="6"/>
  <c r="BK339" i="6"/>
  <c r="BK333" i="6"/>
  <c r="BK22" i="6"/>
  <c r="BK14" i="6"/>
  <c r="BK329" i="6"/>
  <c r="BP312" i="6"/>
  <c r="BP305" i="6"/>
  <c r="BP301" i="6"/>
  <c r="BP297" i="6"/>
  <c r="BP293" i="6"/>
  <c r="BP289" i="6"/>
  <c r="BP285" i="6"/>
  <c r="BP281" i="6"/>
  <c r="BP277" i="6"/>
  <c r="BP273" i="6"/>
  <c r="BP269" i="6"/>
  <c r="BP265" i="6"/>
  <c r="BP261" i="6"/>
  <c r="BP257" i="6"/>
  <c r="BP253" i="6"/>
  <c r="BP249" i="6"/>
  <c r="BP245" i="6"/>
  <c r="BP241" i="6"/>
  <c r="BP237" i="6"/>
  <c r="BP233" i="6"/>
  <c r="BP230" i="6"/>
  <c r="BP226" i="6"/>
  <c r="BP222" i="6"/>
  <c r="BP218" i="6"/>
  <c r="BP214" i="6"/>
  <c r="BP210" i="6"/>
  <c r="BP206" i="6"/>
  <c r="BP202" i="6"/>
  <c r="BP198" i="6"/>
  <c r="BP194" i="6"/>
  <c r="BP190" i="6"/>
  <c r="BP186" i="6"/>
  <c r="BP182" i="6"/>
  <c r="BP178" i="6"/>
  <c r="BP174" i="6"/>
  <c r="BP170" i="6"/>
  <c r="BP166" i="6"/>
  <c r="BK18" i="6"/>
  <c r="BK10" i="6"/>
  <c r="BK34" i="6"/>
  <c r="BK26" i="6"/>
  <c r="BK335" i="6"/>
  <c r="BK163" i="6"/>
  <c r="BK159" i="6"/>
  <c r="BK155" i="6"/>
  <c r="BK151" i="6"/>
  <c r="BK147" i="6"/>
  <c r="BK143" i="6"/>
  <c r="BK139" i="6"/>
  <c r="BK135" i="6"/>
  <c r="BK131" i="6"/>
  <c r="BK127" i="6"/>
  <c r="BK123" i="6"/>
  <c r="BK119" i="6"/>
  <c r="BK115" i="6"/>
  <c r="BK111" i="6"/>
  <c r="BK107" i="6"/>
  <c r="BK103" i="6"/>
  <c r="BK99" i="6"/>
  <c r="BK95" i="6"/>
  <c r="BK91" i="6"/>
  <c r="BK87" i="6"/>
  <c r="BK83" i="6"/>
  <c r="BK79" i="6"/>
  <c r="BK75" i="6"/>
  <c r="BK71" i="6"/>
  <c r="BK67" i="6"/>
  <c r="BK63" i="6"/>
  <c r="BK60" i="6"/>
  <c r="BK56" i="6"/>
  <c r="BK52" i="6"/>
  <c r="BK48" i="6"/>
  <c r="BK44" i="6"/>
  <c r="BK310" i="6"/>
  <c r="BK306" i="6"/>
  <c r="BK302" i="6"/>
  <c r="BK298" i="6"/>
  <c r="BK294" i="6"/>
  <c r="BK290" i="6"/>
  <c r="BK286" i="6"/>
  <c r="BK282" i="6"/>
  <c r="BK278" i="6"/>
  <c r="BK274" i="6"/>
  <c r="BK270" i="6"/>
  <c r="BK266" i="6"/>
  <c r="BK262" i="6"/>
  <c r="BK258" i="6"/>
  <c r="BK254" i="6"/>
  <c r="BK250" i="6"/>
  <c r="BK246" i="6"/>
  <c r="BK242" i="6"/>
  <c r="BK238" i="6"/>
  <c r="BK234" i="6"/>
  <c r="BK231" i="6"/>
  <c r="BK227" i="6"/>
  <c r="BK223" i="6"/>
  <c r="BK219" i="6"/>
  <c r="BK215" i="6"/>
  <c r="BK211" i="6"/>
  <c r="BK207" i="6"/>
  <c r="BK203" i="6"/>
  <c r="BK199" i="6"/>
  <c r="BK195" i="6"/>
  <c r="BK191" i="6"/>
  <c r="BK187" i="6"/>
  <c r="BK183" i="6"/>
  <c r="BK179" i="6"/>
  <c r="BK175" i="6"/>
  <c r="BK171" i="6"/>
  <c r="BK167" i="6"/>
  <c r="BC316" i="4"/>
  <c r="BK309" i="6"/>
  <c r="BK305" i="6"/>
  <c r="BK301" i="6"/>
  <c r="BK297" i="6"/>
  <c r="BK293" i="6"/>
  <c r="BK289" i="6"/>
  <c r="BK285" i="6"/>
  <c r="BK281" i="6"/>
  <c r="BK277" i="6"/>
  <c r="BK273" i="6"/>
  <c r="BK269" i="6"/>
  <c r="BK265" i="6"/>
  <c r="BK261" i="6"/>
  <c r="BK257" i="6"/>
  <c r="BK253" i="6"/>
  <c r="BK249" i="6"/>
  <c r="BK245" i="6"/>
  <c r="BK241" i="6"/>
  <c r="BK237" i="6"/>
  <c r="BK233" i="6"/>
  <c r="BK230" i="6"/>
  <c r="BK226" i="6"/>
  <c r="BK222" i="6"/>
  <c r="BK218" i="6"/>
  <c r="BK214" i="6"/>
  <c r="BK210" i="6"/>
  <c r="BK206" i="6"/>
  <c r="BK202" i="6"/>
  <c r="BK198" i="6"/>
  <c r="BK194" i="6"/>
  <c r="BK190" i="6"/>
  <c r="BK186" i="6"/>
  <c r="BK182" i="6"/>
  <c r="BK178" i="6"/>
  <c r="BK174" i="6"/>
  <c r="BK170" i="6"/>
  <c r="BK166" i="6"/>
  <c r="BK162" i="6"/>
  <c r="BK158" i="6"/>
  <c r="BK154" i="6"/>
  <c r="BK150" i="6"/>
  <c r="BK146" i="6"/>
  <c r="BK142" i="6"/>
  <c r="BK138" i="6"/>
  <c r="BK134" i="6"/>
  <c r="BK130" i="6"/>
  <c r="BK313" i="6"/>
  <c r="BP308" i="6"/>
  <c r="BP304" i="6"/>
  <c r="BP300" i="6"/>
  <c r="BP296" i="6"/>
  <c r="BP292" i="6"/>
  <c r="BP288" i="6"/>
  <c r="BP284" i="6"/>
  <c r="BP280" i="6"/>
  <c r="BP276" i="6"/>
  <c r="BP272" i="6"/>
  <c r="BP268" i="6"/>
  <c r="BP264" i="6"/>
  <c r="BP260" i="6"/>
  <c r="BP256" i="6"/>
  <c r="BP252" i="6"/>
  <c r="BP248" i="6"/>
  <c r="BP244" i="6"/>
  <c r="BP240" i="6"/>
  <c r="BP236" i="6"/>
  <c r="BP232" i="6"/>
  <c r="BP229" i="6"/>
  <c r="BP225" i="6"/>
  <c r="BP221" i="6"/>
  <c r="BP217" i="6"/>
  <c r="BP213" i="6"/>
  <c r="BP209" i="6"/>
  <c r="BP205" i="6"/>
  <c r="BP201" i="6"/>
  <c r="BP197" i="6"/>
  <c r="BP193" i="6"/>
  <c r="BP189" i="6"/>
  <c r="BP185" i="6"/>
  <c r="BP181" i="6"/>
  <c r="BP177" i="6"/>
  <c r="BP173" i="6"/>
  <c r="BP169" i="6"/>
  <c r="BP165" i="6"/>
  <c r="BP161" i="6"/>
  <c r="BP157" i="6"/>
  <c r="BP153" i="6"/>
  <c r="BP149" i="6"/>
  <c r="BP145" i="6"/>
  <c r="BP141" i="6"/>
  <c r="BP137" i="6"/>
  <c r="BP133" i="6"/>
  <c r="BP129" i="6"/>
  <c r="BP125" i="6"/>
  <c r="BP121" i="6"/>
  <c r="BP117" i="6"/>
  <c r="BP113" i="6"/>
  <c r="BP109" i="6"/>
  <c r="BP105" i="6"/>
  <c r="BP101" i="6"/>
  <c r="BP97" i="6"/>
  <c r="BP93" i="6"/>
  <c r="BP89" i="6"/>
  <c r="BP85" i="6"/>
  <c r="BP81" i="6"/>
  <c r="BP329" i="6"/>
  <c r="BK40" i="6"/>
  <c r="BK36" i="6"/>
  <c r="BK32" i="6"/>
  <c r="BK28" i="6"/>
  <c r="BK24" i="6"/>
  <c r="BK20" i="6"/>
  <c r="BK16" i="6"/>
  <c r="BK12" i="6"/>
  <c r="BK8" i="6"/>
  <c r="BK349" i="6"/>
  <c r="BK338" i="6"/>
  <c r="BP77" i="6"/>
  <c r="BP73" i="6"/>
  <c r="BP69" i="6"/>
  <c r="BP65" i="6"/>
  <c r="BP58" i="6"/>
  <c r="BP54" i="6"/>
  <c r="BP50" i="6"/>
  <c r="BP46" i="6"/>
  <c r="BP42" i="6"/>
  <c r="BK341" i="6"/>
  <c r="BK126" i="6"/>
  <c r="BK122" i="6"/>
  <c r="BK118" i="6"/>
  <c r="BK114" i="6"/>
  <c r="BK110" i="6"/>
  <c r="BK106" i="6"/>
  <c r="BK102" i="6"/>
  <c r="BK98" i="6"/>
  <c r="BK94" i="6"/>
  <c r="BK90" i="6"/>
  <c r="BK86" i="6"/>
  <c r="BK82" i="6"/>
  <c r="BK78" i="6"/>
  <c r="BK74" i="6"/>
  <c r="BK70" i="6"/>
  <c r="BK66" i="6"/>
  <c r="BK62" i="6"/>
  <c r="BK59" i="6"/>
  <c r="BK55" i="6"/>
  <c r="BK51" i="6"/>
  <c r="BK47" i="6"/>
  <c r="BK43" i="6"/>
  <c r="BK39" i="6"/>
  <c r="BK35" i="6"/>
  <c r="BK31" i="6"/>
  <c r="BK27" i="6"/>
  <c r="BK23" i="6"/>
  <c r="BK19" i="6"/>
  <c r="BK15" i="6"/>
  <c r="BK42" i="6"/>
  <c r="BK30" i="6"/>
  <c r="BP38" i="6"/>
  <c r="BP34" i="6"/>
  <c r="BP30" i="6"/>
  <c r="BP26" i="6"/>
  <c r="BP22" i="6"/>
  <c r="BP18" i="6"/>
  <c r="BP14" i="6"/>
  <c r="BP10" i="6"/>
  <c r="BP346" i="6"/>
  <c r="BP341" i="6"/>
  <c r="BP335" i="6"/>
  <c r="BK332" i="6"/>
  <c r="BP8" i="6"/>
  <c r="BP349" i="6"/>
  <c r="BK311" i="6"/>
  <c r="BK307" i="6"/>
  <c r="BK303" i="6"/>
  <c r="BK299" i="6"/>
  <c r="BK295" i="6"/>
  <c r="BK291" i="6"/>
  <c r="BK287" i="6"/>
  <c r="BK283" i="6"/>
  <c r="BK279" i="6"/>
  <c r="BK275" i="6"/>
  <c r="BK271" i="6"/>
  <c r="BK267" i="6"/>
  <c r="BK263" i="6"/>
  <c r="BK259" i="6"/>
  <c r="BK255" i="6"/>
  <c r="BK251" i="6"/>
  <c r="BK247" i="6"/>
  <c r="BK243" i="6"/>
  <c r="BK239" i="6"/>
  <c r="BK235" i="6"/>
  <c r="BK228" i="6"/>
  <c r="BK224" i="6"/>
  <c r="BK220" i="6"/>
  <c r="BK216" i="6"/>
  <c r="BK212" i="6"/>
  <c r="BK208" i="6"/>
  <c r="BK204" i="6"/>
  <c r="BK200" i="6"/>
  <c r="BK196" i="6"/>
  <c r="BK192" i="6"/>
  <c r="BK188" i="6"/>
  <c r="BK184" i="6"/>
  <c r="BK180" i="6"/>
  <c r="BK176" i="6"/>
  <c r="BK172" i="6"/>
  <c r="BK168" i="6"/>
  <c r="BK164" i="6"/>
  <c r="BK160" i="6"/>
  <c r="BK156" i="6"/>
  <c r="BK152" i="6"/>
  <c r="BK148" i="6"/>
  <c r="BK144" i="6"/>
  <c r="BK140" i="6"/>
  <c r="BK136" i="6"/>
  <c r="BK132" i="6"/>
  <c r="BK128" i="6"/>
  <c r="BK124" i="6"/>
  <c r="BK120" i="6"/>
  <c r="BK116" i="6"/>
  <c r="BK112" i="6"/>
  <c r="BK108" i="6"/>
  <c r="BK104" i="6"/>
  <c r="BK100" i="6"/>
  <c r="BK96" i="6"/>
  <c r="BK92" i="6"/>
  <c r="BK88" i="6"/>
  <c r="BK84" i="6"/>
  <c r="BK80" i="6"/>
  <c r="BK76" i="6"/>
  <c r="BK72" i="6"/>
  <c r="BK68" i="6"/>
  <c r="BK64" i="6"/>
  <c r="BK61" i="6"/>
  <c r="BK57" i="6"/>
  <c r="BK53" i="6"/>
  <c r="BK49" i="6"/>
  <c r="BK45" i="6"/>
  <c r="BK41" i="6"/>
  <c r="BK37" i="6"/>
  <c r="BK33" i="6"/>
  <c r="BK29" i="6"/>
  <c r="BK25" i="6"/>
  <c r="BK21" i="6"/>
  <c r="BK17" i="6"/>
  <c r="BK13" i="6"/>
  <c r="BK9" i="6"/>
  <c r="BP348" i="6"/>
  <c r="BP343" i="6"/>
  <c r="BP337" i="6"/>
  <c r="BP331" i="6"/>
  <c r="BK314" i="6"/>
  <c r="BF9" i="6"/>
  <c r="BK348" i="6"/>
  <c r="BK343" i="6"/>
  <c r="BK337" i="6"/>
  <c r="BK331" i="6"/>
  <c r="BK11" i="6"/>
  <c r="BK317" i="4"/>
  <c r="BK7" i="6"/>
  <c r="BK318" i="4"/>
  <c r="BK318" i="6" s="1"/>
  <c r="BB317" i="4"/>
  <c r="BP303" i="6"/>
  <c r="BP299" i="6"/>
  <c r="BP295" i="6"/>
  <c r="BP291" i="6"/>
  <c r="BP287" i="6"/>
  <c r="BP283" i="6"/>
  <c r="BP279" i="6"/>
  <c r="BP275" i="6"/>
  <c r="BP271" i="6"/>
  <c r="BP267" i="6"/>
  <c r="BP263" i="6"/>
  <c r="BP259" i="6"/>
  <c r="BP255" i="6"/>
  <c r="BP251" i="6"/>
  <c r="BP247" i="6"/>
  <c r="BP243" i="6"/>
  <c r="BP239" i="6"/>
  <c r="BP235" i="6"/>
  <c r="BP228" i="6"/>
  <c r="BP224" i="6"/>
  <c r="BP220" i="6"/>
  <c r="BP216" i="6"/>
  <c r="BP212" i="6"/>
  <c r="BP208" i="6"/>
  <c r="BP204" i="6"/>
  <c r="BP200" i="6"/>
  <c r="BP196" i="6"/>
  <c r="BP192" i="6"/>
  <c r="BP188" i="6"/>
  <c r="BP184" i="6"/>
  <c r="BP180" i="6"/>
  <c r="BP176" i="6"/>
  <c r="BP172" i="6"/>
  <c r="BP168" i="6"/>
  <c r="BP164" i="6"/>
  <c r="BP160" i="6"/>
  <c r="BP156" i="6"/>
  <c r="BP152" i="6"/>
  <c r="BP148" i="6"/>
  <c r="BP144" i="6"/>
  <c r="BP140" i="6"/>
  <c r="BP136" i="6"/>
  <c r="BP132" i="6"/>
  <c r="BP128" i="6"/>
  <c r="BP124" i="6"/>
  <c r="BP120" i="6"/>
  <c r="BP116" i="6"/>
  <c r="BP112" i="6"/>
  <c r="BP108" i="6"/>
  <c r="BP104" i="6"/>
  <c r="BP100" i="6"/>
  <c r="BP96" i="6"/>
  <c r="BP92" i="6"/>
  <c r="BP88" i="6"/>
  <c r="BP84" i="6"/>
  <c r="BP80" i="6"/>
  <c r="BP76" i="6"/>
  <c r="BP72" i="6"/>
  <c r="BP68" i="6"/>
  <c r="BP64" i="6"/>
  <c r="BP61" i="6"/>
  <c r="BP57" i="6"/>
  <c r="BP53" i="6"/>
  <c r="BP49" i="6"/>
  <c r="BP45" i="6"/>
  <c r="BP41" i="6"/>
  <c r="BP37" i="6"/>
  <c r="BP33" i="6"/>
  <c r="BP29" i="6"/>
  <c r="BP25" i="6"/>
  <c r="BP21" i="6"/>
  <c r="BP17" i="6"/>
  <c r="BP13" i="6"/>
  <c r="BP9" i="6"/>
  <c r="BK347" i="6"/>
  <c r="BK342" i="6"/>
  <c r="BK336" i="6"/>
  <c r="BK330" i="6"/>
  <c r="BB316" i="4"/>
  <c r="BF8" i="6"/>
  <c r="BP350" i="6"/>
  <c r="BP344" i="6"/>
  <c r="BP339" i="6"/>
  <c r="BP333" i="6"/>
  <c r="BK308" i="6"/>
  <c r="BK300" i="6"/>
  <c r="BK296" i="6"/>
  <c r="BK292" i="6"/>
  <c r="BK288" i="6"/>
  <c r="BK284" i="6"/>
  <c r="BK280" i="6"/>
  <c r="BK276" i="6"/>
  <c r="BK272" i="6"/>
  <c r="BK268" i="6"/>
  <c r="BK264" i="6"/>
  <c r="BK260" i="6"/>
  <c r="BK256" i="6"/>
  <c r="BK252" i="6"/>
  <c r="BK248" i="6"/>
  <c r="BK244" i="6"/>
  <c r="BK240" i="6"/>
  <c r="BK236" i="6"/>
  <c r="BK232" i="6"/>
  <c r="BK229" i="6"/>
  <c r="BK225" i="6"/>
  <c r="BK221" i="6"/>
  <c r="BK217" i="6"/>
  <c r="BK213" i="6"/>
  <c r="BK209" i="6"/>
  <c r="BK205" i="6"/>
  <c r="BK201" i="6"/>
  <c r="BK197" i="6"/>
  <c r="BK193" i="6"/>
  <c r="BK189" i="6"/>
  <c r="BK185" i="6"/>
  <c r="BK181" i="6"/>
  <c r="BK177" i="6"/>
  <c r="BK173" i="6"/>
  <c r="BK169" i="6"/>
  <c r="BK165" i="6"/>
  <c r="BK161" i="6"/>
  <c r="BK157" i="6"/>
  <c r="BK153" i="6"/>
  <c r="BK149" i="6"/>
  <c r="BK145" i="6"/>
  <c r="BK141" i="6"/>
  <c r="BK137" i="6"/>
  <c r="BK133" i="6"/>
  <c r="BK129" i="6"/>
  <c r="BK125" i="6"/>
  <c r="BK121" i="6"/>
  <c r="BK117" i="6"/>
  <c r="BK113" i="6"/>
  <c r="BK109" i="6"/>
  <c r="BK105" i="6"/>
  <c r="BK101" i="6"/>
  <c r="BK97" i="6"/>
  <c r="BK93" i="6"/>
  <c r="BK89" i="6"/>
  <c r="BK85" i="6"/>
  <c r="BK81" i="6"/>
  <c r="BK77" i="6"/>
  <c r="BK73" i="6"/>
  <c r="BK69" i="6"/>
  <c r="BK65" i="6"/>
  <c r="BK58" i="6"/>
  <c r="BK54" i="6"/>
  <c r="BK50" i="6"/>
  <c r="BK46" i="6"/>
  <c r="BK38" i="6"/>
  <c r="BK346" i="6"/>
  <c r="BP314" i="6"/>
  <c r="BK304" i="6"/>
  <c r="BP310" i="6"/>
  <c r="BP306" i="6"/>
  <c r="BP302" i="6"/>
  <c r="BP298" i="6"/>
  <c r="BP294" i="6"/>
  <c r="BP290" i="6"/>
  <c r="BP286" i="6"/>
  <c r="BP282" i="6"/>
  <c r="BP278" i="6"/>
  <c r="BP274" i="6"/>
  <c r="BP270" i="6"/>
  <c r="BP266" i="6"/>
  <c r="BP262" i="6"/>
  <c r="BP258" i="6"/>
  <c r="BP254" i="6"/>
  <c r="BP250" i="6"/>
  <c r="BP246" i="6"/>
  <c r="BP242" i="6"/>
  <c r="BP238" i="6"/>
  <c r="BP234" i="6"/>
  <c r="BP231" i="6"/>
  <c r="BP227" i="6"/>
  <c r="BP223" i="6"/>
  <c r="BP219" i="6"/>
  <c r="BP215" i="6"/>
  <c r="BP211" i="6"/>
  <c r="BP207" i="6"/>
  <c r="BP203" i="6"/>
  <c r="BP199" i="6"/>
  <c r="BP195" i="6"/>
  <c r="BP191" i="6"/>
  <c r="BP187" i="6"/>
  <c r="BP183" i="6"/>
  <c r="BP179" i="6"/>
  <c r="BP175" i="6"/>
  <c r="BP171" i="6"/>
  <c r="BP167" i="6"/>
  <c r="BP163" i="6"/>
  <c r="BP159" i="6"/>
  <c r="BP155" i="6"/>
  <c r="BP151" i="6"/>
  <c r="BP147" i="6"/>
  <c r="BP143" i="6"/>
  <c r="BP139" i="6"/>
  <c r="BP135" i="6"/>
  <c r="BP131" i="6"/>
  <c r="BP127" i="6"/>
  <c r="BP123" i="6"/>
  <c r="BP119" i="6"/>
  <c r="BP115" i="6"/>
  <c r="BP111" i="6"/>
  <c r="BP107" i="6"/>
  <c r="BP103" i="6"/>
  <c r="BP99" i="6"/>
  <c r="BP95" i="6"/>
  <c r="BP91" i="6"/>
  <c r="BP87" i="6"/>
  <c r="BP83" i="6"/>
  <c r="BP79" i="6"/>
  <c r="BP75" i="6"/>
  <c r="BP71" i="6"/>
  <c r="BP67" i="6"/>
  <c r="BP63" i="6"/>
  <c r="BP60" i="6"/>
  <c r="BP56" i="6"/>
  <c r="BP52" i="6"/>
  <c r="BP48" i="6"/>
  <c r="BP44" i="6"/>
  <c r="BP40" i="6"/>
  <c r="BP36" i="6"/>
  <c r="BP32" i="6"/>
  <c r="BP28" i="6"/>
  <c r="BP24" i="6"/>
  <c r="BP20" i="6"/>
  <c r="BP16" i="6"/>
  <c r="BP12" i="6"/>
  <c r="BP338" i="6"/>
  <c r="BP332" i="6"/>
  <c r="BF317" i="4"/>
  <c r="BF7" i="6"/>
  <c r="BF318" i="4"/>
  <c r="BK351" i="6"/>
  <c r="BK345" i="6"/>
  <c r="BK340" i="6"/>
  <c r="BK334" i="6"/>
  <c r="BK328" i="6"/>
  <c r="BP11" i="6"/>
  <c r="BP317" i="4"/>
  <c r="BP7" i="6"/>
  <c r="BP318" i="4"/>
  <c r="BP318" i="6" s="1"/>
  <c r="BB318" i="4"/>
  <c r="BC317" i="4"/>
  <c r="BF10" i="6"/>
  <c r="BC318" i="4"/>
  <c r="BP347" i="6"/>
  <c r="BP342" i="6"/>
  <c r="BP336" i="6"/>
  <c r="BP330" i="6"/>
  <c r="BP311" i="6"/>
  <c r="BK312" i="6"/>
  <c r="BP313" i="6"/>
  <c r="BH343" i="6"/>
  <c r="BH341" i="6"/>
  <c r="BH339" i="6"/>
  <c r="BH337" i="6"/>
  <c r="BH335" i="6"/>
  <c r="BH333" i="6"/>
  <c r="BI331" i="6"/>
  <c r="BI329" i="6"/>
  <c r="BP309" i="6"/>
  <c r="BM331" i="6"/>
  <c r="BM329" i="6"/>
  <c r="BO328" i="6"/>
  <c r="BN331" i="6"/>
  <c r="BJ331" i="6"/>
  <c r="BM260" i="6"/>
  <c r="BM257" i="6"/>
  <c r="BH256" i="6"/>
  <c r="BM253" i="6"/>
  <c r="BH252" i="6"/>
  <c r="BM250" i="6"/>
  <c r="BH249" i="6"/>
  <c r="BM246" i="6"/>
  <c r="BH245" i="6"/>
  <c r="BM242" i="6"/>
  <c r="BN329" i="6"/>
  <c r="BO312" i="6"/>
  <c r="BO309" i="6"/>
  <c r="BJ308" i="6"/>
  <c r="BO305" i="6"/>
  <c r="BJ304" i="6"/>
  <c r="BO301" i="6"/>
  <c r="BO299" i="6"/>
  <c r="BJ298" i="6"/>
  <c r="BO296" i="6"/>
  <c r="BJ295" i="6"/>
  <c r="BO292" i="6"/>
  <c r="BJ291" i="6"/>
  <c r="BO289" i="6"/>
  <c r="BJ288" i="6"/>
  <c r="BI250" i="6"/>
  <c r="BN247" i="6"/>
  <c r="BI246" i="6"/>
  <c r="BN243" i="6"/>
  <c r="BI242" i="6"/>
  <c r="BN239" i="6"/>
  <c r="BI238" i="6"/>
  <c r="BN235" i="6"/>
  <c r="BI234" i="6"/>
  <c r="BI231" i="6"/>
  <c r="BN228" i="6"/>
  <c r="BI227" i="6"/>
  <c r="BN224" i="6"/>
  <c r="BI223" i="6"/>
  <c r="BN220" i="6"/>
  <c r="BI219" i="6"/>
  <c r="BN216" i="6"/>
  <c r="BI215" i="6"/>
  <c r="BN212" i="6"/>
  <c r="BI211" i="6"/>
  <c r="BN208" i="6"/>
  <c r="BI207" i="6"/>
  <c r="BH331" i="6"/>
  <c r="BH329" i="6"/>
  <c r="BM160" i="6"/>
  <c r="BH159" i="6"/>
  <c r="BM156" i="6"/>
  <c r="BH155" i="6"/>
  <c r="BM152" i="6"/>
  <c r="BM144" i="6"/>
  <c r="BM140" i="6"/>
  <c r="BH139" i="6"/>
  <c r="BM136" i="6"/>
  <c r="BH135" i="6"/>
  <c r="BH131" i="6"/>
  <c r="BM128" i="6"/>
  <c r="BH127" i="6"/>
  <c r="BM124" i="6"/>
  <c r="BH123" i="6"/>
  <c r="BM120" i="6"/>
  <c r="BM116" i="6"/>
  <c r="BH115" i="6"/>
  <c r="BM112" i="6"/>
  <c r="BH111" i="6"/>
  <c r="BM108" i="6"/>
  <c r="BH107" i="6"/>
  <c r="BM104" i="6"/>
  <c r="BH103" i="6"/>
  <c r="BM101" i="6"/>
  <c r="BH100" i="6"/>
  <c r="BM97" i="6"/>
  <c r="BH96" i="6"/>
  <c r="BM93" i="6"/>
  <c r="BH92" i="6"/>
  <c r="BM89" i="6"/>
  <c r="BH88" i="6"/>
  <c r="BH85" i="6"/>
  <c r="BM82" i="6"/>
  <c r="BH81" i="6"/>
  <c r="BM78" i="6"/>
  <c r="BH77" i="6"/>
  <c r="BM74" i="6"/>
  <c r="BH73" i="6"/>
  <c r="BM70" i="6"/>
  <c r="BH69" i="6"/>
  <c r="BM66" i="6"/>
  <c r="BH65" i="6"/>
  <c r="BH62" i="6"/>
  <c r="BM60" i="6"/>
  <c r="BH59" i="6"/>
  <c r="BM56" i="6"/>
  <c r="BH55" i="6"/>
  <c r="BM52" i="6"/>
  <c r="BH51" i="6"/>
  <c r="BM48" i="6"/>
  <c r="BH47" i="6"/>
  <c r="BM44" i="6"/>
  <c r="BH43" i="6"/>
  <c r="BM40" i="6"/>
  <c r="BH39" i="6"/>
  <c r="BM36" i="6"/>
  <c r="BH35" i="6"/>
  <c r="BH16" i="6"/>
  <c r="BM13" i="6"/>
  <c r="BM9" i="6"/>
  <c r="BH8" i="6"/>
  <c r="BC7" i="6"/>
  <c r="BM351" i="6"/>
  <c r="BM349" i="6"/>
  <c r="BM347" i="6"/>
  <c r="BM344" i="6"/>
  <c r="BM342" i="6"/>
  <c r="BM340" i="6"/>
  <c r="BM338" i="6"/>
  <c r="BM336" i="6"/>
  <c r="BM334" i="6"/>
  <c r="BM332" i="6"/>
  <c r="BI276" i="6"/>
  <c r="BN273" i="6"/>
  <c r="BI272" i="6"/>
  <c r="BN269" i="6"/>
  <c r="BI268" i="6"/>
  <c r="BN266" i="6"/>
  <c r="BI265" i="6"/>
  <c r="BN262" i="6"/>
  <c r="BI261" i="6"/>
  <c r="BN259" i="6"/>
  <c r="BI258" i="6"/>
  <c r="BN255" i="6"/>
  <c r="BI254" i="6"/>
  <c r="BN251" i="6"/>
  <c r="BN172" i="6"/>
  <c r="BI171" i="6"/>
  <c r="BN168" i="6"/>
  <c r="BI167" i="6"/>
  <c r="BN164" i="6"/>
  <c r="BI163" i="6"/>
  <c r="BN160" i="6"/>
  <c r="BI159" i="6"/>
  <c r="BN156" i="6"/>
  <c r="BI155" i="6"/>
  <c r="BN152" i="6"/>
  <c r="BI151" i="6"/>
  <c r="BN148" i="6"/>
  <c r="BI147" i="6"/>
  <c r="BN144" i="6"/>
  <c r="BI143" i="6"/>
  <c r="BN140" i="6"/>
  <c r="BI139" i="6"/>
  <c r="BN136" i="6"/>
  <c r="BI135" i="6"/>
  <c r="BN132" i="6"/>
  <c r="BI131" i="6"/>
  <c r="BN128" i="6"/>
  <c r="BI127" i="6"/>
  <c r="BN124" i="6"/>
  <c r="BI123" i="6"/>
  <c r="BN120" i="6"/>
  <c r="BI119" i="6"/>
  <c r="BN116" i="6"/>
  <c r="BI115" i="6"/>
  <c r="BN112" i="6"/>
  <c r="BI111" i="6"/>
  <c r="BN108" i="6"/>
  <c r="BI107" i="6"/>
  <c r="BN104" i="6"/>
  <c r="BI103" i="6"/>
  <c r="BN101" i="6"/>
  <c r="BI100" i="6"/>
  <c r="BN97" i="6"/>
  <c r="BI96" i="6"/>
  <c r="BN93" i="6"/>
  <c r="BI92" i="6"/>
  <c r="BN89" i="6"/>
  <c r="BI88" i="6"/>
  <c r="BI85" i="6"/>
  <c r="BN82" i="6"/>
  <c r="BI81" i="6"/>
  <c r="BN78" i="6"/>
  <c r="BI77" i="6"/>
  <c r="BN74" i="6"/>
  <c r="BI73" i="6"/>
  <c r="BN70" i="6"/>
  <c r="BI69" i="6"/>
  <c r="BN66" i="6"/>
  <c r="BI65" i="6"/>
  <c r="BI62" i="6"/>
  <c r="BN60" i="6"/>
  <c r="BI59" i="6"/>
  <c r="BN56" i="6"/>
  <c r="BI55" i="6"/>
  <c r="BN52" i="6"/>
  <c r="BI51" i="6"/>
  <c r="BN48" i="6"/>
  <c r="BI47" i="6"/>
  <c r="BN44" i="6"/>
  <c r="BI43" i="6"/>
  <c r="BN40" i="6"/>
  <c r="BI39" i="6"/>
  <c r="BN36" i="6"/>
  <c r="BI35" i="6"/>
  <c r="BN32" i="6"/>
  <c r="BI31" i="6"/>
  <c r="BN29" i="6"/>
  <c r="BI28" i="6"/>
  <c r="BN25" i="6"/>
  <c r="BI24" i="6"/>
  <c r="BN21" i="6"/>
  <c r="BI20" i="6"/>
  <c r="BN17" i="6"/>
  <c r="BI16" i="6"/>
  <c r="BI12" i="6"/>
  <c r="BN9" i="6"/>
  <c r="BI8" i="6"/>
  <c r="BD7" i="6"/>
  <c r="BN351" i="6"/>
  <c r="BH350" i="6"/>
  <c r="BN349" i="6"/>
  <c r="BH348" i="6"/>
  <c r="BN347" i="6"/>
  <c r="BH346" i="6"/>
  <c r="BH345" i="6"/>
  <c r="BN344" i="6"/>
  <c r="BN342" i="6"/>
  <c r="BN340" i="6"/>
  <c r="BN338" i="6"/>
  <c r="BN336" i="6"/>
  <c r="BN334" i="6"/>
  <c r="BN332" i="6"/>
  <c r="BO285" i="6"/>
  <c r="BJ284" i="6"/>
  <c r="BO281" i="6"/>
  <c r="BJ280" i="6"/>
  <c r="BO277" i="6"/>
  <c r="BJ276" i="6"/>
  <c r="BO273" i="6"/>
  <c r="BJ272" i="6"/>
  <c r="BO269" i="6"/>
  <c r="BJ268" i="6"/>
  <c r="BO266" i="6"/>
  <c r="BJ265" i="6"/>
  <c r="BO262" i="6"/>
  <c r="BJ261" i="6"/>
  <c r="BO259" i="6"/>
  <c r="BJ258" i="6"/>
  <c r="BO255" i="6"/>
  <c r="BJ254" i="6"/>
  <c r="BO251" i="6"/>
  <c r="BO248" i="6"/>
  <c r="BJ247" i="6"/>
  <c r="BO244" i="6"/>
  <c r="BJ243" i="6"/>
  <c r="BO240" i="6"/>
  <c r="BJ239" i="6"/>
  <c r="BO232" i="6"/>
  <c r="BO229" i="6"/>
  <c r="BJ228" i="6"/>
  <c r="BO221" i="6"/>
  <c r="BJ220" i="6"/>
  <c r="BO205" i="6"/>
  <c r="BJ103" i="6"/>
  <c r="BO101" i="6"/>
  <c r="BJ100" i="6"/>
  <c r="BO97" i="6"/>
  <c r="BJ96" i="6"/>
  <c r="BO93" i="6"/>
  <c r="BJ92" i="6"/>
  <c r="BO89" i="6"/>
  <c r="BO82" i="6"/>
  <c r="BJ81" i="6"/>
  <c r="BO78" i="6"/>
  <c r="BJ77" i="6"/>
  <c r="BO74" i="6"/>
  <c r="BJ73" i="6"/>
  <c r="BO70" i="6"/>
  <c r="BJ69" i="6"/>
  <c r="BJ65" i="6"/>
  <c r="BO351" i="6"/>
  <c r="BO349" i="6"/>
  <c r="BO347" i="6"/>
  <c r="BO344" i="6"/>
  <c r="BO342" i="6"/>
  <c r="BO340" i="6"/>
  <c r="BO338" i="6"/>
  <c r="BO336" i="6"/>
  <c r="BO334" i="6"/>
  <c r="BO332" i="6"/>
  <c r="BO330" i="6"/>
  <c r="BJ329" i="6"/>
  <c r="BN202" i="6"/>
  <c r="BI201" i="6"/>
  <c r="BN199" i="6"/>
  <c r="BN196" i="6"/>
  <c r="BI195" i="6"/>
  <c r="BN192" i="6"/>
  <c r="BI191" i="6"/>
  <c r="BN188" i="6"/>
  <c r="BI187" i="6"/>
  <c r="BN184" i="6"/>
  <c r="BI183" i="6"/>
  <c r="BN180" i="6"/>
  <c r="BI179" i="6"/>
  <c r="BN177" i="6"/>
  <c r="BI176" i="6"/>
  <c r="BN173" i="6"/>
  <c r="BI172" i="6"/>
  <c r="BN169" i="6"/>
  <c r="BI168" i="6"/>
  <c r="BN165" i="6"/>
  <c r="BI164" i="6"/>
  <c r="BN161" i="6"/>
  <c r="BI160" i="6"/>
  <c r="BN157" i="6"/>
  <c r="BI156" i="6"/>
  <c r="BN153" i="6"/>
  <c r="BI152" i="6"/>
  <c r="BH151" i="6"/>
  <c r="BN149" i="6"/>
  <c r="BM148" i="6"/>
  <c r="BI148" i="6"/>
  <c r="BH147" i="6"/>
  <c r="BN145" i="6"/>
  <c r="BI144" i="6"/>
  <c r="BH143" i="6"/>
  <c r="BN141" i="6"/>
  <c r="BI140" i="6"/>
  <c r="BN137" i="6"/>
  <c r="BI136" i="6"/>
  <c r="BN133" i="6"/>
  <c r="BM132" i="6"/>
  <c r="BI132" i="6"/>
  <c r="BN129" i="6"/>
  <c r="BI128" i="6"/>
  <c r="BN125" i="6"/>
  <c r="BI124" i="6"/>
  <c r="BN121" i="6"/>
  <c r="BI120" i="6"/>
  <c r="BH119" i="6"/>
  <c r="BN117" i="6"/>
  <c r="BI116" i="6"/>
  <c r="BN113" i="6"/>
  <c r="BI112" i="6"/>
  <c r="BN109" i="6"/>
  <c r="BI108" i="6"/>
  <c r="BN105" i="6"/>
  <c r="BI104" i="6"/>
  <c r="BN102" i="6"/>
  <c r="BI101" i="6"/>
  <c r="BN98" i="6"/>
  <c r="BI97" i="6"/>
  <c r="BI89" i="6"/>
  <c r="BM32" i="6"/>
  <c r="BH31" i="6"/>
  <c r="BM29" i="6"/>
  <c r="BH28" i="6"/>
  <c r="BM25" i="6"/>
  <c r="BH24" i="6"/>
  <c r="BM21" i="6"/>
  <c r="BH20" i="6"/>
  <c r="BM17" i="6"/>
  <c r="BN14" i="6"/>
  <c r="BH12" i="6"/>
  <c r="BH314" i="6"/>
  <c r="BO313" i="6"/>
  <c r="BN312" i="6"/>
  <c r="BJ312" i="6"/>
  <c r="BH311" i="6"/>
  <c r="BN309" i="6"/>
  <c r="BM308" i="6"/>
  <c r="BI308" i="6"/>
  <c r="BH307" i="6"/>
  <c r="BN305" i="6"/>
  <c r="BM304" i="6"/>
  <c r="BI304" i="6"/>
  <c r="BH303" i="6"/>
  <c r="BN301" i="6"/>
  <c r="BH300" i="6"/>
  <c r="BN299" i="6"/>
  <c r="BM298" i="6"/>
  <c r="BI298" i="6"/>
  <c r="BH297" i="6"/>
  <c r="BN296" i="6"/>
  <c r="BM295" i="6"/>
  <c r="BI295" i="6"/>
  <c r="BH294" i="6"/>
  <c r="BN292" i="6"/>
  <c r="BM291" i="6"/>
  <c r="BI291" i="6"/>
  <c r="BN289" i="6"/>
  <c r="BM288" i="6"/>
  <c r="BI288" i="6"/>
  <c r="BH287" i="6"/>
  <c r="BN285" i="6"/>
  <c r="BM284" i="6"/>
  <c r="BI284" i="6"/>
  <c r="BH283" i="6"/>
  <c r="BN281" i="6"/>
  <c r="BM280" i="6"/>
  <c r="BI280" i="6"/>
  <c r="BH279" i="6"/>
  <c r="BN277" i="6"/>
  <c r="BM276" i="6"/>
  <c r="BH275" i="6"/>
  <c r="BM272" i="6"/>
  <c r="BH271" i="6"/>
  <c r="BM268" i="6"/>
  <c r="BM265" i="6"/>
  <c r="BH264" i="6"/>
  <c r="BN13" i="6"/>
  <c r="BP307" i="6"/>
  <c r="BJ314" i="6"/>
  <c r="BJ311" i="6"/>
  <c r="BO308" i="6"/>
  <c r="BJ307" i="6"/>
  <c r="BO304" i="6"/>
  <c r="BJ303" i="6"/>
  <c r="BJ300" i="6"/>
  <c r="BO298" i="6"/>
  <c r="BJ297" i="6"/>
  <c r="BO295" i="6"/>
  <c r="BJ294" i="6"/>
  <c r="BO291" i="6"/>
  <c r="BO288" i="6"/>
  <c r="BJ287" i="6"/>
  <c r="BO284" i="6"/>
  <c r="BJ283" i="6"/>
  <c r="BO280" i="6"/>
  <c r="BJ279" i="6"/>
  <c r="BO276" i="6"/>
  <c r="BJ275" i="6"/>
  <c r="BO272" i="6"/>
  <c r="BJ271" i="6"/>
  <c r="BO268" i="6"/>
  <c r="BO265" i="6"/>
  <c r="BJ264" i="6"/>
  <c r="BO261" i="6"/>
  <c r="BJ260" i="6"/>
  <c r="BO258" i="6"/>
  <c r="BJ257" i="6"/>
  <c r="BO254" i="6"/>
  <c r="BJ253" i="6"/>
  <c r="BJ250" i="6"/>
  <c r="BO247" i="6"/>
  <c r="BJ246" i="6"/>
  <c r="BO243" i="6"/>
  <c r="BJ242" i="6"/>
  <c r="BM241" i="6"/>
  <c r="BH240" i="6"/>
  <c r="BO239" i="6"/>
  <c r="BJ238" i="6"/>
  <c r="BM237" i="6"/>
  <c r="BH236" i="6"/>
  <c r="BO235" i="6"/>
  <c r="BJ234" i="6"/>
  <c r="BM233" i="6"/>
  <c r="BH232" i="6"/>
  <c r="BJ231" i="6"/>
  <c r="BM230" i="6"/>
  <c r="BH229" i="6"/>
  <c r="BO228" i="6"/>
  <c r="BJ227" i="6"/>
  <c r="BM226" i="6"/>
  <c r="BH225" i="6"/>
  <c r="BO224" i="6"/>
  <c r="BJ223" i="6"/>
  <c r="BM222" i="6"/>
  <c r="BH221" i="6"/>
  <c r="BO220" i="6"/>
  <c r="BJ219" i="6"/>
  <c r="BM218" i="6"/>
  <c r="BH217" i="6"/>
  <c r="BO216" i="6"/>
  <c r="BJ215" i="6"/>
  <c r="BM214" i="6"/>
  <c r="BH213" i="6"/>
  <c r="BO212" i="6"/>
  <c r="BJ211" i="6"/>
  <c r="BM210" i="6"/>
  <c r="BH209" i="6"/>
  <c r="BO208" i="6"/>
  <c r="BJ207" i="6"/>
  <c r="BM206" i="6"/>
  <c r="BH205" i="6"/>
  <c r="BO204" i="6"/>
  <c r="BJ203" i="6"/>
  <c r="BM202" i="6"/>
  <c r="BH201" i="6"/>
  <c r="BJ200" i="6"/>
  <c r="BM199" i="6"/>
  <c r="BO198" i="6"/>
  <c r="BJ197" i="6"/>
  <c r="BM196" i="6"/>
  <c r="BH195" i="6"/>
  <c r="BO194" i="6"/>
  <c r="BJ193" i="6"/>
  <c r="BM192" i="6"/>
  <c r="BH191" i="6"/>
  <c r="BO190" i="6"/>
  <c r="BJ189" i="6"/>
  <c r="BM188" i="6"/>
  <c r="BH187" i="6"/>
  <c r="BO186" i="6"/>
  <c r="BJ185" i="6"/>
  <c r="BM184" i="6"/>
  <c r="BH183" i="6"/>
  <c r="BO182" i="6"/>
  <c r="BJ181" i="6"/>
  <c r="BM180" i="6"/>
  <c r="BH179" i="6"/>
  <c r="BO178" i="6"/>
  <c r="BM177" i="6"/>
  <c r="BH176" i="6"/>
  <c r="BO175" i="6"/>
  <c r="BJ174" i="6"/>
  <c r="BM173" i="6"/>
  <c r="BM261" i="6"/>
  <c r="BH260" i="6"/>
  <c r="BM258" i="6"/>
  <c r="BH257" i="6"/>
  <c r="BM254" i="6"/>
  <c r="BH253" i="6"/>
  <c r="BH250" i="6"/>
  <c r="BN248" i="6"/>
  <c r="BM247" i="6"/>
  <c r="BI247" i="6"/>
  <c r="BH246" i="6"/>
  <c r="BN244" i="6"/>
  <c r="BJ244" i="6"/>
  <c r="BM243" i="6"/>
  <c r="BI243" i="6"/>
  <c r="BH242" i="6"/>
  <c r="BO241" i="6"/>
  <c r="BN240" i="6"/>
  <c r="BJ240" i="6"/>
  <c r="BM239" i="6"/>
  <c r="BI239" i="6"/>
  <c r="BH238" i="6"/>
  <c r="BO237" i="6"/>
  <c r="BN236" i="6"/>
  <c r="BJ236" i="6"/>
  <c r="BM235" i="6"/>
  <c r="BI235" i="6"/>
  <c r="BH234" i="6"/>
  <c r="BO233" i="6"/>
  <c r="BN232" i="6"/>
  <c r="BJ232" i="6"/>
  <c r="BH231" i="6"/>
  <c r="BO230" i="6"/>
  <c r="BN229" i="6"/>
  <c r="BJ229" i="6"/>
  <c r="BM228" i="6"/>
  <c r="BI228" i="6"/>
  <c r="BH227" i="6"/>
  <c r="BO226" i="6"/>
  <c r="BN225" i="6"/>
  <c r="BJ225" i="6"/>
  <c r="BM224" i="6"/>
  <c r="BI224" i="6"/>
  <c r="BH223" i="6"/>
  <c r="BO222" i="6"/>
  <c r="BN221" i="6"/>
  <c r="BJ221" i="6"/>
  <c r="BM220" i="6"/>
  <c r="BI220" i="6"/>
  <c r="BH219" i="6"/>
  <c r="BO218" i="6"/>
  <c r="BN217" i="6"/>
  <c r="BJ217" i="6"/>
  <c r="BM216" i="6"/>
  <c r="BI216" i="6"/>
  <c r="BH215" i="6"/>
  <c r="BO214" i="6"/>
  <c r="BN213" i="6"/>
  <c r="BJ213" i="6"/>
  <c r="BM212" i="6"/>
  <c r="BI212" i="6"/>
  <c r="BH211" i="6"/>
  <c r="BO210" i="6"/>
  <c r="BN209" i="6"/>
  <c r="BJ209" i="6"/>
  <c r="BM208" i="6"/>
  <c r="BI208" i="6"/>
  <c r="BH207" i="6"/>
  <c r="BO206" i="6"/>
  <c r="BN205" i="6"/>
  <c r="BJ205" i="6"/>
  <c r="BM204" i="6"/>
  <c r="BI204" i="6"/>
  <c r="BH203" i="6"/>
  <c r="BO202" i="6"/>
  <c r="BN201" i="6"/>
  <c r="BJ201" i="6"/>
  <c r="BH200" i="6"/>
  <c r="BO199" i="6"/>
  <c r="BM198" i="6"/>
  <c r="BI198" i="6"/>
  <c r="BH197" i="6"/>
  <c r="BO196" i="6"/>
  <c r="BN195" i="6"/>
  <c r="BJ195" i="6"/>
  <c r="BM194" i="6"/>
  <c r="BI194" i="6"/>
  <c r="BH193" i="6"/>
  <c r="BO192" i="6"/>
  <c r="BN191" i="6"/>
  <c r="BJ191" i="6"/>
  <c r="BM190" i="6"/>
  <c r="BI190" i="6"/>
  <c r="BH189" i="6"/>
  <c r="BO188" i="6"/>
  <c r="BN187" i="6"/>
  <c r="BJ187" i="6"/>
  <c r="BM186" i="6"/>
  <c r="BI186" i="6"/>
  <c r="BH185" i="6"/>
  <c r="BO184" i="6"/>
  <c r="BN183" i="6"/>
  <c r="BJ183" i="6"/>
  <c r="BM182" i="6"/>
  <c r="BI182" i="6"/>
  <c r="BH181" i="6"/>
  <c r="BO180" i="6"/>
  <c r="BN179" i="6"/>
  <c r="BJ179" i="6"/>
  <c r="BM178" i="6"/>
  <c r="BI178" i="6"/>
  <c r="BO177" i="6"/>
  <c r="BN176" i="6"/>
  <c r="BJ176" i="6"/>
  <c r="BM175" i="6"/>
  <c r="BI175" i="6"/>
  <c r="BH174" i="6"/>
  <c r="BO173" i="6"/>
  <c r="BI314" i="6"/>
  <c r="BM311" i="6"/>
  <c r="BI311" i="6"/>
  <c r="BH310" i="6"/>
  <c r="BN308" i="6"/>
  <c r="BM307" i="6"/>
  <c r="BI307" i="6"/>
  <c r="BH306" i="6"/>
  <c r="BN304" i="6"/>
  <c r="BM303" i="6"/>
  <c r="BI303" i="6"/>
  <c r="BH302" i="6"/>
  <c r="BM300" i="6"/>
  <c r="BI300" i="6"/>
  <c r="BN298" i="6"/>
  <c r="BM297" i="6"/>
  <c r="BI297" i="6"/>
  <c r="BN295" i="6"/>
  <c r="BM294" i="6"/>
  <c r="BI294" i="6"/>
  <c r="BH293" i="6"/>
  <c r="BN291" i="6"/>
  <c r="BH290" i="6"/>
  <c r="BN288" i="6"/>
  <c r="BM287" i="6"/>
  <c r="BI287" i="6"/>
  <c r="BH286" i="6"/>
  <c r="BN284" i="6"/>
  <c r="BM283" i="6"/>
  <c r="BI283" i="6"/>
  <c r="BH282" i="6"/>
  <c r="BN280" i="6"/>
  <c r="BM279" i="6"/>
  <c r="BI279" i="6"/>
  <c r="BH278" i="6"/>
  <c r="BN276" i="6"/>
  <c r="BM275" i="6"/>
  <c r="BI275" i="6"/>
  <c r="BH274" i="6"/>
  <c r="BN272" i="6"/>
  <c r="BM271" i="6"/>
  <c r="BI271" i="6"/>
  <c r="BH270" i="6"/>
  <c r="BN268" i="6"/>
  <c r="BH267" i="6"/>
  <c r="BN265" i="6"/>
  <c r="BM264" i="6"/>
  <c r="BI264" i="6"/>
  <c r="BH263" i="6"/>
  <c r="BN261" i="6"/>
  <c r="BI260" i="6"/>
  <c r="BN258" i="6"/>
  <c r="BI257" i="6"/>
  <c r="BN254" i="6"/>
  <c r="BI253" i="6"/>
  <c r="BH172" i="6"/>
  <c r="BO171" i="6"/>
  <c r="BJ170" i="6"/>
  <c r="BM169" i="6"/>
  <c r="BH168" i="6"/>
  <c r="BO167" i="6"/>
  <c r="BJ166" i="6"/>
  <c r="BM165" i="6"/>
  <c r="BH164" i="6"/>
  <c r="BO163" i="6"/>
  <c r="BJ162" i="6"/>
  <c r="BM161" i="6"/>
  <c r="BH160" i="6"/>
  <c r="BM157" i="6"/>
  <c r="BH156" i="6"/>
  <c r="BM153" i="6"/>
  <c r="BH152" i="6"/>
  <c r="BM149" i="6"/>
  <c r="BH148" i="6"/>
  <c r="BM145" i="6"/>
  <c r="BH144" i="6"/>
  <c r="BM141" i="6"/>
  <c r="BH140" i="6"/>
  <c r="BM137" i="6"/>
  <c r="BH136" i="6"/>
  <c r="BM133" i="6"/>
  <c r="BH132" i="6"/>
  <c r="BM129" i="6"/>
  <c r="BH128" i="6"/>
  <c r="BM125" i="6"/>
  <c r="BH124" i="6"/>
  <c r="BM121" i="6"/>
  <c r="BH120" i="6"/>
  <c r="BM117" i="6"/>
  <c r="BH116" i="6"/>
  <c r="BM113" i="6"/>
  <c r="BH112" i="6"/>
  <c r="BM109" i="6"/>
  <c r="BH108" i="6"/>
  <c r="BM105" i="6"/>
  <c r="BH104" i="6"/>
  <c r="BM102" i="6"/>
  <c r="BH101" i="6"/>
  <c r="BM98" i="6"/>
  <c r="BH97" i="6"/>
  <c r="BM94" i="6"/>
  <c r="BH93" i="6"/>
  <c r="BM90" i="6"/>
  <c r="BH89" i="6"/>
  <c r="BM86" i="6"/>
  <c r="BM83" i="6"/>
  <c r="BH82" i="6"/>
  <c r="BM79" i="6"/>
  <c r="BH78" i="6"/>
  <c r="BM75" i="6"/>
  <c r="BH74" i="6"/>
  <c r="BM71" i="6"/>
  <c r="BH70" i="6"/>
  <c r="BM67" i="6"/>
  <c r="BH66" i="6"/>
  <c r="BM63" i="6"/>
  <c r="BM61" i="6"/>
  <c r="BH60" i="6"/>
  <c r="BM57" i="6"/>
  <c r="BH56" i="6"/>
  <c r="BM53" i="6"/>
  <c r="BH52" i="6"/>
  <c r="BM49" i="6"/>
  <c r="BH48" i="6"/>
  <c r="BM45" i="6"/>
  <c r="BH44" i="6"/>
  <c r="BM41" i="6"/>
  <c r="BH40" i="6"/>
  <c r="BM37" i="6"/>
  <c r="BH36" i="6"/>
  <c r="BM33" i="6"/>
  <c r="BH32" i="6"/>
  <c r="BM30" i="6"/>
  <c r="BH29" i="6"/>
  <c r="BM26" i="6"/>
  <c r="BH25" i="6"/>
  <c r="BM22" i="6"/>
  <c r="BH21" i="6"/>
  <c r="BM18" i="6"/>
  <c r="BH17" i="6"/>
  <c r="BM14" i="6"/>
  <c r="BH13" i="6"/>
  <c r="BM10" i="6"/>
  <c r="BH9" i="6"/>
  <c r="BC8" i="6"/>
  <c r="BN94" i="6"/>
  <c r="BI93" i="6"/>
  <c r="BN90" i="6"/>
  <c r="BN86" i="6"/>
  <c r="BN83" i="6"/>
  <c r="BI82" i="6"/>
  <c r="BN79" i="6"/>
  <c r="BI78" i="6"/>
  <c r="BN75" i="6"/>
  <c r="BI74" i="6"/>
  <c r="BN71" i="6"/>
  <c r="BI70" i="6"/>
  <c r="BN67" i="6"/>
  <c r="BI66" i="6"/>
  <c r="BN63" i="6"/>
  <c r="BN61" i="6"/>
  <c r="BI60" i="6"/>
  <c r="BN57" i="6"/>
  <c r="BI56" i="6"/>
  <c r="BN53" i="6"/>
  <c r="BI52" i="6"/>
  <c r="BN49" i="6"/>
  <c r="BI48" i="6"/>
  <c r="BN45" i="6"/>
  <c r="BI44" i="6"/>
  <c r="BN41" i="6"/>
  <c r="BI40" i="6"/>
  <c r="BN37" i="6"/>
  <c r="BI36" i="6"/>
  <c r="BN33" i="6"/>
  <c r="BI32" i="6"/>
  <c r="BN30" i="6"/>
  <c r="BI29" i="6"/>
  <c r="BN26" i="6"/>
  <c r="BI25" i="6"/>
  <c r="BN22" i="6"/>
  <c r="BI21" i="6"/>
  <c r="BN18" i="6"/>
  <c r="BI17" i="6"/>
  <c r="BI13" i="6"/>
  <c r="BN10" i="6"/>
  <c r="BI9" i="6"/>
  <c r="BD8" i="6"/>
  <c r="BJ172" i="6"/>
  <c r="BM171" i="6"/>
  <c r="BH170" i="6"/>
  <c r="BO169" i="6"/>
  <c r="BJ168" i="6"/>
  <c r="BM167" i="6"/>
  <c r="BH166" i="6"/>
  <c r="BO165" i="6"/>
  <c r="BJ164" i="6"/>
  <c r="BM163" i="6"/>
  <c r="BH162" i="6"/>
  <c r="BO161" i="6"/>
  <c r="BJ160" i="6"/>
  <c r="BM159" i="6"/>
  <c r="BH158" i="6"/>
  <c r="BO157" i="6"/>
  <c r="BJ156" i="6"/>
  <c r="BM155" i="6"/>
  <c r="BH154" i="6"/>
  <c r="BO153" i="6"/>
  <c r="BJ152" i="6"/>
  <c r="BM151" i="6"/>
  <c r="BH150" i="6"/>
  <c r="BO149" i="6"/>
  <c r="BJ148" i="6"/>
  <c r="BM147" i="6"/>
  <c r="BH146" i="6"/>
  <c r="BO145" i="6"/>
  <c r="BJ144" i="6"/>
  <c r="BM143" i="6"/>
  <c r="BH142" i="6"/>
  <c r="BO141" i="6"/>
  <c r="BJ140" i="6"/>
  <c r="BM139" i="6"/>
  <c r="BH138" i="6"/>
  <c r="BO137" i="6"/>
  <c r="BJ136" i="6"/>
  <c r="BM135" i="6"/>
  <c r="BH134" i="6"/>
  <c r="BO133" i="6"/>
  <c r="BJ132" i="6"/>
  <c r="BM131" i="6"/>
  <c r="BH130" i="6"/>
  <c r="BO129" i="6"/>
  <c r="BJ128" i="6"/>
  <c r="BM127" i="6"/>
  <c r="BH126" i="6"/>
  <c r="BO125" i="6"/>
  <c r="BJ124" i="6"/>
  <c r="BM123" i="6"/>
  <c r="BH122" i="6"/>
  <c r="BO121" i="6"/>
  <c r="BJ120" i="6"/>
  <c r="BM119" i="6"/>
  <c r="BH118" i="6"/>
  <c r="BO117" i="6"/>
  <c r="BJ116" i="6"/>
  <c r="BM115" i="6"/>
  <c r="BH114" i="6"/>
  <c r="BO113" i="6"/>
  <c r="BJ112" i="6"/>
  <c r="BM111" i="6"/>
  <c r="BH110" i="6"/>
  <c r="BO109" i="6"/>
  <c r="BJ108" i="6"/>
  <c r="BM107" i="6"/>
  <c r="BH106" i="6"/>
  <c r="BO105" i="6"/>
  <c r="BJ104" i="6"/>
  <c r="BM103" i="6"/>
  <c r="BO102" i="6"/>
  <c r="BJ101" i="6"/>
  <c r="BM100" i="6"/>
  <c r="BH99" i="6"/>
  <c r="BO98" i="6"/>
  <c r="BJ97" i="6"/>
  <c r="BM96" i="6"/>
  <c r="BH95" i="6"/>
  <c r="BO94" i="6"/>
  <c r="BJ93" i="6"/>
  <c r="BM92" i="6"/>
  <c r="BH91" i="6"/>
  <c r="BO90" i="6"/>
  <c r="BJ89" i="6"/>
  <c r="BM88" i="6"/>
  <c r="BH87" i="6"/>
  <c r="BO86" i="6"/>
  <c r="BM85" i="6"/>
  <c r="BH84" i="6"/>
  <c r="BO83" i="6"/>
  <c r="BJ82" i="6"/>
  <c r="BM81" i="6"/>
  <c r="BH80" i="6"/>
  <c r="BO79" i="6"/>
  <c r="BJ78" i="6"/>
  <c r="BM77" i="6"/>
  <c r="BH76" i="6"/>
  <c r="BO75" i="6"/>
  <c r="BJ74" i="6"/>
  <c r="BM73" i="6"/>
  <c r="BH72" i="6"/>
  <c r="BO71" i="6"/>
  <c r="BJ70" i="6"/>
  <c r="BM69" i="6"/>
  <c r="BH68" i="6"/>
  <c r="BO67" i="6"/>
  <c r="BJ66" i="6"/>
  <c r="BM65" i="6"/>
  <c r="BH64" i="6"/>
  <c r="BO63" i="6"/>
  <c r="BM62" i="6"/>
  <c r="BO61" i="6"/>
  <c r="BJ60" i="6"/>
  <c r="BM59" i="6"/>
  <c r="BH58" i="6"/>
  <c r="BO57" i="6"/>
  <c r="BJ56" i="6"/>
  <c r="BM55" i="6"/>
  <c r="BH54" i="6"/>
  <c r="BO53" i="6"/>
  <c r="BJ52" i="6"/>
  <c r="BM51" i="6"/>
  <c r="BH50" i="6"/>
  <c r="BO49" i="6"/>
  <c r="BJ48" i="6"/>
  <c r="BM47" i="6"/>
  <c r="BH46" i="6"/>
  <c r="BO45" i="6"/>
  <c r="BJ44" i="6"/>
  <c r="BM43" i="6"/>
  <c r="BH42" i="6"/>
  <c r="BO41" i="6"/>
  <c r="BJ40" i="6"/>
  <c r="BM39" i="6"/>
  <c r="BH38" i="6"/>
  <c r="BO37" i="6"/>
  <c r="BJ36" i="6"/>
  <c r="BM35" i="6"/>
  <c r="BH34" i="6"/>
  <c r="BO33" i="6"/>
  <c r="BJ32" i="6"/>
  <c r="BM31" i="6"/>
  <c r="BO30" i="6"/>
  <c r="BJ29" i="6"/>
  <c r="BM28" i="6"/>
  <c r="BH27" i="6"/>
  <c r="BO26" i="6"/>
  <c r="BJ25" i="6"/>
  <c r="BM24" i="6"/>
  <c r="BH23" i="6"/>
  <c r="BO22" i="6"/>
  <c r="BJ21" i="6"/>
  <c r="BM20" i="6"/>
  <c r="BH19" i="6"/>
  <c r="BO18" i="6"/>
  <c r="BJ17" i="6"/>
  <c r="BM16" i="6"/>
  <c r="BH15" i="6"/>
  <c r="BO14" i="6"/>
  <c r="BJ13" i="6"/>
  <c r="BM12" i="6"/>
  <c r="BH11" i="6"/>
  <c r="BO10" i="6"/>
  <c r="BC10" i="6"/>
  <c r="BJ9" i="6"/>
  <c r="BM8" i="6"/>
  <c r="BE8" i="6"/>
  <c r="BH7" i="6"/>
  <c r="BC351" i="6"/>
  <c r="BM350" i="6"/>
  <c r="BI350" i="6"/>
  <c r="BC349" i="6"/>
  <c r="BM348" i="6"/>
  <c r="BI348" i="6"/>
  <c r="BE348" i="6"/>
  <c r="BC347" i="6"/>
  <c r="BM346" i="6"/>
  <c r="BI346" i="6"/>
  <c r="BM345" i="6"/>
  <c r="BI345" i="6"/>
  <c r="BE345" i="6"/>
  <c r="BC344" i="6"/>
  <c r="BM343" i="6"/>
  <c r="BI343" i="6"/>
  <c r="BE343" i="6"/>
  <c r="BC342" i="6"/>
  <c r="BM341" i="6"/>
  <c r="BI341" i="6"/>
  <c r="BM339" i="6"/>
  <c r="BI339" i="6"/>
  <c r="BM337" i="6"/>
  <c r="BI337" i="6"/>
  <c r="BM335" i="6"/>
  <c r="BI335" i="6"/>
  <c r="BM333" i="6"/>
  <c r="BI333" i="6"/>
  <c r="BK316" i="6"/>
  <c r="BK6" i="6"/>
  <c r="BP6" i="6"/>
  <c r="BH6" i="6"/>
  <c r="BD6" i="6"/>
  <c r="BN314" i="6"/>
  <c r="BM313" i="6"/>
  <c r="BI313" i="6"/>
  <c r="BH312" i="6"/>
  <c r="BN311" i="6"/>
  <c r="BM310" i="6"/>
  <c r="BI310" i="6"/>
  <c r="BH309" i="6"/>
  <c r="BN307" i="6"/>
  <c r="BM306" i="6"/>
  <c r="BI306" i="6"/>
  <c r="BH305" i="6"/>
  <c r="BN303" i="6"/>
  <c r="BM302" i="6"/>
  <c r="BI302" i="6"/>
  <c r="BH301" i="6"/>
  <c r="BN300" i="6"/>
  <c r="BH299" i="6"/>
  <c r="BN297" i="6"/>
  <c r="BH296" i="6"/>
  <c r="BN294" i="6"/>
  <c r="BM293" i="6"/>
  <c r="BI293" i="6"/>
  <c r="BH292" i="6"/>
  <c r="BM290" i="6"/>
  <c r="BI290" i="6"/>
  <c r="BH289" i="6"/>
  <c r="BN287" i="6"/>
  <c r="BM286" i="6"/>
  <c r="BI286" i="6"/>
  <c r="BH285" i="6"/>
  <c r="BN283" i="6"/>
  <c r="BM282" i="6"/>
  <c r="BI282" i="6"/>
  <c r="BH281" i="6"/>
  <c r="BN279" i="6"/>
  <c r="BM278" i="6"/>
  <c r="BI278" i="6"/>
  <c r="BH277" i="6"/>
  <c r="BN275" i="6"/>
  <c r="BM274" i="6"/>
  <c r="BI274" i="6"/>
  <c r="BH273" i="6"/>
  <c r="BN271" i="6"/>
  <c r="BM270" i="6"/>
  <c r="BI270" i="6"/>
  <c r="BH269" i="6"/>
  <c r="BM267" i="6"/>
  <c r="BI267" i="6"/>
  <c r="BH266" i="6"/>
  <c r="BN264" i="6"/>
  <c r="BM263" i="6"/>
  <c r="BI263" i="6"/>
  <c r="BH262" i="6"/>
  <c r="BN260" i="6"/>
  <c r="BH259" i="6"/>
  <c r="BN257" i="6"/>
  <c r="BM256" i="6"/>
  <c r="BI256" i="6"/>
  <c r="BH255" i="6"/>
  <c r="BN253" i="6"/>
  <c r="BM252" i="6"/>
  <c r="BI252" i="6"/>
  <c r="BH251" i="6"/>
  <c r="BN250" i="6"/>
  <c r="BM249" i="6"/>
  <c r="BI249" i="6"/>
  <c r="BH248" i="6"/>
  <c r="BN246" i="6"/>
  <c r="BM245" i="6"/>
  <c r="BI245" i="6"/>
  <c r="BH244" i="6"/>
  <c r="BN242" i="6"/>
  <c r="BI241" i="6"/>
  <c r="BN238" i="6"/>
  <c r="BI237" i="6"/>
  <c r="BN234" i="6"/>
  <c r="BI233" i="6"/>
  <c r="BN231" i="6"/>
  <c r="BI230" i="6"/>
  <c r="BN227" i="6"/>
  <c r="BI226" i="6"/>
  <c r="BN223" i="6"/>
  <c r="BI222" i="6"/>
  <c r="BN219" i="6"/>
  <c r="BI218" i="6"/>
  <c r="BN215" i="6"/>
  <c r="BI214" i="6"/>
  <c r="BN211" i="6"/>
  <c r="BI210" i="6"/>
  <c r="BN207" i="6"/>
  <c r="BI206" i="6"/>
  <c r="BN203" i="6"/>
  <c r="BI202" i="6"/>
  <c r="BN200" i="6"/>
  <c r="BI199" i="6"/>
  <c r="BN197" i="6"/>
  <c r="BI196" i="6"/>
  <c r="BN193" i="6"/>
  <c r="BI192" i="6"/>
  <c r="BC6" i="6"/>
  <c r="BM6" i="6"/>
  <c r="BI6" i="6"/>
  <c r="BE6" i="6"/>
  <c r="BO314" i="6"/>
  <c r="BN313" i="6"/>
  <c r="BJ313" i="6"/>
  <c r="BM312" i="6"/>
  <c r="BI312" i="6"/>
  <c r="BO311" i="6"/>
  <c r="BN310" i="6"/>
  <c r="BJ310" i="6"/>
  <c r="BM309" i="6"/>
  <c r="BI309" i="6"/>
  <c r="BH308" i="6"/>
  <c r="BO307" i="6"/>
  <c r="BN306" i="6"/>
  <c r="BJ306" i="6"/>
  <c r="BM305" i="6"/>
  <c r="BI305" i="6"/>
  <c r="BH304" i="6"/>
  <c r="BO303" i="6"/>
  <c r="BN302" i="6"/>
  <c r="BJ302" i="6"/>
  <c r="BM301" i="6"/>
  <c r="BI301" i="6"/>
  <c r="BO300" i="6"/>
  <c r="BM299" i="6"/>
  <c r="BI299" i="6"/>
  <c r="BH298" i="6"/>
  <c r="BO297" i="6"/>
  <c r="BM296" i="6"/>
  <c r="BI296" i="6"/>
  <c r="BH295" i="6"/>
  <c r="BO294" i="6"/>
  <c r="BN293" i="6"/>
  <c r="BJ293" i="6"/>
  <c r="BM292" i="6"/>
  <c r="BI292" i="6"/>
  <c r="BH291" i="6"/>
  <c r="BN290" i="6"/>
  <c r="BJ290" i="6"/>
  <c r="BM289" i="6"/>
  <c r="BI289" i="6"/>
  <c r="BH288" i="6"/>
  <c r="BO287" i="6"/>
  <c r="BN286" i="6"/>
  <c r="BJ286" i="6"/>
  <c r="BM285" i="6"/>
  <c r="BI285" i="6"/>
  <c r="BH284" i="6"/>
  <c r="BO283" i="6"/>
  <c r="BN282" i="6"/>
  <c r="BJ282" i="6"/>
  <c r="BM281" i="6"/>
  <c r="BI281" i="6"/>
  <c r="BH280" i="6"/>
  <c r="BO279" i="6"/>
  <c r="BN278" i="6"/>
  <c r="BJ278" i="6"/>
  <c r="BM277" i="6"/>
  <c r="BI277" i="6"/>
  <c r="BH276" i="6"/>
  <c r="BO275" i="6"/>
  <c r="BN274" i="6"/>
  <c r="BJ274" i="6"/>
  <c r="BM273" i="6"/>
  <c r="BI273" i="6"/>
  <c r="BH272" i="6"/>
  <c r="BO271" i="6"/>
  <c r="BN270" i="6"/>
  <c r="BJ270" i="6"/>
  <c r="BM269" i="6"/>
  <c r="BI269" i="6"/>
  <c r="BH268" i="6"/>
  <c r="BN267" i="6"/>
  <c r="BJ267" i="6"/>
  <c r="BM266" i="6"/>
  <c r="BI266" i="6"/>
  <c r="BH265" i="6"/>
  <c r="BO264" i="6"/>
  <c r="BN263" i="6"/>
  <c r="BJ263" i="6"/>
  <c r="BM262" i="6"/>
  <c r="BI262" i="6"/>
  <c r="BH261" i="6"/>
  <c r="BO260" i="6"/>
  <c r="BM259" i="6"/>
  <c r="BI259" i="6"/>
  <c r="BH258" i="6"/>
  <c r="BO257" i="6"/>
  <c r="BN256" i="6"/>
  <c r="BJ256" i="6"/>
  <c r="BM255" i="6"/>
  <c r="BI255" i="6"/>
  <c r="BH254" i="6"/>
  <c r="BO253" i="6"/>
  <c r="BN252" i="6"/>
  <c r="BJ252" i="6"/>
  <c r="BM251" i="6"/>
  <c r="BI251" i="6"/>
  <c r="BO250" i="6"/>
  <c r="BN249" i="6"/>
  <c r="BJ249" i="6"/>
  <c r="BM248" i="6"/>
  <c r="BI248" i="6"/>
  <c r="BH247" i="6"/>
  <c r="BO246" i="6"/>
  <c r="BN245" i="6"/>
  <c r="BJ245" i="6"/>
  <c r="BM244" i="6"/>
  <c r="BI244" i="6"/>
  <c r="BH243" i="6"/>
  <c r="BO242" i="6"/>
  <c r="BN241" i="6"/>
  <c r="BJ241" i="6"/>
  <c r="BM240" i="6"/>
  <c r="BI240" i="6"/>
  <c r="BH239" i="6"/>
  <c r="BO238" i="6"/>
  <c r="BN237" i="6"/>
  <c r="BJ237" i="6"/>
  <c r="BM236" i="6"/>
  <c r="BI236" i="6"/>
  <c r="BH235" i="6"/>
  <c r="BO234" i="6"/>
  <c r="BN233" i="6"/>
  <c r="BJ233" i="6"/>
  <c r="BM232" i="6"/>
  <c r="BI232" i="6"/>
  <c r="BO231" i="6"/>
  <c r="BN230" i="6"/>
  <c r="BJ230" i="6"/>
  <c r="BM229" i="6"/>
  <c r="BI229" i="6"/>
  <c r="BH228" i="6"/>
  <c r="BO227" i="6"/>
  <c r="BN226" i="6"/>
  <c r="BJ226" i="6"/>
  <c r="BM225" i="6"/>
  <c r="BI225" i="6"/>
  <c r="BH224" i="6"/>
  <c r="BO223" i="6"/>
  <c r="BN222" i="6"/>
  <c r="BJ222" i="6"/>
  <c r="BM221" i="6"/>
  <c r="BI221" i="6"/>
  <c r="BH220" i="6"/>
  <c r="BO219" i="6"/>
  <c r="BN218" i="6"/>
  <c r="BJ218" i="6"/>
  <c r="BM217" i="6"/>
  <c r="BI217" i="6"/>
  <c r="BH216" i="6"/>
  <c r="BO215" i="6"/>
  <c r="BN214" i="6"/>
  <c r="BJ214" i="6"/>
  <c r="BM213" i="6"/>
  <c r="BI213" i="6"/>
  <c r="BH212" i="6"/>
  <c r="BO211" i="6"/>
  <c r="BN210" i="6"/>
  <c r="BJ210" i="6"/>
  <c r="BM209" i="6"/>
  <c r="BI209" i="6"/>
  <c r="BH208" i="6"/>
  <c r="BO207" i="6"/>
  <c r="BN206" i="6"/>
  <c r="BJ206" i="6"/>
  <c r="BM205" i="6"/>
  <c r="BI205" i="6"/>
  <c r="BH204" i="6"/>
  <c r="BO203" i="6"/>
  <c r="BJ202" i="6"/>
  <c r="BM201" i="6"/>
  <c r="BO200" i="6"/>
  <c r="BJ199" i="6"/>
  <c r="BH198" i="6"/>
  <c r="BO197" i="6"/>
  <c r="BJ196" i="6"/>
  <c r="BM195" i="6"/>
  <c r="BN6" i="6"/>
  <c r="BJ6" i="6"/>
  <c r="BF6" i="6"/>
  <c r="BO310" i="6"/>
  <c r="BJ309" i="6"/>
  <c r="BO306" i="6"/>
  <c r="BJ305" i="6"/>
  <c r="BO302" i="6"/>
  <c r="BJ301" i="6"/>
  <c r="BJ299" i="6"/>
  <c r="BJ296" i="6"/>
  <c r="BO293" i="6"/>
  <c r="BJ292" i="6"/>
  <c r="BO290" i="6"/>
  <c r="BJ289" i="6"/>
  <c r="BO286" i="6"/>
  <c r="BJ285" i="6"/>
  <c r="BO282" i="6"/>
  <c r="BJ281" i="6"/>
  <c r="BO278" i="6"/>
  <c r="BJ277" i="6"/>
  <c r="BO274" i="6"/>
  <c r="BJ273" i="6"/>
  <c r="BO270" i="6"/>
  <c r="BJ269" i="6"/>
  <c r="BO267" i="6"/>
  <c r="BJ266" i="6"/>
  <c r="BO263" i="6"/>
  <c r="BJ262" i="6"/>
  <c r="BJ259" i="6"/>
  <c r="BO256" i="6"/>
  <c r="BJ255" i="6"/>
  <c r="BO252" i="6"/>
  <c r="BJ251" i="6"/>
  <c r="BO249" i="6"/>
  <c r="BJ248" i="6"/>
  <c r="BO245" i="6"/>
  <c r="BO6" i="6"/>
  <c r="BM314" i="6"/>
  <c r="BH313" i="6"/>
  <c r="BH241" i="6"/>
  <c r="BM238" i="6"/>
  <c r="BH237" i="6"/>
  <c r="BO236" i="6"/>
  <c r="BJ235" i="6"/>
  <c r="BM234" i="6"/>
  <c r="BH233" i="6"/>
  <c r="BM231" i="6"/>
  <c r="BH230" i="6"/>
  <c r="BM227" i="6"/>
  <c r="BH226" i="6"/>
  <c r="BO225" i="6"/>
  <c r="BJ224" i="6"/>
  <c r="BM223" i="6"/>
  <c r="BH222" i="6"/>
  <c r="BM219" i="6"/>
  <c r="BH218" i="6"/>
  <c r="BO217" i="6"/>
  <c r="BJ216" i="6"/>
  <c r="BM215" i="6"/>
  <c r="BH214" i="6"/>
  <c r="BO213" i="6"/>
  <c r="BJ212" i="6"/>
  <c r="BM211" i="6"/>
  <c r="BH210" i="6"/>
  <c r="BO209" i="6"/>
  <c r="BJ208" i="6"/>
  <c r="BM207" i="6"/>
  <c r="BH206" i="6"/>
  <c r="BN204" i="6"/>
  <c r="BJ204" i="6"/>
  <c r="BM203" i="6"/>
  <c r="BI203" i="6"/>
  <c r="BH202" i="6"/>
  <c r="BO201" i="6"/>
  <c r="BM200" i="6"/>
  <c r="BI200" i="6"/>
  <c r="BH199" i="6"/>
  <c r="BN198" i="6"/>
  <c r="BJ198" i="6"/>
  <c r="BM197" i="6"/>
  <c r="BI197" i="6"/>
  <c r="BH196" i="6"/>
  <c r="BO195" i="6"/>
  <c r="BN194" i="6"/>
  <c r="BJ194" i="6"/>
  <c r="BM193" i="6"/>
  <c r="BI193" i="6"/>
  <c r="BH192" i="6"/>
  <c r="BO191" i="6"/>
  <c r="BN190" i="6"/>
  <c r="BJ190" i="6"/>
  <c r="BM189" i="6"/>
  <c r="BI189" i="6"/>
  <c r="BH188" i="6"/>
  <c r="BO187" i="6"/>
  <c r="BN186" i="6"/>
  <c r="BJ186" i="6"/>
  <c r="BM185" i="6"/>
  <c r="BI185" i="6"/>
  <c r="BH184" i="6"/>
  <c r="BO183" i="6"/>
  <c r="BN182" i="6"/>
  <c r="BJ182" i="6"/>
  <c r="BM181" i="6"/>
  <c r="BI181" i="6"/>
  <c r="BH180" i="6"/>
  <c r="BO179" i="6"/>
  <c r="BN178" i="6"/>
  <c r="BJ178" i="6"/>
  <c r="BH177" i="6"/>
  <c r="BO176" i="6"/>
  <c r="BN175" i="6"/>
  <c r="BJ175" i="6"/>
  <c r="BM174" i="6"/>
  <c r="BI174" i="6"/>
  <c r="BH173" i="6"/>
  <c r="BO172" i="6"/>
  <c r="BN171" i="6"/>
  <c r="BJ171" i="6"/>
  <c r="BM170" i="6"/>
  <c r="BI170" i="6"/>
  <c r="BH169" i="6"/>
  <c r="BO168" i="6"/>
  <c r="BN167" i="6"/>
  <c r="BJ167" i="6"/>
  <c r="BM166" i="6"/>
  <c r="BI166" i="6"/>
  <c r="BH165" i="6"/>
  <c r="BO164" i="6"/>
  <c r="BN163" i="6"/>
  <c r="BJ163" i="6"/>
  <c r="BM162" i="6"/>
  <c r="BI162" i="6"/>
  <c r="BH161" i="6"/>
  <c r="BO160" i="6"/>
  <c r="BN159" i="6"/>
  <c r="BJ159" i="6"/>
  <c r="BM158" i="6"/>
  <c r="BI158" i="6"/>
  <c r="BH157" i="6"/>
  <c r="BO156" i="6"/>
  <c r="BN155" i="6"/>
  <c r="BJ155" i="6"/>
  <c r="BM154" i="6"/>
  <c r="BI154" i="6"/>
  <c r="BH153" i="6"/>
  <c r="BO152" i="6"/>
  <c r="BN151" i="6"/>
  <c r="BJ151" i="6"/>
  <c r="BM150" i="6"/>
  <c r="BI150" i="6"/>
  <c r="BH149" i="6"/>
  <c r="BO148" i="6"/>
  <c r="BN147" i="6"/>
  <c r="BJ147" i="6"/>
  <c r="BM146" i="6"/>
  <c r="BI146" i="6"/>
  <c r="BH145" i="6"/>
  <c r="BO144" i="6"/>
  <c r="BN143" i="6"/>
  <c r="BJ143" i="6"/>
  <c r="BM142" i="6"/>
  <c r="BI142" i="6"/>
  <c r="BH141" i="6"/>
  <c r="BO140" i="6"/>
  <c r="BN139" i="6"/>
  <c r="BJ139" i="6"/>
  <c r="BM138" i="6"/>
  <c r="BI138" i="6"/>
  <c r="BH137" i="6"/>
  <c r="BO136" i="6"/>
  <c r="BN135" i="6"/>
  <c r="BJ135" i="6"/>
  <c r="BM134" i="6"/>
  <c r="BI134" i="6"/>
  <c r="BH133" i="6"/>
  <c r="BO132" i="6"/>
  <c r="BN131" i="6"/>
  <c r="BJ131" i="6"/>
  <c r="BM130" i="6"/>
  <c r="BI130" i="6"/>
  <c r="BH129" i="6"/>
  <c r="BO128" i="6"/>
  <c r="BN127" i="6"/>
  <c r="BJ127" i="6"/>
  <c r="BM126" i="6"/>
  <c r="BI126" i="6"/>
  <c r="BH125" i="6"/>
  <c r="BO124" i="6"/>
  <c r="BN123" i="6"/>
  <c r="BJ123" i="6"/>
  <c r="BM122" i="6"/>
  <c r="BI122" i="6"/>
  <c r="BH121" i="6"/>
  <c r="BO120" i="6"/>
  <c r="BN119" i="6"/>
  <c r="BJ119" i="6"/>
  <c r="BM118" i="6"/>
  <c r="BI118" i="6"/>
  <c r="BH117" i="6"/>
  <c r="BO116" i="6"/>
  <c r="BN115" i="6"/>
  <c r="BJ115" i="6"/>
  <c r="BM114" i="6"/>
  <c r="BI114" i="6"/>
  <c r="BH113" i="6"/>
  <c r="BO112" i="6"/>
  <c r="BN111" i="6"/>
  <c r="BJ111" i="6"/>
  <c r="BM110" i="6"/>
  <c r="BI110" i="6"/>
  <c r="BH109" i="6"/>
  <c r="BO108" i="6"/>
  <c r="BN107" i="6"/>
  <c r="BJ107" i="6"/>
  <c r="BM106" i="6"/>
  <c r="BI106" i="6"/>
  <c r="BH105" i="6"/>
  <c r="BO104" i="6"/>
  <c r="BN103" i="6"/>
  <c r="BH102" i="6"/>
  <c r="BN100" i="6"/>
  <c r="BM99" i="6"/>
  <c r="BI99" i="6"/>
  <c r="BH98" i="6"/>
  <c r="BN96" i="6"/>
  <c r="BM95" i="6"/>
  <c r="BI95" i="6"/>
  <c r="BH94" i="6"/>
  <c r="BN92" i="6"/>
  <c r="BM91" i="6"/>
  <c r="BI91" i="6"/>
  <c r="BH90" i="6"/>
  <c r="BN88" i="6"/>
  <c r="BJ88" i="6"/>
  <c r="BM87" i="6"/>
  <c r="BI87" i="6"/>
  <c r="BH86" i="6"/>
  <c r="BN85" i="6"/>
  <c r="BJ85" i="6"/>
  <c r="BM84" i="6"/>
  <c r="BI84" i="6"/>
  <c r="BH83" i="6"/>
  <c r="BN81" i="6"/>
  <c r="BM80" i="6"/>
  <c r="BI80" i="6"/>
  <c r="BH79" i="6"/>
  <c r="BN77" i="6"/>
  <c r="BM76" i="6"/>
  <c r="BI76" i="6"/>
  <c r="BH75" i="6"/>
  <c r="BN73" i="6"/>
  <c r="BM72" i="6"/>
  <c r="BI72" i="6"/>
  <c r="BH71" i="6"/>
  <c r="BN69" i="6"/>
  <c r="BM68" i="6"/>
  <c r="BI68" i="6"/>
  <c r="BH67" i="6"/>
  <c r="BO66" i="6"/>
  <c r="BN65" i="6"/>
  <c r="BM64" i="6"/>
  <c r="BI64" i="6"/>
  <c r="BH63" i="6"/>
  <c r="BN62" i="6"/>
  <c r="BJ62" i="6"/>
  <c r="BH61" i="6"/>
  <c r="BO60" i="6"/>
  <c r="BN59" i="6"/>
  <c r="BJ59" i="6"/>
  <c r="BM58" i="6"/>
  <c r="BI58" i="6"/>
  <c r="BH57" i="6"/>
  <c r="BO56" i="6"/>
  <c r="BN55" i="6"/>
  <c r="BJ55" i="6"/>
  <c r="BM54" i="6"/>
  <c r="BI54" i="6"/>
  <c r="BH53" i="6"/>
  <c r="BO52" i="6"/>
  <c r="BN51" i="6"/>
  <c r="BJ51" i="6"/>
  <c r="BM50" i="6"/>
  <c r="BI50" i="6"/>
  <c r="BH49" i="6"/>
  <c r="BO48" i="6"/>
  <c r="BN47" i="6"/>
  <c r="BJ47" i="6"/>
  <c r="BM46" i="6"/>
  <c r="BI46" i="6"/>
  <c r="BH45" i="6"/>
  <c r="BO44" i="6"/>
  <c r="BN43" i="6"/>
  <c r="BJ43" i="6"/>
  <c r="BM42" i="6"/>
  <c r="BI42" i="6"/>
  <c r="BH41" i="6"/>
  <c r="BO40" i="6"/>
  <c r="BN39" i="6"/>
  <c r="BJ39" i="6"/>
  <c r="BM38" i="6"/>
  <c r="BI38" i="6"/>
  <c r="BH37" i="6"/>
  <c r="BO36" i="6"/>
  <c r="BN35" i="6"/>
  <c r="BJ35" i="6"/>
  <c r="BM34" i="6"/>
  <c r="BI34" i="6"/>
  <c r="BH33" i="6"/>
  <c r="BO32" i="6"/>
  <c r="BN31" i="6"/>
  <c r="BJ31" i="6"/>
  <c r="BH30" i="6"/>
  <c r="BO29" i="6"/>
  <c r="BN28" i="6"/>
  <c r="BJ28" i="6"/>
  <c r="BM27" i="6"/>
  <c r="BI27" i="6"/>
  <c r="BH26" i="6"/>
  <c r="BO25" i="6"/>
  <c r="BN24" i="6"/>
  <c r="BJ24" i="6"/>
  <c r="BM23" i="6"/>
  <c r="BI23" i="6"/>
  <c r="BH22" i="6"/>
  <c r="BO21" i="6"/>
  <c r="BN20" i="6"/>
  <c r="BJ20" i="6"/>
  <c r="BM19" i="6"/>
  <c r="BI19" i="6"/>
  <c r="BH18" i="6"/>
  <c r="BO17" i="6"/>
  <c r="BN16" i="6"/>
  <c r="BJ16" i="6"/>
  <c r="BM15" i="6"/>
  <c r="BI15" i="6"/>
  <c r="BH14" i="6"/>
  <c r="BO13" i="6"/>
  <c r="BN12" i="6"/>
  <c r="BJ12" i="6"/>
  <c r="BM11" i="6"/>
  <c r="BI11" i="6"/>
  <c r="BH10" i="6"/>
  <c r="BD10" i="6"/>
  <c r="BO9" i="6"/>
  <c r="BC9" i="6"/>
  <c r="BN8" i="6"/>
  <c r="BJ8" i="6"/>
  <c r="BM7" i="6"/>
  <c r="BI7" i="6"/>
  <c r="BE7" i="6"/>
  <c r="BH351" i="6"/>
  <c r="BD351" i="6"/>
  <c r="BN350" i="6"/>
  <c r="BJ350" i="6"/>
  <c r="BF350" i="6"/>
  <c r="BH349" i="6"/>
  <c r="BD349" i="6"/>
  <c r="BN348" i="6"/>
  <c r="BJ348" i="6"/>
  <c r="BF348" i="6"/>
  <c r="BH347" i="6"/>
  <c r="BD347" i="6"/>
  <c r="BN346" i="6"/>
  <c r="BJ346" i="6"/>
  <c r="BF346" i="6"/>
  <c r="BN345" i="6"/>
  <c r="BJ345" i="6"/>
  <c r="BF345" i="6"/>
  <c r="BH344" i="6"/>
  <c r="BD344" i="6"/>
  <c r="BN343" i="6"/>
  <c r="BJ343" i="6"/>
  <c r="BF343" i="6"/>
  <c r="BH342" i="6"/>
  <c r="BD342" i="6"/>
  <c r="BN341" i="6"/>
  <c r="BJ341" i="6"/>
  <c r="BF341" i="6"/>
  <c r="BH340" i="6"/>
  <c r="BD340" i="6"/>
  <c r="BN339" i="6"/>
  <c r="BJ339" i="6"/>
  <c r="BF339" i="6"/>
  <c r="BH338" i="6"/>
  <c r="BD338" i="6"/>
  <c r="BN337" i="6"/>
  <c r="BJ337" i="6"/>
  <c r="BF337" i="6"/>
  <c r="BH336" i="6"/>
  <c r="BD336" i="6"/>
  <c r="BN335" i="6"/>
  <c r="BJ335" i="6"/>
  <c r="BF335" i="6"/>
  <c r="BH334" i="6"/>
  <c r="BD334" i="6"/>
  <c r="BN333" i="6"/>
  <c r="BJ333" i="6"/>
  <c r="BF333" i="6"/>
  <c r="BH332" i="6"/>
  <c r="BD332" i="6"/>
  <c r="BF331" i="6"/>
  <c r="BH330" i="6"/>
  <c r="BD330" i="6"/>
  <c r="BF329" i="6"/>
  <c r="BH328" i="6"/>
  <c r="BD328" i="6"/>
  <c r="BN189" i="6"/>
  <c r="BI188" i="6"/>
  <c r="BN185" i="6"/>
  <c r="BI184" i="6"/>
  <c r="BN181" i="6"/>
  <c r="BI180" i="6"/>
  <c r="BI177" i="6"/>
  <c r="BN174" i="6"/>
  <c r="BI173" i="6"/>
  <c r="BN170" i="6"/>
  <c r="BI169" i="6"/>
  <c r="BN166" i="6"/>
  <c r="BI165" i="6"/>
  <c r="BN162" i="6"/>
  <c r="BI161" i="6"/>
  <c r="BO159" i="6"/>
  <c r="BN158" i="6"/>
  <c r="BJ158" i="6"/>
  <c r="BI157" i="6"/>
  <c r="BO155" i="6"/>
  <c r="BN154" i="6"/>
  <c r="BJ154" i="6"/>
  <c r="BI153" i="6"/>
  <c r="BO151" i="6"/>
  <c r="BN150" i="6"/>
  <c r="BJ150" i="6"/>
  <c r="BI149" i="6"/>
  <c r="BO147" i="6"/>
  <c r="BN146" i="6"/>
  <c r="BJ146" i="6"/>
  <c r="BI145" i="6"/>
  <c r="BO143" i="6"/>
  <c r="BN142" i="6"/>
  <c r="BJ142" i="6"/>
  <c r="BI141" i="6"/>
  <c r="BO139" i="6"/>
  <c r="BN138" i="6"/>
  <c r="BJ138" i="6"/>
  <c r="BI137" i="6"/>
  <c r="BO135" i="6"/>
  <c r="BN134" i="6"/>
  <c r="BJ134" i="6"/>
  <c r="BI133" i="6"/>
  <c r="BO131" i="6"/>
  <c r="BN130" i="6"/>
  <c r="BJ130" i="6"/>
  <c r="BI129" i="6"/>
  <c r="BO127" i="6"/>
  <c r="BN126" i="6"/>
  <c r="BJ126" i="6"/>
  <c r="BI125" i="6"/>
  <c r="BO123" i="6"/>
  <c r="BN122" i="6"/>
  <c r="BJ122" i="6"/>
  <c r="BI121" i="6"/>
  <c r="BO119" i="6"/>
  <c r="BN118" i="6"/>
  <c r="BJ118" i="6"/>
  <c r="BI117" i="6"/>
  <c r="BO115" i="6"/>
  <c r="BN114" i="6"/>
  <c r="BJ114" i="6"/>
  <c r="BI113" i="6"/>
  <c r="BO111" i="6"/>
  <c r="BN110" i="6"/>
  <c r="BJ110" i="6"/>
  <c r="BI109" i="6"/>
  <c r="BO107" i="6"/>
  <c r="BN106" i="6"/>
  <c r="BJ106" i="6"/>
  <c r="BI105" i="6"/>
  <c r="BO103" i="6"/>
  <c r="BI102" i="6"/>
  <c r="BO100" i="6"/>
  <c r="BN99" i="6"/>
  <c r="BJ99" i="6"/>
  <c r="BI98" i="6"/>
  <c r="BO96" i="6"/>
  <c r="BN95" i="6"/>
  <c r="BJ95" i="6"/>
  <c r="BI94" i="6"/>
  <c r="BO92" i="6"/>
  <c r="BN91" i="6"/>
  <c r="BJ91" i="6"/>
  <c r="BI90" i="6"/>
  <c r="BO88" i="6"/>
  <c r="BN87" i="6"/>
  <c r="BJ87" i="6"/>
  <c r="BI86" i="6"/>
  <c r="BO85" i="6"/>
  <c r="BN84" i="6"/>
  <c r="BJ84" i="6"/>
  <c r="BI83" i="6"/>
  <c r="BO81" i="6"/>
  <c r="BN80" i="6"/>
  <c r="BJ80" i="6"/>
  <c r="BI79" i="6"/>
  <c r="BO77" i="6"/>
  <c r="BN76" i="6"/>
  <c r="BJ76" i="6"/>
  <c r="BI75" i="6"/>
  <c r="BO73" i="6"/>
  <c r="BN72" i="6"/>
  <c r="BJ72" i="6"/>
  <c r="BI71" i="6"/>
  <c r="BO69" i="6"/>
  <c r="BN68" i="6"/>
  <c r="BJ68" i="6"/>
  <c r="BI67" i="6"/>
  <c r="BO65" i="6"/>
  <c r="BN64" i="6"/>
  <c r="BJ64" i="6"/>
  <c r="BI63" i="6"/>
  <c r="BO62" i="6"/>
  <c r="BI61" i="6"/>
  <c r="BO59" i="6"/>
  <c r="BN58" i="6"/>
  <c r="BJ58" i="6"/>
  <c r="BI57" i="6"/>
  <c r="BO55" i="6"/>
  <c r="BN54" i="6"/>
  <c r="BJ54" i="6"/>
  <c r="BI53" i="6"/>
  <c r="BO51" i="6"/>
  <c r="BN50" i="6"/>
  <c r="BJ50" i="6"/>
  <c r="BI49" i="6"/>
  <c r="BO47" i="6"/>
  <c r="BN46" i="6"/>
  <c r="BJ46" i="6"/>
  <c r="BI45" i="6"/>
  <c r="BO43" i="6"/>
  <c r="BN42" i="6"/>
  <c r="BJ42" i="6"/>
  <c r="BI41" i="6"/>
  <c r="BO39" i="6"/>
  <c r="BN38" i="6"/>
  <c r="BJ38" i="6"/>
  <c r="BI37" i="6"/>
  <c r="BO35" i="6"/>
  <c r="BN34" i="6"/>
  <c r="BJ34" i="6"/>
  <c r="BI33" i="6"/>
  <c r="BO31" i="6"/>
  <c r="BI30" i="6"/>
  <c r="BO28" i="6"/>
  <c r="BN27" i="6"/>
  <c r="BJ27" i="6"/>
  <c r="BI26" i="6"/>
  <c r="BO24" i="6"/>
  <c r="BN23" i="6"/>
  <c r="BJ23" i="6"/>
  <c r="BI22" i="6"/>
  <c r="BO20" i="6"/>
  <c r="BN19" i="6"/>
  <c r="BJ19" i="6"/>
  <c r="BI18" i="6"/>
  <c r="BO16" i="6"/>
  <c r="BN15" i="6"/>
  <c r="BJ15" i="6"/>
  <c r="BI14" i="6"/>
  <c r="BO12" i="6"/>
  <c r="BN11" i="6"/>
  <c r="BJ11" i="6"/>
  <c r="BI10" i="6"/>
  <c r="BE10" i="6"/>
  <c r="BD9" i="6"/>
  <c r="BO8" i="6"/>
  <c r="BN7" i="6"/>
  <c r="BJ7" i="6"/>
  <c r="BJ318" i="6"/>
  <c r="BJ317" i="6"/>
  <c r="BI351" i="6"/>
  <c r="BE351" i="6"/>
  <c r="BO350" i="6"/>
  <c r="BC350" i="6"/>
  <c r="BI349" i="6"/>
  <c r="BE349" i="6"/>
  <c r="BO348" i="6"/>
  <c r="BC348" i="6"/>
  <c r="BI347" i="6"/>
  <c r="BE347" i="6"/>
  <c r="BO346" i="6"/>
  <c r="BC346" i="6"/>
  <c r="BO345" i="6"/>
  <c r="BC345" i="6"/>
  <c r="BI344" i="6"/>
  <c r="BE344" i="6"/>
  <c r="BO343" i="6"/>
  <c r="BC343" i="6"/>
  <c r="BI342" i="6"/>
  <c r="BE342" i="6"/>
  <c r="BO341" i="6"/>
  <c r="BC341" i="6"/>
  <c r="BI340" i="6"/>
  <c r="BE340" i="6"/>
  <c r="BO339" i="6"/>
  <c r="BC339" i="6"/>
  <c r="BI338" i="6"/>
  <c r="BE338" i="6"/>
  <c r="BO337" i="6"/>
  <c r="BC337" i="6"/>
  <c r="BI336" i="6"/>
  <c r="BE336" i="6"/>
  <c r="BO335" i="6"/>
  <c r="BC335" i="6"/>
  <c r="BI334" i="6"/>
  <c r="BE334" i="6"/>
  <c r="BO333" i="6"/>
  <c r="BC333" i="6"/>
  <c r="BI332" i="6"/>
  <c r="BE332" i="6"/>
  <c r="BO331" i="6"/>
  <c r="BC331" i="6"/>
  <c r="BM330" i="6"/>
  <c r="BI330" i="6"/>
  <c r="BE330" i="6"/>
  <c r="BO329" i="6"/>
  <c r="BC329" i="6"/>
  <c r="BM328" i="6"/>
  <c r="BI328" i="6"/>
  <c r="BE328" i="6"/>
  <c r="BH194" i="6"/>
  <c r="BO193" i="6"/>
  <c r="BJ192" i="6"/>
  <c r="BM191" i="6"/>
  <c r="BH190" i="6"/>
  <c r="BO189" i="6"/>
  <c r="BJ188" i="6"/>
  <c r="BM187" i="6"/>
  <c r="BH186" i="6"/>
  <c r="BO185" i="6"/>
  <c r="BJ184" i="6"/>
  <c r="BM183" i="6"/>
  <c r="BH182" i="6"/>
  <c r="BO181" i="6"/>
  <c r="BJ180" i="6"/>
  <c r="BM179" i="6"/>
  <c r="BH178" i="6"/>
  <c r="BJ177" i="6"/>
  <c r="BM176" i="6"/>
  <c r="BH175" i="6"/>
  <c r="BO174" i="6"/>
  <c r="BJ173" i="6"/>
  <c r="BM172" i="6"/>
  <c r="BH171" i="6"/>
  <c r="BO170" i="6"/>
  <c r="BJ169" i="6"/>
  <c r="BM168" i="6"/>
  <c r="BH167" i="6"/>
  <c r="BO166" i="6"/>
  <c r="BJ165" i="6"/>
  <c r="BM164" i="6"/>
  <c r="BH163" i="6"/>
  <c r="BO162" i="6"/>
  <c r="BJ161" i="6"/>
  <c r="BO158" i="6"/>
  <c r="BJ157" i="6"/>
  <c r="BO154" i="6"/>
  <c r="BJ153" i="6"/>
  <c r="BO150" i="6"/>
  <c r="BJ149" i="6"/>
  <c r="BO146" i="6"/>
  <c r="BJ145" i="6"/>
  <c r="BO142" i="6"/>
  <c r="BJ141" i="6"/>
  <c r="BO138" i="6"/>
  <c r="BJ137" i="6"/>
  <c r="BO134" i="6"/>
  <c r="BJ133" i="6"/>
  <c r="BO130" i="6"/>
  <c r="BJ129" i="6"/>
  <c r="BO126" i="6"/>
  <c r="BJ125" i="6"/>
  <c r="BO122" i="6"/>
  <c r="BJ121" i="6"/>
  <c r="BO118" i="6"/>
  <c r="BJ117" i="6"/>
  <c r="BO114" i="6"/>
  <c r="BJ113" i="6"/>
  <c r="BO110" i="6"/>
  <c r="BJ109" i="6"/>
  <c r="BO106" i="6"/>
  <c r="BJ105" i="6"/>
  <c r="BJ102" i="6"/>
  <c r="BO99" i="6"/>
  <c r="BJ98" i="6"/>
  <c r="BO95" i="6"/>
  <c r="BJ94" i="6"/>
  <c r="BO91" i="6"/>
  <c r="BJ90" i="6"/>
  <c r="BO87" i="6"/>
  <c r="BJ86" i="6"/>
  <c r="BO84" i="6"/>
  <c r="BJ83" i="6"/>
  <c r="BO80" i="6"/>
  <c r="BJ79" i="6"/>
  <c r="BO76" i="6"/>
  <c r="BJ75" i="6"/>
  <c r="BO72" i="6"/>
  <c r="BJ71" i="6"/>
  <c r="BO68" i="6"/>
  <c r="BJ67" i="6"/>
  <c r="BO64" i="6"/>
  <c r="BJ63" i="6"/>
  <c r="BJ61" i="6"/>
  <c r="BO58" i="6"/>
  <c r="BJ57" i="6"/>
  <c r="BO54" i="6"/>
  <c r="BJ53" i="6"/>
  <c r="BO50" i="6"/>
  <c r="BJ49" i="6"/>
  <c r="BO46" i="6"/>
  <c r="BJ45" i="6"/>
  <c r="BO42" i="6"/>
  <c r="BJ41" i="6"/>
  <c r="BO38" i="6"/>
  <c r="BJ37" i="6"/>
  <c r="BO34" i="6"/>
  <c r="BJ33" i="6"/>
  <c r="BJ30" i="6"/>
  <c r="BO27" i="6"/>
  <c r="BJ26" i="6"/>
  <c r="BO23" i="6"/>
  <c r="BJ22" i="6"/>
  <c r="BO19" i="6"/>
  <c r="BJ18" i="6"/>
  <c r="BO15" i="6"/>
  <c r="BJ14" i="6"/>
  <c r="BO11" i="6"/>
  <c r="BJ10" i="6"/>
  <c r="BE9" i="6"/>
  <c r="BO7" i="6"/>
  <c r="BJ351" i="6"/>
  <c r="BF351" i="6"/>
  <c r="BD350" i="6"/>
  <c r="BJ349" i="6"/>
  <c r="BF349" i="6"/>
  <c r="BD348" i="6"/>
  <c r="BJ347" i="6"/>
  <c r="BF347" i="6"/>
  <c r="BD346" i="6"/>
  <c r="BD345" i="6"/>
  <c r="BJ344" i="6"/>
  <c r="BF344" i="6"/>
  <c r="BD343" i="6"/>
  <c r="BJ342" i="6"/>
  <c r="BF342" i="6"/>
  <c r="BD341" i="6"/>
  <c r="BJ340" i="6"/>
  <c r="BF340" i="6"/>
  <c r="BD339" i="6"/>
  <c r="BJ338" i="6"/>
  <c r="BF338" i="6"/>
  <c r="BD337" i="6"/>
  <c r="BJ336" i="6"/>
  <c r="BF336" i="6"/>
  <c r="BD335" i="6"/>
  <c r="BJ334" i="6"/>
  <c r="BF334" i="6"/>
  <c r="BD333" i="6"/>
  <c r="BJ332" i="6"/>
  <c r="BF332" i="6"/>
  <c r="BD331" i="6"/>
  <c r="BN330" i="6"/>
  <c r="BJ330" i="6"/>
  <c r="BF330" i="6"/>
  <c r="BD329" i="6"/>
  <c r="BN328" i="6"/>
  <c r="BJ328" i="6"/>
  <c r="BF328" i="6"/>
  <c r="BE350" i="6"/>
  <c r="BE346" i="6"/>
  <c r="BE341" i="6"/>
  <c r="BC340" i="6"/>
  <c r="BE339" i="6"/>
  <c r="BC338" i="6"/>
  <c r="BE337" i="6"/>
  <c r="BC336" i="6"/>
  <c r="BE335" i="6"/>
  <c r="BC334" i="6"/>
  <c r="BE333" i="6"/>
  <c r="BC332" i="6"/>
  <c r="BE331" i="6"/>
  <c r="BC330" i="6"/>
  <c r="BE329" i="6"/>
  <c r="BC328" i="6"/>
  <c r="F29" i="8"/>
  <c r="E32" i="8"/>
  <c r="D349" i="4"/>
  <c r="E349" i="4"/>
  <c r="F349" i="4"/>
  <c r="G349" i="4"/>
  <c r="H349" i="4"/>
  <c r="I349" i="4"/>
  <c r="J349" i="4"/>
  <c r="K349" i="4"/>
  <c r="L349" i="4"/>
  <c r="M349" i="4"/>
  <c r="N349" i="4"/>
  <c r="O349" i="4"/>
  <c r="P349" i="4"/>
  <c r="Q349" i="4"/>
  <c r="R349" i="4"/>
  <c r="S349" i="4"/>
  <c r="T349" i="4"/>
  <c r="U349" i="4"/>
  <c r="V349" i="4"/>
  <c r="W349" i="4"/>
  <c r="X349" i="4"/>
  <c r="Y349" i="4"/>
  <c r="Z349" i="4"/>
  <c r="AA349" i="4"/>
  <c r="AB349" i="4"/>
  <c r="AC349" i="4"/>
  <c r="AD349" i="4"/>
  <c r="AE349" i="4"/>
  <c r="AF349" i="4"/>
  <c r="AG349" i="4"/>
  <c r="AH349" i="4"/>
  <c r="AI349" i="4"/>
  <c r="AJ349" i="4"/>
  <c r="AK349" i="4"/>
  <c r="AL349" i="4"/>
  <c r="AM349" i="4"/>
  <c r="AN349" i="4"/>
  <c r="AO349" i="4"/>
  <c r="AP349" i="4"/>
  <c r="AQ349" i="4"/>
  <c r="AR349" i="4"/>
  <c r="AS349" i="4"/>
  <c r="AT349" i="4"/>
  <c r="AU349" i="4"/>
  <c r="AV349" i="4"/>
  <c r="AW349" i="4"/>
  <c r="AX349" i="4"/>
  <c r="AY349" i="4"/>
  <c r="AZ349" i="4"/>
  <c r="BA349" i="4"/>
  <c r="D350" i="4"/>
  <c r="E350" i="4"/>
  <c r="F350" i="4"/>
  <c r="G350" i="4"/>
  <c r="H350" i="4"/>
  <c r="I350" i="4"/>
  <c r="J350" i="4"/>
  <c r="K350" i="4"/>
  <c r="L350" i="4"/>
  <c r="M350" i="4"/>
  <c r="N350" i="4"/>
  <c r="O350" i="4"/>
  <c r="P350" i="4"/>
  <c r="Q350" i="4"/>
  <c r="R350" i="4"/>
  <c r="S350" i="4"/>
  <c r="T350" i="4"/>
  <c r="U350" i="4"/>
  <c r="V350" i="4"/>
  <c r="W350" i="4"/>
  <c r="X350" i="4"/>
  <c r="Y350" i="4"/>
  <c r="Z350" i="4"/>
  <c r="AA350" i="4"/>
  <c r="AB350" i="4"/>
  <c r="AC350" i="4"/>
  <c r="AD350" i="4"/>
  <c r="AE350" i="4"/>
  <c r="AF350" i="4"/>
  <c r="AG350" i="4"/>
  <c r="AH350" i="4"/>
  <c r="AI350" i="4"/>
  <c r="AJ350" i="4"/>
  <c r="AK350" i="4"/>
  <c r="AL350" i="4"/>
  <c r="AM350" i="4"/>
  <c r="AN350" i="4"/>
  <c r="AO350" i="4"/>
  <c r="AP350" i="4"/>
  <c r="AQ350" i="4"/>
  <c r="AR350" i="4"/>
  <c r="AS350" i="4"/>
  <c r="AT350" i="4"/>
  <c r="AU350" i="4"/>
  <c r="AV350" i="4"/>
  <c r="AW350" i="4"/>
  <c r="AX350" i="4"/>
  <c r="AY350" i="4"/>
  <c r="AZ350" i="4"/>
  <c r="BA350" i="4"/>
  <c r="D351" i="4"/>
  <c r="E351" i="4"/>
  <c r="F351" i="4"/>
  <c r="G351" i="4"/>
  <c r="H351" i="4"/>
  <c r="I351" i="4"/>
  <c r="J351" i="4"/>
  <c r="K351" i="4"/>
  <c r="L351" i="4"/>
  <c r="M351" i="4"/>
  <c r="N351" i="4"/>
  <c r="O351" i="4"/>
  <c r="P351" i="4"/>
  <c r="Q351" i="4"/>
  <c r="R351" i="4"/>
  <c r="S351" i="4"/>
  <c r="T351" i="4"/>
  <c r="U351" i="4"/>
  <c r="V351" i="4"/>
  <c r="W351" i="4"/>
  <c r="X351" i="4"/>
  <c r="Y351" i="4"/>
  <c r="Z351" i="4"/>
  <c r="AA351" i="4"/>
  <c r="AB351" i="4"/>
  <c r="AC351" i="4"/>
  <c r="AD351" i="4"/>
  <c r="AE351" i="4"/>
  <c r="AF351" i="4"/>
  <c r="AG351" i="4"/>
  <c r="AH351" i="4"/>
  <c r="AI351" i="4"/>
  <c r="AJ351" i="4"/>
  <c r="AK351" i="4"/>
  <c r="AL351" i="4"/>
  <c r="AM351" i="4"/>
  <c r="AN351" i="4"/>
  <c r="AO351" i="4"/>
  <c r="AP351" i="4"/>
  <c r="AQ351" i="4"/>
  <c r="AR351" i="4"/>
  <c r="AS351" i="4"/>
  <c r="AT351" i="4"/>
  <c r="AU351" i="4"/>
  <c r="AV351" i="4"/>
  <c r="AW351" i="4"/>
  <c r="AX351" i="4"/>
  <c r="AY351" i="4"/>
  <c r="AZ351" i="4"/>
  <c r="BA351" i="4"/>
  <c r="D328" i="4"/>
  <c r="E328" i="4"/>
  <c r="F328" i="4"/>
  <c r="G328" i="4"/>
  <c r="H328" i="4"/>
  <c r="I328" i="4"/>
  <c r="J328" i="4"/>
  <c r="K328" i="4"/>
  <c r="L328" i="4"/>
  <c r="M328" i="4"/>
  <c r="N328" i="4"/>
  <c r="O328" i="4"/>
  <c r="P328" i="4"/>
  <c r="Q328" i="4"/>
  <c r="R328" i="4"/>
  <c r="S328" i="4"/>
  <c r="T328" i="4"/>
  <c r="U328" i="4"/>
  <c r="V328" i="4"/>
  <c r="W328" i="4"/>
  <c r="X328" i="4"/>
  <c r="Y328" i="4"/>
  <c r="Z328" i="4"/>
  <c r="AA328" i="4"/>
  <c r="AB328" i="4"/>
  <c r="AC328" i="4"/>
  <c r="AD328" i="4"/>
  <c r="AE328" i="4"/>
  <c r="AF328" i="4"/>
  <c r="AG328" i="4"/>
  <c r="AH328" i="4"/>
  <c r="AI328" i="4"/>
  <c r="AJ328" i="4"/>
  <c r="AK328" i="4"/>
  <c r="AL328" i="4"/>
  <c r="AM328" i="4"/>
  <c r="AN328" i="4"/>
  <c r="AO328" i="4"/>
  <c r="AP328" i="4"/>
  <c r="AQ328" i="4"/>
  <c r="AR328" i="4"/>
  <c r="AS328" i="4"/>
  <c r="AT328" i="4"/>
  <c r="AU328" i="4"/>
  <c r="AV328" i="4"/>
  <c r="AW328" i="4"/>
  <c r="AX328" i="4"/>
  <c r="AY328" i="4"/>
  <c r="AZ328" i="4"/>
  <c r="BA328" i="4"/>
  <c r="D329" i="4"/>
  <c r="E329" i="4"/>
  <c r="F329" i="4"/>
  <c r="G329" i="4"/>
  <c r="H329" i="4"/>
  <c r="I329" i="4"/>
  <c r="J329" i="4"/>
  <c r="K329" i="4"/>
  <c r="L329" i="4"/>
  <c r="M329" i="4"/>
  <c r="N329" i="4"/>
  <c r="O329" i="4"/>
  <c r="P329" i="4"/>
  <c r="Q329" i="4"/>
  <c r="R329" i="4"/>
  <c r="S329" i="4"/>
  <c r="T329" i="4"/>
  <c r="U329" i="4"/>
  <c r="V329" i="4"/>
  <c r="W329" i="4"/>
  <c r="X329" i="4"/>
  <c r="Y329" i="4"/>
  <c r="Z329" i="4"/>
  <c r="AA329" i="4"/>
  <c r="AB329" i="4"/>
  <c r="AC329" i="4"/>
  <c r="AD329" i="4"/>
  <c r="AE329" i="4"/>
  <c r="AF329" i="4"/>
  <c r="AG329" i="4"/>
  <c r="AH329" i="4"/>
  <c r="AI329" i="4"/>
  <c r="AJ329" i="4"/>
  <c r="AK329" i="4"/>
  <c r="AL329" i="4"/>
  <c r="AM329" i="4"/>
  <c r="AN329" i="4"/>
  <c r="AO329" i="4"/>
  <c r="AP329" i="4"/>
  <c r="AQ329" i="4"/>
  <c r="AR329" i="4"/>
  <c r="AS329" i="4"/>
  <c r="AT329" i="4"/>
  <c r="AU329" i="4"/>
  <c r="AV329" i="4"/>
  <c r="AW329" i="4"/>
  <c r="AX329" i="4"/>
  <c r="AY329" i="4"/>
  <c r="AZ329" i="4"/>
  <c r="BA329" i="4"/>
  <c r="D330" i="4"/>
  <c r="E330" i="4"/>
  <c r="F330" i="4"/>
  <c r="G330" i="4"/>
  <c r="H330" i="4"/>
  <c r="I330" i="4"/>
  <c r="J330" i="4"/>
  <c r="K330" i="4"/>
  <c r="L330" i="4"/>
  <c r="M330" i="4"/>
  <c r="N330" i="4"/>
  <c r="O330" i="4"/>
  <c r="P330" i="4"/>
  <c r="Q330" i="4"/>
  <c r="R330" i="4"/>
  <c r="S330" i="4"/>
  <c r="T330" i="4"/>
  <c r="U330" i="4"/>
  <c r="V330" i="4"/>
  <c r="W330" i="4"/>
  <c r="X330" i="4"/>
  <c r="Y330" i="4"/>
  <c r="Z330" i="4"/>
  <c r="AA330" i="4"/>
  <c r="AB330" i="4"/>
  <c r="AC330" i="4"/>
  <c r="AD330" i="4"/>
  <c r="AE330" i="4"/>
  <c r="AF330" i="4"/>
  <c r="AG330" i="4"/>
  <c r="AH330" i="4"/>
  <c r="AI330" i="4"/>
  <c r="AJ330" i="4"/>
  <c r="AK330" i="4"/>
  <c r="AL330" i="4"/>
  <c r="AM330" i="4"/>
  <c r="AN330" i="4"/>
  <c r="AO330" i="4"/>
  <c r="AP330" i="4"/>
  <c r="AQ330" i="4"/>
  <c r="AR330" i="4"/>
  <c r="AS330" i="4"/>
  <c r="AT330" i="4"/>
  <c r="AU330" i="4"/>
  <c r="AV330" i="4"/>
  <c r="AW330" i="4"/>
  <c r="AX330" i="4"/>
  <c r="AY330" i="4"/>
  <c r="AZ330" i="4"/>
  <c r="BA330" i="4"/>
  <c r="D331" i="4"/>
  <c r="E331" i="4"/>
  <c r="F331" i="4"/>
  <c r="G331" i="4"/>
  <c r="H331" i="4"/>
  <c r="I331" i="4"/>
  <c r="J331" i="4"/>
  <c r="K331" i="4"/>
  <c r="L331" i="4"/>
  <c r="M331" i="4"/>
  <c r="N331" i="4"/>
  <c r="O331" i="4"/>
  <c r="P331" i="4"/>
  <c r="Q331" i="4"/>
  <c r="R331" i="4"/>
  <c r="S331" i="4"/>
  <c r="T331" i="4"/>
  <c r="U331" i="4"/>
  <c r="V331" i="4"/>
  <c r="W331" i="4"/>
  <c r="X331" i="4"/>
  <c r="Y331" i="4"/>
  <c r="Z331" i="4"/>
  <c r="AA331" i="4"/>
  <c r="AB331" i="4"/>
  <c r="AC331" i="4"/>
  <c r="AD331" i="4"/>
  <c r="AE331" i="4"/>
  <c r="AF331" i="4"/>
  <c r="AG331" i="4"/>
  <c r="AH331" i="4"/>
  <c r="AI331" i="4"/>
  <c r="AJ331" i="4"/>
  <c r="AK331" i="4"/>
  <c r="AL331" i="4"/>
  <c r="AM331" i="4"/>
  <c r="AN331" i="4"/>
  <c r="AO331" i="4"/>
  <c r="AP331" i="4"/>
  <c r="AQ331" i="4"/>
  <c r="AR331" i="4"/>
  <c r="AS331" i="4"/>
  <c r="AT331" i="4"/>
  <c r="AU331" i="4"/>
  <c r="AV331" i="4"/>
  <c r="AW331" i="4"/>
  <c r="AX331" i="4"/>
  <c r="AY331" i="4"/>
  <c r="AZ331" i="4"/>
  <c r="BA331" i="4"/>
  <c r="D332" i="4"/>
  <c r="E332" i="4"/>
  <c r="F332" i="4"/>
  <c r="G332" i="4"/>
  <c r="H332" i="4"/>
  <c r="I332" i="4"/>
  <c r="J332" i="4"/>
  <c r="K332" i="4"/>
  <c r="L332" i="4"/>
  <c r="M332" i="4"/>
  <c r="N332" i="4"/>
  <c r="O332" i="4"/>
  <c r="P332" i="4"/>
  <c r="Q332" i="4"/>
  <c r="R332" i="4"/>
  <c r="S332" i="4"/>
  <c r="T332" i="4"/>
  <c r="U332" i="4"/>
  <c r="V332" i="4"/>
  <c r="W332" i="4"/>
  <c r="X332" i="4"/>
  <c r="Y332" i="4"/>
  <c r="Z332" i="4"/>
  <c r="AA332" i="4"/>
  <c r="AB332" i="4"/>
  <c r="AC332" i="4"/>
  <c r="AD332" i="4"/>
  <c r="AE332" i="4"/>
  <c r="AF332" i="4"/>
  <c r="AG332" i="4"/>
  <c r="AH332" i="4"/>
  <c r="AI332" i="4"/>
  <c r="AJ332" i="4"/>
  <c r="AK332" i="4"/>
  <c r="AL332" i="4"/>
  <c r="AM332" i="4"/>
  <c r="AN332" i="4"/>
  <c r="AO332" i="4"/>
  <c r="AP332" i="4"/>
  <c r="AQ332" i="4"/>
  <c r="AR332" i="4"/>
  <c r="AS332" i="4"/>
  <c r="AT332" i="4"/>
  <c r="AU332" i="4"/>
  <c r="AV332" i="4"/>
  <c r="AW332" i="4"/>
  <c r="AX332" i="4"/>
  <c r="AY332" i="4"/>
  <c r="AZ332" i="4"/>
  <c r="BA332" i="4"/>
  <c r="D333" i="4"/>
  <c r="E333" i="4"/>
  <c r="F333" i="4"/>
  <c r="G333" i="4"/>
  <c r="H333" i="4"/>
  <c r="I333" i="4"/>
  <c r="J333" i="4"/>
  <c r="K333" i="4"/>
  <c r="L333" i="4"/>
  <c r="M333" i="4"/>
  <c r="N333" i="4"/>
  <c r="O333" i="4"/>
  <c r="P333" i="4"/>
  <c r="Q333" i="4"/>
  <c r="R333" i="4"/>
  <c r="S333" i="4"/>
  <c r="T333" i="4"/>
  <c r="U333" i="4"/>
  <c r="V333" i="4"/>
  <c r="W333" i="4"/>
  <c r="X333" i="4"/>
  <c r="Y333" i="4"/>
  <c r="Z333" i="4"/>
  <c r="AA333" i="4"/>
  <c r="AB333" i="4"/>
  <c r="AC333" i="4"/>
  <c r="AD333" i="4"/>
  <c r="AE333" i="4"/>
  <c r="AF333" i="4"/>
  <c r="AG333" i="4"/>
  <c r="AH333" i="4"/>
  <c r="AI333" i="4"/>
  <c r="AJ333" i="4"/>
  <c r="AK333" i="4"/>
  <c r="AL333" i="4"/>
  <c r="AM333" i="4"/>
  <c r="AN333" i="4"/>
  <c r="AO333" i="4"/>
  <c r="AP333" i="4"/>
  <c r="AQ333" i="4"/>
  <c r="AR333" i="4"/>
  <c r="AS333" i="4"/>
  <c r="AT333" i="4"/>
  <c r="AU333" i="4"/>
  <c r="AV333" i="4"/>
  <c r="AW333" i="4"/>
  <c r="AX333" i="4"/>
  <c r="AY333" i="4"/>
  <c r="AZ333" i="4"/>
  <c r="BA333" i="4"/>
  <c r="D334" i="4"/>
  <c r="E334" i="4"/>
  <c r="F334" i="4"/>
  <c r="G334" i="4"/>
  <c r="H334" i="4"/>
  <c r="I334" i="4"/>
  <c r="J334" i="4"/>
  <c r="K334" i="4"/>
  <c r="L334" i="4"/>
  <c r="M334" i="4"/>
  <c r="N334" i="4"/>
  <c r="O334" i="4"/>
  <c r="P334" i="4"/>
  <c r="Q334" i="4"/>
  <c r="R334" i="4"/>
  <c r="S334" i="4"/>
  <c r="T334" i="4"/>
  <c r="U334" i="4"/>
  <c r="V334" i="4"/>
  <c r="W334" i="4"/>
  <c r="X334" i="4"/>
  <c r="Y334" i="4"/>
  <c r="Z334" i="4"/>
  <c r="AA334" i="4"/>
  <c r="AB334" i="4"/>
  <c r="AC334" i="4"/>
  <c r="AD334" i="4"/>
  <c r="AE334" i="4"/>
  <c r="AF334" i="4"/>
  <c r="AG334" i="4"/>
  <c r="AH334" i="4"/>
  <c r="AI334" i="4"/>
  <c r="AJ334" i="4"/>
  <c r="AK334" i="4"/>
  <c r="AL334" i="4"/>
  <c r="AM334" i="4"/>
  <c r="AN334" i="4"/>
  <c r="AO334" i="4"/>
  <c r="AP334" i="4"/>
  <c r="AQ334" i="4"/>
  <c r="AR334" i="4"/>
  <c r="AS334" i="4"/>
  <c r="AT334" i="4"/>
  <c r="AU334" i="4"/>
  <c r="AV334" i="4"/>
  <c r="AW334" i="4"/>
  <c r="AX334" i="4"/>
  <c r="AY334" i="4"/>
  <c r="AZ334" i="4"/>
  <c r="BA334" i="4"/>
  <c r="D335" i="4"/>
  <c r="E335" i="4"/>
  <c r="F335" i="4"/>
  <c r="G335" i="4"/>
  <c r="H335" i="4"/>
  <c r="I335" i="4"/>
  <c r="J335" i="4"/>
  <c r="K335" i="4"/>
  <c r="L335" i="4"/>
  <c r="M335" i="4"/>
  <c r="N335" i="4"/>
  <c r="O335" i="4"/>
  <c r="P335" i="4"/>
  <c r="Q335" i="4"/>
  <c r="R335" i="4"/>
  <c r="S335" i="4"/>
  <c r="T335" i="4"/>
  <c r="U335" i="4"/>
  <c r="V335" i="4"/>
  <c r="W335" i="4"/>
  <c r="X335" i="4"/>
  <c r="Y335" i="4"/>
  <c r="Z335" i="4"/>
  <c r="AA335" i="4"/>
  <c r="AB335" i="4"/>
  <c r="AC335" i="4"/>
  <c r="AD335" i="4"/>
  <c r="AE335" i="4"/>
  <c r="AF335" i="4"/>
  <c r="AG335" i="4"/>
  <c r="AH335" i="4"/>
  <c r="AI335" i="4"/>
  <c r="AJ335" i="4"/>
  <c r="AK335" i="4"/>
  <c r="AL335" i="4"/>
  <c r="AM335" i="4"/>
  <c r="AN335" i="4"/>
  <c r="AO335" i="4"/>
  <c r="AP335" i="4"/>
  <c r="AQ335" i="4"/>
  <c r="AR335" i="4"/>
  <c r="AS335" i="4"/>
  <c r="AT335" i="4"/>
  <c r="AU335" i="4"/>
  <c r="AV335" i="4"/>
  <c r="AW335" i="4"/>
  <c r="AX335" i="4"/>
  <c r="AY335" i="4"/>
  <c r="AZ335" i="4"/>
  <c r="BA335" i="4"/>
  <c r="D336" i="4"/>
  <c r="E336" i="4"/>
  <c r="F336" i="4"/>
  <c r="G336" i="4"/>
  <c r="H336" i="4"/>
  <c r="I336" i="4"/>
  <c r="J336" i="4"/>
  <c r="K336" i="4"/>
  <c r="L336" i="4"/>
  <c r="M336" i="4"/>
  <c r="N336" i="4"/>
  <c r="O336" i="4"/>
  <c r="P336" i="4"/>
  <c r="Q336" i="4"/>
  <c r="R336" i="4"/>
  <c r="S336" i="4"/>
  <c r="T336" i="4"/>
  <c r="U336" i="4"/>
  <c r="V336" i="4"/>
  <c r="W336" i="4"/>
  <c r="X336" i="4"/>
  <c r="Y336" i="4"/>
  <c r="Z336" i="4"/>
  <c r="AA336" i="4"/>
  <c r="AB336" i="4"/>
  <c r="AC336" i="4"/>
  <c r="AD336" i="4"/>
  <c r="AE336" i="4"/>
  <c r="AF336" i="4"/>
  <c r="AG336" i="4"/>
  <c r="AH336" i="4"/>
  <c r="AI336" i="4"/>
  <c r="AJ336" i="4"/>
  <c r="AK336" i="4"/>
  <c r="AL336" i="4"/>
  <c r="AM336" i="4"/>
  <c r="AN336" i="4"/>
  <c r="AO336" i="4"/>
  <c r="AP336" i="4"/>
  <c r="AQ336" i="4"/>
  <c r="AR336" i="4"/>
  <c r="AS336" i="4"/>
  <c r="AT336" i="4"/>
  <c r="AU336" i="4"/>
  <c r="AV336" i="4"/>
  <c r="AW336" i="4"/>
  <c r="AX336" i="4"/>
  <c r="AY336" i="4"/>
  <c r="AZ336" i="4"/>
  <c r="BA336" i="4"/>
  <c r="D337" i="4"/>
  <c r="E337" i="4"/>
  <c r="F337" i="4"/>
  <c r="G337" i="4"/>
  <c r="H337" i="4"/>
  <c r="I337" i="4"/>
  <c r="J337" i="4"/>
  <c r="K337" i="4"/>
  <c r="L337" i="4"/>
  <c r="M337" i="4"/>
  <c r="N337" i="4"/>
  <c r="O337" i="4"/>
  <c r="P337" i="4"/>
  <c r="Q337" i="4"/>
  <c r="R337" i="4"/>
  <c r="S337" i="4"/>
  <c r="T337" i="4"/>
  <c r="U337" i="4"/>
  <c r="V337" i="4"/>
  <c r="W337" i="4"/>
  <c r="X337" i="4"/>
  <c r="Y337" i="4"/>
  <c r="Z337" i="4"/>
  <c r="AA337" i="4"/>
  <c r="AB337" i="4"/>
  <c r="AC337" i="4"/>
  <c r="AD337" i="4"/>
  <c r="AE337" i="4"/>
  <c r="AF337" i="4"/>
  <c r="AG337" i="4"/>
  <c r="AH337" i="4"/>
  <c r="AI337" i="4"/>
  <c r="AJ337" i="4"/>
  <c r="AK337" i="4"/>
  <c r="AL337" i="4"/>
  <c r="AM337" i="4"/>
  <c r="AN337" i="4"/>
  <c r="AO337" i="4"/>
  <c r="AP337" i="4"/>
  <c r="AQ337" i="4"/>
  <c r="AR337" i="4"/>
  <c r="AS337" i="4"/>
  <c r="AT337" i="4"/>
  <c r="AU337" i="4"/>
  <c r="AV337" i="4"/>
  <c r="AW337" i="4"/>
  <c r="AX337" i="4"/>
  <c r="AY337" i="4"/>
  <c r="AZ337" i="4"/>
  <c r="BA337" i="4"/>
  <c r="D338" i="4"/>
  <c r="E338" i="4"/>
  <c r="F338" i="4"/>
  <c r="G338" i="4"/>
  <c r="H338" i="4"/>
  <c r="I338" i="4"/>
  <c r="J338" i="4"/>
  <c r="K338" i="4"/>
  <c r="L338" i="4"/>
  <c r="M338" i="4"/>
  <c r="N338" i="4"/>
  <c r="O338" i="4"/>
  <c r="P338" i="4"/>
  <c r="Q338" i="4"/>
  <c r="R338" i="4"/>
  <c r="S338" i="4"/>
  <c r="T338" i="4"/>
  <c r="U338" i="4"/>
  <c r="V338" i="4"/>
  <c r="W338" i="4"/>
  <c r="X338" i="4"/>
  <c r="Y338" i="4"/>
  <c r="Z338" i="4"/>
  <c r="AA338" i="4"/>
  <c r="AB338" i="4"/>
  <c r="AC338" i="4"/>
  <c r="AD338" i="4"/>
  <c r="AE338" i="4"/>
  <c r="AF338" i="4"/>
  <c r="AG338" i="4"/>
  <c r="AH338" i="4"/>
  <c r="AI338" i="4"/>
  <c r="AJ338" i="4"/>
  <c r="AK338" i="4"/>
  <c r="AL338" i="4"/>
  <c r="AM338" i="4"/>
  <c r="AN338" i="4"/>
  <c r="AO338" i="4"/>
  <c r="AP338" i="4"/>
  <c r="AQ338" i="4"/>
  <c r="AR338" i="4"/>
  <c r="AS338" i="4"/>
  <c r="AT338" i="4"/>
  <c r="AU338" i="4"/>
  <c r="AV338" i="4"/>
  <c r="AW338" i="4"/>
  <c r="AX338" i="4"/>
  <c r="AY338" i="4"/>
  <c r="AZ338" i="4"/>
  <c r="BA338" i="4"/>
  <c r="D339" i="4"/>
  <c r="E339" i="4"/>
  <c r="F339" i="4"/>
  <c r="G339" i="4"/>
  <c r="H339" i="4"/>
  <c r="I339" i="4"/>
  <c r="J339" i="4"/>
  <c r="K339" i="4"/>
  <c r="L339" i="4"/>
  <c r="M339" i="4"/>
  <c r="N339" i="4"/>
  <c r="O339" i="4"/>
  <c r="P339" i="4"/>
  <c r="Q339" i="4"/>
  <c r="R339" i="4"/>
  <c r="S339" i="4"/>
  <c r="T339" i="4"/>
  <c r="U339" i="4"/>
  <c r="V339" i="4"/>
  <c r="W339" i="4"/>
  <c r="X339" i="4"/>
  <c r="Y339" i="4"/>
  <c r="Z339" i="4"/>
  <c r="AA339" i="4"/>
  <c r="AB339" i="4"/>
  <c r="AC339" i="4"/>
  <c r="AD339" i="4"/>
  <c r="AE339" i="4"/>
  <c r="AF339" i="4"/>
  <c r="AG339" i="4"/>
  <c r="AH339" i="4"/>
  <c r="AI339" i="4"/>
  <c r="AJ339" i="4"/>
  <c r="AK339" i="4"/>
  <c r="AL339" i="4"/>
  <c r="AM339" i="4"/>
  <c r="AN339" i="4"/>
  <c r="AO339" i="4"/>
  <c r="AP339" i="4"/>
  <c r="AQ339" i="4"/>
  <c r="AR339" i="4"/>
  <c r="AS339" i="4"/>
  <c r="AT339" i="4"/>
  <c r="AU339" i="4"/>
  <c r="AV339" i="4"/>
  <c r="AW339" i="4"/>
  <c r="AX339" i="4"/>
  <c r="AY339" i="4"/>
  <c r="AZ339" i="4"/>
  <c r="BA339" i="4"/>
  <c r="D340" i="4"/>
  <c r="E340" i="4"/>
  <c r="F340" i="4"/>
  <c r="G340" i="4"/>
  <c r="H340" i="4"/>
  <c r="I340" i="4"/>
  <c r="J340" i="4"/>
  <c r="K340" i="4"/>
  <c r="L340" i="4"/>
  <c r="M340" i="4"/>
  <c r="N340" i="4"/>
  <c r="O340" i="4"/>
  <c r="P340" i="4"/>
  <c r="Q340" i="4"/>
  <c r="R340" i="4"/>
  <c r="S340" i="4"/>
  <c r="T340" i="4"/>
  <c r="U340" i="4"/>
  <c r="V340" i="4"/>
  <c r="W340" i="4"/>
  <c r="X340" i="4"/>
  <c r="Y340" i="4"/>
  <c r="Z340" i="4"/>
  <c r="AA340" i="4"/>
  <c r="AB340" i="4"/>
  <c r="AC340" i="4"/>
  <c r="AD340" i="4"/>
  <c r="AE340" i="4"/>
  <c r="AF340" i="4"/>
  <c r="AG340" i="4"/>
  <c r="AH340" i="4"/>
  <c r="AI340" i="4"/>
  <c r="AJ340" i="4"/>
  <c r="AK340" i="4"/>
  <c r="AL340" i="4"/>
  <c r="AM340" i="4"/>
  <c r="AN340" i="4"/>
  <c r="AO340" i="4"/>
  <c r="AP340" i="4"/>
  <c r="AQ340" i="4"/>
  <c r="AR340" i="4"/>
  <c r="AS340" i="4"/>
  <c r="AT340" i="4"/>
  <c r="AU340" i="4"/>
  <c r="AV340" i="4"/>
  <c r="AW340" i="4"/>
  <c r="AX340" i="4"/>
  <c r="AY340" i="4"/>
  <c r="AZ340" i="4"/>
  <c r="BA340" i="4"/>
  <c r="D341" i="4"/>
  <c r="E341" i="4"/>
  <c r="F341" i="4"/>
  <c r="G341" i="4"/>
  <c r="H341" i="4"/>
  <c r="I341" i="4"/>
  <c r="J341" i="4"/>
  <c r="K341" i="4"/>
  <c r="L341" i="4"/>
  <c r="M341" i="4"/>
  <c r="N341" i="4"/>
  <c r="O341" i="4"/>
  <c r="P341" i="4"/>
  <c r="Q341" i="4"/>
  <c r="R341" i="4"/>
  <c r="S341" i="4"/>
  <c r="T341" i="4"/>
  <c r="U341" i="4"/>
  <c r="V341" i="4"/>
  <c r="W341" i="4"/>
  <c r="X341" i="4"/>
  <c r="Y341" i="4"/>
  <c r="Z341" i="4"/>
  <c r="AA341" i="4"/>
  <c r="AB341" i="4"/>
  <c r="AC341" i="4"/>
  <c r="AD341" i="4"/>
  <c r="AE341" i="4"/>
  <c r="AF341" i="4"/>
  <c r="AG341" i="4"/>
  <c r="AH341" i="4"/>
  <c r="AI341" i="4"/>
  <c r="AJ341" i="4"/>
  <c r="AK341" i="4"/>
  <c r="AL341" i="4"/>
  <c r="AM341" i="4"/>
  <c r="AN341" i="4"/>
  <c r="AO341" i="4"/>
  <c r="AP341" i="4"/>
  <c r="AQ341" i="4"/>
  <c r="AR341" i="4"/>
  <c r="AS341" i="4"/>
  <c r="AT341" i="4"/>
  <c r="AU341" i="4"/>
  <c r="AV341" i="4"/>
  <c r="AW341" i="4"/>
  <c r="AX341" i="4"/>
  <c r="AY341" i="4"/>
  <c r="AZ341" i="4"/>
  <c r="BA341" i="4"/>
  <c r="D342" i="4"/>
  <c r="E342" i="4"/>
  <c r="F342" i="4"/>
  <c r="G342" i="4"/>
  <c r="H342" i="4"/>
  <c r="I342" i="4"/>
  <c r="J342" i="4"/>
  <c r="K342" i="4"/>
  <c r="L342" i="4"/>
  <c r="M342" i="4"/>
  <c r="N342" i="4"/>
  <c r="O342" i="4"/>
  <c r="P342" i="4"/>
  <c r="Q342" i="4"/>
  <c r="R342" i="4"/>
  <c r="S342" i="4"/>
  <c r="T342" i="4"/>
  <c r="U342" i="4"/>
  <c r="V342" i="4"/>
  <c r="W342" i="4"/>
  <c r="X342" i="4"/>
  <c r="Y342" i="4"/>
  <c r="Z342" i="4"/>
  <c r="AA342" i="4"/>
  <c r="AB342" i="4"/>
  <c r="AC342" i="4"/>
  <c r="AD342" i="4"/>
  <c r="AE342" i="4"/>
  <c r="AF342" i="4"/>
  <c r="AG342" i="4"/>
  <c r="AH342" i="4"/>
  <c r="AI342" i="4"/>
  <c r="AJ342" i="4"/>
  <c r="AK342" i="4"/>
  <c r="AL342" i="4"/>
  <c r="AM342" i="4"/>
  <c r="AN342" i="4"/>
  <c r="AO342" i="4"/>
  <c r="AP342" i="4"/>
  <c r="AQ342" i="4"/>
  <c r="AR342" i="4"/>
  <c r="AS342" i="4"/>
  <c r="AT342" i="4"/>
  <c r="AU342" i="4"/>
  <c r="AV342" i="4"/>
  <c r="AW342" i="4"/>
  <c r="AX342" i="4"/>
  <c r="AY342" i="4"/>
  <c r="AZ342" i="4"/>
  <c r="BA342" i="4"/>
  <c r="D343" i="4"/>
  <c r="E343" i="4"/>
  <c r="F343" i="4"/>
  <c r="G343" i="4"/>
  <c r="H343" i="4"/>
  <c r="I343" i="4"/>
  <c r="J343" i="4"/>
  <c r="K343" i="4"/>
  <c r="L343" i="4"/>
  <c r="M343" i="4"/>
  <c r="N343" i="4"/>
  <c r="O343" i="4"/>
  <c r="P343" i="4"/>
  <c r="Q343" i="4"/>
  <c r="R343" i="4"/>
  <c r="S343" i="4"/>
  <c r="T343" i="4"/>
  <c r="U343" i="4"/>
  <c r="V343" i="4"/>
  <c r="W343" i="4"/>
  <c r="X343" i="4"/>
  <c r="Y343" i="4"/>
  <c r="Z343" i="4"/>
  <c r="AA343" i="4"/>
  <c r="AB343" i="4"/>
  <c r="AC343" i="4"/>
  <c r="AD343" i="4"/>
  <c r="AE343" i="4"/>
  <c r="AF343" i="4"/>
  <c r="AG343" i="4"/>
  <c r="AH343" i="4"/>
  <c r="AI343" i="4"/>
  <c r="AJ343" i="4"/>
  <c r="AK343" i="4"/>
  <c r="AL343" i="4"/>
  <c r="AM343" i="4"/>
  <c r="AN343" i="4"/>
  <c r="AO343" i="4"/>
  <c r="AP343" i="4"/>
  <c r="AQ343" i="4"/>
  <c r="AR343" i="4"/>
  <c r="AS343" i="4"/>
  <c r="AT343" i="4"/>
  <c r="AU343" i="4"/>
  <c r="AV343" i="4"/>
  <c r="AW343" i="4"/>
  <c r="AX343" i="4"/>
  <c r="AY343" i="4"/>
  <c r="AZ343" i="4"/>
  <c r="BA343" i="4"/>
  <c r="D344" i="4"/>
  <c r="E344" i="4"/>
  <c r="F344" i="4"/>
  <c r="G344" i="4"/>
  <c r="H344" i="4"/>
  <c r="I344" i="4"/>
  <c r="J344" i="4"/>
  <c r="K344" i="4"/>
  <c r="L344" i="4"/>
  <c r="M344" i="4"/>
  <c r="N344" i="4"/>
  <c r="O344" i="4"/>
  <c r="P344" i="4"/>
  <c r="Q344" i="4"/>
  <c r="R344" i="4"/>
  <c r="S344" i="4"/>
  <c r="T344" i="4"/>
  <c r="U344" i="4"/>
  <c r="V344" i="4"/>
  <c r="W344" i="4"/>
  <c r="X344" i="4"/>
  <c r="Y344" i="4"/>
  <c r="Z344" i="4"/>
  <c r="AA344" i="4"/>
  <c r="AB344" i="4"/>
  <c r="AC344" i="4"/>
  <c r="AD344" i="4"/>
  <c r="AE344" i="4"/>
  <c r="AF344" i="4"/>
  <c r="AG344" i="4"/>
  <c r="AH344" i="4"/>
  <c r="AI344" i="4"/>
  <c r="AJ344" i="4"/>
  <c r="AK344" i="4"/>
  <c r="AL344" i="4"/>
  <c r="AM344" i="4"/>
  <c r="AN344" i="4"/>
  <c r="AO344" i="4"/>
  <c r="AP344" i="4"/>
  <c r="AQ344" i="4"/>
  <c r="AR344" i="4"/>
  <c r="AS344" i="4"/>
  <c r="AT344" i="4"/>
  <c r="AU344" i="4"/>
  <c r="AV344" i="4"/>
  <c r="AW344" i="4"/>
  <c r="AX344" i="4"/>
  <c r="AY344" i="4"/>
  <c r="AZ344" i="4"/>
  <c r="BA344" i="4"/>
  <c r="D345" i="4"/>
  <c r="E345" i="4"/>
  <c r="F345" i="4"/>
  <c r="G345" i="4"/>
  <c r="H345" i="4"/>
  <c r="I345" i="4"/>
  <c r="J345" i="4"/>
  <c r="K345" i="4"/>
  <c r="L345" i="4"/>
  <c r="M345" i="4"/>
  <c r="N345" i="4"/>
  <c r="O345" i="4"/>
  <c r="P345" i="4"/>
  <c r="Q345" i="4"/>
  <c r="R345" i="4"/>
  <c r="S345" i="4"/>
  <c r="T345" i="4"/>
  <c r="U345" i="4"/>
  <c r="V345" i="4"/>
  <c r="W345" i="4"/>
  <c r="X345" i="4"/>
  <c r="Y345" i="4"/>
  <c r="Z345" i="4"/>
  <c r="AA345" i="4"/>
  <c r="AB345" i="4"/>
  <c r="AC345" i="4"/>
  <c r="AD345" i="4"/>
  <c r="AE345" i="4"/>
  <c r="AF345" i="4"/>
  <c r="AG345" i="4"/>
  <c r="AH345" i="4"/>
  <c r="AI345" i="4"/>
  <c r="AJ345" i="4"/>
  <c r="AK345" i="4"/>
  <c r="AL345" i="4"/>
  <c r="AM345" i="4"/>
  <c r="AN345" i="4"/>
  <c r="AO345" i="4"/>
  <c r="AP345" i="4"/>
  <c r="AQ345" i="4"/>
  <c r="AR345" i="4"/>
  <c r="AS345" i="4"/>
  <c r="AT345" i="4"/>
  <c r="AU345" i="4"/>
  <c r="AV345" i="4"/>
  <c r="AW345" i="4"/>
  <c r="AX345" i="4"/>
  <c r="AY345" i="4"/>
  <c r="AZ345" i="4"/>
  <c r="BA345" i="4"/>
  <c r="D346" i="4"/>
  <c r="E346" i="4"/>
  <c r="F346" i="4"/>
  <c r="G346" i="4"/>
  <c r="H346" i="4"/>
  <c r="I346" i="4"/>
  <c r="J346" i="4"/>
  <c r="K346" i="4"/>
  <c r="L346" i="4"/>
  <c r="M346" i="4"/>
  <c r="N346" i="4"/>
  <c r="O346" i="4"/>
  <c r="P346" i="4"/>
  <c r="Q346" i="4"/>
  <c r="R346" i="4"/>
  <c r="S346" i="4"/>
  <c r="T346" i="4"/>
  <c r="U346" i="4"/>
  <c r="V346" i="4"/>
  <c r="W346" i="4"/>
  <c r="X346" i="4"/>
  <c r="Y346" i="4"/>
  <c r="Z346" i="4"/>
  <c r="AA346" i="4"/>
  <c r="AB346" i="4"/>
  <c r="AC346" i="4"/>
  <c r="AD346" i="4"/>
  <c r="AE346" i="4"/>
  <c r="AF346" i="4"/>
  <c r="AG346" i="4"/>
  <c r="AH346" i="4"/>
  <c r="AI346" i="4"/>
  <c r="AJ346" i="4"/>
  <c r="AK346" i="4"/>
  <c r="AL346" i="4"/>
  <c r="AM346" i="4"/>
  <c r="AN346" i="4"/>
  <c r="AO346" i="4"/>
  <c r="AP346" i="4"/>
  <c r="AQ346" i="4"/>
  <c r="AR346" i="4"/>
  <c r="AS346" i="4"/>
  <c r="AT346" i="4"/>
  <c r="AU346" i="4"/>
  <c r="AV346" i="4"/>
  <c r="AW346" i="4"/>
  <c r="AX346" i="4"/>
  <c r="AY346" i="4"/>
  <c r="AZ346" i="4"/>
  <c r="BA346" i="4"/>
  <c r="D347" i="4"/>
  <c r="E347" i="4"/>
  <c r="F347" i="4"/>
  <c r="G347" i="4"/>
  <c r="H347" i="4"/>
  <c r="I347" i="4"/>
  <c r="J347" i="4"/>
  <c r="K347" i="4"/>
  <c r="L347" i="4"/>
  <c r="M347" i="4"/>
  <c r="N347" i="4"/>
  <c r="O347" i="4"/>
  <c r="P347" i="4"/>
  <c r="Q347" i="4"/>
  <c r="R347" i="4"/>
  <c r="S347" i="4"/>
  <c r="T347" i="4"/>
  <c r="U347" i="4"/>
  <c r="V347" i="4"/>
  <c r="W347" i="4"/>
  <c r="X347" i="4"/>
  <c r="Y347" i="4"/>
  <c r="Z347" i="4"/>
  <c r="AA347" i="4"/>
  <c r="AB347" i="4"/>
  <c r="AC347" i="4"/>
  <c r="AD347" i="4"/>
  <c r="AE347" i="4"/>
  <c r="AF347" i="4"/>
  <c r="AG347" i="4"/>
  <c r="AH347" i="4"/>
  <c r="AI347" i="4"/>
  <c r="AJ347" i="4"/>
  <c r="AK347" i="4"/>
  <c r="AL347" i="4"/>
  <c r="AM347" i="4"/>
  <c r="AN347" i="4"/>
  <c r="AO347" i="4"/>
  <c r="AP347" i="4"/>
  <c r="AQ347" i="4"/>
  <c r="AR347" i="4"/>
  <c r="AS347" i="4"/>
  <c r="AT347" i="4"/>
  <c r="AU347" i="4"/>
  <c r="AV347" i="4"/>
  <c r="AW347" i="4"/>
  <c r="AX347" i="4"/>
  <c r="AY347" i="4"/>
  <c r="AZ347" i="4"/>
  <c r="BA347" i="4"/>
  <c r="D348" i="4"/>
  <c r="E348" i="4"/>
  <c r="F348" i="4"/>
  <c r="G348" i="4"/>
  <c r="H348" i="4"/>
  <c r="I348" i="4"/>
  <c r="J348" i="4"/>
  <c r="K348" i="4"/>
  <c r="L348" i="4"/>
  <c r="M348" i="4"/>
  <c r="N348" i="4"/>
  <c r="O348" i="4"/>
  <c r="P348" i="4"/>
  <c r="Q348" i="4"/>
  <c r="R348" i="4"/>
  <c r="S348" i="4"/>
  <c r="T348" i="4"/>
  <c r="U348" i="4"/>
  <c r="V348" i="4"/>
  <c r="W348" i="4"/>
  <c r="X348" i="4"/>
  <c r="Y348" i="4"/>
  <c r="Z348" i="4"/>
  <c r="AA348" i="4"/>
  <c r="AB348" i="4"/>
  <c r="AC348" i="4"/>
  <c r="AD348" i="4"/>
  <c r="AE348" i="4"/>
  <c r="AF348" i="4"/>
  <c r="AG348" i="4"/>
  <c r="AH348" i="4"/>
  <c r="AI348" i="4"/>
  <c r="AJ348" i="4"/>
  <c r="AK348" i="4"/>
  <c r="AL348" i="4"/>
  <c r="AM348" i="4"/>
  <c r="AN348" i="4"/>
  <c r="AO348" i="4"/>
  <c r="AP348" i="4"/>
  <c r="AQ348" i="4"/>
  <c r="AR348" i="4"/>
  <c r="AS348" i="4"/>
  <c r="AT348" i="4"/>
  <c r="AU348" i="4"/>
  <c r="AV348" i="4"/>
  <c r="AW348" i="4"/>
  <c r="AX348" i="4"/>
  <c r="AY348" i="4"/>
  <c r="AZ348" i="4"/>
  <c r="BA348" i="4"/>
  <c r="BE317" i="6" l="1"/>
  <c r="BC317" i="6"/>
  <c r="AV347" i="6"/>
  <c r="AL346" i="6"/>
  <c r="AB345" i="6"/>
  <c r="R344" i="6"/>
  <c r="AV342" i="6"/>
  <c r="AL341" i="6"/>
  <c r="AB340" i="6"/>
  <c r="R339" i="6"/>
  <c r="H338" i="6"/>
  <c r="AV336" i="6"/>
  <c r="AL335" i="6"/>
  <c r="AB334" i="6"/>
  <c r="R333" i="6"/>
  <c r="H332" i="6"/>
  <c r="AV330" i="6"/>
  <c r="AL329" i="6"/>
  <c r="AB328" i="6"/>
  <c r="BA347" i="6"/>
  <c r="AQ346" i="6"/>
  <c r="AG345" i="6"/>
  <c r="W344" i="6"/>
  <c r="BA342" i="6"/>
  <c r="AQ341" i="6"/>
  <c r="AG340" i="6"/>
  <c r="W339" i="6"/>
  <c r="M338" i="6"/>
  <c r="BA336" i="6"/>
  <c r="AQ335" i="6"/>
  <c r="AG334" i="6"/>
  <c r="W333" i="6"/>
  <c r="M332" i="6"/>
  <c r="BA330" i="6"/>
  <c r="AQ329" i="6"/>
  <c r="AG328" i="6"/>
  <c r="M351" i="6"/>
  <c r="BA349" i="6"/>
  <c r="H348" i="6"/>
  <c r="AV346" i="6"/>
  <c r="AL345" i="6"/>
  <c r="AB344" i="6"/>
  <c r="H343" i="6"/>
  <c r="AV341" i="6"/>
  <c r="AL340" i="6"/>
  <c r="AB339" i="6"/>
  <c r="R338" i="6"/>
  <c r="H337" i="6"/>
  <c r="AV335" i="6"/>
  <c r="AL334" i="6"/>
  <c r="AB333" i="6"/>
  <c r="R332" i="6"/>
  <c r="H331" i="6"/>
  <c r="AV329" i="6"/>
  <c r="AL328" i="6"/>
  <c r="R351" i="6"/>
  <c r="H350" i="6"/>
  <c r="AL337" i="6"/>
  <c r="AB336" i="6"/>
  <c r="AB349" i="6"/>
  <c r="AG344" i="6"/>
  <c r="M343" i="6"/>
  <c r="BA341" i="6"/>
  <c r="AQ340" i="6"/>
  <c r="AG339" i="6"/>
  <c r="W338" i="6"/>
  <c r="M337" i="6"/>
  <c r="BA335" i="6"/>
  <c r="AQ334" i="6"/>
  <c r="AG333" i="6"/>
  <c r="W332" i="6"/>
  <c r="M331" i="6"/>
  <c r="W351" i="6"/>
  <c r="AL348" i="6"/>
  <c r="AB347" i="6"/>
  <c r="R346" i="6"/>
  <c r="H345" i="6"/>
  <c r="AL343" i="6"/>
  <c r="AB342" i="6"/>
  <c r="R341" i="6"/>
  <c r="H340" i="6"/>
  <c r="AV338" i="6"/>
  <c r="R335" i="6"/>
  <c r="H334" i="6"/>
  <c r="AV332" i="6"/>
  <c r="AL331" i="6"/>
  <c r="AB330" i="6"/>
  <c r="R329" i="6"/>
  <c r="H328" i="6"/>
  <c r="AV351" i="6"/>
  <c r="AL350" i="6"/>
  <c r="M348" i="6"/>
  <c r="BA329" i="6"/>
  <c r="AQ328" i="6"/>
  <c r="M350" i="6"/>
  <c r="AQ345" i="6"/>
  <c r="H333" i="6"/>
  <c r="AV331" i="6"/>
  <c r="AL330" i="6"/>
  <c r="AB329" i="6"/>
  <c r="R328" i="6"/>
  <c r="AV350" i="6"/>
  <c r="AL349" i="6"/>
  <c r="BA346" i="6"/>
  <c r="H351" i="6"/>
  <c r="AV349" i="6"/>
  <c r="BA350" i="6"/>
  <c r="AQ349" i="6"/>
  <c r="H344" i="6"/>
  <c r="AV343" i="6"/>
  <c r="AL342" i="6"/>
  <c r="AB341" i="6"/>
  <c r="R340" i="6"/>
  <c r="H339" i="6"/>
  <c r="AV337" i="6"/>
  <c r="AL336" i="6"/>
  <c r="AB335" i="6"/>
  <c r="R334" i="6"/>
  <c r="R345" i="6"/>
  <c r="W348" i="6"/>
  <c r="M347" i="6"/>
  <c r="BA345" i="6"/>
  <c r="AQ344" i="6"/>
  <c r="W343" i="6"/>
  <c r="M342" i="6"/>
  <c r="BA340" i="6"/>
  <c r="AQ339" i="6"/>
  <c r="AG338" i="6"/>
  <c r="W337" i="6"/>
  <c r="M336" i="6"/>
  <c r="BA334" i="6"/>
  <c r="AQ333" i="6"/>
  <c r="AG332" i="6"/>
  <c r="W331" i="6"/>
  <c r="M330" i="6"/>
  <c r="AG351" i="6"/>
  <c r="W350" i="6"/>
  <c r="M349" i="6"/>
  <c r="AV348" i="6"/>
  <c r="AL347" i="6"/>
  <c r="AB346" i="6"/>
  <c r="AG348" i="6"/>
  <c r="W347" i="6"/>
  <c r="M346" i="6"/>
  <c r="BA344" i="6"/>
  <c r="AG343" i="6"/>
  <c r="W342" i="6"/>
  <c r="M341" i="6"/>
  <c r="BA339" i="6"/>
  <c r="AQ338" i="6"/>
  <c r="AG337" i="6"/>
  <c r="W336" i="6"/>
  <c r="M335" i="6"/>
  <c r="BA333" i="6"/>
  <c r="AQ332" i="6"/>
  <c r="AG331" i="6"/>
  <c r="W330" i="6"/>
  <c r="M329" i="6"/>
  <c r="AQ351" i="6"/>
  <c r="AG350" i="6"/>
  <c r="W349" i="6"/>
  <c r="AG347" i="6"/>
  <c r="M345" i="6"/>
  <c r="AQ343" i="6"/>
  <c r="AG342" i="6"/>
  <c r="W341" i="6"/>
  <c r="M340" i="6"/>
  <c r="BA338" i="6"/>
  <c r="AQ337" i="6"/>
  <c r="AG336" i="6"/>
  <c r="W335" i="6"/>
  <c r="M334" i="6"/>
  <c r="BA332" i="6"/>
  <c r="AQ331" i="6"/>
  <c r="AG330" i="6"/>
  <c r="W329" i="6"/>
  <c r="M328" i="6"/>
  <c r="BA351" i="6"/>
  <c r="AQ350" i="6"/>
  <c r="AG349" i="6"/>
  <c r="AQ348" i="6"/>
  <c r="W346" i="6"/>
  <c r="R348" i="6"/>
  <c r="H347" i="6"/>
  <c r="AV345" i="6"/>
  <c r="AL344" i="6"/>
  <c r="R343" i="6"/>
  <c r="H342" i="6"/>
  <c r="AV340" i="6"/>
  <c r="AL339" i="6"/>
  <c r="AB338" i="6"/>
  <c r="R337" i="6"/>
  <c r="H336" i="6"/>
  <c r="AV334" i="6"/>
  <c r="AL333" i="6"/>
  <c r="AB332" i="6"/>
  <c r="R331" i="6"/>
  <c r="H330" i="6"/>
  <c r="AV328" i="6"/>
  <c r="AB351" i="6"/>
  <c r="R350" i="6"/>
  <c r="H349" i="6"/>
  <c r="AG346" i="6"/>
  <c r="M344" i="6"/>
  <c r="BA343" i="6"/>
  <c r="AQ342" i="6"/>
  <c r="AG341" i="6"/>
  <c r="W340" i="6"/>
  <c r="M339" i="6"/>
  <c r="BA337" i="6"/>
  <c r="AQ336" i="6"/>
  <c r="AG335" i="6"/>
  <c r="W334" i="6"/>
  <c r="M333" i="6"/>
  <c r="BA331" i="6"/>
  <c r="AQ330" i="6"/>
  <c r="AG329" i="6"/>
  <c r="W328" i="6"/>
  <c r="BA348" i="6"/>
  <c r="W345" i="6"/>
  <c r="AB348" i="6"/>
  <c r="R347" i="6"/>
  <c r="H346" i="6"/>
  <c r="AV344" i="6"/>
  <c r="AB343" i="6"/>
  <c r="R342" i="6"/>
  <c r="H341" i="6"/>
  <c r="AV339" i="6"/>
  <c r="AL338" i="6"/>
  <c r="AB337" i="6"/>
  <c r="R336" i="6"/>
  <c r="H335" i="6"/>
  <c r="AV333" i="6"/>
  <c r="AL332" i="6"/>
  <c r="AB331" i="6"/>
  <c r="R330" i="6"/>
  <c r="H329" i="6"/>
  <c r="AL351" i="6"/>
  <c r="AB350" i="6"/>
  <c r="R349" i="6"/>
  <c r="BO318" i="6"/>
  <c r="BO317" i="6"/>
  <c r="BM317" i="6"/>
  <c r="BP317" i="6"/>
  <c r="BK317" i="6"/>
  <c r="BN317" i="6"/>
  <c r="BH317" i="6"/>
  <c r="AQ347" i="6"/>
  <c r="AU351" i="6"/>
  <c r="AA351" i="6"/>
  <c r="G351" i="6"/>
  <c r="AK350" i="6"/>
  <c r="Q350" i="6"/>
  <c r="AU349" i="6"/>
  <c r="AA349" i="6"/>
  <c r="G349" i="6"/>
  <c r="AS348" i="6"/>
  <c r="Y348" i="6"/>
  <c r="E348" i="6"/>
  <c r="AI347" i="6"/>
  <c r="O347" i="6"/>
  <c r="AS346" i="6"/>
  <c r="Y346" i="6"/>
  <c r="E346" i="6"/>
  <c r="AS345" i="6"/>
  <c r="Y345" i="6"/>
  <c r="E345" i="6"/>
  <c r="AI344" i="6"/>
  <c r="O344" i="6"/>
  <c r="AS343" i="6"/>
  <c r="Y343" i="6"/>
  <c r="E343" i="6"/>
  <c r="AI342" i="6"/>
  <c r="O342" i="6"/>
  <c r="AS341" i="6"/>
  <c r="Y341" i="6"/>
  <c r="E341" i="6"/>
  <c r="AI340" i="6"/>
  <c r="O340" i="6"/>
  <c r="AS339" i="6"/>
  <c r="Y339" i="6"/>
  <c r="E339" i="6"/>
  <c r="AI338" i="6"/>
  <c r="O338" i="6"/>
  <c r="AS337" i="6"/>
  <c r="Y337" i="6"/>
  <c r="E337" i="6"/>
  <c r="AI336" i="6"/>
  <c r="O336" i="6"/>
  <c r="AS335" i="6"/>
  <c r="Y335" i="6"/>
  <c r="E335" i="6"/>
  <c r="AI334" i="6"/>
  <c r="O334" i="6"/>
  <c r="AS333" i="6"/>
  <c r="Y333" i="6"/>
  <c r="E333" i="6"/>
  <c r="AI332" i="6"/>
  <c r="O332" i="6"/>
  <c r="AS331" i="6"/>
  <c r="Y331" i="6"/>
  <c r="E331" i="6"/>
  <c r="AI330" i="6"/>
  <c r="O330" i="6"/>
  <c r="AS329" i="6"/>
  <c r="Y329" i="6"/>
  <c r="E329" i="6"/>
  <c r="AI328" i="6"/>
  <c r="O328" i="6"/>
  <c r="AI351" i="6"/>
  <c r="O351" i="6"/>
  <c r="AS350" i="6"/>
  <c r="Y350" i="6"/>
  <c r="E350" i="6"/>
  <c r="AI349" i="6"/>
  <c r="O349" i="6"/>
  <c r="AS351" i="6"/>
  <c r="Y351" i="6"/>
  <c r="E351" i="6"/>
  <c r="AI350" i="6"/>
  <c r="O350" i="6"/>
  <c r="AS349" i="6"/>
  <c r="Y349" i="6"/>
  <c r="E349" i="6"/>
  <c r="AO345" i="6"/>
  <c r="U345" i="6"/>
  <c r="AY344" i="6"/>
  <c r="AE344" i="6"/>
  <c r="K344" i="6"/>
  <c r="AE340" i="6"/>
  <c r="K340" i="6"/>
  <c r="AO339" i="6"/>
  <c r="U339" i="6"/>
  <c r="AY338" i="6"/>
  <c r="AE338" i="6"/>
  <c r="K338" i="6"/>
  <c r="AO337" i="6"/>
  <c r="U337" i="6"/>
  <c r="AY336" i="6"/>
  <c r="AE336" i="6"/>
  <c r="K336" i="6"/>
  <c r="AO335" i="6"/>
  <c r="U335" i="6"/>
  <c r="AY334" i="6"/>
  <c r="AE334" i="6"/>
  <c r="K334" i="6"/>
  <c r="AO333" i="6"/>
  <c r="U333" i="6"/>
  <c r="AY332" i="6"/>
  <c r="AE332" i="6"/>
  <c r="K332" i="6"/>
  <c r="AO331" i="6"/>
  <c r="U331" i="6"/>
  <c r="AY330" i="6"/>
  <c r="AE330" i="6"/>
  <c r="K330" i="6"/>
  <c r="AO329" i="6"/>
  <c r="U329" i="6"/>
  <c r="AY328" i="6"/>
  <c r="AE328" i="6"/>
  <c r="K328" i="6"/>
  <c r="AY351" i="6"/>
  <c r="AE351" i="6"/>
  <c r="K351" i="6"/>
  <c r="AO350" i="6"/>
  <c r="U350" i="6"/>
  <c r="AY349" i="6"/>
  <c r="AE349" i="6"/>
  <c r="K349" i="6"/>
  <c r="BA328" i="6"/>
  <c r="BN318" i="6"/>
  <c r="BI318" i="6"/>
  <c r="BO316" i="6"/>
  <c r="BI316" i="6"/>
  <c r="BH316" i="6"/>
  <c r="BN316" i="6"/>
  <c r="BI317" i="6"/>
  <c r="BJ316" i="6"/>
  <c r="BM316" i="6"/>
  <c r="BH318" i="6"/>
  <c r="AJ351" i="6"/>
  <c r="P351" i="6"/>
  <c r="AT350" i="6"/>
  <c r="Z350" i="6"/>
  <c r="BC318" i="6"/>
  <c r="BD317" i="6"/>
  <c r="BM318" i="6"/>
  <c r="AU348" i="6"/>
  <c r="AA348" i="6"/>
  <c r="G348" i="6"/>
  <c r="AK347" i="6"/>
  <c r="Q347" i="6"/>
  <c r="AU346" i="6"/>
  <c r="AA346" i="6"/>
  <c r="G346" i="6"/>
  <c r="AU345" i="6"/>
  <c r="AA345" i="6"/>
  <c r="G345" i="6"/>
  <c r="AK344" i="6"/>
  <c r="Q344" i="6"/>
  <c r="AU343" i="6"/>
  <c r="AA343" i="6"/>
  <c r="G343" i="6"/>
  <c r="AK342" i="6"/>
  <c r="Q342" i="6"/>
  <c r="AU341" i="6"/>
  <c r="AA341" i="6"/>
  <c r="G341" i="6"/>
  <c r="AK340" i="6"/>
  <c r="Q340" i="6"/>
  <c r="AU339" i="6"/>
  <c r="AA339" i="6"/>
  <c r="G339" i="6"/>
  <c r="AK338" i="6"/>
  <c r="Q338" i="6"/>
  <c r="AU337" i="6"/>
  <c r="AA337" i="6"/>
  <c r="G337" i="6"/>
  <c r="AK336" i="6"/>
  <c r="Q336" i="6"/>
  <c r="AU335" i="6"/>
  <c r="AA335" i="6"/>
  <c r="G335" i="6"/>
  <c r="AK334" i="6"/>
  <c r="Q334" i="6"/>
  <c r="AU333" i="6"/>
  <c r="AA333" i="6"/>
  <c r="G333" i="6"/>
  <c r="AK332" i="6"/>
  <c r="Q332" i="6"/>
  <c r="AU331" i="6"/>
  <c r="AA331" i="6"/>
  <c r="G331" i="6"/>
  <c r="AK330" i="6"/>
  <c r="Q330" i="6"/>
  <c r="AU329" i="6"/>
  <c r="AA329" i="6"/>
  <c r="G329" i="6"/>
  <c r="AK328" i="6"/>
  <c r="Q328" i="6"/>
  <c r="AK351" i="6"/>
  <c r="Q351" i="6"/>
  <c r="AU350" i="6"/>
  <c r="AA350" i="6"/>
  <c r="G350" i="6"/>
  <c r="AK349" i="6"/>
  <c r="Q349" i="6"/>
  <c r="BF317" i="6"/>
  <c r="BF318" i="6"/>
  <c r="BE318" i="6"/>
  <c r="BD318" i="6"/>
  <c r="AK348" i="6"/>
  <c r="Q348" i="6"/>
  <c r="AU347" i="6"/>
  <c r="AA347" i="6"/>
  <c r="G347" i="6"/>
  <c r="AK346" i="6"/>
  <c r="Q346" i="6"/>
  <c r="AK345" i="6"/>
  <c r="Q345" i="6"/>
  <c r="AU344" i="6"/>
  <c r="AA344" i="6"/>
  <c r="G344" i="6"/>
  <c r="AK343" i="6"/>
  <c r="Q343" i="6"/>
  <c r="AU342" i="6"/>
  <c r="AA342" i="6"/>
  <c r="G342" i="6"/>
  <c r="AK341" i="6"/>
  <c r="Q341" i="6"/>
  <c r="AU340" i="6"/>
  <c r="AA340" i="6"/>
  <c r="G340" i="6"/>
  <c r="AK339" i="6"/>
  <c r="Q339" i="6"/>
  <c r="AU338" i="6"/>
  <c r="AA338" i="6"/>
  <c r="G338" i="6"/>
  <c r="AK337" i="6"/>
  <c r="Q337" i="6"/>
  <c r="AU336" i="6"/>
  <c r="AA336" i="6"/>
  <c r="G336" i="6"/>
  <c r="AK335" i="6"/>
  <c r="Q335" i="6"/>
  <c r="AU334" i="6"/>
  <c r="AA334" i="6"/>
  <c r="G334" i="6"/>
  <c r="AK333" i="6"/>
  <c r="Q333" i="6"/>
  <c r="AU332" i="6"/>
  <c r="AA332" i="6"/>
  <c r="G332" i="6"/>
  <c r="AK331" i="6"/>
  <c r="Q331" i="6"/>
  <c r="AU330" i="6"/>
  <c r="AA330" i="6"/>
  <c r="G330" i="6"/>
  <c r="AK329" i="6"/>
  <c r="Q329" i="6"/>
  <c r="AU328" i="6"/>
  <c r="AA328" i="6"/>
  <c r="G328" i="6"/>
  <c r="F350" i="6"/>
  <c r="AJ349" i="6"/>
  <c r="P349" i="6"/>
  <c r="AI348" i="6"/>
  <c r="O348" i="6"/>
  <c r="AS347" i="6"/>
  <c r="Y347" i="6"/>
  <c r="E347" i="6"/>
  <c r="AI346" i="6"/>
  <c r="O346" i="6"/>
  <c r="AI345" i="6"/>
  <c r="O345" i="6"/>
  <c r="AS344" i="6"/>
  <c r="Y344" i="6"/>
  <c r="E344" i="6"/>
  <c r="AI343" i="6"/>
  <c r="O343" i="6"/>
  <c r="AS342" i="6"/>
  <c r="Y342" i="6"/>
  <c r="E342" i="6"/>
  <c r="AI341" i="6"/>
  <c r="O341" i="6"/>
  <c r="AS340" i="6"/>
  <c r="Y340" i="6"/>
  <c r="E340" i="6"/>
  <c r="AI339" i="6"/>
  <c r="O339" i="6"/>
  <c r="AS338" i="6"/>
  <c r="Y338" i="6"/>
  <c r="E338" i="6"/>
  <c r="AI337" i="6"/>
  <c r="O337" i="6"/>
  <c r="AS336" i="6"/>
  <c r="Y336" i="6"/>
  <c r="E336" i="6"/>
  <c r="AI335" i="6"/>
  <c r="O335" i="6"/>
  <c r="AS334" i="6"/>
  <c r="Y334" i="6"/>
  <c r="E334" i="6"/>
  <c r="AI333" i="6"/>
  <c r="O333" i="6"/>
  <c r="AS332" i="6"/>
  <c r="Y332" i="6"/>
  <c r="E332" i="6"/>
  <c r="AI331" i="6"/>
  <c r="O331" i="6"/>
  <c r="AS330" i="6"/>
  <c r="Y330" i="6"/>
  <c r="E330" i="6"/>
  <c r="AI329" i="6"/>
  <c r="O329" i="6"/>
  <c r="AS328" i="6"/>
  <c r="Y328" i="6"/>
  <c r="E328" i="6"/>
  <c r="BF316" i="6"/>
  <c r="BE316" i="6"/>
  <c r="BP316" i="6"/>
  <c r="AJ345" i="6"/>
  <c r="P345" i="6"/>
  <c r="AT344" i="6"/>
  <c r="Z344" i="6"/>
  <c r="F344" i="6"/>
  <c r="BC316" i="6"/>
  <c r="BD316" i="6"/>
  <c r="AY348" i="6"/>
  <c r="AE348" i="6"/>
  <c r="K348" i="6"/>
  <c r="AO347" i="6"/>
  <c r="U347" i="6"/>
  <c r="AY346" i="6"/>
  <c r="AE346" i="6"/>
  <c r="K346" i="6"/>
  <c r="AY343" i="6"/>
  <c r="AE343" i="6"/>
  <c r="K343" i="6"/>
  <c r="AO342" i="6"/>
  <c r="U342" i="6"/>
  <c r="AY341" i="6"/>
  <c r="AE341" i="6"/>
  <c r="K341" i="6"/>
  <c r="AO340" i="6"/>
  <c r="AO351" i="6"/>
  <c r="U351" i="6"/>
  <c r="AY350" i="6"/>
  <c r="AE350" i="6"/>
  <c r="K350" i="6"/>
  <c r="AO349" i="6"/>
  <c r="U349" i="6"/>
  <c r="AJ348" i="6"/>
  <c r="P348" i="6"/>
  <c r="AT347" i="6"/>
  <c r="Z347" i="6"/>
  <c r="F347" i="6"/>
  <c r="AJ346" i="6"/>
  <c r="P346" i="6"/>
  <c r="AJ343" i="6"/>
  <c r="P343" i="6"/>
  <c r="AT342" i="6"/>
  <c r="Z342" i="6"/>
  <c r="F342" i="6"/>
  <c r="AJ341" i="6"/>
  <c r="P341" i="6"/>
  <c r="AT340" i="6"/>
  <c r="Z340" i="6"/>
  <c r="F340" i="6"/>
  <c r="AJ339" i="6"/>
  <c r="P339" i="6"/>
  <c r="AT338" i="6"/>
  <c r="Z338" i="6"/>
  <c r="F338" i="6"/>
  <c r="AJ337" i="6"/>
  <c r="P337" i="6"/>
  <c r="AT336" i="6"/>
  <c r="Z336" i="6"/>
  <c r="F336" i="6"/>
  <c r="AJ335" i="6"/>
  <c r="P335" i="6"/>
  <c r="AT334" i="6"/>
  <c r="Z334" i="6"/>
  <c r="F334" i="6"/>
  <c r="AJ333" i="6"/>
  <c r="P333" i="6"/>
  <c r="AT332" i="6"/>
  <c r="Z332" i="6"/>
  <c r="F332" i="6"/>
  <c r="AJ331" i="6"/>
  <c r="P331" i="6"/>
  <c r="AT330" i="6"/>
  <c r="Z330" i="6"/>
  <c r="F330" i="6"/>
  <c r="AJ329" i="6"/>
  <c r="P329" i="6"/>
  <c r="AT328" i="6"/>
  <c r="Z328" i="6"/>
  <c r="F328" i="6"/>
  <c r="AX351" i="6"/>
  <c r="AT351" i="6"/>
  <c r="AP351" i="6"/>
  <c r="AD351" i="6"/>
  <c r="Z351" i="6"/>
  <c r="V351" i="6"/>
  <c r="J351" i="6"/>
  <c r="F351" i="6"/>
  <c r="AZ350" i="6"/>
  <c r="AN350" i="6"/>
  <c r="AJ350" i="6"/>
  <c r="AF350" i="6"/>
  <c r="T350" i="6"/>
  <c r="P350" i="6"/>
  <c r="L350" i="6"/>
  <c r="AX349" i="6"/>
  <c r="AT349" i="6"/>
  <c r="AP349" i="6"/>
  <c r="AD349" i="6"/>
  <c r="Z349" i="6"/>
  <c r="V349" i="6"/>
  <c r="J349" i="6"/>
  <c r="F349" i="6"/>
  <c r="AZ351" i="6"/>
  <c r="AN351" i="6"/>
  <c r="AF351" i="6"/>
  <c r="T351" i="6"/>
  <c r="L351" i="6"/>
  <c r="AX350" i="6"/>
  <c r="AP350" i="6"/>
  <c r="AD350" i="6"/>
  <c r="V350" i="6"/>
  <c r="J350" i="6"/>
  <c r="AZ349" i="6"/>
  <c r="AN349" i="6"/>
  <c r="AF349" i="6"/>
  <c r="T349" i="6"/>
  <c r="L349" i="6"/>
  <c r="AX348" i="6"/>
  <c r="AT348" i="6"/>
  <c r="AP348" i="6"/>
  <c r="AD348" i="6"/>
  <c r="Z348" i="6"/>
  <c r="V348" i="6"/>
  <c r="J348" i="6"/>
  <c r="F348" i="6"/>
  <c r="AZ347" i="6"/>
  <c r="AN347" i="6"/>
  <c r="AJ347" i="6"/>
  <c r="AF347" i="6"/>
  <c r="T347" i="6"/>
  <c r="P347" i="6"/>
  <c r="L347" i="6"/>
  <c r="AX346" i="6"/>
  <c r="AT346" i="6"/>
  <c r="AP346" i="6"/>
  <c r="AD346" i="6"/>
  <c r="Z346" i="6"/>
  <c r="V346" i="6"/>
  <c r="J346" i="6"/>
  <c r="F346" i="6"/>
  <c r="AX345" i="6"/>
  <c r="AT345" i="6"/>
  <c r="AP345" i="6"/>
  <c r="AD345" i="6"/>
  <c r="Z345" i="6"/>
  <c r="V345" i="6"/>
  <c r="J345" i="6"/>
  <c r="F345" i="6"/>
  <c r="AZ344" i="6"/>
  <c r="AN344" i="6"/>
  <c r="AJ344" i="6"/>
  <c r="AF344" i="6"/>
  <c r="T344" i="6"/>
  <c r="P344" i="6"/>
  <c r="L344" i="6"/>
  <c r="AX343" i="6"/>
  <c r="AT343" i="6"/>
  <c r="AP343" i="6"/>
  <c r="AD343" i="6"/>
  <c r="Z343" i="6"/>
  <c r="V343" i="6"/>
  <c r="J343" i="6"/>
  <c r="F343" i="6"/>
  <c r="AZ342" i="6"/>
  <c r="AN342" i="6"/>
  <c r="AJ342" i="6"/>
  <c r="AF342" i="6"/>
  <c r="T342" i="6"/>
  <c r="P342" i="6"/>
  <c r="L342" i="6"/>
  <c r="AX341" i="6"/>
  <c r="AT341" i="6"/>
  <c r="AP341" i="6"/>
  <c r="AD341" i="6"/>
  <c r="Z341" i="6"/>
  <c r="V341" i="6"/>
  <c r="J341" i="6"/>
  <c r="F341" i="6"/>
  <c r="AZ340" i="6"/>
  <c r="AN340" i="6"/>
  <c r="AJ340" i="6"/>
  <c r="AF340" i="6"/>
  <c r="T340" i="6"/>
  <c r="P340" i="6"/>
  <c r="L340" i="6"/>
  <c r="AX339" i="6"/>
  <c r="AT339" i="6"/>
  <c r="AP339" i="6"/>
  <c r="AD339" i="6"/>
  <c r="Z339" i="6"/>
  <c r="V339" i="6"/>
  <c r="J339" i="6"/>
  <c r="F339" i="6"/>
  <c r="AZ338" i="6"/>
  <c r="AN338" i="6"/>
  <c r="AJ338" i="6"/>
  <c r="AF338" i="6"/>
  <c r="T338" i="6"/>
  <c r="P338" i="6"/>
  <c r="L338" i="6"/>
  <c r="AX337" i="6"/>
  <c r="AT337" i="6"/>
  <c r="AP337" i="6"/>
  <c r="AD337" i="6"/>
  <c r="Z337" i="6"/>
  <c r="V337" i="6"/>
  <c r="J337" i="6"/>
  <c r="F337" i="6"/>
  <c r="AZ336" i="6"/>
  <c r="AN336" i="6"/>
  <c r="AJ336" i="6"/>
  <c r="AF336" i="6"/>
  <c r="T336" i="6"/>
  <c r="P336" i="6"/>
  <c r="L336" i="6"/>
  <c r="AX335" i="6"/>
  <c r="AT335" i="6"/>
  <c r="AP335" i="6"/>
  <c r="AD335" i="6"/>
  <c r="Z335" i="6"/>
  <c r="V335" i="6"/>
  <c r="J335" i="6"/>
  <c r="F335" i="6"/>
  <c r="AZ334" i="6"/>
  <c r="AN334" i="6"/>
  <c r="AJ334" i="6"/>
  <c r="AF334" i="6"/>
  <c r="T334" i="6"/>
  <c r="P334" i="6"/>
  <c r="L334" i="6"/>
  <c r="AX333" i="6"/>
  <c r="AT333" i="6"/>
  <c r="AP333" i="6"/>
  <c r="AD333" i="6"/>
  <c r="Z333" i="6"/>
  <c r="V333" i="6"/>
  <c r="J333" i="6"/>
  <c r="F333" i="6"/>
  <c r="AZ332" i="6"/>
  <c r="AN332" i="6"/>
  <c r="AJ332" i="6"/>
  <c r="AF332" i="6"/>
  <c r="T332" i="6"/>
  <c r="P332" i="6"/>
  <c r="L332" i="6"/>
  <c r="AX331" i="6"/>
  <c r="AT331" i="6"/>
  <c r="AP331" i="6"/>
  <c r="AD331" i="6"/>
  <c r="Z331" i="6"/>
  <c r="V331" i="6"/>
  <c r="J331" i="6"/>
  <c r="F331" i="6"/>
  <c r="AZ330" i="6"/>
  <c r="AN330" i="6"/>
  <c r="AJ330" i="6"/>
  <c r="AF330" i="6"/>
  <c r="T330" i="6"/>
  <c r="P330" i="6"/>
  <c r="L330" i="6"/>
  <c r="AX329" i="6"/>
  <c r="AT329" i="6"/>
  <c r="AP329" i="6"/>
  <c r="AD329" i="6"/>
  <c r="Z329" i="6"/>
  <c r="V329" i="6"/>
  <c r="J329" i="6"/>
  <c r="F329" i="6"/>
  <c r="AZ328" i="6"/>
  <c r="AN328" i="6"/>
  <c r="AJ328" i="6"/>
  <c r="AF328" i="6"/>
  <c r="T328" i="6"/>
  <c r="P328" i="6"/>
  <c r="L328" i="6"/>
  <c r="AY345" i="6"/>
  <c r="AE345" i="6"/>
  <c r="K345" i="6"/>
  <c r="AO344" i="6"/>
  <c r="U344" i="6"/>
  <c r="U340" i="6"/>
  <c r="AY339" i="6"/>
  <c r="AE339" i="6"/>
  <c r="K339" i="6"/>
  <c r="AO338" i="6"/>
  <c r="U338" i="6"/>
  <c r="AY337" i="6"/>
  <c r="AE337" i="6"/>
  <c r="K337" i="6"/>
  <c r="AO336" i="6"/>
  <c r="U336" i="6"/>
  <c r="AY335" i="6"/>
  <c r="AE335" i="6"/>
  <c r="K335" i="6"/>
  <c r="AO334" i="6"/>
  <c r="U334" i="6"/>
  <c r="AY333" i="6"/>
  <c r="AE333" i="6"/>
  <c r="K333" i="6"/>
  <c r="AO332" i="6"/>
  <c r="U332" i="6"/>
  <c r="AY331" i="6"/>
  <c r="AE331" i="6"/>
  <c r="K331" i="6"/>
  <c r="AO330" i="6"/>
  <c r="U330" i="6"/>
  <c r="AY329" i="6"/>
  <c r="AE329" i="6"/>
  <c r="K329" i="6"/>
  <c r="AO328" i="6"/>
  <c r="U328" i="6"/>
  <c r="AZ348" i="6"/>
  <c r="AN348" i="6"/>
  <c r="AF348" i="6"/>
  <c r="T348" i="6"/>
  <c r="L348" i="6"/>
  <c r="AX347" i="6"/>
  <c r="AP347" i="6"/>
  <c r="AD347" i="6"/>
  <c r="V347" i="6"/>
  <c r="J347" i="6"/>
  <c r="AZ346" i="6"/>
  <c r="AN346" i="6"/>
  <c r="AF346" i="6"/>
  <c r="T346" i="6"/>
  <c r="L346" i="6"/>
  <c r="AZ345" i="6"/>
  <c r="AN345" i="6"/>
  <c r="AF345" i="6"/>
  <c r="T345" i="6"/>
  <c r="L345" i="6"/>
  <c r="AX344" i="6"/>
  <c r="AP344" i="6"/>
  <c r="AD344" i="6"/>
  <c r="V344" i="6"/>
  <c r="J344" i="6"/>
  <c r="AZ343" i="6"/>
  <c r="AN343" i="6"/>
  <c r="AF343" i="6"/>
  <c r="T343" i="6"/>
  <c r="L343" i="6"/>
  <c r="AX342" i="6"/>
  <c r="AP342" i="6"/>
  <c r="AD342" i="6"/>
  <c r="V342" i="6"/>
  <c r="J342" i="6"/>
  <c r="AZ341" i="6"/>
  <c r="AN341" i="6"/>
  <c r="AF341" i="6"/>
  <c r="T341" i="6"/>
  <c r="L341" i="6"/>
  <c r="AX340" i="6"/>
  <c r="AP340" i="6"/>
  <c r="AD340" i="6"/>
  <c r="V340" i="6"/>
  <c r="J340" i="6"/>
  <c r="AZ339" i="6"/>
  <c r="AN339" i="6"/>
  <c r="AF339" i="6"/>
  <c r="T339" i="6"/>
  <c r="L339" i="6"/>
  <c r="AX338" i="6"/>
  <c r="AP338" i="6"/>
  <c r="AD338" i="6"/>
  <c r="V338" i="6"/>
  <c r="J338" i="6"/>
  <c r="AZ337" i="6"/>
  <c r="AN337" i="6"/>
  <c r="AF337" i="6"/>
  <c r="T337" i="6"/>
  <c r="L337" i="6"/>
  <c r="AX336" i="6"/>
  <c r="AP336" i="6"/>
  <c r="AD336" i="6"/>
  <c r="V336" i="6"/>
  <c r="J336" i="6"/>
  <c r="AZ335" i="6"/>
  <c r="AN335" i="6"/>
  <c r="AF335" i="6"/>
  <c r="T335" i="6"/>
  <c r="L335" i="6"/>
  <c r="AX334" i="6"/>
  <c r="AP334" i="6"/>
  <c r="AD334" i="6"/>
  <c r="V334" i="6"/>
  <c r="J334" i="6"/>
  <c r="AZ333" i="6"/>
  <c r="AN333" i="6"/>
  <c r="AF333" i="6"/>
  <c r="T333" i="6"/>
  <c r="L333" i="6"/>
  <c r="AX332" i="6"/>
  <c r="AP332" i="6"/>
  <c r="AD332" i="6"/>
  <c r="V332" i="6"/>
  <c r="J332" i="6"/>
  <c r="AZ331" i="6"/>
  <c r="AN331" i="6"/>
  <c r="AF331" i="6"/>
  <c r="T331" i="6"/>
  <c r="L331" i="6"/>
  <c r="AX330" i="6"/>
  <c r="AP330" i="6"/>
  <c r="AD330" i="6"/>
  <c r="V330" i="6"/>
  <c r="J330" i="6"/>
  <c r="AZ329" i="6"/>
  <c r="AN329" i="6"/>
  <c r="AF329" i="6"/>
  <c r="T329" i="6"/>
  <c r="L329" i="6"/>
  <c r="AX328" i="6"/>
  <c r="AP328" i="6"/>
  <c r="AD328" i="6"/>
  <c r="V328" i="6"/>
  <c r="J328" i="6"/>
  <c r="AO348" i="6"/>
  <c r="U348" i="6"/>
  <c r="AY347" i="6"/>
  <c r="AE347" i="6"/>
  <c r="K347" i="6"/>
  <c r="AO346" i="6"/>
  <c r="U346" i="6"/>
  <c r="AO343" i="6"/>
  <c r="U343" i="6"/>
  <c r="AY342" i="6"/>
  <c r="AE342" i="6"/>
  <c r="K342" i="6"/>
  <c r="AO341" i="6"/>
  <c r="U341" i="6"/>
  <c r="AY340" i="6"/>
  <c r="D7" i="4" l="1"/>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AI7" i="4"/>
  <c r="AJ7" i="4"/>
  <c r="AK7" i="4"/>
  <c r="AL7" i="4"/>
  <c r="AM7" i="4"/>
  <c r="AN7" i="4"/>
  <c r="AO7" i="4"/>
  <c r="AP7" i="4"/>
  <c r="AQ7" i="4"/>
  <c r="AR7" i="4"/>
  <c r="AS7" i="4"/>
  <c r="AT7" i="4"/>
  <c r="AU7" i="4"/>
  <c r="AV7" i="4"/>
  <c r="AW7" i="4"/>
  <c r="AX7" i="4"/>
  <c r="AY7" i="4"/>
  <c r="AZ7" i="4"/>
  <c r="BA7" i="4"/>
  <c r="D8" i="4"/>
  <c r="E8" i="4"/>
  <c r="F8" i="4"/>
  <c r="G8" i="4"/>
  <c r="H8" i="4"/>
  <c r="I8" i="4"/>
  <c r="J8" i="4"/>
  <c r="K8" i="4"/>
  <c r="L8" i="4"/>
  <c r="M8" i="4"/>
  <c r="N8" i="4"/>
  <c r="O8" i="4"/>
  <c r="P8" i="4"/>
  <c r="Q8" i="4"/>
  <c r="R8" i="4"/>
  <c r="S8" i="4"/>
  <c r="T8" i="4"/>
  <c r="U8" i="4"/>
  <c r="V8" i="4"/>
  <c r="W8" i="4"/>
  <c r="X8" i="4"/>
  <c r="Y8" i="4"/>
  <c r="Z8" i="4"/>
  <c r="AA8" i="4"/>
  <c r="AB8" i="4"/>
  <c r="AC8" i="4"/>
  <c r="AD8" i="4"/>
  <c r="AE8" i="4"/>
  <c r="AF8" i="4"/>
  <c r="AG8" i="4"/>
  <c r="AH8" i="4"/>
  <c r="AI8" i="4"/>
  <c r="AJ8" i="4"/>
  <c r="AK8" i="4"/>
  <c r="AL8" i="4"/>
  <c r="AM8" i="4"/>
  <c r="AN8" i="4"/>
  <c r="AO8" i="4"/>
  <c r="AP8" i="4"/>
  <c r="AQ8" i="4"/>
  <c r="AR8" i="4"/>
  <c r="AS8" i="4"/>
  <c r="AT8" i="4"/>
  <c r="AU8" i="4"/>
  <c r="AV8" i="4"/>
  <c r="AW8" i="4"/>
  <c r="AX8" i="4"/>
  <c r="AY8" i="4"/>
  <c r="AZ8" i="4"/>
  <c r="BA8" i="4"/>
  <c r="D9" i="4"/>
  <c r="E9" i="4"/>
  <c r="F9" i="4"/>
  <c r="G9"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AL9" i="4"/>
  <c r="AM9" i="4"/>
  <c r="AN9" i="4"/>
  <c r="AO9" i="4"/>
  <c r="AP9" i="4"/>
  <c r="AQ9" i="4"/>
  <c r="AR9" i="4"/>
  <c r="AS9" i="4"/>
  <c r="AT9" i="4"/>
  <c r="AU9" i="4"/>
  <c r="AV9" i="4"/>
  <c r="AW9" i="4"/>
  <c r="AX9" i="4"/>
  <c r="AY9" i="4"/>
  <c r="AZ9" i="4"/>
  <c r="BA9"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D25" i="4"/>
  <c r="E25" i="4"/>
  <c r="F25" i="4"/>
  <c r="G25" i="4"/>
  <c r="H25" i="4"/>
  <c r="I25" i="4"/>
  <c r="J25" i="4"/>
  <c r="K25" i="4"/>
  <c r="L25" i="4"/>
  <c r="M25" i="4"/>
  <c r="N25" i="4"/>
  <c r="O25" i="4"/>
  <c r="P25" i="4"/>
  <c r="Q25" i="4"/>
  <c r="R25" i="4"/>
  <c r="S25" i="4"/>
  <c r="T25" i="4"/>
  <c r="U25" i="4"/>
  <c r="V25" i="4"/>
  <c r="W25" i="4"/>
  <c r="X25" i="4"/>
  <c r="Y25" i="4"/>
  <c r="Z25" i="4"/>
  <c r="AA25" i="4"/>
  <c r="AB25" i="4"/>
  <c r="AC25" i="4"/>
  <c r="AD25" i="4"/>
  <c r="AE25" i="4"/>
  <c r="AF25" i="4"/>
  <c r="AG25" i="4"/>
  <c r="AH25" i="4"/>
  <c r="AI25" i="4"/>
  <c r="AJ25" i="4"/>
  <c r="AK25" i="4"/>
  <c r="AL25" i="4"/>
  <c r="AM25" i="4"/>
  <c r="AN25" i="4"/>
  <c r="AO25" i="4"/>
  <c r="AP25" i="4"/>
  <c r="AQ25" i="4"/>
  <c r="AR25" i="4"/>
  <c r="AS25" i="4"/>
  <c r="AT25" i="4"/>
  <c r="AU25" i="4"/>
  <c r="AV25" i="4"/>
  <c r="AW25" i="4"/>
  <c r="AX25" i="4"/>
  <c r="AY25" i="4"/>
  <c r="AZ25" i="4"/>
  <c r="BA25" i="4"/>
  <c r="D26" i="4"/>
  <c r="E26" i="4"/>
  <c r="F26" i="4"/>
  <c r="G26" i="4"/>
  <c r="H26" i="4"/>
  <c r="I26" i="4"/>
  <c r="J26" i="4"/>
  <c r="K26" i="4"/>
  <c r="L26" i="4"/>
  <c r="M26" i="4"/>
  <c r="N26" i="4"/>
  <c r="O26" i="4"/>
  <c r="P26" i="4"/>
  <c r="Q26" i="4"/>
  <c r="R26" i="4"/>
  <c r="S26" i="4"/>
  <c r="T26" i="4"/>
  <c r="U26" i="4"/>
  <c r="V26" i="4"/>
  <c r="W26" i="4"/>
  <c r="X26" i="4"/>
  <c r="Y26" i="4"/>
  <c r="Z26" i="4"/>
  <c r="AA26" i="4"/>
  <c r="AB26" i="4"/>
  <c r="AC26" i="4"/>
  <c r="AD26" i="4"/>
  <c r="AE26" i="4"/>
  <c r="AF26" i="4"/>
  <c r="AG26" i="4"/>
  <c r="AH26" i="4"/>
  <c r="AI26" i="4"/>
  <c r="AJ26" i="4"/>
  <c r="AK26" i="4"/>
  <c r="AL26" i="4"/>
  <c r="AM26" i="4"/>
  <c r="AN26" i="4"/>
  <c r="AO26" i="4"/>
  <c r="AP26" i="4"/>
  <c r="AQ26" i="4"/>
  <c r="AR26" i="4"/>
  <c r="AS26" i="4"/>
  <c r="AT26" i="4"/>
  <c r="AU26" i="4"/>
  <c r="AV26" i="4"/>
  <c r="AW26" i="4"/>
  <c r="AX26" i="4"/>
  <c r="AY26" i="4"/>
  <c r="AZ26" i="4"/>
  <c r="BA26" i="4"/>
  <c r="D27" i="4"/>
  <c r="E27" i="4"/>
  <c r="F27" i="4"/>
  <c r="G27" i="4"/>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AL27" i="4"/>
  <c r="AM27" i="4"/>
  <c r="AN27" i="4"/>
  <c r="AO27" i="4"/>
  <c r="AP27" i="4"/>
  <c r="AQ27" i="4"/>
  <c r="AR27" i="4"/>
  <c r="AS27" i="4"/>
  <c r="AT27" i="4"/>
  <c r="AU27" i="4"/>
  <c r="AV27" i="4"/>
  <c r="AW27" i="4"/>
  <c r="AX27" i="4"/>
  <c r="AY27" i="4"/>
  <c r="AZ27" i="4"/>
  <c r="BA27" i="4"/>
  <c r="D28" i="4"/>
  <c r="E28" i="4"/>
  <c r="F28" i="4"/>
  <c r="G28" i="4"/>
  <c r="H28" i="4"/>
  <c r="I28" i="4"/>
  <c r="J28" i="4"/>
  <c r="K28" i="4"/>
  <c r="L28" i="4"/>
  <c r="M28" i="4"/>
  <c r="N28" i="4"/>
  <c r="O28" i="4"/>
  <c r="P28" i="4"/>
  <c r="Q28" i="4"/>
  <c r="R28" i="4"/>
  <c r="S28" i="4"/>
  <c r="T28" i="4"/>
  <c r="U28" i="4"/>
  <c r="V28" i="4"/>
  <c r="W28" i="4"/>
  <c r="X28" i="4"/>
  <c r="Y28" i="4"/>
  <c r="Z28" i="4"/>
  <c r="AA28" i="4"/>
  <c r="AB28" i="4"/>
  <c r="AC28" i="4"/>
  <c r="AD28" i="4"/>
  <c r="AE28" i="4"/>
  <c r="AF28" i="4"/>
  <c r="AG28" i="4"/>
  <c r="AH28" i="4"/>
  <c r="AI28" i="4"/>
  <c r="AJ28" i="4"/>
  <c r="AK28" i="4"/>
  <c r="AL28" i="4"/>
  <c r="AM28" i="4"/>
  <c r="AN28" i="4"/>
  <c r="AO28" i="4"/>
  <c r="AP28" i="4"/>
  <c r="AQ28" i="4"/>
  <c r="AR28" i="4"/>
  <c r="AS28" i="4"/>
  <c r="AT28" i="4"/>
  <c r="AU28" i="4"/>
  <c r="AV28" i="4"/>
  <c r="AW28" i="4"/>
  <c r="AX28" i="4"/>
  <c r="AY28" i="4"/>
  <c r="AZ28" i="4"/>
  <c r="BA28" i="4"/>
  <c r="D29" i="4"/>
  <c r="E29" i="4"/>
  <c r="F29" i="4"/>
  <c r="G29" i="4"/>
  <c r="H29" i="4"/>
  <c r="I29" i="4"/>
  <c r="J29" i="4"/>
  <c r="K29" i="4"/>
  <c r="L29" i="4"/>
  <c r="M29" i="4"/>
  <c r="N29" i="4"/>
  <c r="O29" i="4"/>
  <c r="P29" i="4"/>
  <c r="Q29" i="4"/>
  <c r="R29" i="4"/>
  <c r="S29" i="4"/>
  <c r="T29" i="4"/>
  <c r="U29" i="4"/>
  <c r="V29" i="4"/>
  <c r="W29" i="4"/>
  <c r="X29" i="4"/>
  <c r="Y29" i="4"/>
  <c r="Z29" i="4"/>
  <c r="AA29" i="4"/>
  <c r="AB29" i="4"/>
  <c r="AC29" i="4"/>
  <c r="AD29" i="4"/>
  <c r="AE29" i="4"/>
  <c r="AF29" i="4"/>
  <c r="AG29" i="4"/>
  <c r="AH29" i="4"/>
  <c r="AI29" i="4"/>
  <c r="AJ29" i="4"/>
  <c r="AK29" i="4"/>
  <c r="AL29" i="4"/>
  <c r="AM29" i="4"/>
  <c r="AN29" i="4"/>
  <c r="AO29" i="4"/>
  <c r="AP29" i="4"/>
  <c r="AQ29" i="4"/>
  <c r="AR29" i="4"/>
  <c r="AS29" i="4"/>
  <c r="AT29" i="4"/>
  <c r="AU29" i="4"/>
  <c r="AV29" i="4"/>
  <c r="AW29" i="4"/>
  <c r="AX29" i="4"/>
  <c r="AY29" i="4"/>
  <c r="AZ29" i="4"/>
  <c r="BA29" i="4"/>
  <c r="D30" i="4"/>
  <c r="E30" i="4"/>
  <c r="F30" i="4"/>
  <c r="G30" i="4"/>
  <c r="H30" i="4"/>
  <c r="I30" i="4"/>
  <c r="J30" i="4"/>
  <c r="K30" i="4"/>
  <c r="L30" i="4"/>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D31" i="4"/>
  <c r="E31" i="4"/>
  <c r="F31" i="4"/>
  <c r="G31" i="4"/>
  <c r="H31" i="4"/>
  <c r="I31" i="4"/>
  <c r="J31" i="4"/>
  <c r="K31" i="4"/>
  <c r="L31"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D32" i="4"/>
  <c r="E32" i="4"/>
  <c r="F32" i="4"/>
  <c r="G32" i="4"/>
  <c r="H32" i="4"/>
  <c r="I32" i="4"/>
  <c r="J32" i="4"/>
  <c r="K32" i="4"/>
  <c r="L32" i="4"/>
  <c r="M32" i="4"/>
  <c r="N32" i="4"/>
  <c r="O32" i="4"/>
  <c r="P32" i="4"/>
  <c r="Q32" i="4"/>
  <c r="R32" i="4"/>
  <c r="S32" i="4"/>
  <c r="T32" i="4"/>
  <c r="U32" i="4"/>
  <c r="V32" i="4"/>
  <c r="W32" i="4"/>
  <c r="X32" i="4"/>
  <c r="Y32" i="4"/>
  <c r="Z32" i="4"/>
  <c r="AA32" i="4"/>
  <c r="AB32" i="4"/>
  <c r="AC32" i="4"/>
  <c r="AD32" i="4"/>
  <c r="AE32" i="4"/>
  <c r="AF32" i="4"/>
  <c r="AG32" i="4"/>
  <c r="AH32" i="4"/>
  <c r="AI32" i="4"/>
  <c r="AJ32" i="4"/>
  <c r="AK32" i="4"/>
  <c r="AL32" i="4"/>
  <c r="AM32" i="4"/>
  <c r="AN32" i="4"/>
  <c r="AO32" i="4"/>
  <c r="AP32" i="4"/>
  <c r="AQ32" i="4"/>
  <c r="AR32" i="4"/>
  <c r="AS32" i="4"/>
  <c r="AT32" i="4"/>
  <c r="AU32" i="4"/>
  <c r="AV32" i="4"/>
  <c r="AW32" i="4"/>
  <c r="AX32" i="4"/>
  <c r="AY32" i="4"/>
  <c r="AZ32" i="4"/>
  <c r="BA32" i="4"/>
  <c r="D33" i="4"/>
  <c r="E33" i="4"/>
  <c r="F33" i="4"/>
  <c r="G33" i="4"/>
  <c r="H33" i="4"/>
  <c r="I33" i="4"/>
  <c r="J33" i="4"/>
  <c r="K33" i="4"/>
  <c r="L33" i="4"/>
  <c r="M33" i="4"/>
  <c r="N33" i="4"/>
  <c r="O33" i="4"/>
  <c r="P33" i="4"/>
  <c r="Q33" i="4"/>
  <c r="R33" i="4"/>
  <c r="S33" i="4"/>
  <c r="T33" i="4"/>
  <c r="U33" i="4"/>
  <c r="V33" i="4"/>
  <c r="W33" i="4"/>
  <c r="X33" i="4"/>
  <c r="Y33" i="4"/>
  <c r="Z33" i="4"/>
  <c r="AA33" i="4"/>
  <c r="AB33" i="4"/>
  <c r="AC33" i="4"/>
  <c r="AD33" i="4"/>
  <c r="AE33" i="4"/>
  <c r="AF33" i="4"/>
  <c r="AG33" i="4"/>
  <c r="AH33" i="4"/>
  <c r="AI33" i="4"/>
  <c r="AJ33" i="4"/>
  <c r="AK33" i="4"/>
  <c r="AL33" i="4"/>
  <c r="AM33" i="4"/>
  <c r="AN33" i="4"/>
  <c r="AO33" i="4"/>
  <c r="AP33" i="4"/>
  <c r="AQ33" i="4"/>
  <c r="AR33" i="4"/>
  <c r="AS33" i="4"/>
  <c r="AT33" i="4"/>
  <c r="AU33" i="4"/>
  <c r="AV33" i="4"/>
  <c r="AW33" i="4"/>
  <c r="AX33" i="4"/>
  <c r="AY33" i="4"/>
  <c r="AZ33" i="4"/>
  <c r="BA33" i="4"/>
  <c r="D34" i="4"/>
  <c r="E34" i="4"/>
  <c r="F34" i="4"/>
  <c r="G34" i="4"/>
  <c r="H34" i="4"/>
  <c r="I34" i="4"/>
  <c r="J34" i="4"/>
  <c r="K34" i="4"/>
  <c r="L34" i="4"/>
  <c r="M34" i="4"/>
  <c r="N34" i="4"/>
  <c r="O34" i="4"/>
  <c r="P34" i="4"/>
  <c r="Q34" i="4"/>
  <c r="R34" i="4"/>
  <c r="S34" i="4"/>
  <c r="T34" i="4"/>
  <c r="U34" i="4"/>
  <c r="V34" i="4"/>
  <c r="W34" i="4"/>
  <c r="X34" i="4"/>
  <c r="Y34" i="4"/>
  <c r="Z34" i="4"/>
  <c r="AA34" i="4"/>
  <c r="AB34" i="4"/>
  <c r="AC34" i="4"/>
  <c r="AD34" i="4"/>
  <c r="AE34" i="4"/>
  <c r="AF34" i="4"/>
  <c r="AG34" i="4"/>
  <c r="AH34" i="4"/>
  <c r="AI34" i="4"/>
  <c r="AJ34" i="4"/>
  <c r="AK34" i="4"/>
  <c r="AL34" i="4"/>
  <c r="AM34" i="4"/>
  <c r="AN34" i="4"/>
  <c r="AO34" i="4"/>
  <c r="AP34" i="4"/>
  <c r="AQ34" i="4"/>
  <c r="AR34" i="4"/>
  <c r="AS34" i="4"/>
  <c r="AT34" i="4"/>
  <c r="AU34" i="4"/>
  <c r="AV34" i="4"/>
  <c r="AW34" i="4"/>
  <c r="AX34" i="4"/>
  <c r="AY34" i="4"/>
  <c r="AZ34" i="4"/>
  <c r="BA34" i="4"/>
  <c r="D35" i="4"/>
  <c r="E35" i="4"/>
  <c r="F35" i="4"/>
  <c r="G35" i="4"/>
  <c r="H35" i="4"/>
  <c r="I35" i="4"/>
  <c r="J35" i="4"/>
  <c r="K35" i="4"/>
  <c r="L35" i="4"/>
  <c r="M35" i="4"/>
  <c r="N35" i="4"/>
  <c r="O35" i="4"/>
  <c r="P35" i="4"/>
  <c r="Q35" i="4"/>
  <c r="R35" i="4"/>
  <c r="S35" i="4"/>
  <c r="T35" i="4"/>
  <c r="U35" i="4"/>
  <c r="V35" i="4"/>
  <c r="W35" i="4"/>
  <c r="X35" i="4"/>
  <c r="Y35" i="4"/>
  <c r="Z35" i="4"/>
  <c r="AA35" i="4"/>
  <c r="AB35" i="4"/>
  <c r="AC35" i="4"/>
  <c r="AD35" i="4"/>
  <c r="AE35" i="4"/>
  <c r="AF35" i="4"/>
  <c r="AG35" i="4"/>
  <c r="AH35" i="4"/>
  <c r="AI35" i="4"/>
  <c r="AJ35" i="4"/>
  <c r="AK35" i="4"/>
  <c r="AL35" i="4"/>
  <c r="AM35" i="4"/>
  <c r="AN35" i="4"/>
  <c r="AO35" i="4"/>
  <c r="AP35" i="4"/>
  <c r="AQ35" i="4"/>
  <c r="AR35" i="4"/>
  <c r="AS35" i="4"/>
  <c r="AT35" i="4"/>
  <c r="AU35" i="4"/>
  <c r="AV35" i="4"/>
  <c r="AW35" i="4"/>
  <c r="AX35" i="4"/>
  <c r="AY35" i="4"/>
  <c r="AZ35" i="4"/>
  <c r="BA35" i="4"/>
  <c r="D36" i="4"/>
  <c r="E36" i="4"/>
  <c r="F36" i="4"/>
  <c r="G36" i="4"/>
  <c r="H36" i="4"/>
  <c r="I36" i="4"/>
  <c r="J36" i="4"/>
  <c r="K36" i="4"/>
  <c r="L36" i="4"/>
  <c r="M36" i="4"/>
  <c r="N36" i="4"/>
  <c r="O36" i="4"/>
  <c r="P36" i="4"/>
  <c r="Q36" i="4"/>
  <c r="R36" i="4"/>
  <c r="S36" i="4"/>
  <c r="T36" i="4"/>
  <c r="U36" i="4"/>
  <c r="V36" i="4"/>
  <c r="W36" i="4"/>
  <c r="X36" i="4"/>
  <c r="Y36" i="4"/>
  <c r="Z36" i="4"/>
  <c r="AA36" i="4"/>
  <c r="AB36" i="4"/>
  <c r="AC36" i="4"/>
  <c r="AD36" i="4"/>
  <c r="AE36" i="4"/>
  <c r="AF36" i="4"/>
  <c r="AG36" i="4"/>
  <c r="AH36" i="4"/>
  <c r="AI36" i="4"/>
  <c r="AJ36" i="4"/>
  <c r="AK36" i="4"/>
  <c r="AL36" i="4"/>
  <c r="AM36" i="4"/>
  <c r="AN36" i="4"/>
  <c r="AO36" i="4"/>
  <c r="AP36" i="4"/>
  <c r="AQ36" i="4"/>
  <c r="AR36" i="4"/>
  <c r="AS36" i="4"/>
  <c r="AT36" i="4"/>
  <c r="AU36" i="4"/>
  <c r="AV36" i="4"/>
  <c r="AW36" i="4"/>
  <c r="AX36" i="4"/>
  <c r="AY36" i="4"/>
  <c r="AZ36" i="4"/>
  <c r="BA36" i="4"/>
  <c r="D37" i="4"/>
  <c r="E37" i="4"/>
  <c r="F37" i="4"/>
  <c r="G37" i="4"/>
  <c r="H37" i="4"/>
  <c r="I37" i="4"/>
  <c r="J37" i="4"/>
  <c r="K37" i="4"/>
  <c r="L37" i="4"/>
  <c r="M37" i="4"/>
  <c r="N37" i="4"/>
  <c r="O37" i="4"/>
  <c r="P37" i="4"/>
  <c r="Q37" i="4"/>
  <c r="R37" i="4"/>
  <c r="S37" i="4"/>
  <c r="T37" i="4"/>
  <c r="U37" i="4"/>
  <c r="V37" i="4"/>
  <c r="W37" i="4"/>
  <c r="X37" i="4"/>
  <c r="Y37" i="4"/>
  <c r="Z37" i="4"/>
  <c r="AA37" i="4"/>
  <c r="AB37" i="4"/>
  <c r="AC37" i="4"/>
  <c r="AD37" i="4"/>
  <c r="AE37" i="4"/>
  <c r="AF37" i="4"/>
  <c r="AG37" i="4"/>
  <c r="AH37" i="4"/>
  <c r="AI37" i="4"/>
  <c r="AJ37" i="4"/>
  <c r="AK37" i="4"/>
  <c r="AL37" i="4"/>
  <c r="AM37" i="4"/>
  <c r="AN37" i="4"/>
  <c r="AO37" i="4"/>
  <c r="AP37" i="4"/>
  <c r="AQ37" i="4"/>
  <c r="AR37" i="4"/>
  <c r="AS37" i="4"/>
  <c r="AT37" i="4"/>
  <c r="AU37" i="4"/>
  <c r="AV37" i="4"/>
  <c r="AW37" i="4"/>
  <c r="AX37" i="4"/>
  <c r="AY37" i="4"/>
  <c r="AZ37" i="4"/>
  <c r="BA37" i="4"/>
  <c r="D38" i="4"/>
  <c r="E38" i="4"/>
  <c r="F38" i="4"/>
  <c r="G38" i="4"/>
  <c r="H38" i="4"/>
  <c r="I38" i="4"/>
  <c r="J38" i="4"/>
  <c r="K38" i="4"/>
  <c r="L38" i="4"/>
  <c r="M38" i="4"/>
  <c r="N38" i="4"/>
  <c r="O38" i="4"/>
  <c r="P38" i="4"/>
  <c r="Q38" i="4"/>
  <c r="R38" i="4"/>
  <c r="S38" i="4"/>
  <c r="T38" i="4"/>
  <c r="U38" i="4"/>
  <c r="V38" i="4"/>
  <c r="W38" i="4"/>
  <c r="X38" i="4"/>
  <c r="Y38" i="4"/>
  <c r="Z38" i="4"/>
  <c r="AA38" i="4"/>
  <c r="AB38" i="4"/>
  <c r="AC38" i="4"/>
  <c r="AD38" i="4"/>
  <c r="AE38" i="4"/>
  <c r="AF38" i="4"/>
  <c r="AG38" i="4"/>
  <c r="AH38" i="4"/>
  <c r="AI38" i="4"/>
  <c r="AJ38" i="4"/>
  <c r="AK38" i="4"/>
  <c r="AL38" i="4"/>
  <c r="AM38" i="4"/>
  <c r="AN38" i="4"/>
  <c r="AO38" i="4"/>
  <c r="AP38" i="4"/>
  <c r="AQ38" i="4"/>
  <c r="AR38" i="4"/>
  <c r="AS38" i="4"/>
  <c r="AT38" i="4"/>
  <c r="AU38" i="4"/>
  <c r="AV38" i="4"/>
  <c r="AW38" i="4"/>
  <c r="AX38" i="4"/>
  <c r="AY38" i="4"/>
  <c r="AZ38" i="4"/>
  <c r="BA38" i="4"/>
  <c r="D39" i="4"/>
  <c r="E39" i="4"/>
  <c r="F39" i="4"/>
  <c r="G39" i="4"/>
  <c r="H39" i="4"/>
  <c r="I39" i="4"/>
  <c r="J39" i="4"/>
  <c r="K39" i="4"/>
  <c r="L39" i="4"/>
  <c r="M39" i="4"/>
  <c r="N39" i="4"/>
  <c r="O39" i="4"/>
  <c r="P39" i="4"/>
  <c r="Q39" i="4"/>
  <c r="R39" i="4"/>
  <c r="S39" i="4"/>
  <c r="T39" i="4"/>
  <c r="U39" i="4"/>
  <c r="V39" i="4"/>
  <c r="W39" i="4"/>
  <c r="X39" i="4"/>
  <c r="Y39" i="4"/>
  <c r="Z39" i="4"/>
  <c r="AA39" i="4"/>
  <c r="AB39" i="4"/>
  <c r="AC39" i="4"/>
  <c r="AD39" i="4"/>
  <c r="AE39" i="4"/>
  <c r="AF39" i="4"/>
  <c r="AG39" i="4"/>
  <c r="AH39" i="4"/>
  <c r="AI39" i="4"/>
  <c r="AJ39" i="4"/>
  <c r="AK39" i="4"/>
  <c r="AL39" i="4"/>
  <c r="AM39" i="4"/>
  <c r="AN39" i="4"/>
  <c r="AO39" i="4"/>
  <c r="AP39" i="4"/>
  <c r="AQ39" i="4"/>
  <c r="AR39" i="4"/>
  <c r="AS39" i="4"/>
  <c r="AT39" i="4"/>
  <c r="AU39" i="4"/>
  <c r="AV39" i="4"/>
  <c r="AW39" i="4"/>
  <c r="AX39" i="4"/>
  <c r="AY39" i="4"/>
  <c r="AZ39" i="4"/>
  <c r="BA39" i="4"/>
  <c r="D40" i="4"/>
  <c r="E40" i="4"/>
  <c r="F40" i="4"/>
  <c r="G40" i="4"/>
  <c r="H40" i="4"/>
  <c r="I40" i="4"/>
  <c r="J40" i="4"/>
  <c r="K40" i="4"/>
  <c r="L40" i="4"/>
  <c r="M40" i="4"/>
  <c r="N40" i="4"/>
  <c r="O40" i="4"/>
  <c r="P40" i="4"/>
  <c r="Q40" i="4"/>
  <c r="R40" i="4"/>
  <c r="S40" i="4"/>
  <c r="T40" i="4"/>
  <c r="U40" i="4"/>
  <c r="V40" i="4"/>
  <c r="W40" i="4"/>
  <c r="X40" i="4"/>
  <c r="Y40" i="4"/>
  <c r="Z40" i="4"/>
  <c r="AA40" i="4"/>
  <c r="AB40" i="4"/>
  <c r="AC40" i="4"/>
  <c r="AD40" i="4"/>
  <c r="AE40" i="4"/>
  <c r="AF40" i="4"/>
  <c r="AG40" i="4"/>
  <c r="AH40" i="4"/>
  <c r="AI40" i="4"/>
  <c r="AJ40" i="4"/>
  <c r="AK40" i="4"/>
  <c r="AL40" i="4"/>
  <c r="AM40" i="4"/>
  <c r="AN40" i="4"/>
  <c r="AO40" i="4"/>
  <c r="AP40" i="4"/>
  <c r="AQ40" i="4"/>
  <c r="AR40" i="4"/>
  <c r="AS40" i="4"/>
  <c r="AT40" i="4"/>
  <c r="AU40" i="4"/>
  <c r="AV40" i="4"/>
  <c r="AW40" i="4"/>
  <c r="AX40" i="4"/>
  <c r="AY40" i="4"/>
  <c r="AZ40" i="4"/>
  <c r="BA40" i="4"/>
  <c r="D41" i="4"/>
  <c r="E41" i="4"/>
  <c r="F41" i="4"/>
  <c r="G41" i="4"/>
  <c r="H41" i="4"/>
  <c r="I41" i="4"/>
  <c r="J41" i="4"/>
  <c r="K41" i="4"/>
  <c r="L41" i="4"/>
  <c r="M41" i="4"/>
  <c r="N41" i="4"/>
  <c r="O41" i="4"/>
  <c r="P41" i="4"/>
  <c r="Q41" i="4"/>
  <c r="R41" i="4"/>
  <c r="S41" i="4"/>
  <c r="T41" i="4"/>
  <c r="U41" i="4"/>
  <c r="V41" i="4"/>
  <c r="W41" i="4"/>
  <c r="X41" i="4"/>
  <c r="Y41" i="4"/>
  <c r="Z41" i="4"/>
  <c r="AA41" i="4"/>
  <c r="AB41" i="4"/>
  <c r="AC41" i="4"/>
  <c r="AD41" i="4"/>
  <c r="AE41" i="4"/>
  <c r="AF41" i="4"/>
  <c r="AG41" i="4"/>
  <c r="AH41" i="4"/>
  <c r="AI41" i="4"/>
  <c r="AJ41" i="4"/>
  <c r="AK41" i="4"/>
  <c r="AL41" i="4"/>
  <c r="AM41" i="4"/>
  <c r="AN41" i="4"/>
  <c r="AO41" i="4"/>
  <c r="AP41" i="4"/>
  <c r="AQ41" i="4"/>
  <c r="AR41" i="4"/>
  <c r="AS41" i="4"/>
  <c r="AT41" i="4"/>
  <c r="AU41" i="4"/>
  <c r="AV41" i="4"/>
  <c r="AW41" i="4"/>
  <c r="AX41" i="4"/>
  <c r="AY41" i="4"/>
  <c r="AZ41" i="4"/>
  <c r="BA41" i="4"/>
  <c r="D42" i="4"/>
  <c r="E42" i="4"/>
  <c r="F42" i="4"/>
  <c r="G42" i="4"/>
  <c r="H42" i="4"/>
  <c r="I42" i="4"/>
  <c r="J42" i="4"/>
  <c r="K42" i="4"/>
  <c r="L42" i="4"/>
  <c r="M42" i="4"/>
  <c r="N42" i="4"/>
  <c r="O42" i="4"/>
  <c r="P42" i="4"/>
  <c r="Q42" i="4"/>
  <c r="R42" i="4"/>
  <c r="S42" i="4"/>
  <c r="T42" i="4"/>
  <c r="U42" i="4"/>
  <c r="V42" i="4"/>
  <c r="W42" i="4"/>
  <c r="X42" i="4"/>
  <c r="Y42" i="4"/>
  <c r="Z42" i="4"/>
  <c r="AA42" i="4"/>
  <c r="AB42" i="4"/>
  <c r="AC42" i="4"/>
  <c r="AD42" i="4"/>
  <c r="AE42" i="4"/>
  <c r="AF42" i="4"/>
  <c r="AG42" i="4"/>
  <c r="AH42" i="4"/>
  <c r="AI42" i="4"/>
  <c r="AJ42" i="4"/>
  <c r="AK42" i="4"/>
  <c r="AL42" i="4"/>
  <c r="AM42" i="4"/>
  <c r="AN42" i="4"/>
  <c r="AO42" i="4"/>
  <c r="AP42" i="4"/>
  <c r="AQ42" i="4"/>
  <c r="AR42" i="4"/>
  <c r="AS42" i="4"/>
  <c r="AT42" i="4"/>
  <c r="AU42" i="4"/>
  <c r="AV42" i="4"/>
  <c r="AW42" i="4"/>
  <c r="AX42" i="4"/>
  <c r="AY42" i="4"/>
  <c r="AZ42" i="4"/>
  <c r="BA42" i="4"/>
  <c r="D43" i="4"/>
  <c r="E43" i="4"/>
  <c r="F43" i="4"/>
  <c r="G43" i="4"/>
  <c r="H43" i="4"/>
  <c r="I43" i="4"/>
  <c r="J43" i="4"/>
  <c r="K43" i="4"/>
  <c r="L43" i="4"/>
  <c r="M43" i="4"/>
  <c r="N43" i="4"/>
  <c r="O43" i="4"/>
  <c r="P43" i="4"/>
  <c r="Q43" i="4"/>
  <c r="R43" i="4"/>
  <c r="S43" i="4"/>
  <c r="T43" i="4"/>
  <c r="U43" i="4"/>
  <c r="V43" i="4"/>
  <c r="W43" i="4"/>
  <c r="X43" i="4"/>
  <c r="Y43" i="4"/>
  <c r="Z43" i="4"/>
  <c r="AA43" i="4"/>
  <c r="AB43" i="4"/>
  <c r="AC43" i="4"/>
  <c r="AD43" i="4"/>
  <c r="AE43" i="4"/>
  <c r="AF43" i="4"/>
  <c r="AG43" i="4"/>
  <c r="AH43" i="4"/>
  <c r="AI43" i="4"/>
  <c r="AJ43" i="4"/>
  <c r="AK43" i="4"/>
  <c r="AL43" i="4"/>
  <c r="AM43" i="4"/>
  <c r="AN43" i="4"/>
  <c r="AO43" i="4"/>
  <c r="AP43" i="4"/>
  <c r="AQ43" i="4"/>
  <c r="AR43" i="4"/>
  <c r="AS43" i="4"/>
  <c r="AT43" i="4"/>
  <c r="AU43" i="4"/>
  <c r="AV43" i="4"/>
  <c r="AW43" i="4"/>
  <c r="AX43" i="4"/>
  <c r="AY43" i="4"/>
  <c r="AZ43" i="4"/>
  <c r="BA43" i="4"/>
  <c r="D44" i="4"/>
  <c r="E44" i="4"/>
  <c r="F44" i="4"/>
  <c r="G44" i="4"/>
  <c r="H44" i="4"/>
  <c r="I44" i="4"/>
  <c r="J44" i="4"/>
  <c r="K44" i="4"/>
  <c r="L44" i="4"/>
  <c r="M44" i="4"/>
  <c r="N44" i="4"/>
  <c r="O44" i="4"/>
  <c r="P44" i="4"/>
  <c r="Q44" i="4"/>
  <c r="R44" i="4"/>
  <c r="S44" i="4"/>
  <c r="T44" i="4"/>
  <c r="U44" i="4"/>
  <c r="V44" i="4"/>
  <c r="W44" i="4"/>
  <c r="X44" i="4"/>
  <c r="Y44" i="4"/>
  <c r="Z44" i="4"/>
  <c r="AA44" i="4"/>
  <c r="AB44" i="4"/>
  <c r="AC44" i="4"/>
  <c r="AD44" i="4"/>
  <c r="AE44" i="4"/>
  <c r="AF44" i="4"/>
  <c r="AG44" i="4"/>
  <c r="AH44" i="4"/>
  <c r="AI44" i="4"/>
  <c r="AJ44" i="4"/>
  <c r="AK44" i="4"/>
  <c r="AL44" i="4"/>
  <c r="AM44" i="4"/>
  <c r="AN44" i="4"/>
  <c r="AO44" i="4"/>
  <c r="AP44" i="4"/>
  <c r="AQ44" i="4"/>
  <c r="AR44" i="4"/>
  <c r="AS44" i="4"/>
  <c r="AT44" i="4"/>
  <c r="AU44" i="4"/>
  <c r="AV44" i="4"/>
  <c r="AW44" i="4"/>
  <c r="AX44" i="4"/>
  <c r="AY44" i="4"/>
  <c r="AZ44" i="4"/>
  <c r="BA44" i="4"/>
  <c r="D45" i="4"/>
  <c r="E45" i="4"/>
  <c r="F45" i="4"/>
  <c r="G45" i="4"/>
  <c r="H45" i="4"/>
  <c r="I45" i="4"/>
  <c r="J45" i="4"/>
  <c r="K45" i="4"/>
  <c r="L45" i="4"/>
  <c r="M45" i="4"/>
  <c r="N45" i="4"/>
  <c r="O45" i="4"/>
  <c r="P45" i="4"/>
  <c r="Q45" i="4"/>
  <c r="R45" i="4"/>
  <c r="S45" i="4"/>
  <c r="T45" i="4"/>
  <c r="U45" i="4"/>
  <c r="V45" i="4"/>
  <c r="W45" i="4"/>
  <c r="X45" i="4"/>
  <c r="Y45" i="4"/>
  <c r="Z45" i="4"/>
  <c r="AA45" i="4"/>
  <c r="AB45" i="4"/>
  <c r="AC45" i="4"/>
  <c r="AD45" i="4"/>
  <c r="AE45" i="4"/>
  <c r="AF45" i="4"/>
  <c r="AG45" i="4"/>
  <c r="AH45" i="4"/>
  <c r="AI45" i="4"/>
  <c r="AJ45" i="4"/>
  <c r="AK45" i="4"/>
  <c r="AL45" i="4"/>
  <c r="AM45" i="4"/>
  <c r="AN45" i="4"/>
  <c r="AO45" i="4"/>
  <c r="AP45" i="4"/>
  <c r="AQ45" i="4"/>
  <c r="AR45" i="4"/>
  <c r="AS45" i="4"/>
  <c r="AT45" i="4"/>
  <c r="AU45" i="4"/>
  <c r="AV45" i="4"/>
  <c r="AW45" i="4"/>
  <c r="AX45" i="4"/>
  <c r="AY45" i="4"/>
  <c r="AZ45" i="4"/>
  <c r="BA45" i="4"/>
  <c r="D46" i="4"/>
  <c r="E46" i="4"/>
  <c r="F46" i="4"/>
  <c r="G46" i="4"/>
  <c r="H46" i="4"/>
  <c r="I46" i="4"/>
  <c r="J46" i="4"/>
  <c r="K46" i="4"/>
  <c r="L46" i="4"/>
  <c r="M46" i="4"/>
  <c r="N46" i="4"/>
  <c r="O46" i="4"/>
  <c r="P46" i="4"/>
  <c r="Q46" i="4"/>
  <c r="R46" i="4"/>
  <c r="S46" i="4"/>
  <c r="T46" i="4"/>
  <c r="U46" i="4"/>
  <c r="V46" i="4"/>
  <c r="W46" i="4"/>
  <c r="X46" i="4"/>
  <c r="Y46" i="4"/>
  <c r="Z46" i="4"/>
  <c r="AA46" i="4"/>
  <c r="AB46" i="4"/>
  <c r="AC46" i="4"/>
  <c r="AD46" i="4"/>
  <c r="AE46" i="4"/>
  <c r="AF46" i="4"/>
  <c r="AG46" i="4"/>
  <c r="AH46" i="4"/>
  <c r="AI46" i="4"/>
  <c r="AJ46" i="4"/>
  <c r="AK46" i="4"/>
  <c r="AL46" i="4"/>
  <c r="AM46" i="4"/>
  <c r="AN46" i="4"/>
  <c r="AO46" i="4"/>
  <c r="AP46" i="4"/>
  <c r="AQ46" i="4"/>
  <c r="AR46" i="4"/>
  <c r="AS46" i="4"/>
  <c r="AT46" i="4"/>
  <c r="AU46" i="4"/>
  <c r="AV46" i="4"/>
  <c r="AW46" i="4"/>
  <c r="AX46" i="4"/>
  <c r="AY46" i="4"/>
  <c r="AZ46" i="4"/>
  <c r="BA46" i="4"/>
  <c r="D47" i="4"/>
  <c r="E47" i="4"/>
  <c r="F47" i="4"/>
  <c r="G47" i="4"/>
  <c r="H47" i="4"/>
  <c r="I47" i="4"/>
  <c r="J47" i="4"/>
  <c r="K47" i="4"/>
  <c r="L47" i="4"/>
  <c r="M47" i="4"/>
  <c r="N47" i="4"/>
  <c r="O47" i="4"/>
  <c r="P47" i="4"/>
  <c r="Q47" i="4"/>
  <c r="R47" i="4"/>
  <c r="S47" i="4"/>
  <c r="T47" i="4"/>
  <c r="U47" i="4"/>
  <c r="V47" i="4"/>
  <c r="W47" i="4"/>
  <c r="X47" i="4"/>
  <c r="Y47" i="4"/>
  <c r="Z47" i="4"/>
  <c r="AA47" i="4"/>
  <c r="AB47" i="4"/>
  <c r="AC47" i="4"/>
  <c r="AD47" i="4"/>
  <c r="AE47" i="4"/>
  <c r="AF47" i="4"/>
  <c r="AG47" i="4"/>
  <c r="AH47" i="4"/>
  <c r="AI47" i="4"/>
  <c r="AJ47" i="4"/>
  <c r="AK47" i="4"/>
  <c r="AL47" i="4"/>
  <c r="AM47" i="4"/>
  <c r="AN47" i="4"/>
  <c r="AO47" i="4"/>
  <c r="AP47" i="4"/>
  <c r="AQ47" i="4"/>
  <c r="AR47" i="4"/>
  <c r="AS47" i="4"/>
  <c r="AT47" i="4"/>
  <c r="AU47" i="4"/>
  <c r="AV47" i="4"/>
  <c r="AW47" i="4"/>
  <c r="AX47" i="4"/>
  <c r="AY47" i="4"/>
  <c r="AZ47" i="4"/>
  <c r="BA47" i="4"/>
  <c r="D48" i="4"/>
  <c r="E48" i="4"/>
  <c r="F48" i="4"/>
  <c r="G48" i="4"/>
  <c r="H48" i="4"/>
  <c r="I48" i="4"/>
  <c r="J48" i="4"/>
  <c r="K48" i="4"/>
  <c r="L48" i="4"/>
  <c r="M48" i="4"/>
  <c r="N48" i="4"/>
  <c r="O48" i="4"/>
  <c r="P48" i="4"/>
  <c r="Q48" i="4"/>
  <c r="R48" i="4"/>
  <c r="S48" i="4"/>
  <c r="T48" i="4"/>
  <c r="U48" i="4"/>
  <c r="V48" i="4"/>
  <c r="W48" i="4"/>
  <c r="X48" i="4"/>
  <c r="Y48" i="4"/>
  <c r="Z48" i="4"/>
  <c r="AA48" i="4"/>
  <c r="AB48" i="4"/>
  <c r="AC48" i="4"/>
  <c r="AD48" i="4"/>
  <c r="AE48" i="4"/>
  <c r="AF48" i="4"/>
  <c r="AG48" i="4"/>
  <c r="AH48" i="4"/>
  <c r="AI48" i="4"/>
  <c r="AJ48" i="4"/>
  <c r="AK48" i="4"/>
  <c r="AL48" i="4"/>
  <c r="AM48" i="4"/>
  <c r="AN48" i="4"/>
  <c r="AO48" i="4"/>
  <c r="AP48" i="4"/>
  <c r="AQ48" i="4"/>
  <c r="AR48" i="4"/>
  <c r="AS48" i="4"/>
  <c r="AT48" i="4"/>
  <c r="AU48" i="4"/>
  <c r="AV48" i="4"/>
  <c r="AW48" i="4"/>
  <c r="AX48" i="4"/>
  <c r="AY48" i="4"/>
  <c r="AZ48" i="4"/>
  <c r="BA48" i="4"/>
  <c r="D49" i="4"/>
  <c r="E49" i="4"/>
  <c r="F49" i="4"/>
  <c r="G49" i="4"/>
  <c r="H49" i="4"/>
  <c r="I49" i="4"/>
  <c r="J49" i="4"/>
  <c r="K49" i="4"/>
  <c r="L49" i="4"/>
  <c r="M49" i="4"/>
  <c r="N49" i="4"/>
  <c r="O49" i="4"/>
  <c r="P49" i="4"/>
  <c r="Q49" i="4"/>
  <c r="R49" i="4"/>
  <c r="S49" i="4"/>
  <c r="T49" i="4"/>
  <c r="U49" i="4"/>
  <c r="V49" i="4"/>
  <c r="W49" i="4"/>
  <c r="X49" i="4"/>
  <c r="Y49" i="4"/>
  <c r="Z49" i="4"/>
  <c r="AA49" i="4"/>
  <c r="AB49" i="4"/>
  <c r="AC49" i="4"/>
  <c r="AD49" i="4"/>
  <c r="AE49" i="4"/>
  <c r="AF49" i="4"/>
  <c r="AG49" i="4"/>
  <c r="AH49" i="4"/>
  <c r="AI49" i="4"/>
  <c r="AJ49" i="4"/>
  <c r="AK49" i="4"/>
  <c r="AL49" i="4"/>
  <c r="AM49" i="4"/>
  <c r="AN49" i="4"/>
  <c r="AO49" i="4"/>
  <c r="AP49" i="4"/>
  <c r="AQ49" i="4"/>
  <c r="AR49" i="4"/>
  <c r="AS49" i="4"/>
  <c r="AT49" i="4"/>
  <c r="AU49" i="4"/>
  <c r="AV49" i="4"/>
  <c r="AW49" i="4"/>
  <c r="AX49" i="4"/>
  <c r="AY49" i="4"/>
  <c r="AZ49" i="4"/>
  <c r="BA49" i="4"/>
  <c r="D50" i="4"/>
  <c r="E50" i="4"/>
  <c r="F50" i="4"/>
  <c r="G50" i="4"/>
  <c r="H50" i="4"/>
  <c r="I50" i="4"/>
  <c r="J50" i="4"/>
  <c r="K50" i="4"/>
  <c r="L50" i="4"/>
  <c r="M50" i="4"/>
  <c r="N50" i="4"/>
  <c r="O50" i="4"/>
  <c r="P50" i="4"/>
  <c r="Q50" i="4"/>
  <c r="R50" i="4"/>
  <c r="S50" i="4"/>
  <c r="T50" i="4"/>
  <c r="U50" i="4"/>
  <c r="V50" i="4"/>
  <c r="W50" i="4"/>
  <c r="X50" i="4"/>
  <c r="Y50" i="4"/>
  <c r="Z50" i="4"/>
  <c r="AA50" i="4"/>
  <c r="AB50" i="4"/>
  <c r="AC50" i="4"/>
  <c r="AD50" i="4"/>
  <c r="AE50" i="4"/>
  <c r="AF50" i="4"/>
  <c r="AG50" i="4"/>
  <c r="AH50" i="4"/>
  <c r="AI50" i="4"/>
  <c r="AJ50" i="4"/>
  <c r="AK50" i="4"/>
  <c r="AL50" i="4"/>
  <c r="AM50" i="4"/>
  <c r="AN50" i="4"/>
  <c r="AO50" i="4"/>
  <c r="AP50" i="4"/>
  <c r="AQ50" i="4"/>
  <c r="AR50" i="4"/>
  <c r="AS50" i="4"/>
  <c r="AT50" i="4"/>
  <c r="AU50" i="4"/>
  <c r="AV50" i="4"/>
  <c r="AW50" i="4"/>
  <c r="AX50" i="4"/>
  <c r="AY50" i="4"/>
  <c r="AZ50" i="4"/>
  <c r="BA50" i="4"/>
  <c r="D51" i="4"/>
  <c r="E51" i="4"/>
  <c r="F51" i="4"/>
  <c r="G51" i="4"/>
  <c r="H51" i="4"/>
  <c r="I51" i="4"/>
  <c r="J51" i="4"/>
  <c r="K51" i="4"/>
  <c r="L51" i="4"/>
  <c r="M51" i="4"/>
  <c r="N51" i="4"/>
  <c r="O51" i="4"/>
  <c r="P51" i="4"/>
  <c r="Q51" i="4"/>
  <c r="R51" i="4"/>
  <c r="S51" i="4"/>
  <c r="T51" i="4"/>
  <c r="U51" i="4"/>
  <c r="V51" i="4"/>
  <c r="W51" i="4"/>
  <c r="X51" i="4"/>
  <c r="Y51" i="4"/>
  <c r="Z51" i="4"/>
  <c r="AA51" i="4"/>
  <c r="AB51" i="4"/>
  <c r="AC51" i="4"/>
  <c r="AD51" i="4"/>
  <c r="AE51" i="4"/>
  <c r="AF51" i="4"/>
  <c r="AG51" i="4"/>
  <c r="AH51" i="4"/>
  <c r="AI51" i="4"/>
  <c r="AJ51" i="4"/>
  <c r="AK51" i="4"/>
  <c r="AL51" i="4"/>
  <c r="AM51" i="4"/>
  <c r="AN51" i="4"/>
  <c r="AO51" i="4"/>
  <c r="AP51" i="4"/>
  <c r="AQ51" i="4"/>
  <c r="AR51" i="4"/>
  <c r="AS51" i="4"/>
  <c r="AT51" i="4"/>
  <c r="AU51" i="4"/>
  <c r="AV51" i="4"/>
  <c r="AW51" i="4"/>
  <c r="AX51" i="4"/>
  <c r="AY51" i="4"/>
  <c r="AZ51" i="4"/>
  <c r="BA51" i="4"/>
  <c r="D52" i="4"/>
  <c r="E52" i="4"/>
  <c r="F52" i="4"/>
  <c r="G52" i="4"/>
  <c r="H52" i="4"/>
  <c r="I52" i="4"/>
  <c r="J52" i="4"/>
  <c r="K52" i="4"/>
  <c r="L52" i="4"/>
  <c r="M52" i="4"/>
  <c r="N52" i="4"/>
  <c r="O52" i="4"/>
  <c r="P52" i="4"/>
  <c r="Q52" i="4"/>
  <c r="R52" i="4"/>
  <c r="S52" i="4"/>
  <c r="T52" i="4"/>
  <c r="U52" i="4"/>
  <c r="V52" i="4"/>
  <c r="W52" i="4"/>
  <c r="X52" i="4"/>
  <c r="Y52" i="4"/>
  <c r="Z52" i="4"/>
  <c r="AA52" i="4"/>
  <c r="AB52" i="4"/>
  <c r="AC52" i="4"/>
  <c r="AD52" i="4"/>
  <c r="AE52" i="4"/>
  <c r="AF52" i="4"/>
  <c r="AG52" i="4"/>
  <c r="AH52" i="4"/>
  <c r="AI52" i="4"/>
  <c r="AJ52" i="4"/>
  <c r="AK52" i="4"/>
  <c r="AL52" i="4"/>
  <c r="AM52" i="4"/>
  <c r="AN52" i="4"/>
  <c r="AO52" i="4"/>
  <c r="AP52" i="4"/>
  <c r="AQ52" i="4"/>
  <c r="AR52" i="4"/>
  <c r="AS52" i="4"/>
  <c r="AT52" i="4"/>
  <c r="AU52" i="4"/>
  <c r="AV52" i="4"/>
  <c r="AW52" i="4"/>
  <c r="AX52" i="4"/>
  <c r="AY52" i="4"/>
  <c r="AZ52" i="4"/>
  <c r="BA52" i="4"/>
  <c r="D53" i="4"/>
  <c r="E53" i="4"/>
  <c r="F53" i="4"/>
  <c r="G53" i="4"/>
  <c r="H53" i="4"/>
  <c r="I53" i="4"/>
  <c r="J53" i="4"/>
  <c r="K53" i="4"/>
  <c r="L53" i="4"/>
  <c r="M53" i="4"/>
  <c r="N53" i="4"/>
  <c r="O53" i="4"/>
  <c r="P53" i="4"/>
  <c r="Q53" i="4"/>
  <c r="R53" i="4"/>
  <c r="S53" i="4"/>
  <c r="T53" i="4"/>
  <c r="U53" i="4"/>
  <c r="V53" i="4"/>
  <c r="W53" i="4"/>
  <c r="X53" i="4"/>
  <c r="Y53" i="4"/>
  <c r="Z53" i="4"/>
  <c r="AA53" i="4"/>
  <c r="AB53" i="4"/>
  <c r="AC53" i="4"/>
  <c r="AD53" i="4"/>
  <c r="AE53" i="4"/>
  <c r="AF53" i="4"/>
  <c r="AG53" i="4"/>
  <c r="AH53" i="4"/>
  <c r="AI53" i="4"/>
  <c r="AJ53" i="4"/>
  <c r="AK53" i="4"/>
  <c r="AL53" i="4"/>
  <c r="AM53" i="4"/>
  <c r="AN53" i="4"/>
  <c r="AO53" i="4"/>
  <c r="AP53" i="4"/>
  <c r="AQ53" i="4"/>
  <c r="AR53" i="4"/>
  <c r="AS53" i="4"/>
  <c r="AT53" i="4"/>
  <c r="AU53" i="4"/>
  <c r="AV53" i="4"/>
  <c r="AW53" i="4"/>
  <c r="AX53" i="4"/>
  <c r="AY53" i="4"/>
  <c r="AZ53" i="4"/>
  <c r="BA53" i="4"/>
  <c r="D54" i="4"/>
  <c r="E54" i="4"/>
  <c r="F54" i="4"/>
  <c r="G54" i="4"/>
  <c r="H54" i="4"/>
  <c r="I54" i="4"/>
  <c r="J54" i="4"/>
  <c r="K54" i="4"/>
  <c r="L54" i="4"/>
  <c r="M54" i="4"/>
  <c r="N54" i="4"/>
  <c r="O54" i="4"/>
  <c r="P54" i="4"/>
  <c r="Q54" i="4"/>
  <c r="R54" i="4"/>
  <c r="S54" i="4"/>
  <c r="T54" i="4"/>
  <c r="U54" i="4"/>
  <c r="V54" i="4"/>
  <c r="W54" i="4"/>
  <c r="X54" i="4"/>
  <c r="Y54" i="4"/>
  <c r="Z54" i="4"/>
  <c r="AA54" i="4"/>
  <c r="AB54" i="4"/>
  <c r="AC54" i="4"/>
  <c r="AD54" i="4"/>
  <c r="AE54" i="4"/>
  <c r="AF54" i="4"/>
  <c r="AG54" i="4"/>
  <c r="AH54" i="4"/>
  <c r="AI54" i="4"/>
  <c r="AJ54" i="4"/>
  <c r="AK54" i="4"/>
  <c r="AL54" i="4"/>
  <c r="AM54" i="4"/>
  <c r="AN54" i="4"/>
  <c r="AO54" i="4"/>
  <c r="AP54" i="4"/>
  <c r="AQ54" i="4"/>
  <c r="AR54" i="4"/>
  <c r="AS54" i="4"/>
  <c r="AT54" i="4"/>
  <c r="AU54" i="4"/>
  <c r="AV54" i="4"/>
  <c r="AW54" i="4"/>
  <c r="AX54" i="4"/>
  <c r="AY54" i="4"/>
  <c r="AZ54" i="4"/>
  <c r="BA54" i="4"/>
  <c r="D55" i="4"/>
  <c r="E55" i="4"/>
  <c r="F55" i="4"/>
  <c r="G55" i="4"/>
  <c r="H55" i="4"/>
  <c r="I55" i="4"/>
  <c r="J55" i="4"/>
  <c r="K55" i="4"/>
  <c r="L55" i="4"/>
  <c r="M55" i="4"/>
  <c r="N55" i="4"/>
  <c r="O55" i="4"/>
  <c r="P55" i="4"/>
  <c r="Q55" i="4"/>
  <c r="R55" i="4"/>
  <c r="S55" i="4"/>
  <c r="T55" i="4"/>
  <c r="U55" i="4"/>
  <c r="V55" i="4"/>
  <c r="W55" i="4"/>
  <c r="X55" i="4"/>
  <c r="Y55" i="4"/>
  <c r="Z55" i="4"/>
  <c r="AA55" i="4"/>
  <c r="AB55" i="4"/>
  <c r="AC55" i="4"/>
  <c r="AD55" i="4"/>
  <c r="AE55" i="4"/>
  <c r="AF55" i="4"/>
  <c r="AG55" i="4"/>
  <c r="AH55" i="4"/>
  <c r="AI55" i="4"/>
  <c r="AJ55" i="4"/>
  <c r="AK55" i="4"/>
  <c r="AL55" i="4"/>
  <c r="AM55" i="4"/>
  <c r="AN55" i="4"/>
  <c r="AO55" i="4"/>
  <c r="AP55" i="4"/>
  <c r="AQ55" i="4"/>
  <c r="AR55" i="4"/>
  <c r="AS55" i="4"/>
  <c r="AT55" i="4"/>
  <c r="AU55" i="4"/>
  <c r="AV55" i="4"/>
  <c r="AW55" i="4"/>
  <c r="AX55" i="4"/>
  <c r="AY55" i="4"/>
  <c r="AZ55" i="4"/>
  <c r="BA55" i="4"/>
  <c r="D56" i="4"/>
  <c r="E56" i="4"/>
  <c r="F56" i="4"/>
  <c r="G56" i="4"/>
  <c r="H56" i="4"/>
  <c r="I56" i="4"/>
  <c r="J56" i="4"/>
  <c r="K56" i="4"/>
  <c r="L56" i="4"/>
  <c r="M56" i="4"/>
  <c r="N56" i="4"/>
  <c r="O56" i="4"/>
  <c r="P56" i="4"/>
  <c r="Q56" i="4"/>
  <c r="R56" i="4"/>
  <c r="S56" i="4"/>
  <c r="T56" i="4"/>
  <c r="U56" i="4"/>
  <c r="V56" i="4"/>
  <c r="W56" i="4"/>
  <c r="X56" i="4"/>
  <c r="Y56" i="4"/>
  <c r="Z56" i="4"/>
  <c r="AA56" i="4"/>
  <c r="AB56" i="4"/>
  <c r="AC56" i="4"/>
  <c r="AD56" i="4"/>
  <c r="AE56" i="4"/>
  <c r="AF56" i="4"/>
  <c r="AG56" i="4"/>
  <c r="AH56" i="4"/>
  <c r="AI56" i="4"/>
  <c r="AJ56" i="4"/>
  <c r="AK56" i="4"/>
  <c r="AL56" i="4"/>
  <c r="AM56" i="4"/>
  <c r="AN56" i="4"/>
  <c r="AO56" i="4"/>
  <c r="AP56" i="4"/>
  <c r="AQ56" i="4"/>
  <c r="AR56" i="4"/>
  <c r="AS56" i="4"/>
  <c r="AT56" i="4"/>
  <c r="AU56" i="4"/>
  <c r="AV56" i="4"/>
  <c r="AW56" i="4"/>
  <c r="AX56" i="4"/>
  <c r="AY56" i="4"/>
  <c r="AZ56" i="4"/>
  <c r="BA56" i="4"/>
  <c r="D57" i="4"/>
  <c r="E57" i="4"/>
  <c r="F57" i="4"/>
  <c r="G57" i="4"/>
  <c r="H57" i="4"/>
  <c r="I57" i="4"/>
  <c r="J57" i="4"/>
  <c r="K57" i="4"/>
  <c r="L57" i="4"/>
  <c r="M57" i="4"/>
  <c r="N57" i="4"/>
  <c r="O57" i="4"/>
  <c r="P57" i="4"/>
  <c r="Q57" i="4"/>
  <c r="R57" i="4"/>
  <c r="S57" i="4"/>
  <c r="T57" i="4"/>
  <c r="U57" i="4"/>
  <c r="V57" i="4"/>
  <c r="W57" i="4"/>
  <c r="X57" i="4"/>
  <c r="Y57" i="4"/>
  <c r="Z57" i="4"/>
  <c r="AA57" i="4"/>
  <c r="AB57" i="4"/>
  <c r="AC57" i="4"/>
  <c r="AD57" i="4"/>
  <c r="AE57" i="4"/>
  <c r="AF57" i="4"/>
  <c r="AG57" i="4"/>
  <c r="AH57" i="4"/>
  <c r="AI57" i="4"/>
  <c r="AJ57" i="4"/>
  <c r="AK57" i="4"/>
  <c r="AL57" i="4"/>
  <c r="AM57" i="4"/>
  <c r="AN57" i="4"/>
  <c r="AO57" i="4"/>
  <c r="AP57" i="4"/>
  <c r="AQ57" i="4"/>
  <c r="AR57" i="4"/>
  <c r="AS57" i="4"/>
  <c r="AT57" i="4"/>
  <c r="AU57" i="4"/>
  <c r="AV57" i="4"/>
  <c r="AW57" i="4"/>
  <c r="AX57" i="4"/>
  <c r="AY57" i="4"/>
  <c r="AZ57" i="4"/>
  <c r="BA57" i="4"/>
  <c r="D58" i="4"/>
  <c r="E58" i="4"/>
  <c r="F58" i="4"/>
  <c r="G58" i="4"/>
  <c r="H58" i="4"/>
  <c r="I58" i="4"/>
  <c r="J58" i="4"/>
  <c r="K58" i="4"/>
  <c r="L58" i="4"/>
  <c r="M58" i="4"/>
  <c r="N58" i="4"/>
  <c r="O58" i="4"/>
  <c r="P58" i="4"/>
  <c r="Q58" i="4"/>
  <c r="R58" i="4"/>
  <c r="S58" i="4"/>
  <c r="T58" i="4"/>
  <c r="U58" i="4"/>
  <c r="V58" i="4"/>
  <c r="W58" i="4"/>
  <c r="X58" i="4"/>
  <c r="Y58" i="4"/>
  <c r="Z58" i="4"/>
  <c r="AA58" i="4"/>
  <c r="AB58" i="4"/>
  <c r="AC58" i="4"/>
  <c r="AD58" i="4"/>
  <c r="AE58" i="4"/>
  <c r="AF58" i="4"/>
  <c r="AG58" i="4"/>
  <c r="AH58" i="4"/>
  <c r="AI58" i="4"/>
  <c r="AJ58" i="4"/>
  <c r="AK58" i="4"/>
  <c r="AL58" i="4"/>
  <c r="AM58" i="4"/>
  <c r="AN58" i="4"/>
  <c r="AO58" i="4"/>
  <c r="AP58" i="4"/>
  <c r="AQ58" i="4"/>
  <c r="AR58" i="4"/>
  <c r="AS58" i="4"/>
  <c r="AT58" i="4"/>
  <c r="AU58" i="4"/>
  <c r="AV58" i="4"/>
  <c r="AW58" i="4"/>
  <c r="AX58" i="4"/>
  <c r="AY58" i="4"/>
  <c r="AZ58" i="4"/>
  <c r="BA58" i="4"/>
  <c r="D59" i="4"/>
  <c r="E59" i="4"/>
  <c r="F59" i="4"/>
  <c r="G59" i="4"/>
  <c r="H59" i="4"/>
  <c r="I59" i="4"/>
  <c r="J59" i="4"/>
  <c r="K59" i="4"/>
  <c r="L59" i="4"/>
  <c r="M59" i="4"/>
  <c r="N59" i="4"/>
  <c r="O59" i="4"/>
  <c r="P59" i="4"/>
  <c r="Q59" i="4"/>
  <c r="R59" i="4"/>
  <c r="S59" i="4"/>
  <c r="T59" i="4"/>
  <c r="U59" i="4"/>
  <c r="V59" i="4"/>
  <c r="W59" i="4"/>
  <c r="X59" i="4"/>
  <c r="Y59" i="4"/>
  <c r="Z59" i="4"/>
  <c r="AA59" i="4"/>
  <c r="AB59" i="4"/>
  <c r="AC59" i="4"/>
  <c r="AD59" i="4"/>
  <c r="AE59" i="4"/>
  <c r="AF59" i="4"/>
  <c r="AG59" i="4"/>
  <c r="AH59" i="4"/>
  <c r="AI59" i="4"/>
  <c r="AJ59" i="4"/>
  <c r="AK59" i="4"/>
  <c r="AL59" i="4"/>
  <c r="AM59" i="4"/>
  <c r="AN59" i="4"/>
  <c r="AO59" i="4"/>
  <c r="AP59" i="4"/>
  <c r="AQ59" i="4"/>
  <c r="AR59" i="4"/>
  <c r="AS59" i="4"/>
  <c r="AT59" i="4"/>
  <c r="AU59" i="4"/>
  <c r="AV59" i="4"/>
  <c r="AW59" i="4"/>
  <c r="AX59" i="4"/>
  <c r="AY59" i="4"/>
  <c r="AZ59" i="4"/>
  <c r="BA59" i="4"/>
  <c r="D60" i="4"/>
  <c r="E60" i="4"/>
  <c r="F60" i="4"/>
  <c r="G60" i="4"/>
  <c r="H60" i="4"/>
  <c r="I60" i="4"/>
  <c r="J60" i="4"/>
  <c r="K60" i="4"/>
  <c r="L60" i="4"/>
  <c r="M60" i="4"/>
  <c r="N60" i="4"/>
  <c r="O60" i="4"/>
  <c r="P60" i="4"/>
  <c r="Q60" i="4"/>
  <c r="R60" i="4"/>
  <c r="S60" i="4"/>
  <c r="T60" i="4"/>
  <c r="U60" i="4"/>
  <c r="V60" i="4"/>
  <c r="W60" i="4"/>
  <c r="X60" i="4"/>
  <c r="Y60" i="4"/>
  <c r="Z60" i="4"/>
  <c r="AA60" i="4"/>
  <c r="AB60" i="4"/>
  <c r="AC60" i="4"/>
  <c r="AD60" i="4"/>
  <c r="AE60" i="4"/>
  <c r="AF60" i="4"/>
  <c r="AG60" i="4"/>
  <c r="AH60" i="4"/>
  <c r="AI60" i="4"/>
  <c r="AJ60" i="4"/>
  <c r="AK60" i="4"/>
  <c r="AL60" i="4"/>
  <c r="AM60" i="4"/>
  <c r="AN60" i="4"/>
  <c r="AO60" i="4"/>
  <c r="AP60" i="4"/>
  <c r="AQ60" i="4"/>
  <c r="AR60" i="4"/>
  <c r="AS60" i="4"/>
  <c r="AT60" i="4"/>
  <c r="AU60" i="4"/>
  <c r="AV60" i="4"/>
  <c r="AW60" i="4"/>
  <c r="AX60" i="4"/>
  <c r="AY60" i="4"/>
  <c r="AZ60" i="4"/>
  <c r="BA60" i="4"/>
  <c r="D61" i="4"/>
  <c r="E61" i="4"/>
  <c r="F61" i="4"/>
  <c r="G61" i="4"/>
  <c r="H61" i="4"/>
  <c r="I61" i="4"/>
  <c r="J61" i="4"/>
  <c r="K61" i="4"/>
  <c r="L61" i="4"/>
  <c r="M61" i="4"/>
  <c r="N61" i="4"/>
  <c r="O61" i="4"/>
  <c r="P61" i="4"/>
  <c r="Q61" i="4"/>
  <c r="R61" i="4"/>
  <c r="S61" i="4"/>
  <c r="T61" i="4"/>
  <c r="U61" i="4"/>
  <c r="V61" i="4"/>
  <c r="W61" i="4"/>
  <c r="X61" i="4"/>
  <c r="Y61" i="4"/>
  <c r="Z61" i="4"/>
  <c r="AA61" i="4"/>
  <c r="AB61" i="4"/>
  <c r="AC61" i="4"/>
  <c r="AD61" i="4"/>
  <c r="AE61" i="4"/>
  <c r="AF61" i="4"/>
  <c r="AG61" i="4"/>
  <c r="AH61" i="4"/>
  <c r="AI61" i="4"/>
  <c r="AJ61" i="4"/>
  <c r="AK61" i="4"/>
  <c r="AL61" i="4"/>
  <c r="AM61" i="4"/>
  <c r="AN61" i="4"/>
  <c r="AO61" i="4"/>
  <c r="AP61" i="4"/>
  <c r="AQ61" i="4"/>
  <c r="AR61" i="4"/>
  <c r="AS61" i="4"/>
  <c r="AT61" i="4"/>
  <c r="AU61" i="4"/>
  <c r="AV61" i="4"/>
  <c r="AW61" i="4"/>
  <c r="AX61" i="4"/>
  <c r="AY61" i="4"/>
  <c r="AZ61" i="4"/>
  <c r="BA61" i="4"/>
  <c r="D62" i="4"/>
  <c r="E62" i="4"/>
  <c r="F62" i="4"/>
  <c r="G62" i="4"/>
  <c r="H62" i="4"/>
  <c r="I62" i="4"/>
  <c r="J62" i="4"/>
  <c r="K62" i="4"/>
  <c r="L62" i="4"/>
  <c r="M62" i="4"/>
  <c r="N62" i="4"/>
  <c r="O62" i="4"/>
  <c r="P62" i="4"/>
  <c r="Q62" i="4"/>
  <c r="R62" i="4"/>
  <c r="S62" i="4"/>
  <c r="T62" i="4"/>
  <c r="U62" i="4"/>
  <c r="V62" i="4"/>
  <c r="W62" i="4"/>
  <c r="X62" i="4"/>
  <c r="Y62" i="4"/>
  <c r="Z62" i="4"/>
  <c r="AA62" i="4"/>
  <c r="AB62" i="4"/>
  <c r="AC62" i="4"/>
  <c r="AD62" i="4"/>
  <c r="AE62" i="4"/>
  <c r="AF62" i="4"/>
  <c r="AG62" i="4"/>
  <c r="AH62" i="4"/>
  <c r="AI62" i="4"/>
  <c r="AJ62" i="4"/>
  <c r="AK62" i="4"/>
  <c r="AL62" i="4"/>
  <c r="AM62" i="4"/>
  <c r="AN62" i="4"/>
  <c r="AO62" i="4"/>
  <c r="AP62" i="4"/>
  <c r="AQ62" i="4"/>
  <c r="AR62" i="4"/>
  <c r="AS62" i="4"/>
  <c r="AT62" i="4"/>
  <c r="AU62" i="4"/>
  <c r="AV62" i="4"/>
  <c r="AW62" i="4"/>
  <c r="AX62" i="4"/>
  <c r="AY62" i="4"/>
  <c r="AZ62" i="4"/>
  <c r="BA62" i="4"/>
  <c r="D63" i="4"/>
  <c r="E63" i="4"/>
  <c r="F63" i="4"/>
  <c r="G63" i="4"/>
  <c r="H63" i="4"/>
  <c r="I63" i="4"/>
  <c r="J63" i="4"/>
  <c r="K63" i="4"/>
  <c r="L63" i="4"/>
  <c r="M63" i="4"/>
  <c r="N63" i="4"/>
  <c r="O63" i="4"/>
  <c r="P63" i="4"/>
  <c r="Q63" i="4"/>
  <c r="R63" i="4"/>
  <c r="S63" i="4"/>
  <c r="T63" i="4"/>
  <c r="U63" i="4"/>
  <c r="V63" i="4"/>
  <c r="W63" i="4"/>
  <c r="X63" i="4"/>
  <c r="Y63" i="4"/>
  <c r="Z63" i="4"/>
  <c r="AA63" i="4"/>
  <c r="AB63" i="4"/>
  <c r="AC63" i="4"/>
  <c r="AD63" i="4"/>
  <c r="AE63" i="4"/>
  <c r="AF63" i="4"/>
  <c r="AG63" i="4"/>
  <c r="AH63" i="4"/>
  <c r="AI63" i="4"/>
  <c r="AJ63" i="4"/>
  <c r="AK63" i="4"/>
  <c r="AL63" i="4"/>
  <c r="AM63" i="4"/>
  <c r="AN63" i="4"/>
  <c r="AO63" i="4"/>
  <c r="AP63" i="4"/>
  <c r="AQ63" i="4"/>
  <c r="AR63" i="4"/>
  <c r="AS63" i="4"/>
  <c r="AT63" i="4"/>
  <c r="AU63" i="4"/>
  <c r="AV63" i="4"/>
  <c r="AW63" i="4"/>
  <c r="AX63" i="4"/>
  <c r="AY63" i="4"/>
  <c r="AZ63" i="4"/>
  <c r="BA63" i="4"/>
  <c r="D64" i="4"/>
  <c r="E64" i="4"/>
  <c r="F64" i="4"/>
  <c r="G64" i="4"/>
  <c r="H64" i="4"/>
  <c r="I64" i="4"/>
  <c r="J64" i="4"/>
  <c r="K64" i="4"/>
  <c r="L64" i="4"/>
  <c r="M64" i="4"/>
  <c r="N64" i="4"/>
  <c r="O64" i="4"/>
  <c r="P64" i="4"/>
  <c r="Q64" i="4"/>
  <c r="R64" i="4"/>
  <c r="S64" i="4"/>
  <c r="T64" i="4"/>
  <c r="U64" i="4"/>
  <c r="V64" i="4"/>
  <c r="W64" i="4"/>
  <c r="X64" i="4"/>
  <c r="Y64" i="4"/>
  <c r="Z64" i="4"/>
  <c r="AA64" i="4"/>
  <c r="AB64" i="4"/>
  <c r="AC64" i="4"/>
  <c r="AD64" i="4"/>
  <c r="AE64" i="4"/>
  <c r="AF64" i="4"/>
  <c r="AG64" i="4"/>
  <c r="AH64" i="4"/>
  <c r="AI64" i="4"/>
  <c r="AJ64" i="4"/>
  <c r="AK64" i="4"/>
  <c r="AL64" i="4"/>
  <c r="AM64" i="4"/>
  <c r="AN64" i="4"/>
  <c r="AO64" i="4"/>
  <c r="AP64" i="4"/>
  <c r="AQ64" i="4"/>
  <c r="AR64" i="4"/>
  <c r="AS64" i="4"/>
  <c r="AT64" i="4"/>
  <c r="AU64" i="4"/>
  <c r="AV64" i="4"/>
  <c r="AW64" i="4"/>
  <c r="AX64" i="4"/>
  <c r="AY64" i="4"/>
  <c r="AZ64" i="4"/>
  <c r="BA64" i="4"/>
  <c r="D65" i="4"/>
  <c r="E65" i="4"/>
  <c r="F65" i="4"/>
  <c r="G65" i="4"/>
  <c r="H65" i="4"/>
  <c r="I65" i="4"/>
  <c r="J65" i="4"/>
  <c r="K65" i="4"/>
  <c r="L65" i="4"/>
  <c r="M65" i="4"/>
  <c r="N65" i="4"/>
  <c r="O65" i="4"/>
  <c r="P65" i="4"/>
  <c r="Q65" i="4"/>
  <c r="R65" i="4"/>
  <c r="S65" i="4"/>
  <c r="T65" i="4"/>
  <c r="U65" i="4"/>
  <c r="V65" i="4"/>
  <c r="W65" i="4"/>
  <c r="X65" i="4"/>
  <c r="Y65" i="4"/>
  <c r="Z65" i="4"/>
  <c r="AA65" i="4"/>
  <c r="AB65" i="4"/>
  <c r="AC65" i="4"/>
  <c r="AD65" i="4"/>
  <c r="AE65" i="4"/>
  <c r="AF65" i="4"/>
  <c r="AG65" i="4"/>
  <c r="AH65" i="4"/>
  <c r="AI65" i="4"/>
  <c r="AJ65" i="4"/>
  <c r="AK65" i="4"/>
  <c r="AL65" i="4"/>
  <c r="AM65" i="4"/>
  <c r="AN65" i="4"/>
  <c r="AO65" i="4"/>
  <c r="AP65" i="4"/>
  <c r="AQ65" i="4"/>
  <c r="AR65" i="4"/>
  <c r="AS65" i="4"/>
  <c r="AT65" i="4"/>
  <c r="AU65" i="4"/>
  <c r="AV65" i="4"/>
  <c r="AW65" i="4"/>
  <c r="AX65" i="4"/>
  <c r="AY65" i="4"/>
  <c r="AZ65" i="4"/>
  <c r="BA65" i="4"/>
  <c r="D66" i="4"/>
  <c r="E66" i="4"/>
  <c r="F66" i="4"/>
  <c r="G66" i="4"/>
  <c r="H66" i="4"/>
  <c r="I66" i="4"/>
  <c r="J66" i="4"/>
  <c r="K66" i="4"/>
  <c r="L66" i="4"/>
  <c r="M66" i="4"/>
  <c r="N66" i="4"/>
  <c r="O66" i="4"/>
  <c r="P66" i="4"/>
  <c r="Q66" i="4"/>
  <c r="R66" i="4"/>
  <c r="S66" i="4"/>
  <c r="T66" i="4"/>
  <c r="U66" i="4"/>
  <c r="V66" i="4"/>
  <c r="W66" i="4"/>
  <c r="X66" i="4"/>
  <c r="Y66" i="4"/>
  <c r="Z66" i="4"/>
  <c r="AA66" i="4"/>
  <c r="AB66" i="4"/>
  <c r="AC66" i="4"/>
  <c r="AD66" i="4"/>
  <c r="AE66" i="4"/>
  <c r="AF66" i="4"/>
  <c r="AG66" i="4"/>
  <c r="AH66" i="4"/>
  <c r="AI66" i="4"/>
  <c r="AJ66" i="4"/>
  <c r="AK66" i="4"/>
  <c r="AL66" i="4"/>
  <c r="AM66" i="4"/>
  <c r="AN66" i="4"/>
  <c r="AO66" i="4"/>
  <c r="AP66" i="4"/>
  <c r="AQ66" i="4"/>
  <c r="AR66" i="4"/>
  <c r="AS66" i="4"/>
  <c r="AT66" i="4"/>
  <c r="AU66" i="4"/>
  <c r="AV66" i="4"/>
  <c r="AW66" i="4"/>
  <c r="AX66" i="4"/>
  <c r="AY66" i="4"/>
  <c r="AZ66" i="4"/>
  <c r="BA66" i="4"/>
  <c r="D67" i="4"/>
  <c r="E67" i="4"/>
  <c r="F67" i="4"/>
  <c r="G67" i="4"/>
  <c r="H67" i="4"/>
  <c r="I67" i="4"/>
  <c r="J67" i="4"/>
  <c r="K67" i="4"/>
  <c r="L67" i="4"/>
  <c r="M67" i="4"/>
  <c r="N67" i="4"/>
  <c r="O67" i="4"/>
  <c r="P67" i="4"/>
  <c r="Q67" i="4"/>
  <c r="R67" i="4"/>
  <c r="S67" i="4"/>
  <c r="T67" i="4"/>
  <c r="U67" i="4"/>
  <c r="V67" i="4"/>
  <c r="W67" i="4"/>
  <c r="X67" i="4"/>
  <c r="Y67" i="4"/>
  <c r="Z67" i="4"/>
  <c r="AA67" i="4"/>
  <c r="AB67" i="4"/>
  <c r="AC67" i="4"/>
  <c r="AD67" i="4"/>
  <c r="AE67" i="4"/>
  <c r="AF67" i="4"/>
  <c r="AG67" i="4"/>
  <c r="AH67" i="4"/>
  <c r="AI67" i="4"/>
  <c r="AJ67" i="4"/>
  <c r="AK67" i="4"/>
  <c r="AL67" i="4"/>
  <c r="AM67" i="4"/>
  <c r="AN67" i="4"/>
  <c r="AO67" i="4"/>
  <c r="AP67" i="4"/>
  <c r="AQ67" i="4"/>
  <c r="AR67" i="4"/>
  <c r="AS67" i="4"/>
  <c r="AT67" i="4"/>
  <c r="AU67" i="4"/>
  <c r="AV67" i="4"/>
  <c r="AW67" i="4"/>
  <c r="AX67" i="4"/>
  <c r="AY67" i="4"/>
  <c r="AZ67" i="4"/>
  <c r="BA67" i="4"/>
  <c r="D68" i="4"/>
  <c r="E68" i="4"/>
  <c r="F68" i="4"/>
  <c r="G68" i="4"/>
  <c r="H68" i="4"/>
  <c r="I68" i="4"/>
  <c r="J68" i="4"/>
  <c r="K68" i="4"/>
  <c r="L68" i="4"/>
  <c r="M68" i="4"/>
  <c r="N68" i="4"/>
  <c r="O68" i="4"/>
  <c r="P68" i="4"/>
  <c r="Q68" i="4"/>
  <c r="R68" i="4"/>
  <c r="S68" i="4"/>
  <c r="T68" i="4"/>
  <c r="U68" i="4"/>
  <c r="V68" i="4"/>
  <c r="W68" i="4"/>
  <c r="X68" i="4"/>
  <c r="Y68" i="4"/>
  <c r="Z68" i="4"/>
  <c r="AA68" i="4"/>
  <c r="AB68" i="4"/>
  <c r="AC68" i="4"/>
  <c r="AD68" i="4"/>
  <c r="AE68" i="4"/>
  <c r="AF68" i="4"/>
  <c r="AG68" i="4"/>
  <c r="AH68" i="4"/>
  <c r="AI68" i="4"/>
  <c r="AJ68" i="4"/>
  <c r="AK68" i="4"/>
  <c r="AL68" i="4"/>
  <c r="AM68" i="4"/>
  <c r="AN68" i="4"/>
  <c r="AO68" i="4"/>
  <c r="AP68" i="4"/>
  <c r="AQ68" i="4"/>
  <c r="AR68" i="4"/>
  <c r="AS68" i="4"/>
  <c r="AT68" i="4"/>
  <c r="AU68" i="4"/>
  <c r="AV68" i="4"/>
  <c r="AW68" i="4"/>
  <c r="AX68" i="4"/>
  <c r="AY68" i="4"/>
  <c r="AZ68" i="4"/>
  <c r="BA68" i="4"/>
  <c r="D69" i="4"/>
  <c r="E69" i="4"/>
  <c r="F69" i="4"/>
  <c r="G69" i="4"/>
  <c r="H69" i="4"/>
  <c r="I69" i="4"/>
  <c r="J69" i="4"/>
  <c r="K69" i="4"/>
  <c r="L69" i="4"/>
  <c r="M69" i="4"/>
  <c r="N69" i="4"/>
  <c r="O69" i="4"/>
  <c r="P69" i="4"/>
  <c r="Q69" i="4"/>
  <c r="R69" i="4"/>
  <c r="S69" i="4"/>
  <c r="T69" i="4"/>
  <c r="U69" i="4"/>
  <c r="V69" i="4"/>
  <c r="W69" i="4"/>
  <c r="X69" i="4"/>
  <c r="Y69" i="4"/>
  <c r="Z69" i="4"/>
  <c r="AA69" i="4"/>
  <c r="AB69" i="4"/>
  <c r="AC69" i="4"/>
  <c r="AD69" i="4"/>
  <c r="AE69" i="4"/>
  <c r="AF69" i="4"/>
  <c r="AG69" i="4"/>
  <c r="AH69" i="4"/>
  <c r="AI69" i="4"/>
  <c r="AJ69" i="4"/>
  <c r="AK69" i="4"/>
  <c r="AL69" i="4"/>
  <c r="AM69" i="4"/>
  <c r="AN69" i="4"/>
  <c r="AO69" i="4"/>
  <c r="AP69" i="4"/>
  <c r="AQ69" i="4"/>
  <c r="AR69" i="4"/>
  <c r="AS69" i="4"/>
  <c r="AT69" i="4"/>
  <c r="AU69" i="4"/>
  <c r="AV69" i="4"/>
  <c r="AW69" i="4"/>
  <c r="AX69" i="4"/>
  <c r="AY69" i="4"/>
  <c r="AZ69" i="4"/>
  <c r="BA69" i="4"/>
  <c r="D70" i="4"/>
  <c r="E70" i="4"/>
  <c r="F70" i="4"/>
  <c r="G70" i="4"/>
  <c r="H70" i="4"/>
  <c r="I70" i="4"/>
  <c r="J70" i="4"/>
  <c r="K70" i="4"/>
  <c r="L70" i="4"/>
  <c r="M70" i="4"/>
  <c r="N70" i="4"/>
  <c r="O70" i="4"/>
  <c r="P70" i="4"/>
  <c r="Q70" i="4"/>
  <c r="R70" i="4"/>
  <c r="S70" i="4"/>
  <c r="T70" i="4"/>
  <c r="U70" i="4"/>
  <c r="V70" i="4"/>
  <c r="W70" i="4"/>
  <c r="X70" i="4"/>
  <c r="Y70" i="4"/>
  <c r="Z70" i="4"/>
  <c r="AA70" i="4"/>
  <c r="AB70" i="4"/>
  <c r="AC70" i="4"/>
  <c r="AD70" i="4"/>
  <c r="AE70" i="4"/>
  <c r="AF70" i="4"/>
  <c r="AG70" i="4"/>
  <c r="AH70" i="4"/>
  <c r="AI70" i="4"/>
  <c r="AJ70" i="4"/>
  <c r="AK70" i="4"/>
  <c r="AL70" i="4"/>
  <c r="AM70" i="4"/>
  <c r="AN70" i="4"/>
  <c r="AO70" i="4"/>
  <c r="AP70" i="4"/>
  <c r="AQ70" i="4"/>
  <c r="AR70" i="4"/>
  <c r="AS70" i="4"/>
  <c r="AT70" i="4"/>
  <c r="AU70" i="4"/>
  <c r="AV70" i="4"/>
  <c r="AW70" i="4"/>
  <c r="AX70" i="4"/>
  <c r="AY70" i="4"/>
  <c r="AZ70" i="4"/>
  <c r="BA70" i="4"/>
  <c r="D71" i="4"/>
  <c r="E71" i="4"/>
  <c r="F71" i="4"/>
  <c r="G71" i="4"/>
  <c r="H71" i="4"/>
  <c r="I71" i="4"/>
  <c r="J71" i="4"/>
  <c r="K71" i="4"/>
  <c r="L71" i="4"/>
  <c r="M71" i="4"/>
  <c r="N71" i="4"/>
  <c r="O71" i="4"/>
  <c r="P71" i="4"/>
  <c r="Q71" i="4"/>
  <c r="R71" i="4"/>
  <c r="S71" i="4"/>
  <c r="T71" i="4"/>
  <c r="U71" i="4"/>
  <c r="V71" i="4"/>
  <c r="W71" i="4"/>
  <c r="X71" i="4"/>
  <c r="Y71" i="4"/>
  <c r="Z71" i="4"/>
  <c r="AA71" i="4"/>
  <c r="AB71" i="4"/>
  <c r="AC71" i="4"/>
  <c r="AD71" i="4"/>
  <c r="AE71" i="4"/>
  <c r="AF71" i="4"/>
  <c r="AG71" i="4"/>
  <c r="AH71" i="4"/>
  <c r="AI71" i="4"/>
  <c r="AJ71" i="4"/>
  <c r="AK71" i="4"/>
  <c r="AL71" i="4"/>
  <c r="AM71" i="4"/>
  <c r="AN71" i="4"/>
  <c r="AO71" i="4"/>
  <c r="AP71" i="4"/>
  <c r="AQ71" i="4"/>
  <c r="AR71" i="4"/>
  <c r="AS71" i="4"/>
  <c r="AT71" i="4"/>
  <c r="AU71" i="4"/>
  <c r="AV71" i="4"/>
  <c r="AW71" i="4"/>
  <c r="AX71" i="4"/>
  <c r="AY71" i="4"/>
  <c r="AZ71" i="4"/>
  <c r="BA71" i="4"/>
  <c r="D72" i="4"/>
  <c r="E72" i="4"/>
  <c r="F72" i="4"/>
  <c r="G72" i="4"/>
  <c r="H72" i="4"/>
  <c r="I72" i="4"/>
  <c r="J72" i="4"/>
  <c r="K72" i="4"/>
  <c r="L72" i="4"/>
  <c r="M72" i="4"/>
  <c r="N72" i="4"/>
  <c r="O72" i="4"/>
  <c r="P72" i="4"/>
  <c r="Q72" i="4"/>
  <c r="R72" i="4"/>
  <c r="S72" i="4"/>
  <c r="T72" i="4"/>
  <c r="U72" i="4"/>
  <c r="V72" i="4"/>
  <c r="W72" i="4"/>
  <c r="X72" i="4"/>
  <c r="Y72" i="4"/>
  <c r="Z72" i="4"/>
  <c r="AA72" i="4"/>
  <c r="AB72" i="4"/>
  <c r="AC72" i="4"/>
  <c r="AD72" i="4"/>
  <c r="AE72" i="4"/>
  <c r="AF72" i="4"/>
  <c r="AG72" i="4"/>
  <c r="AH72" i="4"/>
  <c r="AI72" i="4"/>
  <c r="AJ72" i="4"/>
  <c r="AK72" i="4"/>
  <c r="AL72" i="4"/>
  <c r="AM72" i="4"/>
  <c r="AN72" i="4"/>
  <c r="AO72" i="4"/>
  <c r="AP72" i="4"/>
  <c r="AQ72" i="4"/>
  <c r="AR72" i="4"/>
  <c r="AS72" i="4"/>
  <c r="AT72" i="4"/>
  <c r="AU72" i="4"/>
  <c r="AV72" i="4"/>
  <c r="AW72" i="4"/>
  <c r="AX72" i="4"/>
  <c r="AY72" i="4"/>
  <c r="AZ72" i="4"/>
  <c r="BA72" i="4"/>
  <c r="D73" i="4"/>
  <c r="E73" i="4"/>
  <c r="F73" i="4"/>
  <c r="G73" i="4"/>
  <c r="H73" i="4"/>
  <c r="I73" i="4"/>
  <c r="J73" i="4"/>
  <c r="K73" i="4"/>
  <c r="L73" i="4"/>
  <c r="M73" i="4"/>
  <c r="N73" i="4"/>
  <c r="O73" i="4"/>
  <c r="P73" i="4"/>
  <c r="Q73" i="4"/>
  <c r="R73" i="4"/>
  <c r="S73" i="4"/>
  <c r="T73" i="4"/>
  <c r="U73" i="4"/>
  <c r="V73" i="4"/>
  <c r="W73" i="4"/>
  <c r="X73" i="4"/>
  <c r="Y73" i="4"/>
  <c r="Z73" i="4"/>
  <c r="AA73" i="4"/>
  <c r="AB73" i="4"/>
  <c r="AC73" i="4"/>
  <c r="AD73" i="4"/>
  <c r="AE73" i="4"/>
  <c r="AF73" i="4"/>
  <c r="AG73" i="4"/>
  <c r="AH73" i="4"/>
  <c r="AI73" i="4"/>
  <c r="AJ73" i="4"/>
  <c r="AK73" i="4"/>
  <c r="AL73" i="4"/>
  <c r="AM73" i="4"/>
  <c r="AN73" i="4"/>
  <c r="AO73" i="4"/>
  <c r="AP73" i="4"/>
  <c r="AQ73" i="4"/>
  <c r="AR73" i="4"/>
  <c r="AS73" i="4"/>
  <c r="AT73" i="4"/>
  <c r="AU73" i="4"/>
  <c r="AV73" i="4"/>
  <c r="AW73" i="4"/>
  <c r="AX73" i="4"/>
  <c r="AY73" i="4"/>
  <c r="AZ73" i="4"/>
  <c r="BA73" i="4"/>
  <c r="D74" i="4"/>
  <c r="E74" i="4"/>
  <c r="F74" i="4"/>
  <c r="G74" i="4"/>
  <c r="H74" i="4"/>
  <c r="I74" i="4"/>
  <c r="J74" i="4"/>
  <c r="K74" i="4"/>
  <c r="L74" i="4"/>
  <c r="M74" i="4"/>
  <c r="N74" i="4"/>
  <c r="O74" i="4"/>
  <c r="P74" i="4"/>
  <c r="Q74" i="4"/>
  <c r="R74" i="4"/>
  <c r="S74" i="4"/>
  <c r="T74" i="4"/>
  <c r="U74" i="4"/>
  <c r="V74" i="4"/>
  <c r="W74" i="4"/>
  <c r="X74" i="4"/>
  <c r="Y74" i="4"/>
  <c r="Z74" i="4"/>
  <c r="AA74" i="4"/>
  <c r="AB74" i="4"/>
  <c r="AC74" i="4"/>
  <c r="AD74" i="4"/>
  <c r="AE74" i="4"/>
  <c r="AF74" i="4"/>
  <c r="AG74" i="4"/>
  <c r="AH74" i="4"/>
  <c r="AI74" i="4"/>
  <c r="AJ74" i="4"/>
  <c r="AK74" i="4"/>
  <c r="AL74" i="4"/>
  <c r="AM74" i="4"/>
  <c r="AN74" i="4"/>
  <c r="AO74" i="4"/>
  <c r="AP74" i="4"/>
  <c r="AQ74" i="4"/>
  <c r="AR74" i="4"/>
  <c r="AS74" i="4"/>
  <c r="AT74" i="4"/>
  <c r="AU74" i="4"/>
  <c r="AV74" i="4"/>
  <c r="AW74" i="4"/>
  <c r="AX74" i="4"/>
  <c r="AY74" i="4"/>
  <c r="AZ74" i="4"/>
  <c r="BA74" i="4"/>
  <c r="D75" i="4"/>
  <c r="E75" i="4"/>
  <c r="F75" i="4"/>
  <c r="G75" i="4"/>
  <c r="H75" i="4"/>
  <c r="I75" i="4"/>
  <c r="J75" i="4"/>
  <c r="K75" i="4"/>
  <c r="L75" i="4"/>
  <c r="M75" i="4"/>
  <c r="N75" i="4"/>
  <c r="O75" i="4"/>
  <c r="P75" i="4"/>
  <c r="Q75" i="4"/>
  <c r="R75" i="4"/>
  <c r="S75" i="4"/>
  <c r="T75" i="4"/>
  <c r="U75" i="4"/>
  <c r="V75" i="4"/>
  <c r="W75" i="4"/>
  <c r="X75" i="4"/>
  <c r="Y75" i="4"/>
  <c r="Z75" i="4"/>
  <c r="AA75" i="4"/>
  <c r="AB75" i="4"/>
  <c r="AC75" i="4"/>
  <c r="AD75" i="4"/>
  <c r="AE75" i="4"/>
  <c r="AF75" i="4"/>
  <c r="AG75" i="4"/>
  <c r="AH75" i="4"/>
  <c r="AI75" i="4"/>
  <c r="AJ75" i="4"/>
  <c r="AK75" i="4"/>
  <c r="AL75" i="4"/>
  <c r="AM75" i="4"/>
  <c r="AN75" i="4"/>
  <c r="AO75" i="4"/>
  <c r="AP75" i="4"/>
  <c r="AQ75" i="4"/>
  <c r="AR75" i="4"/>
  <c r="AS75" i="4"/>
  <c r="AT75" i="4"/>
  <c r="AU75" i="4"/>
  <c r="AV75" i="4"/>
  <c r="AW75" i="4"/>
  <c r="AX75" i="4"/>
  <c r="AY75" i="4"/>
  <c r="AZ75" i="4"/>
  <c r="BA75" i="4"/>
  <c r="D76" i="4"/>
  <c r="E76" i="4"/>
  <c r="F76" i="4"/>
  <c r="G76" i="4"/>
  <c r="H76" i="4"/>
  <c r="I76" i="4"/>
  <c r="J76" i="4"/>
  <c r="K76" i="4"/>
  <c r="L76" i="4"/>
  <c r="M76" i="4"/>
  <c r="N76" i="4"/>
  <c r="O76" i="4"/>
  <c r="P76" i="4"/>
  <c r="Q76" i="4"/>
  <c r="R76" i="4"/>
  <c r="S76" i="4"/>
  <c r="T76" i="4"/>
  <c r="U76" i="4"/>
  <c r="V76" i="4"/>
  <c r="W76" i="4"/>
  <c r="X76" i="4"/>
  <c r="Y76" i="4"/>
  <c r="Z76" i="4"/>
  <c r="AA76" i="4"/>
  <c r="AB76" i="4"/>
  <c r="AC76" i="4"/>
  <c r="AD76" i="4"/>
  <c r="AE76" i="4"/>
  <c r="AF76" i="4"/>
  <c r="AG76" i="4"/>
  <c r="AH76" i="4"/>
  <c r="AI76" i="4"/>
  <c r="AJ76" i="4"/>
  <c r="AK76" i="4"/>
  <c r="AL76" i="4"/>
  <c r="AM76" i="4"/>
  <c r="AN76" i="4"/>
  <c r="AO76" i="4"/>
  <c r="AP76" i="4"/>
  <c r="AQ76" i="4"/>
  <c r="AR76" i="4"/>
  <c r="AS76" i="4"/>
  <c r="AT76" i="4"/>
  <c r="AU76" i="4"/>
  <c r="AV76" i="4"/>
  <c r="AW76" i="4"/>
  <c r="AX76" i="4"/>
  <c r="AY76" i="4"/>
  <c r="AZ76" i="4"/>
  <c r="BA76" i="4"/>
  <c r="D77" i="4"/>
  <c r="E77" i="4"/>
  <c r="F77" i="4"/>
  <c r="G77" i="4"/>
  <c r="H77" i="4"/>
  <c r="I77" i="4"/>
  <c r="J77" i="4"/>
  <c r="K77" i="4"/>
  <c r="L77" i="4"/>
  <c r="M77" i="4"/>
  <c r="N77" i="4"/>
  <c r="O77" i="4"/>
  <c r="P77" i="4"/>
  <c r="Q77" i="4"/>
  <c r="R77" i="4"/>
  <c r="S77" i="4"/>
  <c r="T77" i="4"/>
  <c r="U77" i="4"/>
  <c r="V77" i="4"/>
  <c r="W77" i="4"/>
  <c r="X77" i="4"/>
  <c r="Y77" i="4"/>
  <c r="Z77" i="4"/>
  <c r="AA77" i="4"/>
  <c r="AB77" i="4"/>
  <c r="AC77" i="4"/>
  <c r="AD77" i="4"/>
  <c r="AE77" i="4"/>
  <c r="AF77" i="4"/>
  <c r="AG77" i="4"/>
  <c r="AH77" i="4"/>
  <c r="AI77" i="4"/>
  <c r="AJ77" i="4"/>
  <c r="AK77" i="4"/>
  <c r="AL77" i="4"/>
  <c r="AM77" i="4"/>
  <c r="AN77" i="4"/>
  <c r="AO77" i="4"/>
  <c r="AP77" i="4"/>
  <c r="AQ77" i="4"/>
  <c r="AR77" i="4"/>
  <c r="AS77" i="4"/>
  <c r="AT77" i="4"/>
  <c r="AU77" i="4"/>
  <c r="AV77" i="4"/>
  <c r="AW77" i="4"/>
  <c r="AX77" i="4"/>
  <c r="AY77" i="4"/>
  <c r="AZ77" i="4"/>
  <c r="BA77" i="4"/>
  <c r="D78" i="4"/>
  <c r="E78" i="4"/>
  <c r="F78" i="4"/>
  <c r="G78" i="4"/>
  <c r="H78" i="4"/>
  <c r="I78" i="4"/>
  <c r="J78" i="4"/>
  <c r="K78" i="4"/>
  <c r="L78" i="4"/>
  <c r="M78" i="4"/>
  <c r="N78" i="4"/>
  <c r="O78" i="4"/>
  <c r="P78" i="4"/>
  <c r="Q78" i="4"/>
  <c r="R78" i="4"/>
  <c r="S78" i="4"/>
  <c r="T78" i="4"/>
  <c r="U78" i="4"/>
  <c r="V78" i="4"/>
  <c r="W78" i="4"/>
  <c r="X78" i="4"/>
  <c r="Y78" i="4"/>
  <c r="Z78" i="4"/>
  <c r="AA78" i="4"/>
  <c r="AB78" i="4"/>
  <c r="AC78" i="4"/>
  <c r="AD78" i="4"/>
  <c r="AE78" i="4"/>
  <c r="AF78" i="4"/>
  <c r="AG78" i="4"/>
  <c r="AH78" i="4"/>
  <c r="AI78" i="4"/>
  <c r="AJ78" i="4"/>
  <c r="AK78" i="4"/>
  <c r="AL78" i="4"/>
  <c r="AM78" i="4"/>
  <c r="AN78" i="4"/>
  <c r="AO78" i="4"/>
  <c r="AP78" i="4"/>
  <c r="AQ78" i="4"/>
  <c r="AR78" i="4"/>
  <c r="AS78" i="4"/>
  <c r="AT78" i="4"/>
  <c r="AU78" i="4"/>
  <c r="AV78" i="4"/>
  <c r="AW78" i="4"/>
  <c r="AX78" i="4"/>
  <c r="AY78" i="4"/>
  <c r="AZ78" i="4"/>
  <c r="BA78" i="4"/>
  <c r="D79" i="4"/>
  <c r="E79" i="4"/>
  <c r="F79" i="4"/>
  <c r="G79" i="4"/>
  <c r="H79" i="4"/>
  <c r="I79" i="4"/>
  <c r="J79" i="4"/>
  <c r="K79" i="4"/>
  <c r="L79" i="4"/>
  <c r="M79" i="4"/>
  <c r="N79" i="4"/>
  <c r="O79" i="4"/>
  <c r="P79" i="4"/>
  <c r="Q79" i="4"/>
  <c r="R79" i="4"/>
  <c r="S79" i="4"/>
  <c r="T79" i="4"/>
  <c r="U79" i="4"/>
  <c r="V79" i="4"/>
  <c r="W79" i="4"/>
  <c r="X79" i="4"/>
  <c r="Y79" i="4"/>
  <c r="Z79" i="4"/>
  <c r="AA79" i="4"/>
  <c r="AB79" i="4"/>
  <c r="AC79" i="4"/>
  <c r="AD79" i="4"/>
  <c r="AE79" i="4"/>
  <c r="AF79" i="4"/>
  <c r="AG79" i="4"/>
  <c r="AH79" i="4"/>
  <c r="AI79" i="4"/>
  <c r="AJ79" i="4"/>
  <c r="AK79" i="4"/>
  <c r="AL79" i="4"/>
  <c r="AM79" i="4"/>
  <c r="AN79" i="4"/>
  <c r="AO79" i="4"/>
  <c r="AP79" i="4"/>
  <c r="AQ79" i="4"/>
  <c r="AR79" i="4"/>
  <c r="AS79" i="4"/>
  <c r="AT79" i="4"/>
  <c r="AU79" i="4"/>
  <c r="AV79" i="4"/>
  <c r="AW79" i="4"/>
  <c r="AX79" i="4"/>
  <c r="AY79" i="4"/>
  <c r="AZ79" i="4"/>
  <c r="BA79" i="4"/>
  <c r="D80" i="4"/>
  <c r="E80" i="4"/>
  <c r="F80" i="4"/>
  <c r="G80" i="4"/>
  <c r="H80" i="4"/>
  <c r="I80" i="4"/>
  <c r="J80" i="4"/>
  <c r="K80" i="4"/>
  <c r="L80" i="4"/>
  <c r="M80" i="4"/>
  <c r="N80" i="4"/>
  <c r="O80" i="4"/>
  <c r="P80" i="4"/>
  <c r="Q80" i="4"/>
  <c r="R80" i="4"/>
  <c r="S80" i="4"/>
  <c r="T80" i="4"/>
  <c r="U80" i="4"/>
  <c r="V80" i="4"/>
  <c r="W80" i="4"/>
  <c r="X80" i="4"/>
  <c r="Y80" i="4"/>
  <c r="Z80" i="4"/>
  <c r="AA80" i="4"/>
  <c r="AB80" i="4"/>
  <c r="AC80" i="4"/>
  <c r="AD80" i="4"/>
  <c r="AE80" i="4"/>
  <c r="AF80" i="4"/>
  <c r="AG80" i="4"/>
  <c r="AH80" i="4"/>
  <c r="AI80" i="4"/>
  <c r="AJ80" i="4"/>
  <c r="AK80" i="4"/>
  <c r="AL80" i="4"/>
  <c r="AM80" i="4"/>
  <c r="AN80" i="4"/>
  <c r="AO80" i="4"/>
  <c r="AP80" i="4"/>
  <c r="AQ80" i="4"/>
  <c r="AR80" i="4"/>
  <c r="AS80" i="4"/>
  <c r="AT80" i="4"/>
  <c r="AU80" i="4"/>
  <c r="AV80" i="4"/>
  <c r="AW80" i="4"/>
  <c r="AX80" i="4"/>
  <c r="AY80" i="4"/>
  <c r="AZ80" i="4"/>
  <c r="BA80" i="4"/>
  <c r="D81" i="4"/>
  <c r="E81" i="4"/>
  <c r="F81" i="4"/>
  <c r="G81" i="4"/>
  <c r="H81" i="4"/>
  <c r="I81" i="4"/>
  <c r="J81" i="4"/>
  <c r="K81" i="4"/>
  <c r="L81" i="4"/>
  <c r="M81" i="4"/>
  <c r="N81" i="4"/>
  <c r="O81" i="4"/>
  <c r="P81" i="4"/>
  <c r="Q81" i="4"/>
  <c r="R81" i="4"/>
  <c r="S81" i="4"/>
  <c r="T81" i="4"/>
  <c r="U81" i="4"/>
  <c r="V81" i="4"/>
  <c r="W81" i="4"/>
  <c r="X81" i="4"/>
  <c r="Y81" i="4"/>
  <c r="Z81" i="4"/>
  <c r="AA81" i="4"/>
  <c r="AB81" i="4"/>
  <c r="AC81" i="4"/>
  <c r="AD81" i="4"/>
  <c r="AE81" i="4"/>
  <c r="AF81" i="4"/>
  <c r="AG81" i="4"/>
  <c r="AH81" i="4"/>
  <c r="AI81" i="4"/>
  <c r="AJ81" i="4"/>
  <c r="AK81" i="4"/>
  <c r="AL81" i="4"/>
  <c r="AM81" i="4"/>
  <c r="AN81" i="4"/>
  <c r="AO81" i="4"/>
  <c r="AP81" i="4"/>
  <c r="AQ81" i="4"/>
  <c r="AR81" i="4"/>
  <c r="AS81" i="4"/>
  <c r="AT81" i="4"/>
  <c r="AU81" i="4"/>
  <c r="AV81" i="4"/>
  <c r="AW81" i="4"/>
  <c r="AX81" i="4"/>
  <c r="AY81" i="4"/>
  <c r="AZ81" i="4"/>
  <c r="BA81" i="4"/>
  <c r="D82" i="4"/>
  <c r="E82" i="4"/>
  <c r="F82" i="4"/>
  <c r="G82" i="4"/>
  <c r="H82" i="4"/>
  <c r="I82" i="4"/>
  <c r="J82" i="4"/>
  <c r="K82" i="4"/>
  <c r="L82" i="4"/>
  <c r="M82" i="4"/>
  <c r="N82" i="4"/>
  <c r="O82" i="4"/>
  <c r="P82" i="4"/>
  <c r="Q82" i="4"/>
  <c r="R82" i="4"/>
  <c r="S82" i="4"/>
  <c r="T82" i="4"/>
  <c r="U82" i="4"/>
  <c r="V82" i="4"/>
  <c r="W82" i="4"/>
  <c r="X82" i="4"/>
  <c r="Y82" i="4"/>
  <c r="Z82" i="4"/>
  <c r="AA82" i="4"/>
  <c r="AB82" i="4"/>
  <c r="AC82" i="4"/>
  <c r="AD82" i="4"/>
  <c r="AE82" i="4"/>
  <c r="AF82" i="4"/>
  <c r="AG82" i="4"/>
  <c r="AH82" i="4"/>
  <c r="AI82" i="4"/>
  <c r="AJ82" i="4"/>
  <c r="AK82" i="4"/>
  <c r="AL82" i="4"/>
  <c r="AM82" i="4"/>
  <c r="AN82" i="4"/>
  <c r="AO82" i="4"/>
  <c r="AP82" i="4"/>
  <c r="AQ82" i="4"/>
  <c r="AR82" i="4"/>
  <c r="AS82" i="4"/>
  <c r="AT82" i="4"/>
  <c r="AU82" i="4"/>
  <c r="AV82" i="4"/>
  <c r="AW82" i="4"/>
  <c r="AX82" i="4"/>
  <c r="AY82" i="4"/>
  <c r="AZ82" i="4"/>
  <c r="BA82" i="4"/>
  <c r="D83" i="4"/>
  <c r="E83" i="4"/>
  <c r="F83" i="4"/>
  <c r="G83" i="4"/>
  <c r="H83" i="4"/>
  <c r="I83" i="4"/>
  <c r="J83" i="4"/>
  <c r="K83" i="4"/>
  <c r="L83" i="4"/>
  <c r="M83" i="4"/>
  <c r="N83" i="4"/>
  <c r="O83" i="4"/>
  <c r="P83" i="4"/>
  <c r="Q83" i="4"/>
  <c r="R83" i="4"/>
  <c r="S83" i="4"/>
  <c r="T83" i="4"/>
  <c r="U83" i="4"/>
  <c r="V83" i="4"/>
  <c r="W83" i="4"/>
  <c r="X83" i="4"/>
  <c r="Y83" i="4"/>
  <c r="Z83" i="4"/>
  <c r="AA83" i="4"/>
  <c r="AB83" i="4"/>
  <c r="AC83" i="4"/>
  <c r="AD83" i="4"/>
  <c r="AE83" i="4"/>
  <c r="AF83" i="4"/>
  <c r="AG83" i="4"/>
  <c r="AH83" i="4"/>
  <c r="AI83" i="4"/>
  <c r="AJ83" i="4"/>
  <c r="AK83" i="4"/>
  <c r="AL83" i="4"/>
  <c r="AM83" i="4"/>
  <c r="AN83" i="4"/>
  <c r="AO83" i="4"/>
  <c r="AP83" i="4"/>
  <c r="AQ83" i="4"/>
  <c r="AR83" i="4"/>
  <c r="AS83" i="4"/>
  <c r="AT83" i="4"/>
  <c r="AU83" i="4"/>
  <c r="AV83" i="4"/>
  <c r="AW83" i="4"/>
  <c r="AX83" i="4"/>
  <c r="AY83" i="4"/>
  <c r="AZ83" i="4"/>
  <c r="BA83" i="4"/>
  <c r="D84" i="4"/>
  <c r="E84" i="4"/>
  <c r="F84" i="4"/>
  <c r="G84" i="4"/>
  <c r="H84" i="4"/>
  <c r="I84" i="4"/>
  <c r="J84" i="4"/>
  <c r="K84" i="4"/>
  <c r="L84" i="4"/>
  <c r="M84" i="4"/>
  <c r="N84" i="4"/>
  <c r="O84" i="4"/>
  <c r="P84" i="4"/>
  <c r="Q84" i="4"/>
  <c r="R84" i="4"/>
  <c r="S84" i="4"/>
  <c r="T84" i="4"/>
  <c r="U84" i="4"/>
  <c r="V84" i="4"/>
  <c r="W84" i="4"/>
  <c r="X84" i="4"/>
  <c r="Y84" i="4"/>
  <c r="Z84" i="4"/>
  <c r="AA84" i="4"/>
  <c r="AB84" i="4"/>
  <c r="AC84" i="4"/>
  <c r="AD84" i="4"/>
  <c r="AE84" i="4"/>
  <c r="AF84" i="4"/>
  <c r="AG84" i="4"/>
  <c r="AH84" i="4"/>
  <c r="AI84" i="4"/>
  <c r="AJ84" i="4"/>
  <c r="AK84" i="4"/>
  <c r="AL84" i="4"/>
  <c r="AM84" i="4"/>
  <c r="AN84" i="4"/>
  <c r="AO84" i="4"/>
  <c r="AP84" i="4"/>
  <c r="AQ84" i="4"/>
  <c r="AR84" i="4"/>
  <c r="AS84" i="4"/>
  <c r="AT84" i="4"/>
  <c r="AU84" i="4"/>
  <c r="AV84" i="4"/>
  <c r="AW84" i="4"/>
  <c r="AX84" i="4"/>
  <c r="AY84" i="4"/>
  <c r="AZ84" i="4"/>
  <c r="BA84" i="4"/>
  <c r="D85" i="4"/>
  <c r="E85" i="4"/>
  <c r="F85" i="4"/>
  <c r="G85" i="4"/>
  <c r="H85" i="4"/>
  <c r="I85" i="4"/>
  <c r="J85" i="4"/>
  <c r="K85" i="4"/>
  <c r="L85" i="4"/>
  <c r="M85" i="4"/>
  <c r="N85" i="4"/>
  <c r="O85" i="4"/>
  <c r="P85" i="4"/>
  <c r="Q85" i="4"/>
  <c r="R85" i="4"/>
  <c r="S85" i="4"/>
  <c r="T85" i="4"/>
  <c r="U85" i="4"/>
  <c r="V85" i="4"/>
  <c r="W85" i="4"/>
  <c r="X85" i="4"/>
  <c r="Y85" i="4"/>
  <c r="Z85" i="4"/>
  <c r="AA85" i="4"/>
  <c r="AB85" i="4"/>
  <c r="AC85" i="4"/>
  <c r="AD85" i="4"/>
  <c r="AE85" i="4"/>
  <c r="AF85" i="4"/>
  <c r="AG85" i="4"/>
  <c r="AH85" i="4"/>
  <c r="AI85" i="4"/>
  <c r="AJ85" i="4"/>
  <c r="AK85" i="4"/>
  <c r="AL85" i="4"/>
  <c r="AM85" i="4"/>
  <c r="AN85" i="4"/>
  <c r="AO85" i="4"/>
  <c r="AP85" i="4"/>
  <c r="AQ85" i="4"/>
  <c r="AR85" i="4"/>
  <c r="AS85" i="4"/>
  <c r="AT85" i="4"/>
  <c r="AU85" i="4"/>
  <c r="AV85" i="4"/>
  <c r="AW85" i="4"/>
  <c r="AX85" i="4"/>
  <c r="AY85" i="4"/>
  <c r="AZ85" i="4"/>
  <c r="BA85" i="4"/>
  <c r="D86" i="4"/>
  <c r="E86" i="4"/>
  <c r="F86" i="4"/>
  <c r="G86" i="4"/>
  <c r="H86" i="4"/>
  <c r="I86" i="4"/>
  <c r="J86" i="4"/>
  <c r="K86" i="4"/>
  <c r="L86" i="4"/>
  <c r="M86" i="4"/>
  <c r="N86" i="4"/>
  <c r="O86" i="4"/>
  <c r="P86" i="4"/>
  <c r="Q86" i="4"/>
  <c r="R86" i="4"/>
  <c r="S86" i="4"/>
  <c r="T86" i="4"/>
  <c r="U86" i="4"/>
  <c r="V86" i="4"/>
  <c r="W86" i="4"/>
  <c r="X86" i="4"/>
  <c r="Y86" i="4"/>
  <c r="Z86" i="4"/>
  <c r="AA86" i="4"/>
  <c r="AB86" i="4"/>
  <c r="AC86" i="4"/>
  <c r="AD86" i="4"/>
  <c r="AE86" i="4"/>
  <c r="AF86" i="4"/>
  <c r="AG86" i="4"/>
  <c r="AH86" i="4"/>
  <c r="AI86" i="4"/>
  <c r="AJ86" i="4"/>
  <c r="AK86" i="4"/>
  <c r="AL86" i="4"/>
  <c r="AM86" i="4"/>
  <c r="AN86" i="4"/>
  <c r="AO86" i="4"/>
  <c r="AP86" i="4"/>
  <c r="AQ86" i="4"/>
  <c r="AR86" i="4"/>
  <c r="AS86" i="4"/>
  <c r="AT86" i="4"/>
  <c r="AU86" i="4"/>
  <c r="AV86" i="4"/>
  <c r="AW86" i="4"/>
  <c r="AX86" i="4"/>
  <c r="AY86" i="4"/>
  <c r="AZ86" i="4"/>
  <c r="BA86" i="4"/>
  <c r="D87" i="4"/>
  <c r="E87" i="4"/>
  <c r="F87" i="4"/>
  <c r="G87" i="4"/>
  <c r="H87" i="4"/>
  <c r="I87" i="4"/>
  <c r="J87" i="4"/>
  <c r="K87" i="4"/>
  <c r="L87" i="4"/>
  <c r="M87" i="4"/>
  <c r="N87" i="4"/>
  <c r="O87" i="4"/>
  <c r="P87" i="4"/>
  <c r="Q87" i="4"/>
  <c r="R87" i="4"/>
  <c r="S87" i="4"/>
  <c r="T87" i="4"/>
  <c r="U87" i="4"/>
  <c r="V87" i="4"/>
  <c r="W87" i="4"/>
  <c r="X87" i="4"/>
  <c r="Y87" i="4"/>
  <c r="Z87" i="4"/>
  <c r="AA87" i="4"/>
  <c r="AB87" i="4"/>
  <c r="AC87" i="4"/>
  <c r="AD87" i="4"/>
  <c r="AE87" i="4"/>
  <c r="AF87" i="4"/>
  <c r="AG87" i="4"/>
  <c r="AH87" i="4"/>
  <c r="AI87" i="4"/>
  <c r="AJ87" i="4"/>
  <c r="AK87" i="4"/>
  <c r="AL87" i="4"/>
  <c r="AM87" i="4"/>
  <c r="AN87" i="4"/>
  <c r="AO87" i="4"/>
  <c r="AP87" i="4"/>
  <c r="AQ87" i="4"/>
  <c r="AR87" i="4"/>
  <c r="AS87" i="4"/>
  <c r="AT87" i="4"/>
  <c r="AU87" i="4"/>
  <c r="AV87" i="4"/>
  <c r="AW87" i="4"/>
  <c r="AX87" i="4"/>
  <c r="AY87" i="4"/>
  <c r="AZ87" i="4"/>
  <c r="BA87" i="4"/>
  <c r="D88" i="4"/>
  <c r="E88" i="4"/>
  <c r="F88" i="4"/>
  <c r="G88" i="4"/>
  <c r="H88" i="4"/>
  <c r="I88" i="4"/>
  <c r="J88" i="4"/>
  <c r="K88" i="4"/>
  <c r="L88" i="4"/>
  <c r="M88" i="4"/>
  <c r="N88" i="4"/>
  <c r="O88" i="4"/>
  <c r="P88" i="4"/>
  <c r="Q88" i="4"/>
  <c r="R88" i="4"/>
  <c r="S88" i="4"/>
  <c r="T88" i="4"/>
  <c r="U88" i="4"/>
  <c r="V88" i="4"/>
  <c r="W88" i="4"/>
  <c r="X88" i="4"/>
  <c r="Y88" i="4"/>
  <c r="Z88" i="4"/>
  <c r="AA88" i="4"/>
  <c r="AB88" i="4"/>
  <c r="AC88" i="4"/>
  <c r="AD88" i="4"/>
  <c r="AE88" i="4"/>
  <c r="AF88" i="4"/>
  <c r="AG88" i="4"/>
  <c r="AH88" i="4"/>
  <c r="AI88" i="4"/>
  <c r="AJ88" i="4"/>
  <c r="AK88" i="4"/>
  <c r="AL88" i="4"/>
  <c r="AM88" i="4"/>
  <c r="AN88" i="4"/>
  <c r="AO88" i="4"/>
  <c r="AP88" i="4"/>
  <c r="AQ88" i="4"/>
  <c r="AR88" i="4"/>
  <c r="AS88" i="4"/>
  <c r="AT88" i="4"/>
  <c r="AU88" i="4"/>
  <c r="AV88" i="4"/>
  <c r="AW88" i="4"/>
  <c r="AX88" i="4"/>
  <c r="AY88" i="4"/>
  <c r="AZ88" i="4"/>
  <c r="BA88" i="4"/>
  <c r="D89" i="4"/>
  <c r="E89" i="4"/>
  <c r="F89" i="4"/>
  <c r="G89" i="4"/>
  <c r="H89" i="4"/>
  <c r="I89" i="4"/>
  <c r="J89" i="4"/>
  <c r="K89" i="4"/>
  <c r="L89" i="4"/>
  <c r="M89" i="4"/>
  <c r="N89" i="4"/>
  <c r="O89" i="4"/>
  <c r="P89" i="4"/>
  <c r="Q89" i="4"/>
  <c r="R89" i="4"/>
  <c r="S89" i="4"/>
  <c r="T89" i="4"/>
  <c r="U89" i="4"/>
  <c r="V89" i="4"/>
  <c r="W89" i="4"/>
  <c r="X89" i="4"/>
  <c r="Y89" i="4"/>
  <c r="Z89" i="4"/>
  <c r="AA89" i="4"/>
  <c r="AB89" i="4"/>
  <c r="AC89" i="4"/>
  <c r="AD89" i="4"/>
  <c r="AE89" i="4"/>
  <c r="AF89" i="4"/>
  <c r="AG89" i="4"/>
  <c r="AH89" i="4"/>
  <c r="AI89" i="4"/>
  <c r="AJ89" i="4"/>
  <c r="AK89" i="4"/>
  <c r="AL89" i="4"/>
  <c r="AM89" i="4"/>
  <c r="AN89" i="4"/>
  <c r="AO89" i="4"/>
  <c r="AP89" i="4"/>
  <c r="AQ89" i="4"/>
  <c r="AR89" i="4"/>
  <c r="AS89" i="4"/>
  <c r="AT89" i="4"/>
  <c r="AU89" i="4"/>
  <c r="AV89" i="4"/>
  <c r="AW89" i="4"/>
  <c r="AX89" i="4"/>
  <c r="AY89" i="4"/>
  <c r="AZ89" i="4"/>
  <c r="BA89" i="4"/>
  <c r="D90" i="4"/>
  <c r="E90" i="4"/>
  <c r="F90" i="4"/>
  <c r="G90" i="4"/>
  <c r="H90" i="4"/>
  <c r="I90" i="4"/>
  <c r="J90" i="4"/>
  <c r="K90" i="4"/>
  <c r="L90" i="4"/>
  <c r="M90" i="4"/>
  <c r="N90" i="4"/>
  <c r="O90" i="4"/>
  <c r="P90" i="4"/>
  <c r="Q90" i="4"/>
  <c r="R90" i="4"/>
  <c r="S90" i="4"/>
  <c r="T90" i="4"/>
  <c r="U90" i="4"/>
  <c r="V90" i="4"/>
  <c r="W90" i="4"/>
  <c r="X90" i="4"/>
  <c r="Y90" i="4"/>
  <c r="Z90" i="4"/>
  <c r="AA90" i="4"/>
  <c r="AB90" i="4"/>
  <c r="AC90" i="4"/>
  <c r="AD90" i="4"/>
  <c r="AE90" i="4"/>
  <c r="AF90" i="4"/>
  <c r="AG90" i="4"/>
  <c r="AH90" i="4"/>
  <c r="AI90" i="4"/>
  <c r="AJ90" i="4"/>
  <c r="AK90" i="4"/>
  <c r="AL90" i="4"/>
  <c r="AM90" i="4"/>
  <c r="AN90" i="4"/>
  <c r="AO90" i="4"/>
  <c r="AP90" i="4"/>
  <c r="AQ90" i="4"/>
  <c r="AR90" i="4"/>
  <c r="AS90" i="4"/>
  <c r="AT90" i="4"/>
  <c r="AU90" i="4"/>
  <c r="AV90" i="4"/>
  <c r="AW90" i="4"/>
  <c r="AX90" i="4"/>
  <c r="AY90" i="4"/>
  <c r="AZ90" i="4"/>
  <c r="BA90" i="4"/>
  <c r="D91" i="4"/>
  <c r="E91" i="4"/>
  <c r="F91" i="4"/>
  <c r="G91" i="4"/>
  <c r="H91" i="4"/>
  <c r="I91" i="4"/>
  <c r="J91" i="4"/>
  <c r="K91" i="4"/>
  <c r="L91" i="4"/>
  <c r="M91" i="4"/>
  <c r="N91" i="4"/>
  <c r="O91" i="4"/>
  <c r="P91" i="4"/>
  <c r="Q91" i="4"/>
  <c r="R91" i="4"/>
  <c r="S91" i="4"/>
  <c r="T91" i="4"/>
  <c r="U91" i="4"/>
  <c r="V91" i="4"/>
  <c r="W91" i="4"/>
  <c r="X91" i="4"/>
  <c r="Y91" i="4"/>
  <c r="Z91" i="4"/>
  <c r="AA91" i="4"/>
  <c r="AB91" i="4"/>
  <c r="AC91" i="4"/>
  <c r="AD91" i="4"/>
  <c r="AE91" i="4"/>
  <c r="AF91" i="4"/>
  <c r="AG91" i="4"/>
  <c r="AH91" i="4"/>
  <c r="AI91" i="4"/>
  <c r="AJ91" i="4"/>
  <c r="AK91" i="4"/>
  <c r="AL91" i="4"/>
  <c r="AM91" i="4"/>
  <c r="AN91" i="4"/>
  <c r="AO91" i="4"/>
  <c r="AP91" i="4"/>
  <c r="AQ91" i="4"/>
  <c r="AR91" i="4"/>
  <c r="AS91" i="4"/>
  <c r="AT91" i="4"/>
  <c r="AU91" i="4"/>
  <c r="AV91" i="4"/>
  <c r="AW91" i="4"/>
  <c r="AX91" i="4"/>
  <c r="AY91" i="4"/>
  <c r="AZ91" i="4"/>
  <c r="BA91" i="4"/>
  <c r="D92" i="4"/>
  <c r="E92" i="4"/>
  <c r="F92" i="4"/>
  <c r="G92" i="4"/>
  <c r="H92" i="4"/>
  <c r="I92" i="4"/>
  <c r="J92" i="4"/>
  <c r="K92" i="4"/>
  <c r="L92" i="4"/>
  <c r="M92" i="4"/>
  <c r="N92" i="4"/>
  <c r="O92" i="4"/>
  <c r="P92" i="4"/>
  <c r="Q92" i="4"/>
  <c r="R92" i="4"/>
  <c r="S92" i="4"/>
  <c r="T92" i="4"/>
  <c r="U92" i="4"/>
  <c r="V92" i="4"/>
  <c r="W92" i="4"/>
  <c r="X92" i="4"/>
  <c r="Y92" i="4"/>
  <c r="Z92" i="4"/>
  <c r="AA92" i="4"/>
  <c r="AB92" i="4"/>
  <c r="AC92" i="4"/>
  <c r="AD92" i="4"/>
  <c r="AE92" i="4"/>
  <c r="AF92" i="4"/>
  <c r="AG92" i="4"/>
  <c r="AH92" i="4"/>
  <c r="AI92" i="4"/>
  <c r="AJ92" i="4"/>
  <c r="AK92" i="4"/>
  <c r="AL92" i="4"/>
  <c r="AM92" i="4"/>
  <c r="AN92" i="4"/>
  <c r="AO92" i="4"/>
  <c r="AP92" i="4"/>
  <c r="AQ92" i="4"/>
  <c r="AR92" i="4"/>
  <c r="AS92" i="4"/>
  <c r="AT92" i="4"/>
  <c r="AU92" i="4"/>
  <c r="AV92" i="4"/>
  <c r="AW92" i="4"/>
  <c r="AX92" i="4"/>
  <c r="AY92" i="4"/>
  <c r="AZ92" i="4"/>
  <c r="BA92" i="4"/>
  <c r="D93" i="4"/>
  <c r="E93" i="4"/>
  <c r="F93" i="4"/>
  <c r="G93" i="4"/>
  <c r="H93" i="4"/>
  <c r="I93" i="4"/>
  <c r="J93" i="4"/>
  <c r="K93" i="4"/>
  <c r="L93" i="4"/>
  <c r="M93" i="4"/>
  <c r="N93" i="4"/>
  <c r="O93" i="4"/>
  <c r="P93" i="4"/>
  <c r="Q93" i="4"/>
  <c r="R93" i="4"/>
  <c r="S93" i="4"/>
  <c r="T93" i="4"/>
  <c r="U93" i="4"/>
  <c r="V93" i="4"/>
  <c r="W93" i="4"/>
  <c r="X93" i="4"/>
  <c r="Y93" i="4"/>
  <c r="Z93" i="4"/>
  <c r="AA93" i="4"/>
  <c r="AB93" i="4"/>
  <c r="AC93" i="4"/>
  <c r="AD93" i="4"/>
  <c r="AE93" i="4"/>
  <c r="AF93" i="4"/>
  <c r="AG93" i="4"/>
  <c r="AH93" i="4"/>
  <c r="AI93" i="4"/>
  <c r="AJ93" i="4"/>
  <c r="AK93" i="4"/>
  <c r="AL93" i="4"/>
  <c r="AM93" i="4"/>
  <c r="AN93" i="4"/>
  <c r="AO93" i="4"/>
  <c r="AP93" i="4"/>
  <c r="AQ93" i="4"/>
  <c r="AR93" i="4"/>
  <c r="AS93" i="4"/>
  <c r="AT93" i="4"/>
  <c r="AU93" i="4"/>
  <c r="AV93" i="4"/>
  <c r="AW93" i="4"/>
  <c r="AX93" i="4"/>
  <c r="AY93" i="4"/>
  <c r="AZ93" i="4"/>
  <c r="BA93" i="4"/>
  <c r="D94" i="4"/>
  <c r="E94" i="4"/>
  <c r="F94" i="4"/>
  <c r="G94" i="4"/>
  <c r="H94" i="4"/>
  <c r="I94" i="4"/>
  <c r="J94" i="4"/>
  <c r="K94" i="4"/>
  <c r="L94" i="4"/>
  <c r="M94" i="4"/>
  <c r="N94" i="4"/>
  <c r="O94" i="4"/>
  <c r="P94" i="4"/>
  <c r="Q94" i="4"/>
  <c r="R94" i="4"/>
  <c r="S94" i="4"/>
  <c r="T94" i="4"/>
  <c r="U94" i="4"/>
  <c r="V94" i="4"/>
  <c r="W94" i="4"/>
  <c r="X94" i="4"/>
  <c r="Y94" i="4"/>
  <c r="Z94" i="4"/>
  <c r="AA94" i="4"/>
  <c r="AB94" i="4"/>
  <c r="AC94" i="4"/>
  <c r="AD94" i="4"/>
  <c r="AE94" i="4"/>
  <c r="AF94" i="4"/>
  <c r="AG94" i="4"/>
  <c r="AH94" i="4"/>
  <c r="AI94" i="4"/>
  <c r="AJ94" i="4"/>
  <c r="AK94" i="4"/>
  <c r="AL94" i="4"/>
  <c r="AM94" i="4"/>
  <c r="AN94" i="4"/>
  <c r="AO94" i="4"/>
  <c r="AP94" i="4"/>
  <c r="AQ94" i="4"/>
  <c r="AR94" i="4"/>
  <c r="AS94" i="4"/>
  <c r="AT94" i="4"/>
  <c r="AU94" i="4"/>
  <c r="AV94" i="4"/>
  <c r="AW94" i="4"/>
  <c r="AX94" i="4"/>
  <c r="AY94" i="4"/>
  <c r="AZ94" i="4"/>
  <c r="BA94" i="4"/>
  <c r="D95" i="4"/>
  <c r="E95" i="4"/>
  <c r="F95" i="4"/>
  <c r="G95" i="4"/>
  <c r="H95" i="4"/>
  <c r="I95" i="4"/>
  <c r="J95" i="4"/>
  <c r="K95" i="4"/>
  <c r="L95" i="4"/>
  <c r="M95" i="4"/>
  <c r="N95" i="4"/>
  <c r="O95" i="4"/>
  <c r="P95" i="4"/>
  <c r="Q95" i="4"/>
  <c r="R95" i="4"/>
  <c r="S95" i="4"/>
  <c r="T95" i="4"/>
  <c r="U95" i="4"/>
  <c r="V95" i="4"/>
  <c r="W95" i="4"/>
  <c r="X95" i="4"/>
  <c r="Y95" i="4"/>
  <c r="Z95" i="4"/>
  <c r="AA95" i="4"/>
  <c r="AB95" i="4"/>
  <c r="AC95" i="4"/>
  <c r="AD95" i="4"/>
  <c r="AE95" i="4"/>
  <c r="AF95" i="4"/>
  <c r="AG95" i="4"/>
  <c r="AH95" i="4"/>
  <c r="AI95" i="4"/>
  <c r="AJ95" i="4"/>
  <c r="AK95" i="4"/>
  <c r="AL95" i="4"/>
  <c r="AM95" i="4"/>
  <c r="AN95" i="4"/>
  <c r="AO95" i="4"/>
  <c r="AP95" i="4"/>
  <c r="AQ95" i="4"/>
  <c r="AR95" i="4"/>
  <c r="AS95" i="4"/>
  <c r="AT95" i="4"/>
  <c r="AU95" i="4"/>
  <c r="AV95" i="4"/>
  <c r="AW95" i="4"/>
  <c r="AX95" i="4"/>
  <c r="AY95" i="4"/>
  <c r="AZ95" i="4"/>
  <c r="BA95" i="4"/>
  <c r="D96" i="4"/>
  <c r="E96" i="4"/>
  <c r="F96" i="4"/>
  <c r="G96" i="4"/>
  <c r="H96" i="4"/>
  <c r="I96" i="4"/>
  <c r="J96" i="4"/>
  <c r="K96" i="4"/>
  <c r="L96" i="4"/>
  <c r="M96" i="4"/>
  <c r="N96" i="4"/>
  <c r="O96" i="4"/>
  <c r="P96" i="4"/>
  <c r="Q96" i="4"/>
  <c r="R96" i="4"/>
  <c r="S96" i="4"/>
  <c r="T96" i="4"/>
  <c r="U96" i="4"/>
  <c r="V96" i="4"/>
  <c r="W96" i="4"/>
  <c r="X96" i="4"/>
  <c r="Y96" i="4"/>
  <c r="Z96" i="4"/>
  <c r="AA96" i="4"/>
  <c r="AB96" i="4"/>
  <c r="AC96" i="4"/>
  <c r="AD96" i="4"/>
  <c r="AE96" i="4"/>
  <c r="AF96" i="4"/>
  <c r="AG96" i="4"/>
  <c r="AH96" i="4"/>
  <c r="AI96" i="4"/>
  <c r="AJ96" i="4"/>
  <c r="AK96" i="4"/>
  <c r="AL96" i="4"/>
  <c r="AM96" i="4"/>
  <c r="AN96" i="4"/>
  <c r="AO96" i="4"/>
  <c r="AP96" i="4"/>
  <c r="AQ96" i="4"/>
  <c r="AR96" i="4"/>
  <c r="AS96" i="4"/>
  <c r="AT96" i="4"/>
  <c r="AU96" i="4"/>
  <c r="AV96" i="4"/>
  <c r="AW96" i="4"/>
  <c r="AX96" i="4"/>
  <c r="AY96" i="4"/>
  <c r="AZ96" i="4"/>
  <c r="BA96" i="4"/>
  <c r="D97" i="4"/>
  <c r="E97" i="4"/>
  <c r="F97" i="4"/>
  <c r="G97" i="4"/>
  <c r="H97" i="4"/>
  <c r="I97" i="4"/>
  <c r="J97" i="4"/>
  <c r="K97" i="4"/>
  <c r="L97" i="4"/>
  <c r="M97" i="4"/>
  <c r="N97" i="4"/>
  <c r="O97" i="4"/>
  <c r="P97" i="4"/>
  <c r="Q97" i="4"/>
  <c r="R97" i="4"/>
  <c r="S97" i="4"/>
  <c r="T97" i="4"/>
  <c r="U97" i="4"/>
  <c r="V97" i="4"/>
  <c r="W97" i="4"/>
  <c r="X97" i="4"/>
  <c r="Y97" i="4"/>
  <c r="Z97" i="4"/>
  <c r="AA97" i="4"/>
  <c r="AB97" i="4"/>
  <c r="AC97" i="4"/>
  <c r="AD97" i="4"/>
  <c r="AE97" i="4"/>
  <c r="AF97" i="4"/>
  <c r="AG97" i="4"/>
  <c r="AH97" i="4"/>
  <c r="AI97" i="4"/>
  <c r="AJ97" i="4"/>
  <c r="AK97" i="4"/>
  <c r="AL97" i="4"/>
  <c r="AM97" i="4"/>
  <c r="AN97" i="4"/>
  <c r="AO97" i="4"/>
  <c r="AP97" i="4"/>
  <c r="AQ97" i="4"/>
  <c r="AR97" i="4"/>
  <c r="AS97" i="4"/>
  <c r="AT97" i="4"/>
  <c r="AU97" i="4"/>
  <c r="AV97" i="4"/>
  <c r="AW97" i="4"/>
  <c r="AX97" i="4"/>
  <c r="AY97" i="4"/>
  <c r="AZ97" i="4"/>
  <c r="BA97" i="4"/>
  <c r="D98" i="4"/>
  <c r="E98" i="4"/>
  <c r="F98" i="4"/>
  <c r="G98" i="4"/>
  <c r="H98" i="4"/>
  <c r="I98" i="4"/>
  <c r="J98" i="4"/>
  <c r="K98" i="4"/>
  <c r="L98" i="4"/>
  <c r="M98" i="4"/>
  <c r="N98" i="4"/>
  <c r="O98" i="4"/>
  <c r="P98" i="4"/>
  <c r="Q98" i="4"/>
  <c r="R98" i="4"/>
  <c r="S98" i="4"/>
  <c r="T98" i="4"/>
  <c r="U98" i="4"/>
  <c r="V98" i="4"/>
  <c r="W98" i="4"/>
  <c r="X98" i="4"/>
  <c r="Y98" i="4"/>
  <c r="Z98" i="4"/>
  <c r="AA98" i="4"/>
  <c r="AB98" i="4"/>
  <c r="AC98" i="4"/>
  <c r="AD98" i="4"/>
  <c r="AE98" i="4"/>
  <c r="AF98" i="4"/>
  <c r="AG98" i="4"/>
  <c r="AH98" i="4"/>
  <c r="AI98" i="4"/>
  <c r="AJ98" i="4"/>
  <c r="AK98" i="4"/>
  <c r="AL98" i="4"/>
  <c r="AM98" i="4"/>
  <c r="AN98" i="4"/>
  <c r="AO98" i="4"/>
  <c r="AP98" i="4"/>
  <c r="AQ98" i="4"/>
  <c r="AR98" i="4"/>
  <c r="AS98" i="4"/>
  <c r="AT98" i="4"/>
  <c r="AU98" i="4"/>
  <c r="AV98" i="4"/>
  <c r="AW98" i="4"/>
  <c r="AX98" i="4"/>
  <c r="AY98" i="4"/>
  <c r="AZ98" i="4"/>
  <c r="BA98" i="4"/>
  <c r="D99" i="4"/>
  <c r="E99" i="4"/>
  <c r="F99" i="4"/>
  <c r="G99" i="4"/>
  <c r="H99" i="4"/>
  <c r="I99" i="4"/>
  <c r="J99" i="4"/>
  <c r="K99" i="4"/>
  <c r="L99" i="4"/>
  <c r="M99" i="4"/>
  <c r="N99" i="4"/>
  <c r="O99" i="4"/>
  <c r="P99" i="4"/>
  <c r="Q99" i="4"/>
  <c r="R99" i="4"/>
  <c r="S99" i="4"/>
  <c r="T99" i="4"/>
  <c r="U99" i="4"/>
  <c r="V99" i="4"/>
  <c r="W99" i="4"/>
  <c r="X99" i="4"/>
  <c r="Y99" i="4"/>
  <c r="Z99" i="4"/>
  <c r="AA99" i="4"/>
  <c r="AB99" i="4"/>
  <c r="AC99" i="4"/>
  <c r="AD99" i="4"/>
  <c r="AE99" i="4"/>
  <c r="AF99" i="4"/>
  <c r="AG99" i="4"/>
  <c r="AH99" i="4"/>
  <c r="AI99" i="4"/>
  <c r="AJ99" i="4"/>
  <c r="AK99" i="4"/>
  <c r="AL99" i="4"/>
  <c r="AM99" i="4"/>
  <c r="AN99" i="4"/>
  <c r="AO99" i="4"/>
  <c r="AP99" i="4"/>
  <c r="AQ99" i="4"/>
  <c r="AR99" i="4"/>
  <c r="AS99" i="4"/>
  <c r="AT99" i="4"/>
  <c r="AU99" i="4"/>
  <c r="AV99" i="4"/>
  <c r="AW99" i="4"/>
  <c r="AX99" i="4"/>
  <c r="AY99" i="4"/>
  <c r="AZ99" i="4"/>
  <c r="BA99" i="4"/>
  <c r="D100" i="4"/>
  <c r="E100" i="4"/>
  <c r="F100" i="4"/>
  <c r="G100" i="4"/>
  <c r="H100" i="4"/>
  <c r="I100" i="4"/>
  <c r="J100" i="4"/>
  <c r="K100" i="4"/>
  <c r="L100" i="4"/>
  <c r="M100" i="4"/>
  <c r="N100" i="4"/>
  <c r="O100" i="4"/>
  <c r="P100" i="4"/>
  <c r="Q100" i="4"/>
  <c r="R100" i="4"/>
  <c r="S100" i="4"/>
  <c r="T100" i="4"/>
  <c r="U100" i="4"/>
  <c r="V100" i="4"/>
  <c r="W100" i="4"/>
  <c r="X100" i="4"/>
  <c r="Y100" i="4"/>
  <c r="Z100" i="4"/>
  <c r="AA100" i="4"/>
  <c r="AB100" i="4"/>
  <c r="AC100" i="4"/>
  <c r="AD100" i="4"/>
  <c r="AE100" i="4"/>
  <c r="AF100" i="4"/>
  <c r="AG100" i="4"/>
  <c r="AH100" i="4"/>
  <c r="AI100" i="4"/>
  <c r="AJ100" i="4"/>
  <c r="AK100" i="4"/>
  <c r="AL100" i="4"/>
  <c r="AM100" i="4"/>
  <c r="AN100" i="4"/>
  <c r="AO100" i="4"/>
  <c r="AP100" i="4"/>
  <c r="AQ100" i="4"/>
  <c r="AR100" i="4"/>
  <c r="AS100" i="4"/>
  <c r="AT100" i="4"/>
  <c r="AU100" i="4"/>
  <c r="AV100" i="4"/>
  <c r="AW100" i="4"/>
  <c r="AX100" i="4"/>
  <c r="AY100" i="4"/>
  <c r="AZ100" i="4"/>
  <c r="BA100" i="4"/>
  <c r="D101" i="4"/>
  <c r="E101" i="4"/>
  <c r="F101" i="4"/>
  <c r="G101" i="4"/>
  <c r="H101" i="4"/>
  <c r="I101" i="4"/>
  <c r="J101" i="4"/>
  <c r="K101" i="4"/>
  <c r="L101" i="4"/>
  <c r="M101" i="4"/>
  <c r="N101" i="4"/>
  <c r="O101" i="4"/>
  <c r="P101" i="4"/>
  <c r="Q101" i="4"/>
  <c r="R101" i="4"/>
  <c r="S101" i="4"/>
  <c r="T101" i="4"/>
  <c r="U101" i="4"/>
  <c r="V101" i="4"/>
  <c r="W101" i="4"/>
  <c r="X101" i="4"/>
  <c r="Y101" i="4"/>
  <c r="Z101" i="4"/>
  <c r="AA101" i="4"/>
  <c r="AB101" i="4"/>
  <c r="AC101" i="4"/>
  <c r="AD101" i="4"/>
  <c r="AE101" i="4"/>
  <c r="AF101" i="4"/>
  <c r="AG101" i="4"/>
  <c r="AH101" i="4"/>
  <c r="AI101" i="4"/>
  <c r="AJ101" i="4"/>
  <c r="AK101" i="4"/>
  <c r="AL101" i="4"/>
  <c r="AM101" i="4"/>
  <c r="AN101" i="4"/>
  <c r="AO101" i="4"/>
  <c r="AP101" i="4"/>
  <c r="AQ101" i="4"/>
  <c r="AR101" i="4"/>
  <c r="AS101" i="4"/>
  <c r="AT101" i="4"/>
  <c r="AU101" i="4"/>
  <c r="AV101" i="4"/>
  <c r="AW101" i="4"/>
  <c r="AX101" i="4"/>
  <c r="AY101" i="4"/>
  <c r="AZ101" i="4"/>
  <c r="BA101" i="4"/>
  <c r="D102" i="4"/>
  <c r="E102" i="4"/>
  <c r="F102" i="4"/>
  <c r="G102" i="4"/>
  <c r="H102" i="4"/>
  <c r="I102" i="4"/>
  <c r="J102" i="4"/>
  <c r="K102" i="4"/>
  <c r="L102" i="4"/>
  <c r="M102" i="4"/>
  <c r="N102" i="4"/>
  <c r="O102" i="4"/>
  <c r="P102" i="4"/>
  <c r="Q102" i="4"/>
  <c r="R102" i="4"/>
  <c r="S102" i="4"/>
  <c r="T102" i="4"/>
  <c r="U102" i="4"/>
  <c r="V102" i="4"/>
  <c r="W102" i="4"/>
  <c r="X102" i="4"/>
  <c r="Y102" i="4"/>
  <c r="Z102" i="4"/>
  <c r="AA102" i="4"/>
  <c r="AB102" i="4"/>
  <c r="AC102" i="4"/>
  <c r="AD102" i="4"/>
  <c r="AE102" i="4"/>
  <c r="AF102" i="4"/>
  <c r="AG102" i="4"/>
  <c r="AH102" i="4"/>
  <c r="AI102" i="4"/>
  <c r="AJ102" i="4"/>
  <c r="AK102" i="4"/>
  <c r="AL102" i="4"/>
  <c r="AM102" i="4"/>
  <c r="AN102" i="4"/>
  <c r="AO102" i="4"/>
  <c r="AP102" i="4"/>
  <c r="AQ102" i="4"/>
  <c r="AR102" i="4"/>
  <c r="AS102" i="4"/>
  <c r="AT102" i="4"/>
  <c r="AU102" i="4"/>
  <c r="AV102" i="4"/>
  <c r="AW102" i="4"/>
  <c r="AX102" i="4"/>
  <c r="AY102" i="4"/>
  <c r="AZ102" i="4"/>
  <c r="BA102" i="4"/>
  <c r="D103" i="4"/>
  <c r="E103" i="4"/>
  <c r="F103" i="4"/>
  <c r="G103" i="4"/>
  <c r="H103" i="4"/>
  <c r="I103" i="4"/>
  <c r="J103" i="4"/>
  <c r="K103" i="4"/>
  <c r="L103" i="4"/>
  <c r="M103" i="4"/>
  <c r="N103" i="4"/>
  <c r="O103" i="4"/>
  <c r="P103" i="4"/>
  <c r="Q103" i="4"/>
  <c r="R103" i="4"/>
  <c r="S103" i="4"/>
  <c r="T103" i="4"/>
  <c r="U103" i="4"/>
  <c r="V103" i="4"/>
  <c r="W103" i="4"/>
  <c r="X103" i="4"/>
  <c r="Y103" i="4"/>
  <c r="Z103" i="4"/>
  <c r="AA103" i="4"/>
  <c r="AB103" i="4"/>
  <c r="AC103" i="4"/>
  <c r="AD103" i="4"/>
  <c r="AE103" i="4"/>
  <c r="AF103" i="4"/>
  <c r="AG103" i="4"/>
  <c r="AH103" i="4"/>
  <c r="AI103" i="4"/>
  <c r="AJ103" i="4"/>
  <c r="AK103" i="4"/>
  <c r="AL103" i="4"/>
  <c r="AM103" i="4"/>
  <c r="AN103" i="4"/>
  <c r="AO103" i="4"/>
  <c r="AP103" i="4"/>
  <c r="AQ103" i="4"/>
  <c r="AR103" i="4"/>
  <c r="AS103" i="4"/>
  <c r="AT103" i="4"/>
  <c r="AU103" i="4"/>
  <c r="AV103" i="4"/>
  <c r="AW103" i="4"/>
  <c r="AX103" i="4"/>
  <c r="AY103" i="4"/>
  <c r="AZ103" i="4"/>
  <c r="BA103" i="4"/>
  <c r="D104" i="4"/>
  <c r="E104" i="4"/>
  <c r="F104" i="4"/>
  <c r="G104" i="4"/>
  <c r="H104" i="4"/>
  <c r="I104" i="4"/>
  <c r="J104" i="4"/>
  <c r="K104" i="4"/>
  <c r="L104" i="4"/>
  <c r="M104" i="4"/>
  <c r="N104" i="4"/>
  <c r="O104" i="4"/>
  <c r="P104" i="4"/>
  <c r="Q104" i="4"/>
  <c r="R104" i="4"/>
  <c r="S104" i="4"/>
  <c r="T104" i="4"/>
  <c r="U104" i="4"/>
  <c r="V104" i="4"/>
  <c r="W104" i="4"/>
  <c r="X104" i="4"/>
  <c r="Y104" i="4"/>
  <c r="Z104" i="4"/>
  <c r="AA104" i="4"/>
  <c r="AB104" i="4"/>
  <c r="AC104" i="4"/>
  <c r="AD104" i="4"/>
  <c r="AE104" i="4"/>
  <c r="AF104" i="4"/>
  <c r="AG104" i="4"/>
  <c r="AH104" i="4"/>
  <c r="AI104" i="4"/>
  <c r="AJ104" i="4"/>
  <c r="AK104" i="4"/>
  <c r="AL104" i="4"/>
  <c r="AM104" i="4"/>
  <c r="AN104" i="4"/>
  <c r="AO104" i="4"/>
  <c r="AP104" i="4"/>
  <c r="AQ104" i="4"/>
  <c r="AR104" i="4"/>
  <c r="AS104" i="4"/>
  <c r="AT104" i="4"/>
  <c r="AU104" i="4"/>
  <c r="AV104" i="4"/>
  <c r="AW104" i="4"/>
  <c r="AX104" i="4"/>
  <c r="AY104" i="4"/>
  <c r="AZ104" i="4"/>
  <c r="BA104" i="4"/>
  <c r="D105" i="4"/>
  <c r="E105" i="4"/>
  <c r="F105" i="4"/>
  <c r="G105" i="4"/>
  <c r="H105" i="4"/>
  <c r="I105" i="4"/>
  <c r="J105" i="4"/>
  <c r="K105" i="4"/>
  <c r="L105" i="4"/>
  <c r="M105" i="4"/>
  <c r="N105" i="4"/>
  <c r="O105" i="4"/>
  <c r="P105" i="4"/>
  <c r="Q105" i="4"/>
  <c r="R105" i="4"/>
  <c r="S105" i="4"/>
  <c r="T105" i="4"/>
  <c r="U105" i="4"/>
  <c r="V105" i="4"/>
  <c r="W105" i="4"/>
  <c r="X105" i="4"/>
  <c r="Y105" i="4"/>
  <c r="Z105" i="4"/>
  <c r="AA105" i="4"/>
  <c r="AB105" i="4"/>
  <c r="AC105" i="4"/>
  <c r="AD105" i="4"/>
  <c r="AE105" i="4"/>
  <c r="AF105" i="4"/>
  <c r="AG105" i="4"/>
  <c r="AH105" i="4"/>
  <c r="AI105" i="4"/>
  <c r="AJ105" i="4"/>
  <c r="AK105" i="4"/>
  <c r="AL105" i="4"/>
  <c r="AM105" i="4"/>
  <c r="AN105" i="4"/>
  <c r="AO105" i="4"/>
  <c r="AP105" i="4"/>
  <c r="AQ105" i="4"/>
  <c r="AR105" i="4"/>
  <c r="AS105" i="4"/>
  <c r="AT105" i="4"/>
  <c r="AU105" i="4"/>
  <c r="AV105" i="4"/>
  <c r="AW105" i="4"/>
  <c r="AX105" i="4"/>
  <c r="AY105" i="4"/>
  <c r="AZ105" i="4"/>
  <c r="BA105" i="4"/>
  <c r="D106" i="4"/>
  <c r="E106" i="4"/>
  <c r="F106" i="4"/>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D107" i="4"/>
  <c r="E107" i="4"/>
  <c r="F107" i="4"/>
  <c r="G107" i="4"/>
  <c r="H107" i="4"/>
  <c r="I107" i="4"/>
  <c r="J107" i="4"/>
  <c r="K107" i="4"/>
  <c r="L107" i="4"/>
  <c r="M107" i="4"/>
  <c r="N107" i="4"/>
  <c r="O107" i="4"/>
  <c r="P107" i="4"/>
  <c r="Q107" i="4"/>
  <c r="R107" i="4"/>
  <c r="S107" i="4"/>
  <c r="T107" i="4"/>
  <c r="U107" i="4"/>
  <c r="V107" i="4"/>
  <c r="W107" i="4"/>
  <c r="X107" i="4"/>
  <c r="Y107" i="4"/>
  <c r="Z107" i="4"/>
  <c r="AA107" i="4"/>
  <c r="AB107" i="4"/>
  <c r="AC107" i="4"/>
  <c r="AD107" i="4"/>
  <c r="AE107" i="4"/>
  <c r="AF107" i="4"/>
  <c r="AG107" i="4"/>
  <c r="AH107" i="4"/>
  <c r="AI107" i="4"/>
  <c r="AJ107" i="4"/>
  <c r="AK107" i="4"/>
  <c r="AL107" i="4"/>
  <c r="AM107" i="4"/>
  <c r="AN107" i="4"/>
  <c r="AO107" i="4"/>
  <c r="AP107" i="4"/>
  <c r="AQ107" i="4"/>
  <c r="AR107" i="4"/>
  <c r="AS107" i="4"/>
  <c r="AT107" i="4"/>
  <c r="AU107" i="4"/>
  <c r="AV107" i="4"/>
  <c r="AW107" i="4"/>
  <c r="AX107" i="4"/>
  <c r="AY107" i="4"/>
  <c r="AZ107" i="4"/>
  <c r="BA107" i="4"/>
  <c r="D108" i="4"/>
  <c r="E108" i="4"/>
  <c r="F108" i="4"/>
  <c r="G108" i="4"/>
  <c r="H108" i="4"/>
  <c r="I108" i="4"/>
  <c r="J108" i="4"/>
  <c r="K108" i="4"/>
  <c r="L108" i="4"/>
  <c r="M108" i="4"/>
  <c r="N108" i="4"/>
  <c r="O108" i="4"/>
  <c r="P108" i="4"/>
  <c r="Q108" i="4"/>
  <c r="R108" i="4"/>
  <c r="S108" i="4"/>
  <c r="T108" i="4"/>
  <c r="U108" i="4"/>
  <c r="V108" i="4"/>
  <c r="W108" i="4"/>
  <c r="X108" i="4"/>
  <c r="Y108" i="4"/>
  <c r="Z108" i="4"/>
  <c r="AA108" i="4"/>
  <c r="AB108" i="4"/>
  <c r="AC108" i="4"/>
  <c r="AD108" i="4"/>
  <c r="AE108" i="4"/>
  <c r="AF108" i="4"/>
  <c r="AG108" i="4"/>
  <c r="AH108" i="4"/>
  <c r="AI108" i="4"/>
  <c r="AJ108" i="4"/>
  <c r="AK108" i="4"/>
  <c r="AL108" i="4"/>
  <c r="AM108" i="4"/>
  <c r="AN108" i="4"/>
  <c r="AO108" i="4"/>
  <c r="AP108" i="4"/>
  <c r="AQ108" i="4"/>
  <c r="AR108" i="4"/>
  <c r="AS108" i="4"/>
  <c r="AT108" i="4"/>
  <c r="AU108" i="4"/>
  <c r="AV108" i="4"/>
  <c r="AW108" i="4"/>
  <c r="AX108" i="4"/>
  <c r="AY108" i="4"/>
  <c r="AZ108" i="4"/>
  <c r="BA108" i="4"/>
  <c r="D109" i="4"/>
  <c r="E109" i="4"/>
  <c r="F109" i="4"/>
  <c r="G109" i="4"/>
  <c r="H109" i="4"/>
  <c r="I109" i="4"/>
  <c r="J109" i="4"/>
  <c r="K109" i="4"/>
  <c r="L109" i="4"/>
  <c r="M109" i="4"/>
  <c r="N109" i="4"/>
  <c r="O109" i="4"/>
  <c r="P109" i="4"/>
  <c r="Q109" i="4"/>
  <c r="R109" i="4"/>
  <c r="S109" i="4"/>
  <c r="T109" i="4"/>
  <c r="U109" i="4"/>
  <c r="V109" i="4"/>
  <c r="W109" i="4"/>
  <c r="X109" i="4"/>
  <c r="Y109" i="4"/>
  <c r="Z109" i="4"/>
  <c r="AA109" i="4"/>
  <c r="AB109" i="4"/>
  <c r="AC109" i="4"/>
  <c r="AD109" i="4"/>
  <c r="AE109" i="4"/>
  <c r="AF109" i="4"/>
  <c r="AG109" i="4"/>
  <c r="AH109" i="4"/>
  <c r="AI109" i="4"/>
  <c r="AJ109" i="4"/>
  <c r="AK109" i="4"/>
  <c r="AL109" i="4"/>
  <c r="AM109" i="4"/>
  <c r="AN109" i="4"/>
  <c r="AO109" i="4"/>
  <c r="AP109" i="4"/>
  <c r="AQ109" i="4"/>
  <c r="AR109" i="4"/>
  <c r="AS109" i="4"/>
  <c r="AT109" i="4"/>
  <c r="AU109" i="4"/>
  <c r="AV109" i="4"/>
  <c r="AW109" i="4"/>
  <c r="AX109" i="4"/>
  <c r="AY109" i="4"/>
  <c r="AZ109" i="4"/>
  <c r="BA109" i="4"/>
  <c r="D110" i="4"/>
  <c r="E110" i="4"/>
  <c r="F110" i="4"/>
  <c r="G110" i="4"/>
  <c r="H110" i="4"/>
  <c r="I110" i="4"/>
  <c r="J110" i="4"/>
  <c r="K110" i="4"/>
  <c r="L110" i="4"/>
  <c r="M110" i="4"/>
  <c r="N110" i="4"/>
  <c r="O110" i="4"/>
  <c r="P110" i="4"/>
  <c r="Q110" i="4"/>
  <c r="R110" i="4"/>
  <c r="S110" i="4"/>
  <c r="T110" i="4"/>
  <c r="U110" i="4"/>
  <c r="V110" i="4"/>
  <c r="W110" i="4"/>
  <c r="X110" i="4"/>
  <c r="Y110" i="4"/>
  <c r="Z110" i="4"/>
  <c r="AA110" i="4"/>
  <c r="AB110" i="4"/>
  <c r="AC110" i="4"/>
  <c r="AD110" i="4"/>
  <c r="AE110" i="4"/>
  <c r="AF110" i="4"/>
  <c r="AG110" i="4"/>
  <c r="AH110" i="4"/>
  <c r="AI110" i="4"/>
  <c r="AJ110" i="4"/>
  <c r="AK110" i="4"/>
  <c r="AL110" i="4"/>
  <c r="AM110" i="4"/>
  <c r="AN110" i="4"/>
  <c r="AO110" i="4"/>
  <c r="AP110" i="4"/>
  <c r="AQ110" i="4"/>
  <c r="AR110" i="4"/>
  <c r="AS110" i="4"/>
  <c r="AT110" i="4"/>
  <c r="AU110" i="4"/>
  <c r="AV110" i="4"/>
  <c r="AW110" i="4"/>
  <c r="AX110" i="4"/>
  <c r="AY110" i="4"/>
  <c r="AZ110" i="4"/>
  <c r="BA110" i="4"/>
  <c r="D111" i="4"/>
  <c r="E111" i="4"/>
  <c r="F111" i="4"/>
  <c r="G111" i="4"/>
  <c r="H111" i="4"/>
  <c r="I111" i="4"/>
  <c r="J111" i="4"/>
  <c r="K111" i="4"/>
  <c r="L111" i="4"/>
  <c r="M111" i="4"/>
  <c r="N111" i="4"/>
  <c r="O111" i="4"/>
  <c r="P111" i="4"/>
  <c r="Q111" i="4"/>
  <c r="R111" i="4"/>
  <c r="S111" i="4"/>
  <c r="T111" i="4"/>
  <c r="U111" i="4"/>
  <c r="V111" i="4"/>
  <c r="W111" i="4"/>
  <c r="X111" i="4"/>
  <c r="Y111" i="4"/>
  <c r="Z111" i="4"/>
  <c r="AA111" i="4"/>
  <c r="AB111" i="4"/>
  <c r="AC111" i="4"/>
  <c r="AD111" i="4"/>
  <c r="AE111" i="4"/>
  <c r="AF111" i="4"/>
  <c r="AG111" i="4"/>
  <c r="AH111" i="4"/>
  <c r="AI111" i="4"/>
  <c r="AJ111" i="4"/>
  <c r="AK111" i="4"/>
  <c r="AL111" i="4"/>
  <c r="AM111" i="4"/>
  <c r="AN111" i="4"/>
  <c r="AO111" i="4"/>
  <c r="AP111" i="4"/>
  <c r="AQ111" i="4"/>
  <c r="AR111" i="4"/>
  <c r="AS111" i="4"/>
  <c r="AT111" i="4"/>
  <c r="AU111" i="4"/>
  <c r="AV111" i="4"/>
  <c r="AW111" i="4"/>
  <c r="AX111" i="4"/>
  <c r="AY111" i="4"/>
  <c r="AZ111" i="4"/>
  <c r="BA111" i="4"/>
  <c r="D112" i="4"/>
  <c r="E112" i="4"/>
  <c r="F112" i="4"/>
  <c r="G112" i="4"/>
  <c r="H112" i="4"/>
  <c r="I112" i="4"/>
  <c r="J112" i="4"/>
  <c r="K112" i="4"/>
  <c r="L112" i="4"/>
  <c r="M112" i="4"/>
  <c r="N112" i="4"/>
  <c r="O112" i="4"/>
  <c r="P112" i="4"/>
  <c r="Q112" i="4"/>
  <c r="R112" i="4"/>
  <c r="S112" i="4"/>
  <c r="T112" i="4"/>
  <c r="U112" i="4"/>
  <c r="V112" i="4"/>
  <c r="W112" i="4"/>
  <c r="X112" i="4"/>
  <c r="Y112" i="4"/>
  <c r="Z112" i="4"/>
  <c r="AA112" i="4"/>
  <c r="AB112" i="4"/>
  <c r="AC112" i="4"/>
  <c r="AD112" i="4"/>
  <c r="AE112" i="4"/>
  <c r="AF112" i="4"/>
  <c r="AG112" i="4"/>
  <c r="AH112" i="4"/>
  <c r="AI112" i="4"/>
  <c r="AJ112" i="4"/>
  <c r="AK112" i="4"/>
  <c r="AL112" i="4"/>
  <c r="AM112" i="4"/>
  <c r="AN112" i="4"/>
  <c r="AO112" i="4"/>
  <c r="AP112" i="4"/>
  <c r="AQ112" i="4"/>
  <c r="AR112" i="4"/>
  <c r="AS112" i="4"/>
  <c r="AT112" i="4"/>
  <c r="AU112" i="4"/>
  <c r="AV112" i="4"/>
  <c r="AW112" i="4"/>
  <c r="AX112" i="4"/>
  <c r="AY112" i="4"/>
  <c r="AZ112" i="4"/>
  <c r="BA112" i="4"/>
  <c r="D113" i="4"/>
  <c r="E113" i="4"/>
  <c r="F113" i="4"/>
  <c r="G113" i="4"/>
  <c r="H113" i="4"/>
  <c r="I113" i="4"/>
  <c r="J113" i="4"/>
  <c r="K113" i="4"/>
  <c r="L113" i="4"/>
  <c r="M113" i="4"/>
  <c r="N113" i="4"/>
  <c r="O113" i="4"/>
  <c r="P113" i="4"/>
  <c r="Q113" i="4"/>
  <c r="R113" i="4"/>
  <c r="S113" i="4"/>
  <c r="T113" i="4"/>
  <c r="U113" i="4"/>
  <c r="V113" i="4"/>
  <c r="W113" i="4"/>
  <c r="X113" i="4"/>
  <c r="Y113" i="4"/>
  <c r="Z113" i="4"/>
  <c r="AA113" i="4"/>
  <c r="AB113" i="4"/>
  <c r="AC113" i="4"/>
  <c r="AD113" i="4"/>
  <c r="AE113" i="4"/>
  <c r="AF113" i="4"/>
  <c r="AG113" i="4"/>
  <c r="AH113" i="4"/>
  <c r="AI113" i="4"/>
  <c r="AJ113" i="4"/>
  <c r="AK113" i="4"/>
  <c r="AL113" i="4"/>
  <c r="AM113" i="4"/>
  <c r="AN113" i="4"/>
  <c r="AO113" i="4"/>
  <c r="AP113" i="4"/>
  <c r="AQ113" i="4"/>
  <c r="AR113" i="4"/>
  <c r="AS113" i="4"/>
  <c r="AT113" i="4"/>
  <c r="AU113" i="4"/>
  <c r="AV113" i="4"/>
  <c r="AW113" i="4"/>
  <c r="AX113" i="4"/>
  <c r="AY113" i="4"/>
  <c r="AZ113" i="4"/>
  <c r="BA113" i="4"/>
  <c r="D114"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D115" i="4"/>
  <c r="E115" i="4"/>
  <c r="F115" i="4"/>
  <c r="G115" i="4"/>
  <c r="H115" i="4"/>
  <c r="I115" i="4"/>
  <c r="J115" i="4"/>
  <c r="K115" i="4"/>
  <c r="L115" i="4"/>
  <c r="M115" i="4"/>
  <c r="N115" i="4"/>
  <c r="O115" i="4"/>
  <c r="P115" i="4"/>
  <c r="Q115" i="4"/>
  <c r="R115" i="4"/>
  <c r="S115" i="4"/>
  <c r="T115" i="4"/>
  <c r="U115" i="4"/>
  <c r="V115" i="4"/>
  <c r="W115" i="4"/>
  <c r="X115" i="4"/>
  <c r="Y115" i="4"/>
  <c r="Z115" i="4"/>
  <c r="AA115" i="4"/>
  <c r="AB115" i="4"/>
  <c r="AC115" i="4"/>
  <c r="AD115" i="4"/>
  <c r="AE115" i="4"/>
  <c r="AF115" i="4"/>
  <c r="AG115" i="4"/>
  <c r="AH115" i="4"/>
  <c r="AI115" i="4"/>
  <c r="AJ115" i="4"/>
  <c r="AK115" i="4"/>
  <c r="AL115" i="4"/>
  <c r="AM115" i="4"/>
  <c r="AN115" i="4"/>
  <c r="AO115" i="4"/>
  <c r="AP115" i="4"/>
  <c r="AQ115" i="4"/>
  <c r="AR115" i="4"/>
  <c r="AS115" i="4"/>
  <c r="AT115" i="4"/>
  <c r="AU115" i="4"/>
  <c r="AV115" i="4"/>
  <c r="AW115" i="4"/>
  <c r="AX115" i="4"/>
  <c r="AY115" i="4"/>
  <c r="AZ115" i="4"/>
  <c r="BA115" i="4"/>
  <c r="D116" i="4"/>
  <c r="E116" i="4"/>
  <c r="F116" i="4"/>
  <c r="G116" i="4"/>
  <c r="H116" i="4"/>
  <c r="I116" i="4"/>
  <c r="J116" i="4"/>
  <c r="K116" i="4"/>
  <c r="L116" i="4"/>
  <c r="M116" i="4"/>
  <c r="N116" i="4"/>
  <c r="O116" i="4"/>
  <c r="P116" i="4"/>
  <c r="Q116" i="4"/>
  <c r="R116" i="4"/>
  <c r="S116" i="4"/>
  <c r="T116" i="4"/>
  <c r="U116" i="4"/>
  <c r="V116" i="4"/>
  <c r="W116" i="4"/>
  <c r="X116" i="4"/>
  <c r="Y116" i="4"/>
  <c r="Z116" i="4"/>
  <c r="AA116" i="4"/>
  <c r="AB116" i="4"/>
  <c r="AC116" i="4"/>
  <c r="AD116" i="4"/>
  <c r="AE116" i="4"/>
  <c r="AF116" i="4"/>
  <c r="AG116" i="4"/>
  <c r="AH116" i="4"/>
  <c r="AI116" i="4"/>
  <c r="AJ116" i="4"/>
  <c r="AK116" i="4"/>
  <c r="AL116" i="4"/>
  <c r="AM116" i="4"/>
  <c r="AN116" i="4"/>
  <c r="AO116" i="4"/>
  <c r="AP116" i="4"/>
  <c r="AQ116" i="4"/>
  <c r="AR116" i="4"/>
  <c r="AS116" i="4"/>
  <c r="AT116" i="4"/>
  <c r="AU116" i="4"/>
  <c r="AV116" i="4"/>
  <c r="AW116" i="4"/>
  <c r="AX116" i="4"/>
  <c r="AY116" i="4"/>
  <c r="AZ116" i="4"/>
  <c r="BA116" i="4"/>
  <c r="D117" i="4"/>
  <c r="E117" i="4"/>
  <c r="F117" i="4"/>
  <c r="G117" i="4"/>
  <c r="H117" i="4"/>
  <c r="I117" i="4"/>
  <c r="J117" i="4"/>
  <c r="K117" i="4"/>
  <c r="L117" i="4"/>
  <c r="M117" i="4"/>
  <c r="N117" i="4"/>
  <c r="O117" i="4"/>
  <c r="P117" i="4"/>
  <c r="Q117" i="4"/>
  <c r="R117" i="4"/>
  <c r="S117" i="4"/>
  <c r="T117" i="4"/>
  <c r="U117" i="4"/>
  <c r="V117" i="4"/>
  <c r="W117" i="4"/>
  <c r="X117" i="4"/>
  <c r="Y117" i="4"/>
  <c r="Z117" i="4"/>
  <c r="AA117" i="4"/>
  <c r="AB117" i="4"/>
  <c r="AC117" i="4"/>
  <c r="AD117" i="4"/>
  <c r="AE117" i="4"/>
  <c r="AF117" i="4"/>
  <c r="AG117" i="4"/>
  <c r="AH117" i="4"/>
  <c r="AI117" i="4"/>
  <c r="AJ117" i="4"/>
  <c r="AK117" i="4"/>
  <c r="AL117" i="4"/>
  <c r="AM117" i="4"/>
  <c r="AN117" i="4"/>
  <c r="AO117" i="4"/>
  <c r="AP117" i="4"/>
  <c r="AQ117" i="4"/>
  <c r="AR117" i="4"/>
  <c r="AS117" i="4"/>
  <c r="AT117" i="4"/>
  <c r="AU117" i="4"/>
  <c r="AV117" i="4"/>
  <c r="AW117" i="4"/>
  <c r="AX117" i="4"/>
  <c r="AY117" i="4"/>
  <c r="AZ117" i="4"/>
  <c r="BA117" i="4"/>
  <c r="D118" i="4"/>
  <c r="E118" i="4"/>
  <c r="F118" i="4"/>
  <c r="G118" i="4"/>
  <c r="H118" i="4"/>
  <c r="I118" i="4"/>
  <c r="J118" i="4"/>
  <c r="K118" i="4"/>
  <c r="L118" i="4"/>
  <c r="M118" i="4"/>
  <c r="N118" i="4"/>
  <c r="O118" i="4"/>
  <c r="P118" i="4"/>
  <c r="Q118" i="4"/>
  <c r="R118" i="4"/>
  <c r="S118" i="4"/>
  <c r="T118" i="4"/>
  <c r="U118" i="4"/>
  <c r="V118" i="4"/>
  <c r="W118" i="4"/>
  <c r="X118" i="4"/>
  <c r="Y118" i="4"/>
  <c r="Z118" i="4"/>
  <c r="AA118" i="4"/>
  <c r="AB118" i="4"/>
  <c r="AC118" i="4"/>
  <c r="AD118" i="4"/>
  <c r="AE118" i="4"/>
  <c r="AF118" i="4"/>
  <c r="AG118" i="4"/>
  <c r="AH118" i="4"/>
  <c r="AI118" i="4"/>
  <c r="AJ118" i="4"/>
  <c r="AK118" i="4"/>
  <c r="AL118" i="4"/>
  <c r="AM118" i="4"/>
  <c r="AN118" i="4"/>
  <c r="AO118" i="4"/>
  <c r="AP118" i="4"/>
  <c r="AQ118" i="4"/>
  <c r="AR118" i="4"/>
  <c r="AS118" i="4"/>
  <c r="AT118" i="4"/>
  <c r="AU118" i="4"/>
  <c r="AV118" i="4"/>
  <c r="AW118" i="4"/>
  <c r="AX118" i="4"/>
  <c r="AY118" i="4"/>
  <c r="AZ118" i="4"/>
  <c r="BA118" i="4"/>
  <c r="D119" i="4"/>
  <c r="E119" i="4"/>
  <c r="F119" i="4"/>
  <c r="G119" i="4"/>
  <c r="H119" i="4"/>
  <c r="I119" i="4"/>
  <c r="J119" i="4"/>
  <c r="K119" i="4"/>
  <c r="L119" i="4"/>
  <c r="M119" i="4"/>
  <c r="N119" i="4"/>
  <c r="O119" i="4"/>
  <c r="P119" i="4"/>
  <c r="Q119" i="4"/>
  <c r="R119" i="4"/>
  <c r="S119" i="4"/>
  <c r="T119" i="4"/>
  <c r="U119" i="4"/>
  <c r="V119" i="4"/>
  <c r="W119" i="4"/>
  <c r="X119" i="4"/>
  <c r="Y119" i="4"/>
  <c r="Z119" i="4"/>
  <c r="AA119" i="4"/>
  <c r="AB119" i="4"/>
  <c r="AC119" i="4"/>
  <c r="AD119" i="4"/>
  <c r="AE119" i="4"/>
  <c r="AF119" i="4"/>
  <c r="AG119" i="4"/>
  <c r="AH119" i="4"/>
  <c r="AI119" i="4"/>
  <c r="AJ119" i="4"/>
  <c r="AK119" i="4"/>
  <c r="AL119" i="4"/>
  <c r="AM119" i="4"/>
  <c r="AN119" i="4"/>
  <c r="AO119" i="4"/>
  <c r="AP119" i="4"/>
  <c r="AQ119" i="4"/>
  <c r="AR119" i="4"/>
  <c r="AS119" i="4"/>
  <c r="AT119" i="4"/>
  <c r="AU119" i="4"/>
  <c r="AV119" i="4"/>
  <c r="AW119" i="4"/>
  <c r="AX119" i="4"/>
  <c r="AY119" i="4"/>
  <c r="AZ119" i="4"/>
  <c r="BA119" i="4"/>
  <c r="D120" i="4"/>
  <c r="E120" i="4"/>
  <c r="F120" i="4"/>
  <c r="G120" i="4"/>
  <c r="H120" i="4"/>
  <c r="I120" i="4"/>
  <c r="J120" i="4"/>
  <c r="K120" i="4"/>
  <c r="L120" i="4"/>
  <c r="M120" i="4"/>
  <c r="N120" i="4"/>
  <c r="O120" i="4"/>
  <c r="P120" i="4"/>
  <c r="Q120" i="4"/>
  <c r="R120" i="4"/>
  <c r="S120" i="4"/>
  <c r="T120" i="4"/>
  <c r="U120" i="4"/>
  <c r="V120" i="4"/>
  <c r="W120" i="4"/>
  <c r="X120" i="4"/>
  <c r="Y120" i="4"/>
  <c r="Z120" i="4"/>
  <c r="AA120" i="4"/>
  <c r="AB120" i="4"/>
  <c r="AC120" i="4"/>
  <c r="AD120" i="4"/>
  <c r="AE120" i="4"/>
  <c r="AF120" i="4"/>
  <c r="AG120" i="4"/>
  <c r="AH120" i="4"/>
  <c r="AI120" i="4"/>
  <c r="AJ120" i="4"/>
  <c r="AK120" i="4"/>
  <c r="AL120" i="4"/>
  <c r="AM120" i="4"/>
  <c r="AN120" i="4"/>
  <c r="AO120" i="4"/>
  <c r="AP120" i="4"/>
  <c r="AQ120" i="4"/>
  <c r="AR120" i="4"/>
  <c r="AS120" i="4"/>
  <c r="AT120" i="4"/>
  <c r="AU120" i="4"/>
  <c r="AV120" i="4"/>
  <c r="AW120" i="4"/>
  <c r="AX120" i="4"/>
  <c r="AY120" i="4"/>
  <c r="AZ120" i="4"/>
  <c r="BA120" i="4"/>
  <c r="D121" i="4"/>
  <c r="E121" i="4"/>
  <c r="F121" i="4"/>
  <c r="G121" i="4"/>
  <c r="H121" i="4"/>
  <c r="I121" i="4"/>
  <c r="J121" i="4"/>
  <c r="K121" i="4"/>
  <c r="L121" i="4"/>
  <c r="M121" i="4"/>
  <c r="N121" i="4"/>
  <c r="O121" i="4"/>
  <c r="P121" i="4"/>
  <c r="Q121" i="4"/>
  <c r="R121" i="4"/>
  <c r="S121" i="4"/>
  <c r="T121" i="4"/>
  <c r="U121" i="4"/>
  <c r="V121" i="4"/>
  <c r="W121" i="4"/>
  <c r="X121" i="4"/>
  <c r="Y121" i="4"/>
  <c r="Z121" i="4"/>
  <c r="AA121" i="4"/>
  <c r="AB121" i="4"/>
  <c r="AC121" i="4"/>
  <c r="AD121" i="4"/>
  <c r="AE121" i="4"/>
  <c r="AF121" i="4"/>
  <c r="AG121" i="4"/>
  <c r="AH121" i="4"/>
  <c r="AI121" i="4"/>
  <c r="AJ121" i="4"/>
  <c r="AK121" i="4"/>
  <c r="AL121" i="4"/>
  <c r="AM121" i="4"/>
  <c r="AN121" i="4"/>
  <c r="AO121" i="4"/>
  <c r="AP121" i="4"/>
  <c r="AQ121" i="4"/>
  <c r="AR121" i="4"/>
  <c r="AS121" i="4"/>
  <c r="AT121" i="4"/>
  <c r="AU121" i="4"/>
  <c r="AV121" i="4"/>
  <c r="AW121" i="4"/>
  <c r="AX121" i="4"/>
  <c r="AY121" i="4"/>
  <c r="AZ121" i="4"/>
  <c r="BA121" i="4"/>
  <c r="D122" i="4"/>
  <c r="E122" i="4"/>
  <c r="F122" i="4"/>
  <c r="G122" i="4"/>
  <c r="H122" i="4"/>
  <c r="I122" i="4"/>
  <c r="J122" i="4"/>
  <c r="K122" i="4"/>
  <c r="L122" i="4"/>
  <c r="M122" i="4"/>
  <c r="N122" i="4"/>
  <c r="O122" i="4"/>
  <c r="P122" i="4"/>
  <c r="Q122" i="4"/>
  <c r="R122" i="4"/>
  <c r="S122" i="4"/>
  <c r="T122" i="4"/>
  <c r="U122" i="4"/>
  <c r="V122" i="4"/>
  <c r="W122" i="4"/>
  <c r="X122" i="4"/>
  <c r="Y122" i="4"/>
  <c r="Z122" i="4"/>
  <c r="AA122" i="4"/>
  <c r="AB122" i="4"/>
  <c r="AC122" i="4"/>
  <c r="AD122" i="4"/>
  <c r="AE122" i="4"/>
  <c r="AF122" i="4"/>
  <c r="AG122" i="4"/>
  <c r="AH122" i="4"/>
  <c r="AI122" i="4"/>
  <c r="AJ122" i="4"/>
  <c r="AK122" i="4"/>
  <c r="AL122" i="4"/>
  <c r="AM122" i="4"/>
  <c r="AN122" i="4"/>
  <c r="AO122" i="4"/>
  <c r="AP122" i="4"/>
  <c r="AQ122" i="4"/>
  <c r="AR122" i="4"/>
  <c r="AS122" i="4"/>
  <c r="AT122" i="4"/>
  <c r="AU122" i="4"/>
  <c r="AV122" i="4"/>
  <c r="AW122" i="4"/>
  <c r="AX122" i="4"/>
  <c r="AY122" i="4"/>
  <c r="AZ122" i="4"/>
  <c r="BA122" i="4"/>
  <c r="D12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D124" i="4"/>
  <c r="E124" i="4"/>
  <c r="F124" i="4"/>
  <c r="G124" i="4"/>
  <c r="H124" i="4"/>
  <c r="I124" i="4"/>
  <c r="J124" i="4"/>
  <c r="K124" i="4"/>
  <c r="L124" i="4"/>
  <c r="M124" i="4"/>
  <c r="N124" i="4"/>
  <c r="O124" i="4"/>
  <c r="P124" i="4"/>
  <c r="Q124" i="4"/>
  <c r="R124" i="4"/>
  <c r="S124" i="4"/>
  <c r="T124" i="4"/>
  <c r="U124" i="4"/>
  <c r="V124" i="4"/>
  <c r="W124" i="4"/>
  <c r="X124" i="4"/>
  <c r="Y124" i="4"/>
  <c r="Z124" i="4"/>
  <c r="AA124" i="4"/>
  <c r="AB124" i="4"/>
  <c r="AC124" i="4"/>
  <c r="AD124" i="4"/>
  <c r="AE124" i="4"/>
  <c r="AF124" i="4"/>
  <c r="AG124" i="4"/>
  <c r="AH124" i="4"/>
  <c r="AI124" i="4"/>
  <c r="AJ124" i="4"/>
  <c r="AK124" i="4"/>
  <c r="AL124" i="4"/>
  <c r="AM124" i="4"/>
  <c r="AN124" i="4"/>
  <c r="AO124" i="4"/>
  <c r="AP124" i="4"/>
  <c r="AQ124" i="4"/>
  <c r="AR124" i="4"/>
  <c r="AS124" i="4"/>
  <c r="AT124" i="4"/>
  <c r="AU124" i="4"/>
  <c r="AV124" i="4"/>
  <c r="AW124" i="4"/>
  <c r="AX124" i="4"/>
  <c r="AY124" i="4"/>
  <c r="AZ124" i="4"/>
  <c r="BA124" i="4"/>
  <c r="D125" i="4"/>
  <c r="E125" i="4"/>
  <c r="F125" i="4"/>
  <c r="G125" i="4"/>
  <c r="H125" i="4"/>
  <c r="I125" i="4"/>
  <c r="J125" i="4"/>
  <c r="K125" i="4"/>
  <c r="L125" i="4"/>
  <c r="M125" i="4"/>
  <c r="N125" i="4"/>
  <c r="O125" i="4"/>
  <c r="P125" i="4"/>
  <c r="Q125" i="4"/>
  <c r="R125" i="4"/>
  <c r="S125" i="4"/>
  <c r="T125" i="4"/>
  <c r="U125" i="4"/>
  <c r="V125" i="4"/>
  <c r="W125" i="4"/>
  <c r="X125" i="4"/>
  <c r="Y125" i="4"/>
  <c r="Z125" i="4"/>
  <c r="AA125" i="4"/>
  <c r="AB125" i="4"/>
  <c r="AC125" i="4"/>
  <c r="AD125" i="4"/>
  <c r="AE125" i="4"/>
  <c r="AF125" i="4"/>
  <c r="AG125" i="4"/>
  <c r="AH125" i="4"/>
  <c r="AI125" i="4"/>
  <c r="AJ125" i="4"/>
  <c r="AK125" i="4"/>
  <c r="AL125" i="4"/>
  <c r="AM125" i="4"/>
  <c r="AN125" i="4"/>
  <c r="AO125" i="4"/>
  <c r="AP125" i="4"/>
  <c r="AQ125" i="4"/>
  <c r="AR125" i="4"/>
  <c r="AS125" i="4"/>
  <c r="AT125" i="4"/>
  <c r="AU125" i="4"/>
  <c r="AV125" i="4"/>
  <c r="AW125" i="4"/>
  <c r="AX125" i="4"/>
  <c r="AY125" i="4"/>
  <c r="AZ125" i="4"/>
  <c r="BA125" i="4"/>
  <c r="D126" i="4"/>
  <c r="E126" i="4"/>
  <c r="F126" i="4"/>
  <c r="G126" i="4"/>
  <c r="H126" i="4"/>
  <c r="I126" i="4"/>
  <c r="J126" i="4"/>
  <c r="K126" i="4"/>
  <c r="L126" i="4"/>
  <c r="M126" i="4"/>
  <c r="N126" i="4"/>
  <c r="O126" i="4"/>
  <c r="P126" i="4"/>
  <c r="Q126" i="4"/>
  <c r="R126" i="4"/>
  <c r="S126" i="4"/>
  <c r="T126" i="4"/>
  <c r="U126" i="4"/>
  <c r="V126" i="4"/>
  <c r="W126" i="4"/>
  <c r="X126" i="4"/>
  <c r="Y126" i="4"/>
  <c r="Z126" i="4"/>
  <c r="AA126" i="4"/>
  <c r="AB126" i="4"/>
  <c r="AC126" i="4"/>
  <c r="AD126" i="4"/>
  <c r="AE126" i="4"/>
  <c r="AF126" i="4"/>
  <c r="AG126" i="4"/>
  <c r="AH126" i="4"/>
  <c r="AI126" i="4"/>
  <c r="AJ126" i="4"/>
  <c r="AK126" i="4"/>
  <c r="AL126" i="4"/>
  <c r="AM126" i="4"/>
  <c r="AN126" i="4"/>
  <c r="AO126" i="4"/>
  <c r="AP126" i="4"/>
  <c r="AQ126" i="4"/>
  <c r="AR126" i="4"/>
  <c r="AS126" i="4"/>
  <c r="AT126" i="4"/>
  <c r="AU126" i="4"/>
  <c r="AV126" i="4"/>
  <c r="AW126" i="4"/>
  <c r="AX126" i="4"/>
  <c r="AY126" i="4"/>
  <c r="AZ126" i="4"/>
  <c r="BA126" i="4"/>
  <c r="D127" i="4"/>
  <c r="E127" i="4"/>
  <c r="F127" i="4"/>
  <c r="G127" i="4"/>
  <c r="H127" i="4"/>
  <c r="I127" i="4"/>
  <c r="J127" i="4"/>
  <c r="K127" i="4"/>
  <c r="L127" i="4"/>
  <c r="M127" i="4"/>
  <c r="N127" i="4"/>
  <c r="O127" i="4"/>
  <c r="P127" i="4"/>
  <c r="Q127" i="4"/>
  <c r="R127" i="4"/>
  <c r="S127" i="4"/>
  <c r="T127" i="4"/>
  <c r="U127" i="4"/>
  <c r="V127" i="4"/>
  <c r="W127" i="4"/>
  <c r="X127" i="4"/>
  <c r="Y127" i="4"/>
  <c r="Z127" i="4"/>
  <c r="AA127" i="4"/>
  <c r="AB127" i="4"/>
  <c r="AC127" i="4"/>
  <c r="AD127" i="4"/>
  <c r="AE127" i="4"/>
  <c r="AF127" i="4"/>
  <c r="AG127" i="4"/>
  <c r="AH127" i="4"/>
  <c r="AI127" i="4"/>
  <c r="AJ127" i="4"/>
  <c r="AK127" i="4"/>
  <c r="AL127" i="4"/>
  <c r="AM127" i="4"/>
  <c r="AN127" i="4"/>
  <c r="AO127" i="4"/>
  <c r="AP127" i="4"/>
  <c r="AQ127" i="4"/>
  <c r="AR127" i="4"/>
  <c r="AS127" i="4"/>
  <c r="AT127" i="4"/>
  <c r="AU127" i="4"/>
  <c r="AV127" i="4"/>
  <c r="AW127" i="4"/>
  <c r="AX127" i="4"/>
  <c r="AY127" i="4"/>
  <c r="AZ127" i="4"/>
  <c r="BA127" i="4"/>
  <c r="D128" i="4"/>
  <c r="E128" i="4"/>
  <c r="F128" i="4"/>
  <c r="G128" i="4"/>
  <c r="H128" i="4"/>
  <c r="I128" i="4"/>
  <c r="J128" i="4"/>
  <c r="K128" i="4"/>
  <c r="L128" i="4"/>
  <c r="M128" i="4"/>
  <c r="N128" i="4"/>
  <c r="O128" i="4"/>
  <c r="P128" i="4"/>
  <c r="Q128" i="4"/>
  <c r="R128" i="4"/>
  <c r="S128" i="4"/>
  <c r="T128" i="4"/>
  <c r="U128" i="4"/>
  <c r="V128" i="4"/>
  <c r="W128" i="4"/>
  <c r="X128" i="4"/>
  <c r="Y128" i="4"/>
  <c r="Z128" i="4"/>
  <c r="AA128" i="4"/>
  <c r="AB128" i="4"/>
  <c r="AC128" i="4"/>
  <c r="AD128" i="4"/>
  <c r="AE128" i="4"/>
  <c r="AF128" i="4"/>
  <c r="AG128" i="4"/>
  <c r="AH128" i="4"/>
  <c r="AI128" i="4"/>
  <c r="AJ128" i="4"/>
  <c r="AK128" i="4"/>
  <c r="AL128" i="4"/>
  <c r="AM128" i="4"/>
  <c r="AN128" i="4"/>
  <c r="AO128" i="4"/>
  <c r="AP128" i="4"/>
  <c r="AQ128" i="4"/>
  <c r="AR128" i="4"/>
  <c r="AS128" i="4"/>
  <c r="AT128" i="4"/>
  <c r="AU128" i="4"/>
  <c r="AV128" i="4"/>
  <c r="AW128" i="4"/>
  <c r="AX128" i="4"/>
  <c r="AY128" i="4"/>
  <c r="AZ128" i="4"/>
  <c r="BA128" i="4"/>
  <c r="D129" i="4"/>
  <c r="E129" i="4"/>
  <c r="F129" i="4"/>
  <c r="G129" i="4"/>
  <c r="H129" i="4"/>
  <c r="I129" i="4"/>
  <c r="J129" i="4"/>
  <c r="K129" i="4"/>
  <c r="L129" i="4"/>
  <c r="M129" i="4"/>
  <c r="N129" i="4"/>
  <c r="O129" i="4"/>
  <c r="P129" i="4"/>
  <c r="Q129" i="4"/>
  <c r="R129" i="4"/>
  <c r="S129" i="4"/>
  <c r="T129" i="4"/>
  <c r="U129" i="4"/>
  <c r="V129" i="4"/>
  <c r="W129" i="4"/>
  <c r="X129" i="4"/>
  <c r="Y129" i="4"/>
  <c r="Z129" i="4"/>
  <c r="AA129" i="4"/>
  <c r="AB129" i="4"/>
  <c r="AC129" i="4"/>
  <c r="AD129" i="4"/>
  <c r="AE129" i="4"/>
  <c r="AF129" i="4"/>
  <c r="AG129" i="4"/>
  <c r="AH129" i="4"/>
  <c r="AI129" i="4"/>
  <c r="AJ129" i="4"/>
  <c r="AK129" i="4"/>
  <c r="AL129" i="4"/>
  <c r="AM129" i="4"/>
  <c r="AN129" i="4"/>
  <c r="AO129" i="4"/>
  <c r="AP129" i="4"/>
  <c r="AQ129" i="4"/>
  <c r="AR129" i="4"/>
  <c r="AS129" i="4"/>
  <c r="AT129" i="4"/>
  <c r="AU129" i="4"/>
  <c r="AV129" i="4"/>
  <c r="AW129" i="4"/>
  <c r="AX129" i="4"/>
  <c r="AY129" i="4"/>
  <c r="AZ129" i="4"/>
  <c r="BA129" i="4"/>
  <c r="D130" i="4"/>
  <c r="E130" i="4"/>
  <c r="F130" i="4"/>
  <c r="G130" i="4"/>
  <c r="H130" i="4"/>
  <c r="I130" i="4"/>
  <c r="J130" i="4"/>
  <c r="K130" i="4"/>
  <c r="L130" i="4"/>
  <c r="M130" i="4"/>
  <c r="N130" i="4"/>
  <c r="O130" i="4"/>
  <c r="P130" i="4"/>
  <c r="Q130" i="4"/>
  <c r="R130" i="4"/>
  <c r="S130" i="4"/>
  <c r="T130" i="4"/>
  <c r="U130" i="4"/>
  <c r="V130" i="4"/>
  <c r="W130" i="4"/>
  <c r="X130" i="4"/>
  <c r="Y130" i="4"/>
  <c r="Z130" i="4"/>
  <c r="AA130" i="4"/>
  <c r="AB130" i="4"/>
  <c r="AC130" i="4"/>
  <c r="AD130" i="4"/>
  <c r="AE130" i="4"/>
  <c r="AF130" i="4"/>
  <c r="AG130" i="4"/>
  <c r="AH130" i="4"/>
  <c r="AI130" i="4"/>
  <c r="AJ130" i="4"/>
  <c r="AK130" i="4"/>
  <c r="AL130" i="4"/>
  <c r="AM130" i="4"/>
  <c r="AN130" i="4"/>
  <c r="AO130" i="4"/>
  <c r="AP130" i="4"/>
  <c r="AQ130" i="4"/>
  <c r="AR130" i="4"/>
  <c r="AS130" i="4"/>
  <c r="AT130" i="4"/>
  <c r="AU130" i="4"/>
  <c r="AV130" i="4"/>
  <c r="AW130" i="4"/>
  <c r="AX130" i="4"/>
  <c r="AY130" i="4"/>
  <c r="AZ130" i="4"/>
  <c r="BA130" i="4"/>
  <c r="D131" i="4"/>
  <c r="E131" i="4"/>
  <c r="F131" i="4"/>
  <c r="G131" i="4"/>
  <c r="H131" i="4"/>
  <c r="I131" i="4"/>
  <c r="J131" i="4"/>
  <c r="K131" i="4"/>
  <c r="L131" i="4"/>
  <c r="M131" i="4"/>
  <c r="N131" i="4"/>
  <c r="O131" i="4"/>
  <c r="P131" i="4"/>
  <c r="Q131" i="4"/>
  <c r="R131" i="4"/>
  <c r="S131" i="4"/>
  <c r="T131" i="4"/>
  <c r="U131" i="4"/>
  <c r="V131" i="4"/>
  <c r="W131" i="4"/>
  <c r="X131" i="4"/>
  <c r="Y131" i="4"/>
  <c r="Z131" i="4"/>
  <c r="AA131" i="4"/>
  <c r="AB131" i="4"/>
  <c r="AC131" i="4"/>
  <c r="AD131" i="4"/>
  <c r="AE131" i="4"/>
  <c r="AF131" i="4"/>
  <c r="AG131" i="4"/>
  <c r="AH131" i="4"/>
  <c r="AI131" i="4"/>
  <c r="AJ131" i="4"/>
  <c r="AK131" i="4"/>
  <c r="AL131" i="4"/>
  <c r="AM131" i="4"/>
  <c r="AN131" i="4"/>
  <c r="AO131" i="4"/>
  <c r="AP131" i="4"/>
  <c r="AQ131" i="4"/>
  <c r="AR131" i="4"/>
  <c r="AS131" i="4"/>
  <c r="AT131" i="4"/>
  <c r="AU131" i="4"/>
  <c r="AV131" i="4"/>
  <c r="AW131" i="4"/>
  <c r="AX131" i="4"/>
  <c r="AY131" i="4"/>
  <c r="AZ131" i="4"/>
  <c r="BA131" i="4"/>
  <c r="D132" i="4"/>
  <c r="E132" i="4"/>
  <c r="F132" i="4"/>
  <c r="G132" i="4"/>
  <c r="H132" i="4"/>
  <c r="I132" i="4"/>
  <c r="J132" i="4"/>
  <c r="K132" i="4"/>
  <c r="L132" i="4"/>
  <c r="M132" i="4"/>
  <c r="N132" i="4"/>
  <c r="O132" i="4"/>
  <c r="P132" i="4"/>
  <c r="Q132" i="4"/>
  <c r="R132" i="4"/>
  <c r="S132" i="4"/>
  <c r="T132" i="4"/>
  <c r="U132" i="4"/>
  <c r="V132" i="4"/>
  <c r="W132" i="4"/>
  <c r="X132" i="4"/>
  <c r="Y132" i="4"/>
  <c r="Z132" i="4"/>
  <c r="AA132" i="4"/>
  <c r="AB132" i="4"/>
  <c r="AC132" i="4"/>
  <c r="AD132" i="4"/>
  <c r="AE132" i="4"/>
  <c r="AF132" i="4"/>
  <c r="AG132" i="4"/>
  <c r="AH132" i="4"/>
  <c r="AI132" i="4"/>
  <c r="AJ132" i="4"/>
  <c r="AK132" i="4"/>
  <c r="AL132" i="4"/>
  <c r="AM132" i="4"/>
  <c r="AN132" i="4"/>
  <c r="AO132" i="4"/>
  <c r="AP132" i="4"/>
  <c r="AQ132" i="4"/>
  <c r="AR132" i="4"/>
  <c r="AS132" i="4"/>
  <c r="AT132" i="4"/>
  <c r="AU132" i="4"/>
  <c r="AV132" i="4"/>
  <c r="AW132" i="4"/>
  <c r="AX132" i="4"/>
  <c r="AY132" i="4"/>
  <c r="AZ132" i="4"/>
  <c r="BA132" i="4"/>
  <c r="D133" i="4"/>
  <c r="E133" i="4"/>
  <c r="F133" i="4"/>
  <c r="G133" i="4"/>
  <c r="H133" i="4"/>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D134" i="4"/>
  <c r="E134" i="4"/>
  <c r="F134" i="4"/>
  <c r="G134" i="4"/>
  <c r="H134" i="4"/>
  <c r="I134" i="4"/>
  <c r="J134" i="4"/>
  <c r="K134" i="4"/>
  <c r="L134" i="4"/>
  <c r="M134" i="4"/>
  <c r="N134" i="4"/>
  <c r="O134" i="4"/>
  <c r="P134" i="4"/>
  <c r="Q134" i="4"/>
  <c r="R134" i="4"/>
  <c r="S134" i="4"/>
  <c r="T134" i="4"/>
  <c r="U134" i="4"/>
  <c r="V134" i="4"/>
  <c r="W134" i="4"/>
  <c r="X134" i="4"/>
  <c r="Y134" i="4"/>
  <c r="Z134" i="4"/>
  <c r="AA134" i="4"/>
  <c r="AB134" i="4"/>
  <c r="AC134" i="4"/>
  <c r="AD134" i="4"/>
  <c r="AE134" i="4"/>
  <c r="AF134" i="4"/>
  <c r="AG134" i="4"/>
  <c r="AH134" i="4"/>
  <c r="AI134" i="4"/>
  <c r="AJ134" i="4"/>
  <c r="AK134" i="4"/>
  <c r="AL134" i="4"/>
  <c r="AM134" i="4"/>
  <c r="AN134" i="4"/>
  <c r="AO134" i="4"/>
  <c r="AP134" i="4"/>
  <c r="AQ134" i="4"/>
  <c r="AR134" i="4"/>
  <c r="AS134" i="4"/>
  <c r="AT134" i="4"/>
  <c r="AU134" i="4"/>
  <c r="AV134" i="4"/>
  <c r="AW134" i="4"/>
  <c r="AX134" i="4"/>
  <c r="AY134" i="4"/>
  <c r="AZ134" i="4"/>
  <c r="BA134" i="4"/>
  <c r="D135" i="4"/>
  <c r="E135" i="4"/>
  <c r="F135" i="4"/>
  <c r="G135" i="4"/>
  <c r="H135" i="4"/>
  <c r="I135" i="4"/>
  <c r="J135" i="4"/>
  <c r="K135" i="4"/>
  <c r="L135" i="4"/>
  <c r="M135" i="4"/>
  <c r="N135" i="4"/>
  <c r="O135" i="4"/>
  <c r="P135" i="4"/>
  <c r="Q135" i="4"/>
  <c r="R135" i="4"/>
  <c r="S135" i="4"/>
  <c r="T135" i="4"/>
  <c r="U135" i="4"/>
  <c r="V135" i="4"/>
  <c r="W135" i="4"/>
  <c r="X135" i="4"/>
  <c r="Y135" i="4"/>
  <c r="Z135" i="4"/>
  <c r="AA135" i="4"/>
  <c r="AB135" i="4"/>
  <c r="AC135" i="4"/>
  <c r="AD135" i="4"/>
  <c r="AE135" i="4"/>
  <c r="AF135" i="4"/>
  <c r="AG135" i="4"/>
  <c r="AH135" i="4"/>
  <c r="AI135" i="4"/>
  <c r="AJ135" i="4"/>
  <c r="AK135" i="4"/>
  <c r="AL135" i="4"/>
  <c r="AM135" i="4"/>
  <c r="AN135" i="4"/>
  <c r="AO135" i="4"/>
  <c r="AP135" i="4"/>
  <c r="AQ135" i="4"/>
  <c r="AR135" i="4"/>
  <c r="AS135" i="4"/>
  <c r="AT135" i="4"/>
  <c r="AU135" i="4"/>
  <c r="AV135" i="4"/>
  <c r="AW135" i="4"/>
  <c r="AX135" i="4"/>
  <c r="AY135" i="4"/>
  <c r="AZ135" i="4"/>
  <c r="BA135" i="4"/>
  <c r="D136" i="4"/>
  <c r="E136" i="4"/>
  <c r="F136" i="4"/>
  <c r="G136" i="4"/>
  <c r="H136" i="4"/>
  <c r="I136" i="4"/>
  <c r="J136" i="4"/>
  <c r="K136" i="4"/>
  <c r="L136" i="4"/>
  <c r="M136" i="4"/>
  <c r="N136" i="4"/>
  <c r="O136" i="4"/>
  <c r="P136" i="4"/>
  <c r="Q136" i="4"/>
  <c r="R136" i="4"/>
  <c r="S136" i="4"/>
  <c r="T136" i="4"/>
  <c r="U136" i="4"/>
  <c r="V136" i="4"/>
  <c r="W136" i="4"/>
  <c r="X136" i="4"/>
  <c r="Y136" i="4"/>
  <c r="Z136" i="4"/>
  <c r="AA136" i="4"/>
  <c r="AB136" i="4"/>
  <c r="AC136" i="4"/>
  <c r="AD136" i="4"/>
  <c r="AE136" i="4"/>
  <c r="AF136" i="4"/>
  <c r="AG136" i="4"/>
  <c r="AH136" i="4"/>
  <c r="AI136" i="4"/>
  <c r="AJ136" i="4"/>
  <c r="AK136" i="4"/>
  <c r="AL136" i="4"/>
  <c r="AM136" i="4"/>
  <c r="AN136" i="4"/>
  <c r="AO136" i="4"/>
  <c r="AP136" i="4"/>
  <c r="AQ136" i="4"/>
  <c r="AR136" i="4"/>
  <c r="AS136" i="4"/>
  <c r="AT136" i="4"/>
  <c r="AU136" i="4"/>
  <c r="AV136" i="4"/>
  <c r="AW136" i="4"/>
  <c r="AX136" i="4"/>
  <c r="AY136" i="4"/>
  <c r="AZ136" i="4"/>
  <c r="BA136" i="4"/>
  <c r="D137" i="4"/>
  <c r="E137" i="4"/>
  <c r="F137" i="4"/>
  <c r="G137" i="4"/>
  <c r="H137" i="4"/>
  <c r="I137" i="4"/>
  <c r="J137" i="4"/>
  <c r="K137" i="4"/>
  <c r="L137" i="4"/>
  <c r="M137" i="4"/>
  <c r="N137" i="4"/>
  <c r="O137" i="4"/>
  <c r="P137" i="4"/>
  <c r="Q137" i="4"/>
  <c r="R137" i="4"/>
  <c r="S137" i="4"/>
  <c r="T137" i="4"/>
  <c r="U137" i="4"/>
  <c r="V137" i="4"/>
  <c r="W137" i="4"/>
  <c r="X137" i="4"/>
  <c r="Y137" i="4"/>
  <c r="Z137" i="4"/>
  <c r="AA137" i="4"/>
  <c r="AB137" i="4"/>
  <c r="AC137" i="4"/>
  <c r="AD137" i="4"/>
  <c r="AE137" i="4"/>
  <c r="AF137" i="4"/>
  <c r="AG137" i="4"/>
  <c r="AH137" i="4"/>
  <c r="AI137" i="4"/>
  <c r="AJ137" i="4"/>
  <c r="AK137" i="4"/>
  <c r="AL137" i="4"/>
  <c r="AM137" i="4"/>
  <c r="AN137" i="4"/>
  <c r="AO137" i="4"/>
  <c r="AP137" i="4"/>
  <c r="AQ137" i="4"/>
  <c r="AR137" i="4"/>
  <c r="AS137" i="4"/>
  <c r="AT137" i="4"/>
  <c r="AU137" i="4"/>
  <c r="AV137" i="4"/>
  <c r="AW137" i="4"/>
  <c r="AX137" i="4"/>
  <c r="AY137" i="4"/>
  <c r="AZ137" i="4"/>
  <c r="BA137" i="4"/>
  <c r="D138" i="4"/>
  <c r="E138" i="4"/>
  <c r="F138" i="4"/>
  <c r="G138" i="4"/>
  <c r="H138" i="4"/>
  <c r="I138" i="4"/>
  <c r="J138" i="4"/>
  <c r="K138" i="4"/>
  <c r="L138" i="4"/>
  <c r="M138" i="4"/>
  <c r="N138" i="4"/>
  <c r="O138" i="4"/>
  <c r="P138" i="4"/>
  <c r="Q138" i="4"/>
  <c r="R138" i="4"/>
  <c r="S138" i="4"/>
  <c r="T138" i="4"/>
  <c r="U138" i="4"/>
  <c r="V138" i="4"/>
  <c r="W138" i="4"/>
  <c r="X138" i="4"/>
  <c r="Y138" i="4"/>
  <c r="Z138" i="4"/>
  <c r="AA138" i="4"/>
  <c r="AB138" i="4"/>
  <c r="AC138" i="4"/>
  <c r="AD138" i="4"/>
  <c r="AE138" i="4"/>
  <c r="AF138" i="4"/>
  <c r="AG138" i="4"/>
  <c r="AH138" i="4"/>
  <c r="AI138" i="4"/>
  <c r="AJ138" i="4"/>
  <c r="AK138" i="4"/>
  <c r="AL138" i="4"/>
  <c r="AM138" i="4"/>
  <c r="AN138" i="4"/>
  <c r="AO138" i="4"/>
  <c r="AP138" i="4"/>
  <c r="AQ138" i="4"/>
  <c r="AR138" i="4"/>
  <c r="AS138" i="4"/>
  <c r="AT138" i="4"/>
  <c r="AU138" i="4"/>
  <c r="AV138" i="4"/>
  <c r="AW138" i="4"/>
  <c r="AX138" i="4"/>
  <c r="AY138" i="4"/>
  <c r="AZ138" i="4"/>
  <c r="BA138" i="4"/>
  <c r="D139" i="4"/>
  <c r="E139" i="4"/>
  <c r="F139" i="4"/>
  <c r="G139" i="4"/>
  <c r="H139" i="4"/>
  <c r="I139" i="4"/>
  <c r="J139" i="4"/>
  <c r="K139" i="4"/>
  <c r="L139" i="4"/>
  <c r="M139" i="4"/>
  <c r="N139" i="4"/>
  <c r="O139" i="4"/>
  <c r="P139" i="4"/>
  <c r="Q139" i="4"/>
  <c r="R139" i="4"/>
  <c r="S139" i="4"/>
  <c r="T139" i="4"/>
  <c r="U139" i="4"/>
  <c r="V139" i="4"/>
  <c r="W139" i="4"/>
  <c r="X139" i="4"/>
  <c r="Y139" i="4"/>
  <c r="Z139" i="4"/>
  <c r="AA139" i="4"/>
  <c r="AB139" i="4"/>
  <c r="AC139" i="4"/>
  <c r="AD139" i="4"/>
  <c r="AE139" i="4"/>
  <c r="AF139" i="4"/>
  <c r="AG139" i="4"/>
  <c r="AH139" i="4"/>
  <c r="AI139" i="4"/>
  <c r="AJ139" i="4"/>
  <c r="AK139" i="4"/>
  <c r="AL139" i="4"/>
  <c r="AM139" i="4"/>
  <c r="AN139" i="4"/>
  <c r="AO139" i="4"/>
  <c r="AP139" i="4"/>
  <c r="AQ139" i="4"/>
  <c r="AR139" i="4"/>
  <c r="AS139" i="4"/>
  <c r="AT139" i="4"/>
  <c r="AU139" i="4"/>
  <c r="AV139" i="4"/>
  <c r="AW139" i="4"/>
  <c r="AX139" i="4"/>
  <c r="AY139" i="4"/>
  <c r="AZ139" i="4"/>
  <c r="BA139" i="4"/>
  <c r="D140" i="4"/>
  <c r="E140" i="4"/>
  <c r="F140" i="4"/>
  <c r="G140" i="4"/>
  <c r="H140" i="4"/>
  <c r="I140" i="4"/>
  <c r="J140" i="4"/>
  <c r="K140" i="4"/>
  <c r="L140" i="4"/>
  <c r="M140" i="4"/>
  <c r="N140" i="4"/>
  <c r="O140" i="4"/>
  <c r="P140" i="4"/>
  <c r="Q140" i="4"/>
  <c r="R140" i="4"/>
  <c r="S140" i="4"/>
  <c r="T140" i="4"/>
  <c r="U140" i="4"/>
  <c r="V140" i="4"/>
  <c r="W140" i="4"/>
  <c r="X140" i="4"/>
  <c r="Y140" i="4"/>
  <c r="Z140" i="4"/>
  <c r="AA140" i="4"/>
  <c r="AB140" i="4"/>
  <c r="AC140" i="4"/>
  <c r="AD140" i="4"/>
  <c r="AE140" i="4"/>
  <c r="AF140" i="4"/>
  <c r="AG140" i="4"/>
  <c r="AH140" i="4"/>
  <c r="AI140" i="4"/>
  <c r="AJ140" i="4"/>
  <c r="AK140" i="4"/>
  <c r="AL140" i="4"/>
  <c r="AM140" i="4"/>
  <c r="AN140" i="4"/>
  <c r="AO140" i="4"/>
  <c r="AP140" i="4"/>
  <c r="AQ140" i="4"/>
  <c r="AR140" i="4"/>
  <c r="AS140" i="4"/>
  <c r="AT140" i="4"/>
  <c r="AU140" i="4"/>
  <c r="AV140" i="4"/>
  <c r="AW140" i="4"/>
  <c r="AX140" i="4"/>
  <c r="AY140" i="4"/>
  <c r="AZ140" i="4"/>
  <c r="BA140" i="4"/>
  <c r="D141" i="4"/>
  <c r="E141" i="4"/>
  <c r="F141" i="4"/>
  <c r="G141" i="4"/>
  <c r="H141" i="4"/>
  <c r="I141" i="4"/>
  <c r="J141" i="4"/>
  <c r="K141" i="4"/>
  <c r="L141" i="4"/>
  <c r="M141" i="4"/>
  <c r="N141" i="4"/>
  <c r="O141" i="4"/>
  <c r="P141" i="4"/>
  <c r="Q141" i="4"/>
  <c r="R141" i="4"/>
  <c r="S141" i="4"/>
  <c r="T141" i="4"/>
  <c r="U141" i="4"/>
  <c r="V141" i="4"/>
  <c r="W141" i="4"/>
  <c r="X141" i="4"/>
  <c r="Y141" i="4"/>
  <c r="Z141" i="4"/>
  <c r="AA141" i="4"/>
  <c r="AB141" i="4"/>
  <c r="AC141" i="4"/>
  <c r="AD141" i="4"/>
  <c r="AE141" i="4"/>
  <c r="AF141" i="4"/>
  <c r="AG141" i="4"/>
  <c r="AH141" i="4"/>
  <c r="AI141" i="4"/>
  <c r="AJ141" i="4"/>
  <c r="AK141" i="4"/>
  <c r="AL141" i="4"/>
  <c r="AM141" i="4"/>
  <c r="AN141" i="4"/>
  <c r="AO141" i="4"/>
  <c r="AP141" i="4"/>
  <c r="AQ141" i="4"/>
  <c r="AR141" i="4"/>
  <c r="AS141" i="4"/>
  <c r="AT141" i="4"/>
  <c r="AU141" i="4"/>
  <c r="AV141" i="4"/>
  <c r="AW141" i="4"/>
  <c r="AX141" i="4"/>
  <c r="AY141" i="4"/>
  <c r="AZ141" i="4"/>
  <c r="BA141" i="4"/>
  <c r="D142" i="4"/>
  <c r="E142" i="4"/>
  <c r="F142" i="4"/>
  <c r="G142" i="4"/>
  <c r="H142" i="4"/>
  <c r="I142" i="4"/>
  <c r="J142" i="4"/>
  <c r="K142" i="4"/>
  <c r="L142" i="4"/>
  <c r="M142" i="4"/>
  <c r="N142" i="4"/>
  <c r="O142" i="4"/>
  <c r="P142" i="4"/>
  <c r="Q142" i="4"/>
  <c r="R142" i="4"/>
  <c r="S142" i="4"/>
  <c r="T142" i="4"/>
  <c r="U142" i="4"/>
  <c r="V142" i="4"/>
  <c r="W142" i="4"/>
  <c r="X142" i="4"/>
  <c r="Y142" i="4"/>
  <c r="Z142" i="4"/>
  <c r="AA142" i="4"/>
  <c r="AB142" i="4"/>
  <c r="AC142" i="4"/>
  <c r="AD142" i="4"/>
  <c r="AE142" i="4"/>
  <c r="AF142" i="4"/>
  <c r="AG142" i="4"/>
  <c r="AH142" i="4"/>
  <c r="AI142" i="4"/>
  <c r="AJ142" i="4"/>
  <c r="AK142" i="4"/>
  <c r="AL142" i="4"/>
  <c r="AM142" i="4"/>
  <c r="AN142" i="4"/>
  <c r="AO142" i="4"/>
  <c r="AP142" i="4"/>
  <c r="AQ142" i="4"/>
  <c r="AR142" i="4"/>
  <c r="AS142" i="4"/>
  <c r="AT142" i="4"/>
  <c r="AU142" i="4"/>
  <c r="AV142" i="4"/>
  <c r="AW142" i="4"/>
  <c r="AX142" i="4"/>
  <c r="AY142" i="4"/>
  <c r="AZ142" i="4"/>
  <c r="BA142" i="4"/>
  <c r="D143" i="4"/>
  <c r="E143" i="4"/>
  <c r="F143" i="4"/>
  <c r="G143" i="4"/>
  <c r="H143" i="4"/>
  <c r="I143" i="4"/>
  <c r="J143" i="4"/>
  <c r="K143" i="4"/>
  <c r="L143" i="4"/>
  <c r="M143" i="4"/>
  <c r="N143" i="4"/>
  <c r="O143" i="4"/>
  <c r="P143" i="4"/>
  <c r="Q143" i="4"/>
  <c r="R143" i="4"/>
  <c r="S143" i="4"/>
  <c r="T143" i="4"/>
  <c r="U143" i="4"/>
  <c r="V143" i="4"/>
  <c r="W143" i="4"/>
  <c r="X143" i="4"/>
  <c r="Y143" i="4"/>
  <c r="Z143" i="4"/>
  <c r="AA143" i="4"/>
  <c r="AB143" i="4"/>
  <c r="AC143" i="4"/>
  <c r="AD143" i="4"/>
  <c r="AE143" i="4"/>
  <c r="AF143" i="4"/>
  <c r="AG143" i="4"/>
  <c r="AH143" i="4"/>
  <c r="AI143" i="4"/>
  <c r="AJ143" i="4"/>
  <c r="AK143" i="4"/>
  <c r="AL143" i="4"/>
  <c r="AM143" i="4"/>
  <c r="AN143" i="4"/>
  <c r="AO143" i="4"/>
  <c r="AP143" i="4"/>
  <c r="AQ143" i="4"/>
  <c r="AR143" i="4"/>
  <c r="AS143" i="4"/>
  <c r="AT143" i="4"/>
  <c r="AU143" i="4"/>
  <c r="AV143" i="4"/>
  <c r="AW143" i="4"/>
  <c r="AX143" i="4"/>
  <c r="AY143" i="4"/>
  <c r="AZ143" i="4"/>
  <c r="BA143" i="4"/>
  <c r="D144" i="4"/>
  <c r="E144" i="4"/>
  <c r="F144" i="4"/>
  <c r="G144" i="4"/>
  <c r="H144" i="4"/>
  <c r="I144" i="4"/>
  <c r="J144" i="4"/>
  <c r="K144" i="4"/>
  <c r="L144" i="4"/>
  <c r="M144" i="4"/>
  <c r="N144" i="4"/>
  <c r="O144" i="4"/>
  <c r="P144" i="4"/>
  <c r="Q144" i="4"/>
  <c r="R144" i="4"/>
  <c r="S144" i="4"/>
  <c r="T144" i="4"/>
  <c r="U144" i="4"/>
  <c r="V144" i="4"/>
  <c r="W144" i="4"/>
  <c r="X144" i="4"/>
  <c r="Y144" i="4"/>
  <c r="Z144" i="4"/>
  <c r="AA144" i="4"/>
  <c r="AB144" i="4"/>
  <c r="AC144" i="4"/>
  <c r="AD144" i="4"/>
  <c r="AE144" i="4"/>
  <c r="AF144" i="4"/>
  <c r="AG144" i="4"/>
  <c r="AH144" i="4"/>
  <c r="AI144" i="4"/>
  <c r="AJ144" i="4"/>
  <c r="AK144" i="4"/>
  <c r="AL144" i="4"/>
  <c r="AM144" i="4"/>
  <c r="AN144" i="4"/>
  <c r="AO144" i="4"/>
  <c r="AP144" i="4"/>
  <c r="AQ144" i="4"/>
  <c r="AR144" i="4"/>
  <c r="AS144" i="4"/>
  <c r="AT144" i="4"/>
  <c r="AU144" i="4"/>
  <c r="AV144" i="4"/>
  <c r="AW144" i="4"/>
  <c r="AX144" i="4"/>
  <c r="AY144" i="4"/>
  <c r="AZ144" i="4"/>
  <c r="BA144" i="4"/>
  <c r="D145" i="4"/>
  <c r="E145" i="4"/>
  <c r="F145" i="4"/>
  <c r="G145" i="4"/>
  <c r="H145" i="4"/>
  <c r="I145" i="4"/>
  <c r="J145" i="4"/>
  <c r="K145" i="4"/>
  <c r="L145" i="4"/>
  <c r="M145" i="4"/>
  <c r="N145" i="4"/>
  <c r="O145" i="4"/>
  <c r="P145" i="4"/>
  <c r="Q145" i="4"/>
  <c r="R145" i="4"/>
  <c r="S145" i="4"/>
  <c r="T145" i="4"/>
  <c r="U145" i="4"/>
  <c r="V145" i="4"/>
  <c r="W145" i="4"/>
  <c r="X145" i="4"/>
  <c r="Y145" i="4"/>
  <c r="Z145" i="4"/>
  <c r="AA145" i="4"/>
  <c r="AB145" i="4"/>
  <c r="AC145" i="4"/>
  <c r="AD145" i="4"/>
  <c r="AE145" i="4"/>
  <c r="AF145" i="4"/>
  <c r="AG145" i="4"/>
  <c r="AH145" i="4"/>
  <c r="AI145" i="4"/>
  <c r="AJ145" i="4"/>
  <c r="AK145" i="4"/>
  <c r="AL145" i="4"/>
  <c r="AM145" i="4"/>
  <c r="AN145" i="4"/>
  <c r="AO145" i="4"/>
  <c r="AP145" i="4"/>
  <c r="AQ145" i="4"/>
  <c r="AR145" i="4"/>
  <c r="AS145" i="4"/>
  <c r="AT145" i="4"/>
  <c r="AU145" i="4"/>
  <c r="AV145" i="4"/>
  <c r="AW145" i="4"/>
  <c r="AX145" i="4"/>
  <c r="AY145" i="4"/>
  <c r="AZ145" i="4"/>
  <c r="BA145" i="4"/>
  <c r="D146" i="4"/>
  <c r="E146" i="4"/>
  <c r="F146" i="4"/>
  <c r="G146" i="4"/>
  <c r="H146" i="4"/>
  <c r="I146" i="4"/>
  <c r="J146" i="4"/>
  <c r="K146" i="4"/>
  <c r="L146" i="4"/>
  <c r="M146" i="4"/>
  <c r="N146" i="4"/>
  <c r="O146" i="4"/>
  <c r="P146" i="4"/>
  <c r="Q146" i="4"/>
  <c r="R146" i="4"/>
  <c r="S146" i="4"/>
  <c r="T146" i="4"/>
  <c r="U146" i="4"/>
  <c r="V146" i="4"/>
  <c r="W146" i="4"/>
  <c r="X146" i="4"/>
  <c r="Y146" i="4"/>
  <c r="Z146" i="4"/>
  <c r="AA146" i="4"/>
  <c r="AB146" i="4"/>
  <c r="AC146" i="4"/>
  <c r="AD146" i="4"/>
  <c r="AE146" i="4"/>
  <c r="AF146" i="4"/>
  <c r="AG146" i="4"/>
  <c r="AH146" i="4"/>
  <c r="AI146" i="4"/>
  <c r="AJ146" i="4"/>
  <c r="AK146" i="4"/>
  <c r="AL146" i="4"/>
  <c r="AM146" i="4"/>
  <c r="AN146" i="4"/>
  <c r="AO146" i="4"/>
  <c r="AP146" i="4"/>
  <c r="AQ146" i="4"/>
  <c r="AR146" i="4"/>
  <c r="AS146" i="4"/>
  <c r="AT146" i="4"/>
  <c r="AU146" i="4"/>
  <c r="AV146" i="4"/>
  <c r="AW146" i="4"/>
  <c r="AX146" i="4"/>
  <c r="AY146" i="4"/>
  <c r="AZ146" i="4"/>
  <c r="BA146" i="4"/>
  <c r="D147" i="4"/>
  <c r="E147" i="4"/>
  <c r="F147" i="4"/>
  <c r="G147" i="4"/>
  <c r="H147" i="4"/>
  <c r="I147" i="4"/>
  <c r="J147" i="4"/>
  <c r="K147" i="4"/>
  <c r="L147" i="4"/>
  <c r="M147" i="4"/>
  <c r="N147" i="4"/>
  <c r="O147" i="4"/>
  <c r="P147" i="4"/>
  <c r="Q147" i="4"/>
  <c r="R147" i="4"/>
  <c r="S147" i="4"/>
  <c r="T147" i="4"/>
  <c r="U147" i="4"/>
  <c r="V147" i="4"/>
  <c r="W147" i="4"/>
  <c r="X147" i="4"/>
  <c r="Y147" i="4"/>
  <c r="Z147" i="4"/>
  <c r="AA147" i="4"/>
  <c r="AB147" i="4"/>
  <c r="AC147" i="4"/>
  <c r="AD147" i="4"/>
  <c r="AE147" i="4"/>
  <c r="AF147" i="4"/>
  <c r="AG147" i="4"/>
  <c r="AH147" i="4"/>
  <c r="AI147" i="4"/>
  <c r="AJ147" i="4"/>
  <c r="AK147" i="4"/>
  <c r="AL147" i="4"/>
  <c r="AM147" i="4"/>
  <c r="AN147" i="4"/>
  <c r="AO147" i="4"/>
  <c r="AP147" i="4"/>
  <c r="AQ147" i="4"/>
  <c r="AR147" i="4"/>
  <c r="AS147" i="4"/>
  <c r="AT147" i="4"/>
  <c r="AU147" i="4"/>
  <c r="AV147" i="4"/>
  <c r="AW147" i="4"/>
  <c r="AX147" i="4"/>
  <c r="AY147" i="4"/>
  <c r="AZ147" i="4"/>
  <c r="BA147" i="4"/>
  <c r="D148" i="4"/>
  <c r="E148" i="4"/>
  <c r="F148" i="4"/>
  <c r="G148" i="4"/>
  <c r="H148" i="4"/>
  <c r="I148" i="4"/>
  <c r="J148" i="4"/>
  <c r="K148" i="4"/>
  <c r="L148" i="4"/>
  <c r="M148" i="4"/>
  <c r="N148" i="4"/>
  <c r="O148" i="4"/>
  <c r="P148" i="4"/>
  <c r="Q148" i="4"/>
  <c r="R148" i="4"/>
  <c r="S148" i="4"/>
  <c r="T148" i="4"/>
  <c r="U148" i="4"/>
  <c r="V148" i="4"/>
  <c r="W148" i="4"/>
  <c r="X148" i="4"/>
  <c r="Y148" i="4"/>
  <c r="Z148" i="4"/>
  <c r="AA148" i="4"/>
  <c r="AB148" i="4"/>
  <c r="AC148" i="4"/>
  <c r="AD148" i="4"/>
  <c r="AE148" i="4"/>
  <c r="AF148" i="4"/>
  <c r="AG148" i="4"/>
  <c r="AH148" i="4"/>
  <c r="AI148" i="4"/>
  <c r="AJ148" i="4"/>
  <c r="AK148" i="4"/>
  <c r="AL148" i="4"/>
  <c r="AM148" i="4"/>
  <c r="AN148" i="4"/>
  <c r="AO148" i="4"/>
  <c r="AP148" i="4"/>
  <c r="AQ148" i="4"/>
  <c r="AR148" i="4"/>
  <c r="AS148" i="4"/>
  <c r="AT148" i="4"/>
  <c r="AU148" i="4"/>
  <c r="AV148" i="4"/>
  <c r="AW148" i="4"/>
  <c r="AX148" i="4"/>
  <c r="AY148" i="4"/>
  <c r="AZ148" i="4"/>
  <c r="BA148" i="4"/>
  <c r="D149" i="4"/>
  <c r="E149" i="4"/>
  <c r="F149" i="4"/>
  <c r="G149" i="4"/>
  <c r="H149" i="4"/>
  <c r="I149" i="4"/>
  <c r="J149" i="4"/>
  <c r="K149" i="4"/>
  <c r="L149" i="4"/>
  <c r="M149" i="4"/>
  <c r="N149" i="4"/>
  <c r="O149" i="4"/>
  <c r="P149" i="4"/>
  <c r="Q149" i="4"/>
  <c r="R149" i="4"/>
  <c r="S149" i="4"/>
  <c r="T149" i="4"/>
  <c r="U149" i="4"/>
  <c r="V149" i="4"/>
  <c r="W149" i="4"/>
  <c r="X149" i="4"/>
  <c r="Y149" i="4"/>
  <c r="Z149" i="4"/>
  <c r="AA149" i="4"/>
  <c r="AB149" i="4"/>
  <c r="AC149" i="4"/>
  <c r="AD149" i="4"/>
  <c r="AE149" i="4"/>
  <c r="AF149" i="4"/>
  <c r="AG149" i="4"/>
  <c r="AH149" i="4"/>
  <c r="AI149" i="4"/>
  <c r="AJ149" i="4"/>
  <c r="AK149" i="4"/>
  <c r="AL149" i="4"/>
  <c r="AM149" i="4"/>
  <c r="AN149" i="4"/>
  <c r="AO149" i="4"/>
  <c r="AP149" i="4"/>
  <c r="AQ149" i="4"/>
  <c r="AR149" i="4"/>
  <c r="AS149" i="4"/>
  <c r="AT149" i="4"/>
  <c r="AU149" i="4"/>
  <c r="AV149" i="4"/>
  <c r="AW149" i="4"/>
  <c r="AX149" i="4"/>
  <c r="AY149" i="4"/>
  <c r="AZ149" i="4"/>
  <c r="BA149" i="4"/>
  <c r="D150" i="4"/>
  <c r="E150" i="4"/>
  <c r="F150" i="4"/>
  <c r="G150" i="4"/>
  <c r="H150" i="4"/>
  <c r="I150" i="4"/>
  <c r="J150" i="4"/>
  <c r="K150" i="4"/>
  <c r="L150" i="4"/>
  <c r="M150" i="4"/>
  <c r="N150" i="4"/>
  <c r="O150" i="4"/>
  <c r="P150" i="4"/>
  <c r="Q150" i="4"/>
  <c r="R150" i="4"/>
  <c r="S150" i="4"/>
  <c r="T150" i="4"/>
  <c r="U150" i="4"/>
  <c r="V150" i="4"/>
  <c r="W150" i="4"/>
  <c r="X150" i="4"/>
  <c r="Y150" i="4"/>
  <c r="Z150" i="4"/>
  <c r="AA150" i="4"/>
  <c r="AB150" i="4"/>
  <c r="AC150" i="4"/>
  <c r="AD150" i="4"/>
  <c r="AE150" i="4"/>
  <c r="AF150" i="4"/>
  <c r="AG150" i="4"/>
  <c r="AH150" i="4"/>
  <c r="AI150" i="4"/>
  <c r="AJ150" i="4"/>
  <c r="AK150" i="4"/>
  <c r="AL150" i="4"/>
  <c r="AM150" i="4"/>
  <c r="AN150" i="4"/>
  <c r="AO150" i="4"/>
  <c r="AP150" i="4"/>
  <c r="AQ150" i="4"/>
  <c r="AR150" i="4"/>
  <c r="AS150" i="4"/>
  <c r="AT150" i="4"/>
  <c r="AU150" i="4"/>
  <c r="AV150" i="4"/>
  <c r="AW150" i="4"/>
  <c r="AX150" i="4"/>
  <c r="AY150" i="4"/>
  <c r="AZ150" i="4"/>
  <c r="BA150" i="4"/>
  <c r="D151" i="4"/>
  <c r="E151" i="4"/>
  <c r="F151" i="4"/>
  <c r="G151" i="4"/>
  <c r="H151" i="4"/>
  <c r="I151" i="4"/>
  <c r="J151" i="4"/>
  <c r="K151" i="4"/>
  <c r="L151" i="4"/>
  <c r="M151" i="4"/>
  <c r="N151" i="4"/>
  <c r="O151" i="4"/>
  <c r="P151" i="4"/>
  <c r="Q151" i="4"/>
  <c r="R151" i="4"/>
  <c r="S151" i="4"/>
  <c r="T151" i="4"/>
  <c r="U151" i="4"/>
  <c r="V151" i="4"/>
  <c r="W151" i="4"/>
  <c r="X151" i="4"/>
  <c r="Y151" i="4"/>
  <c r="Z151" i="4"/>
  <c r="AA151" i="4"/>
  <c r="AB151" i="4"/>
  <c r="AC151" i="4"/>
  <c r="AD151" i="4"/>
  <c r="AE151" i="4"/>
  <c r="AF151" i="4"/>
  <c r="AG151" i="4"/>
  <c r="AH151" i="4"/>
  <c r="AI151" i="4"/>
  <c r="AJ151" i="4"/>
  <c r="AK151" i="4"/>
  <c r="AL151" i="4"/>
  <c r="AM151" i="4"/>
  <c r="AN151" i="4"/>
  <c r="AO151" i="4"/>
  <c r="AP151" i="4"/>
  <c r="AQ151" i="4"/>
  <c r="AR151" i="4"/>
  <c r="AS151" i="4"/>
  <c r="AT151" i="4"/>
  <c r="AU151" i="4"/>
  <c r="AV151" i="4"/>
  <c r="AW151" i="4"/>
  <c r="AX151" i="4"/>
  <c r="AY151" i="4"/>
  <c r="AZ151" i="4"/>
  <c r="BA151" i="4"/>
  <c r="D152" i="4"/>
  <c r="E152" i="4"/>
  <c r="F152" i="4"/>
  <c r="G152" i="4"/>
  <c r="H152" i="4"/>
  <c r="I152" i="4"/>
  <c r="J152" i="4"/>
  <c r="K152" i="4"/>
  <c r="L152" i="4"/>
  <c r="M152" i="4"/>
  <c r="N152" i="4"/>
  <c r="O152" i="4"/>
  <c r="P152" i="4"/>
  <c r="Q152" i="4"/>
  <c r="R152" i="4"/>
  <c r="S152" i="4"/>
  <c r="T152" i="4"/>
  <c r="U152" i="4"/>
  <c r="V152" i="4"/>
  <c r="W152" i="4"/>
  <c r="X152" i="4"/>
  <c r="Y152" i="4"/>
  <c r="Z152" i="4"/>
  <c r="AA152" i="4"/>
  <c r="AB152" i="4"/>
  <c r="AC152" i="4"/>
  <c r="AD152" i="4"/>
  <c r="AE152" i="4"/>
  <c r="AF152" i="4"/>
  <c r="AG152" i="4"/>
  <c r="AH152" i="4"/>
  <c r="AI152" i="4"/>
  <c r="AJ152" i="4"/>
  <c r="AK152" i="4"/>
  <c r="AL152" i="4"/>
  <c r="AM152" i="4"/>
  <c r="AN152" i="4"/>
  <c r="AO152" i="4"/>
  <c r="AP152" i="4"/>
  <c r="AQ152" i="4"/>
  <c r="AR152" i="4"/>
  <c r="AS152" i="4"/>
  <c r="AT152" i="4"/>
  <c r="AU152" i="4"/>
  <c r="AV152" i="4"/>
  <c r="AW152" i="4"/>
  <c r="AX152" i="4"/>
  <c r="AY152" i="4"/>
  <c r="AZ152" i="4"/>
  <c r="BA152" i="4"/>
  <c r="D153" i="4"/>
  <c r="E153" i="4"/>
  <c r="F153" i="4"/>
  <c r="G153" i="4"/>
  <c r="H153" i="4"/>
  <c r="I153" i="4"/>
  <c r="J153" i="4"/>
  <c r="K153" i="4"/>
  <c r="L153" i="4"/>
  <c r="M153" i="4"/>
  <c r="N153" i="4"/>
  <c r="O153" i="4"/>
  <c r="P153" i="4"/>
  <c r="Q153" i="4"/>
  <c r="R153" i="4"/>
  <c r="S153" i="4"/>
  <c r="T153" i="4"/>
  <c r="U153" i="4"/>
  <c r="V153" i="4"/>
  <c r="W153" i="4"/>
  <c r="X153" i="4"/>
  <c r="Y153" i="4"/>
  <c r="Z153" i="4"/>
  <c r="AA153" i="4"/>
  <c r="AB153" i="4"/>
  <c r="AC153" i="4"/>
  <c r="AD153" i="4"/>
  <c r="AE153" i="4"/>
  <c r="AF153" i="4"/>
  <c r="AG153" i="4"/>
  <c r="AH153" i="4"/>
  <c r="AI153" i="4"/>
  <c r="AJ153" i="4"/>
  <c r="AK153" i="4"/>
  <c r="AL153" i="4"/>
  <c r="AM153" i="4"/>
  <c r="AN153" i="4"/>
  <c r="AO153" i="4"/>
  <c r="AP153" i="4"/>
  <c r="AQ153" i="4"/>
  <c r="AR153" i="4"/>
  <c r="AS153" i="4"/>
  <c r="AT153" i="4"/>
  <c r="AU153" i="4"/>
  <c r="AV153" i="4"/>
  <c r="AW153" i="4"/>
  <c r="AX153" i="4"/>
  <c r="AY153" i="4"/>
  <c r="AZ153" i="4"/>
  <c r="BA153" i="4"/>
  <c r="D154" i="4"/>
  <c r="E154" i="4"/>
  <c r="F154" i="4"/>
  <c r="G154" i="4"/>
  <c r="H154" i="4"/>
  <c r="I154" i="4"/>
  <c r="J154" i="4"/>
  <c r="K154" i="4"/>
  <c r="L154" i="4"/>
  <c r="M154" i="4"/>
  <c r="N154" i="4"/>
  <c r="O154" i="4"/>
  <c r="P154" i="4"/>
  <c r="Q154" i="4"/>
  <c r="R154" i="4"/>
  <c r="S154" i="4"/>
  <c r="T154" i="4"/>
  <c r="U154" i="4"/>
  <c r="V154" i="4"/>
  <c r="W154" i="4"/>
  <c r="X154" i="4"/>
  <c r="Y154" i="4"/>
  <c r="Z154" i="4"/>
  <c r="AA154" i="4"/>
  <c r="AB154" i="4"/>
  <c r="AC154" i="4"/>
  <c r="AD154" i="4"/>
  <c r="AE154" i="4"/>
  <c r="AF154" i="4"/>
  <c r="AG154" i="4"/>
  <c r="AH154" i="4"/>
  <c r="AI154" i="4"/>
  <c r="AJ154" i="4"/>
  <c r="AK154" i="4"/>
  <c r="AL154" i="4"/>
  <c r="AM154" i="4"/>
  <c r="AN154" i="4"/>
  <c r="AO154" i="4"/>
  <c r="AP154" i="4"/>
  <c r="AQ154" i="4"/>
  <c r="AR154" i="4"/>
  <c r="AS154" i="4"/>
  <c r="AT154" i="4"/>
  <c r="AU154" i="4"/>
  <c r="AV154" i="4"/>
  <c r="AW154" i="4"/>
  <c r="AX154" i="4"/>
  <c r="AY154" i="4"/>
  <c r="AZ154" i="4"/>
  <c r="BA154" i="4"/>
  <c r="D155" i="4"/>
  <c r="E155" i="4"/>
  <c r="F155" i="4"/>
  <c r="G155" i="4"/>
  <c r="H155" i="4"/>
  <c r="I155" i="4"/>
  <c r="J155" i="4"/>
  <c r="K155" i="4"/>
  <c r="L155" i="4"/>
  <c r="M155" i="4"/>
  <c r="N155" i="4"/>
  <c r="O155" i="4"/>
  <c r="P155" i="4"/>
  <c r="Q155" i="4"/>
  <c r="R155" i="4"/>
  <c r="S155" i="4"/>
  <c r="T155" i="4"/>
  <c r="U155" i="4"/>
  <c r="V155" i="4"/>
  <c r="W155" i="4"/>
  <c r="X155" i="4"/>
  <c r="Y155" i="4"/>
  <c r="Z155" i="4"/>
  <c r="AA155" i="4"/>
  <c r="AB155" i="4"/>
  <c r="AC155" i="4"/>
  <c r="AD155" i="4"/>
  <c r="AE155" i="4"/>
  <c r="AF155" i="4"/>
  <c r="AG155" i="4"/>
  <c r="AH155" i="4"/>
  <c r="AI155" i="4"/>
  <c r="AJ155" i="4"/>
  <c r="AK155" i="4"/>
  <c r="AL155" i="4"/>
  <c r="AM155" i="4"/>
  <c r="AN155" i="4"/>
  <c r="AO155" i="4"/>
  <c r="AP155" i="4"/>
  <c r="AQ155" i="4"/>
  <c r="AR155" i="4"/>
  <c r="AS155" i="4"/>
  <c r="AT155" i="4"/>
  <c r="AU155" i="4"/>
  <c r="AV155" i="4"/>
  <c r="AW155" i="4"/>
  <c r="AX155" i="4"/>
  <c r="AY155" i="4"/>
  <c r="AZ155" i="4"/>
  <c r="BA155" i="4"/>
  <c r="D156" i="4"/>
  <c r="E156" i="4"/>
  <c r="F156" i="4"/>
  <c r="G156" i="4"/>
  <c r="H156" i="4"/>
  <c r="I156" i="4"/>
  <c r="J156" i="4"/>
  <c r="K156" i="4"/>
  <c r="L156" i="4"/>
  <c r="M156" i="4"/>
  <c r="N156" i="4"/>
  <c r="O156" i="4"/>
  <c r="P156" i="4"/>
  <c r="Q156" i="4"/>
  <c r="R156" i="4"/>
  <c r="S156" i="4"/>
  <c r="T156" i="4"/>
  <c r="U156" i="4"/>
  <c r="V156" i="4"/>
  <c r="W156" i="4"/>
  <c r="X156" i="4"/>
  <c r="Y156" i="4"/>
  <c r="Z156" i="4"/>
  <c r="AA156" i="4"/>
  <c r="AB156" i="4"/>
  <c r="AC156" i="4"/>
  <c r="AD156" i="4"/>
  <c r="AE156" i="4"/>
  <c r="AF156" i="4"/>
  <c r="AG156" i="4"/>
  <c r="AH156" i="4"/>
  <c r="AI156" i="4"/>
  <c r="AJ156" i="4"/>
  <c r="AK156" i="4"/>
  <c r="AL156" i="4"/>
  <c r="AM156" i="4"/>
  <c r="AN156" i="4"/>
  <c r="AO156" i="4"/>
  <c r="AP156" i="4"/>
  <c r="AQ156" i="4"/>
  <c r="AR156" i="4"/>
  <c r="AS156" i="4"/>
  <c r="AT156" i="4"/>
  <c r="AU156" i="4"/>
  <c r="AV156" i="4"/>
  <c r="AW156" i="4"/>
  <c r="AX156" i="4"/>
  <c r="AY156" i="4"/>
  <c r="AZ156" i="4"/>
  <c r="BA156" i="4"/>
  <c r="D157" i="4"/>
  <c r="E157" i="4"/>
  <c r="F157" i="4"/>
  <c r="G157" i="4"/>
  <c r="H157" i="4"/>
  <c r="I157" i="4"/>
  <c r="J157" i="4"/>
  <c r="K157" i="4"/>
  <c r="L157" i="4"/>
  <c r="M157" i="4"/>
  <c r="N157" i="4"/>
  <c r="O157" i="4"/>
  <c r="P157" i="4"/>
  <c r="Q157" i="4"/>
  <c r="R157" i="4"/>
  <c r="S157" i="4"/>
  <c r="T157" i="4"/>
  <c r="U157" i="4"/>
  <c r="V157" i="4"/>
  <c r="W157" i="4"/>
  <c r="X157" i="4"/>
  <c r="Y157" i="4"/>
  <c r="Z157" i="4"/>
  <c r="AA157" i="4"/>
  <c r="AB157" i="4"/>
  <c r="AC157" i="4"/>
  <c r="AD157" i="4"/>
  <c r="AE157" i="4"/>
  <c r="AF157" i="4"/>
  <c r="AG157" i="4"/>
  <c r="AH157" i="4"/>
  <c r="AI157" i="4"/>
  <c r="AJ157" i="4"/>
  <c r="AK157" i="4"/>
  <c r="AL157" i="4"/>
  <c r="AM157" i="4"/>
  <c r="AN157" i="4"/>
  <c r="AO157" i="4"/>
  <c r="AP157" i="4"/>
  <c r="AQ157" i="4"/>
  <c r="AR157" i="4"/>
  <c r="AS157" i="4"/>
  <c r="AT157" i="4"/>
  <c r="AU157" i="4"/>
  <c r="AV157" i="4"/>
  <c r="AW157" i="4"/>
  <c r="AX157" i="4"/>
  <c r="AY157" i="4"/>
  <c r="AZ157" i="4"/>
  <c r="BA157" i="4"/>
  <c r="D158" i="4"/>
  <c r="E158" i="4"/>
  <c r="F158" i="4"/>
  <c r="G158" i="4"/>
  <c r="H158" i="4"/>
  <c r="I158" i="4"/>
  <c r="J158" i="4"/>
  <c r="K158" i="4"/>
  <c r="L158" i="4"/>
  <c r="M158" i="4"/>
  <c r="N158" i="4"/>
  <c r="O158" i="4"/>
  <c r="P158" i="4"/>
  <c r="Q158" i="4"/>
  <c r="R158" i="4"/>
  <c r="S158" i="4"/>
  <c r="T158" i="4"/>
  <c r="U158" i="4"/>
  <c r="V158" i="4"/>
  <c r="W158" i="4"/>
  <c r="X158" i="4"/>
  <c r="Y158" i="4"/>
  <c r="Z158" i="4"/>
  <c r="AA158" i="4"/>
  <c r="AB158" i="4"/>
  <c r="AC158" i="4"/>
  <c r="AD158" i="4"/>
  <c r="AE158" i="4"/>
  <c r="AF158" i="4"/>
  <c r="AG158" i="4"/>
  <c r="AH158" i="4"/>
  <c r="AI158" i="4"/>
  <c r="AJ158" i="4"/>
  <c r="AK158" i="4"/>
  <c r="AL158" i="4"/>
  <c r="AM158" i="4"/>
  <c r="AN158" i="4"/>
  <c r="AO158" i="4"/>
  <c r="AP158" i="4"/>
  <c r="AQ158" i="4"/>
  <c r="AR158" i="4"/>
  <c r="AS158" i="4"/>
  <c r="AT158" i="4"/>
  <c r="AU158" i="4"/>
  <c r="AV158" i="4"/>
  <c r="AW158" i="4"/>
  <c r="AX158" i="4"/>
  <c r="AY158" i="4"/>
  <c r="AZ158" i="4"/>
  <c r="BA158" i="4"/>
  <c r="D159" i="4"/>
  <c r="E159" i="4"/>
  <c r="F159" i="4"/>
  <c r="G159" i="4"/>
  <c r="H159" i="4"/>
  <c r="I159" i="4"/>
  <c r="J159" i="4"/>
  <c r="K159" i="4"/>
  <c r="L159" i="4"/>
  <c r="M159" i="4"/>
  <c r="N159" i="4"/>
  <c r="O159" i="4"/>
  <c r="P159" i="4"/>
  <c r="Q159" i="4"/>
  <c r="R159" i="4"/>
  <c r="S159" i="4"/>
  <c r="T159" i="4"/>
  <c r="U159" i="4"/>
  <c r="V159" i="4"/>
  <c r="W159" i="4"/>
  <c r="X159" i="4"/>
  <c r="Y159" i="4"/>
  <c r="Z159" i="4"/>
  <c r="AA159" i="4"/>
  <c r="AB159" i="4"/>
  <c r="AC159" i="4"/>
  <c r="AD159" i="4"/>
  <c r="AE159" i="4"/>
  <c r="AF159" i="4"/>
  <c r="AG159" i="4"/>
  <c r="AH159" i="4"/>
  <c r="AI159" i="4"/>
  <c r="AJ159" i="4"/>
  <c r="AK159" i="4"/>
  <c r="AL159" i="4"/>
  <c r="AM159" i="4"/>
  <c r="AN159" i="4"/>
  <c r="AO159" i="4"/>
  <c r="AP159" i="4"/>
  <c r="AQ159" i="4"/>
  <c r="AR159" i="4"/>
  <c r="AS159" i="4"/>
  <c r="AT159" i="4"/>
  <c r="AU159" i="4"/>
  <c r="AV159" i="4"/>
  <c r="AW159" i="4"/>
  <c r="AX159" i="4"/>
  <c r="AY159" i="4"/>
  <c r="AZ159" i="4"/>
  <c r="BA159" i="4"/>
  <c r="D160" i="4"/>
  <c r="E160" i="4"/>
  <c r="F160" i="4"/>
  <c r="G160" i="4"/>
  <c r="H160" i="4"/>
  <c r="I160" i="4"/>
  <c r="J160" i="4"/>
  <c r="K160" i="4"/>
  <c r="L160" i="4"/>
  <c r="M160" i="4"/>
  <c r="N160" i="4"/>
  <c r="O160" i="4"/>
  <c r="P160" i="4"/>
  <c r="Q160" i="4"/>
  <c r="R160" i="4"/>
  <c r="S160" i="4"/>
  <c r="T160" i="4"/>
  <c r="U160" i="4"/>
  <c r="V160" i="4"/>
  <c r="W160" i="4"/>
  <c r="X160" i="4"/>
  <c r="Y160" i="4"/>
  <c r="Z160" i="4"/>
  <c r="AA160" i="4"/>
  <c r="AB160" i="4"/>
  <c r="AC160" i="4"/>
  <c r="AD160" i="4"/>
  <c r="AE160" i="4"/>
  <c r="AF160" i="4"/>
  <c r="AG160" i="4"/>
  <c r="AH160" i="4"/>
  <c r="AI160" i="4"/>
  <c r="AJ160" i="4"/>
  <c r="AK160" i="4"/>
  <c r="AL160" i="4"/>
  <c r="AM160" i="4"/>
  <c r="AN160" i="4"/>
  <c r="AO160" i="4"/>
  <c r="AP160" i="4"/>
  <c r="AQ160" i="4"/>
  <c r="AR160" i="4"/>
  <c r="AS160" i="4"/>
  <c r="AT160" i="4"/>
  <c r="AU160" i="4"/>
  <c r="AV160" i="4"/>
  <c r="AW160" i="4"/>
  <c r="AX160" i="4"/>
  <c r="AY160" i="4"/>
  <c r="AZ160" i="4"/>
  <c r="BA160" i="4"/>
  <c r="D161" i="4"/>
  <c r="E161" i="4"/>
  <c r="F161" i="4"/>
  <c r="G161" i="4"/>
  <c r="H161" i="4"/>
  <c r="I161" i="4"/>
  <c r="J161" i="4"/>
  <c r="K161" i="4"/>
  <c r="L161" i="4"/>
  <c r="M161" i="4"/>
  <c r="N161" i="4"/>
  <c r="O161" i="4"/>
  <c r="P161" i="4"/>
  <c r="Q161" i="4"/>
  <c r="R161" i="4"/>
  <c r="S161" i="4"/>
  <c r="T161" i="4"/>
  <c r="U161" i="4"/>
  <c r="V161" i="4"/>
  <c r="W161" i="4"/>
  <c r="X161" i="4"/>
  <c r="Y161" i="4"/>
  <c r="Z161" i="4"/>
  <c r="AA161" i="4"/>
  <c r="AB161" i="4"/>
  <c r="AC161" i="4"/>
  <c r="AD161" i="4"/>
  <c r="AE161" i="4"/>
  <c r="AF161" i="4"/>
  <c r="AG161" i="4"/>
  <c r="AH161" i="4"/>
  <c r="AI161" i="4"/>
  <c r="AJ161" i="4"/>
  <c r="AK161" i="4"/>
  <c r="AL161" i="4"/>
  <c r="AM161" i="4"/>
  <c r="AN161" i="4"/>
  <c r="AO161" i="4"/>
  <c r="AP161" i="4"/>
  <c r="AQ161" i="4"/>
  <c r="AR161" i="4"/>
  <c r="AS161" i="4"/>
  <c r="AT161" i="4"/>
  <c r="AU161" i="4"/>
  <c r="AV161" i="4"/>
  <c r="AW161" i="4"/>
  <c r="AX161" i="4"/>
  <c r="AY161" i="4"/>
  <c r="AZ161" i="4"/>
  <c r="BA161" i="4"/>
  <c r="D162" i="4"/>
  <c r="E162" i="4"/>
  <c r="F162" i="4"/>
  <c r="G162" i="4"/>
  <c r="H162" i="4"/>
  <c r="I162" i="4"/>
  <c r="J162" i="4"/>
  <c r="K162" i="4"/>
  <c r="L162" i="4"/>
  <c r="M162" i="4"/>
  <c r="N162" i="4"/>
  <c r="O162" i="4"/>
  <c r="P162" i="4"/>
  <c r="Q162" i="4"/>
  <c r="R162" i="4"/>
  <c r="S162" i="4"/>
  <c r="T162" i="4"/>
  <c r="U162" i="4"/>
  <c r="V162" i="4"/>
  <c r="W162" i="4"/>
  <c r="X162" i="4"/>
  <c r="Y162" i="4"/>
  <c r="Z162" i="4"/>
  <c r="AA162" i="4"/>
  <c r="AB162" i="4"/>
  <c r="AC162" i="4"/>
  <c r="AD162" i="4"/>
  <c r="AE162" i="4"/>
  <c r="AF162" i="4"/>
  <c r="AG162" i="4"/>
  <c r="AH162" i="4"/>
  <c r="AI162" i="4"/>
  <c r="AJ162" i="4"/>
  <c r="AK162" i="4"/>
  <c r="AL162" i="4"/>
  <c r="AM162" i="4"/>
  <c r="AN162" i="4"/>
  <c r="AO162" i="4"/>
  <c r="AP162" i="4"/>
  <c r="AQ162" i="4"/>
  <c r="AR162" i="4"/>
  <c r="AS162" i="4"/>
  <c r="AT162" i="4"/>
  <c r="AU162" i="4"/>
  <c r="AV162" i="4"/>
  <c r="AW162" i="4"/>
  <c r="AX162" i="4"/>
  <c r="AY162" i="4"/>
  <c r="AZ162" i="4"/>
  <c r="BA162" i="4"/>
  <c r="D163" i="4"/>
  <c r="E163" i="4"/>
  <c r="F163" i="4"/>
  <c r="G163" i="4"/>
  <c r="H163" i="4"/>
  <c r="I163" i="4"/>
  <c r="J163" i="4"/>
  <c r="K163" i="4"/>
  <c r="L163" i="4"/>
  <c r="M163" i="4"/>
  <c r="N163" i="4"/>
  <c r="O163" i="4"/>
  <c r="P163" i="4"/>
  <c r="Q163" i="4"/>
  <c r="R163" i="4"/>
  <c r="S163" i="4"/>
  <c r="T163" i="4"/>
  <c r="U163" i="4"/>
  <c r="V163" i="4"/>
  <c r="W163" i="4"/>
  <c r="X163" i="4"/>
  <c r="Y163" i="4"/>
  <c r="Z163" i="4"/>
  <c r="AA163" i="4"/>
  <c r="AB163" i="4"/>
  <c r="AC163" i="4"/>
  <c r="AD163" i="4"/>
  <c r="AE163" i="4"/>
  <c r="AF163" i="4"/>
  <c r="AG163" i="4"/>
  <c r="AH163" i="4"/>
  <c r="AI163" i="4"/>
  <c r="AJ163" i="4"/>
  <c r="AK163" i="4"/>
  <c r="AL163" i="4"/>
  <c r="AM163" i="4"/>
  <c r="AN163" i="4"/>
  <c r="AO163" i="4"/>
  <c r="AP163" i="4"/>
  <c r="AQ163" i="4"/>
  <c r="AR163" i="4"/>
  <c r="AS163" i="4"/>
  <c r="AT163" i="4"/>
  <c r="AU163" i="4"/>
  <c r="AV163" i="4"/>
  <c r="AW163" i="4"/>
  <c r="AX163" i="4"/>
  <c r="AY163" i="4"/>
  <c r="AZ163" i="4"/>
  <c r="BA163" i="4"/>
  <c r="D164" i="4"/>
  <c r="E164" i="4"/>
  <c r="F164" i="4"/>
  <c r="G164" i="4"/>
  <c r="H164" i="4"/>
  <c r="I164" i="4"/>
  <c r="J164" i="4"/>
  <c r="K164" i="4"/>
  <c r="L164" i="4"/>
  <c r="M164" i="4"/>
  <c r="N164" i="4"/>
  <c r="O164" i="4"/>
  <c r="P164" i="4"/>
  <c r="Q164" i="4"/>
  <c r="R164" i="4"/>
  <c r="S164" i="4"/>
  <c r="T164" i="4"/>
  <c r="U164" i="4"/>
  <c r="V164" i="4"/>
  <c r="W164" i="4"/>
  <c r="X164" i="4"/>
  <c r="Y164" i="4"/>
  <c r="Z164" i="4"/>
  <c r="AA164" i="4"/>
  <c r="AB164" i="4"/>
  <c r="AC164" i="4"/>
  <c r="AD164" i="4"/>
  <c r="AE164" i="4"/>
  <c r="AF164" i="4"/>
  <c r="AG164" i="4"/>
  <c r="AH164" i="4"/>
  <c r="AI164" i="4"/>
  <c r="AJ164" i="4"/>
  <c r="AK164" i="4"/>
  <c r="AL164" i="4"/>
  <c r="AM164" i="4"/>
  <c r="AN164" i="4"/>
  <c r="AO164" i="4"/>
  <c r="AP164" i="4"/>
  <c r="AQ164" i="4"/>
  <c r="AR164" i="4"/>
  <c r="AS164" i="4"/>
  <c r="AT164" i="4"/>
  <c r="AU164" i="4"/>
  <c r="AV164" i="4"/>
  <c r="AW164" i="4"/>
  <c r="AX164" i="4"/>
  <c r="AY164" i="4"/>
  <c r="AZ164" i="4"/>
  <c r="BA164" i="4"/>
  <c r="D165" i="4"/>
  <c r="E165" i="4"/>
  <c r="F165" i="4"/>
  <c r="G165" i="4"/>
  <c r="H165" i="4"/>
  <c r="I165" i="4"/>
  <c r="J165" i="4"/>
  <c r="K165" i="4"/>
  <c r="L165" i="4"/>
  <c r="M165" i="4"/>
  <c r="N165" i="4"/>
  <c r="O165" i="4"/>
  <c r="P165" i="4"/>
  <c r="Q165" i="4"/>
  <c r="R165" i="4"/>
  <c r="S165" i="4"/>
  <c r="T165" i="4"/>
  <c r="U165" i="4"/>
  <c r="V165" i="4"/>
  <c r="W165" i="4"/>
  <c r="X165" i="4"/>
  <c r="Y165" i="4"/>
  <c r="Z165" i="4"/>
  <c r="AA165" i="4"/>
  <c r="AB165" i="4"/>
  <c r="AC165" i="4"/>
  <c r="AD165" i="4"/>
  <c r="AE165" i="4"/>
  <c r="AF165" i="4"/>
  <c r="AG165" i="4"/>
  <c r="AH165" i="4"/>
  <c r="AI165" i="4"/>
  <c r="AJ165" i="4"/>
  <c r="AK165" i="4"/>
  <c r="AL165" i="4"/>
  <c r="AM165" i="4"/>
  <c r="AN165" i="4"/>
  <c r="AO165" i="4"/>
  <c r="AP165" i="4"/>
  <c r="AQ165" i="4"/>
  <c r="AR165" i="4"/>
  <c r="AS165" i="4"/>
  <c r="AT165" i="4"/>
  <c r="AU165" i="4"/>
  <c r="AV165" i="4"/>
  <c r="AW165" i="4"/>
  <c r="AX165" i="4"/>
  <c r="AY165" i="4"/>
  <c r="AZ165" i="4"/>
  <c r="BA165" i="4"/>
  <c r="D166" i="4"/>
  <c r="E166" i="4"/>
  <c r="F166" i="4"/>
  <c r="G166" i="4"/>
  <c r="H166" i="4"/>
  <c r="I166" i="4"/>
  <c r="J166" i="4"/>
  <c r="K166" i="4"/>
  <c r="L166" i="4"/>
  <c r="M166" i="4"/>
  <c r="N166" i="4"/>
  <c r="O166" i="4"/>
  <c r="P166" i="4"/>
  <c r="Q166" i="4"/>
  <c r="R166" i="4"/>
  <c r="S166" i="4"/>
  <c r="T166" i="4"/>
  <c r="U166" i="4"/>
  <c r="V166" i="4"/>
  <c r="W166" i="4"/>
  <c r="X166" i="4"/>
  <c r="Y166" i="4"/>
  <c r="Z166" i="4"/>
  <c r="AA166" i="4"/>
  <c r="AB166" i="4"/>
  <c r="AC166" i="4"/>
  <c r="AD166" i="4"/>
  <c r="AE166" i="4"/>
  <c r="AF166" i="4"/>
  <c r="AG166" i="4"/>
  <c r="AH166" i="4"/>
  <c r="AI166" i="4"/>
  <c r="AJ166" i="4"/>
  <c r="AK166" i="4"/>
  <c r="AL166" i="4"/>
  <c r="AM166" i="4"/>
  <c r="AN166" i="4"/>
  <c r="AO166" i="4"/>
  <c r="AP166" i="4"/>
  <c r="AQ166" i="4"/>
  <c r="AR166" i="4"/>
  <c r="AS166" i="4"/>
  <c r="AT166" i="4"/>
  <c r="AU166" i="4"/>
  <c r="AV166" i="4"/>
  <c r="AW166" i="4"/>
  <c r="AX166" i="4"/>
  <c r="AY166" i="4"/>
  <c r="AZ166" i="4"/>
  <c r="BA166" i="4"/>
  <c r="D167" i="4"/>
  <c r="E167" i="4"/>
  <c r="F167" i="4"/>
  <c r="G167" i="4"/>
  <c r="H167" i="4"/>
  <c r="I167" i="4"/>
  <c r="J167" i="4"/>
  <c r="K167" i="4"/>
  <c r="L167" i="4"/>
  <c r="M167" i="4"/>
  <c r="N167" i="4"/>
  <c r="O167" i="4"/>
  <c r="P167" i="4"/>
  <c r="Q167" i="4"/>
  <c r="R167" i="4"/>
  <c r="S167" i="4"/>
  <c r="T167" i="4"/>
  <c r="U167" i="4"/>
  <c r="V167" i="4"/>
  <c r="W167" i="4"/>
  <c r="X167" i="4"/>
  <c r="Y167" i="4"/>
  <c r="Z167" i="4"/>
  <c r="AA167" i="4"/>
  <c r="AB167" i="4"/>
  <c r="AC167" i="4"/>
  <c r="AD167" i="4"/>
  <c r="AE167" i="4"/>
  <c r="AF167" i="4"/>
  <c r="AG167" i="4"/>
  <c r="AH167" i="4"/>
  <c r="AI167" i="4"/>
  <c r="AJ167" i="4"/>
  <c r="AK167" i="4"/>
  <c r="AL167" i="4"/>
  <c r="AM167" i="4"/>
  <c r="AN167" i="4"/>
  <c r="AO167" i="4"/>
  <c r="AP167" i="4"/>
  <c r="AQ167" i="4"/>
  <c r="AR167" i="4"/>
  <c r="AS167" i="4"/>
  <c r="AT167" i="4"/>
  <c r="AU167" i="4"/>
  <c r="AV167" i="4"/>
  <c r="AW167" i="4"/>
  <c r="AX167" i="4"/>
  <c r="AY167" i="4"/>
  <c r="AZ167" i="4"/>
  <c r="BA167" i="4"/>
  <c r="D168" i="4"/>
  <c r="E168" i="4"/>
  <c r="F168" i="4"/>
  <c r="G168" i="4"/>
  <c r="H168" i="4"/>
  <c r="I168" i="4"/>
  <c r="J168" i="4"/>
  <c r="K168" i="4"/>
  <c r="L168" i="4"/>
  <c r="M168" i="4"/>
  <c r="N168" i="4"/>
  <c r="O168" i="4"/>
  <c r="P168" i="4"/>
  <c r="Q168" i="4"/>
  <c r="R168" i="4"/>
  <c r="S168" i="4"/>
  <c r="T168" i="4"/>
  <c r="U168" i="4"/>
  <c r="V168" i="4"/>
  <c r="W168" i="4"/>
  <c r="X168" i="4"/>
  <c r="Y168" i="4"/>
  <c r="Z168" i="4"/>
  <c r="AA168" i="4"/>
  <c r="AB168" i="4"/>
  <c r="AC168" i="4"/>
  <c r="AD168" i="4"/>
  <c r="AE168" i="4"/>
  <c r="AF168" i="4"/>
  <c r="AG168" i="4"/>
  <c r="AH168" i="4"/>
  <c r="AI168" i="4"/>
  <c r="AJ168" i="4"/>
  <c r="AK168" i="4"/>
  <c r="AL168" i="4"/>
  <c r="AM168" i="4"/>
  <c r="AN168" i="4"/>
  <c r="AO168" i="4"/>
  <c r="AP168" i="4"/>
  <c r="AQ168" i="4"/>
  <c r="AR168" i="4"/>
  <c r="AS168" i="4"/>
  <c r="AT168" i="4"/>
  <c r="AU168" i="4"/>
  <c r="AV168" i="4"/>
  <c r="AW168" i="4"/>
  <c r="AX168" i="4"/>
  <c r="AY168" i="4"/>
  <c r="AZ168" i="4"/>
  <c r="BA168" i="4"/>
  <c r="D169" i="4"/>
  <c r="E169" i="4"/>
  <c r="F169" i="4"/>
  <c r="G169" i="4"/>
  <c r="H169" i="4"/>
  <c r="I169" i="4"/>
  <c r="J169" i="4"/>
  <c r="K169" i="4"/>
  <c r="L169" i="4"/>
  <c r="M169" i="4"/>
  <c r="N169" i="4"/>
  <c r="O169" i="4"/>
  <c r="P169" i="4"/>
  <c r="Q169" i="4"/>
  <c r="R169" i="4"/>
  <c r="S169" i="4"/>
  <c r="T169" i="4"/>
  <c r="U169" i="4"/>
  <c r="V169" i="4"/>
  <c r="W169" i="4"/>
  <c r="X169" i="4"/>
  <c r="Y169" i="4"/>
  <c r="Z169" i="4"/>
  <c r="AA169" i="4"/>
  <c r="AB169" i="4"/>
  <c r="AC169" i="4"/>
  <c r="AD169" i="4"/>
  <c r="AE169" i="4"/>
  <c r="AF169" i="4"/>
  <c r="AG169" i="4"/>
  <c r="AH169" i="4"/>
  <c r="AI169" i="4"/>
  <c r="AJ169" i="4"/>
  <c r="AK169" i="4"/>
  <c r="AL169" i="4"/>
  <c r="AM169" i="4"/>
  <c r="AN169" i="4"/>
  <c r="AO169" i="4"/>
  <c r="AP169" i="4"/>
  <c r="AQ169" i="4"/>
  <c r="AR169" i="4"/>
  <c r="AS169" i="4"/>
  <c r="AT169" i="4"/>
  <c r="AU169" i="4"/>
  <c r="AV169" i="4"/>
  <c r="AW169" i="4"/>
  <c r="AX169" i="4"/>
  <c r="AY169" i="4"/>
  <c r="AZ169" i="4"/>
  <c r="BA169" i="4"/>
  <c r="D170" i="4"/>
  <c r="E170" i="4"/>
  <c r="F170" i="4"/>
  <c r="G170" i="4"/>
  <c r="H170" i="4"/>
  <c r="I170" i="4"/>
  <c r="J170" i="4"/>
  <c r="K170" i="4"/>
  <c r="L170" i="4"/>
  <c r="M170" i="4"/>
  <c r="N170" i="4"/>
  <c r="O170" i="4"/>
  <c r="P170" i="4"/>
  <c r="Q170" i="4"/>
  <c r="R170" i="4"/>
  <c r="S170" i="4"/>
  <c r="T170" i="4"/>
  <c r="U170" i="4"/>
  <c r="V170" i="4"/>
  <c r="W170" i="4"/>
  <c r="X170" i="4"/>
  <c r="Y170" i="4"/>
  <c r="Z170" i="4"/>
  <c r="AA170" i="4"/>
  <c r="AB170" i="4"/>
  <c r="AC170" i="4"/>
  <c r="AD170" i="4"/>
  <c r="AE170" i="4"/>
  <c r="AF170" i="4"/>
  <c r="AG170" i="4"/>
  <c r="AH170" i="4"/>
  <c r="AI170" i="4"/>
  <c r="AJ170" i="4"/>
  <c r="AK170" i="4"/>
  <c r="AL170" i="4"/>
  <c r="AM170" i="4"/>
  <c r="AN170" i="4"/>
  <c r="AO170" i="4"/>
  <c r="AP170" i="4"/>
  <c r="AQ170" i="4"/>
  <c r="AR170" i="4"/>
  <c r="AS170" i="4"/>
  <c r="AT170" i="4"/>
  <c r="AU170" i="4"/>
  <c r="AV170" i="4"/>
  <c r="AW170" i="4"/>
  <c r="AX170" i="4"/>
  <c r="AY170" i="4"/>
  <c r="AZ170" i="4"/>
  <c r="BA170" i="4"/>
  <c r="D171" i="4"/>
  <c r="E171" i="4"/>
  <c r="F171" i="4"/>
  <c r="G171" i="4"/>
  <c r="H171" i="4"/>
  <c r="I171" i="4"/>
  <c r="J171" i="4"/>
  <c r="K171" i="4"/>
  <c r="L171" i="4"/>
  <c r="M171" i="4"/>
  <c r="N171" i="4"/>
  <c r="O171" i="4"/>
  <c r="P171" i="4"/>
  <c r="Q171" i="4"/>
  <c r="R171" i="4"/>
  <c r="S171" i="4"/>
  <c r="T171" i="4"/>
  <c r="U171" i="4"/>
  <c r="V171" i="4"/>
  <c r="W171" i="4"/>
  <c r="X171" i="4"/>
  <c r="Y171" i="4"/>
  <c r="Z171" i="4"/>
  <c r="AA171" i="4"/>
  <c r="AB171" i="4"/>
  <c r="AC171" i="4"/>
  <c r="AD171" i="4"/>
  <c r="AE171" i="4"/>
  <c r="AF171" i="4"/>
  <c r="AG171" i="4"/>
  <c r="AH171" i="4"/>
  <c r="AI171" i="4"/>
  <c r="AJ171" i="4"/>
  <c r="AK171" i="4"/>
  <c r="AL171" i="4"/>
  <c r="AM171" i="4"/>
  <c r="AN171" i="4"/>
  <c r="AO171" i="4"/>
  <c r="AP171" i="4"/>
  <c r="AQ171" i="4"/>
  <c r="AR171" i="4"/>
  <c r="AS171" i="4"/>
  <c r="AT171" i="4"/>
  <c r="AU171" i="4"/>
  <c r="AV171" i="4"/>
  <c r="AW171" i="4"/>
  <c r="AX171" i="4"/>
  <c r="AY171" i="4"/>
  <c r="AZ171" i="4"/>
  <c r="BA171" i="4"/>
  <c r="D172" i="4"/>
  <c r="E172" i="4"/>
  <c r="F172" i="4"/>
  <c r="G172" i="4"/>
  <c r="H172" i="4"/>
  <c r="I172" i="4"/>
  <c r="J172" i="4"/>
  <c r="K172" i="4"/>
  <c r="L172" i="4"/>
  <c r="M172" i="4"/>
  <c r="N172" i="4"/>
  <c r="O172" i="4"/>
  <c r="P172" i="4"/>
  <c r="Q172" i="4"/>
  <c r="R172" i="4"/>
  <c r="S172" i="4"/>
  <c r="T172" i="4"/>
  <c r="U172" i="4"/>
  <c r="V172" i="4"/>
  <c r="W172" i="4"/>
  <c r="X172" i="4"/>
  <c r="Y172" i="4"/>
  <c r="Z172" i="4"/>
  <c r="AA172" i="4"/>
  <c r="AB172" i="4"/>
  <c r="AC172" i="4"/>
  <c r="AD172" i="4"/>
  <c r="AE172" i="4"/>
  <c r="AF172" i="4"/>
  <c r="AG172" i="4"/>
  <c r="AH172" i="4"/>
  <c r="AI172" i="4"/>
  <c r="AJ172" i="4"/>
  <c r="AK172" i="4"/>
  <c r="AL172" i="4"/>
  <c r="AM172" i="4"/>
  <c r="AN172" i="4"/>
  <c r="AO172" i="4"/>
  <c r="AP172" i="4"/>
  <c r="AQ172" i="4"/>
  <c r="AR172" i="4"/>
  <c r="AS172" i="4"/>
  <c r="AT172" i="4"/>
  <c r="AU172" i="4"/>
  <c r="AV172" i="4"/>
  <c r="AW172" i="4"/>
  <c r="AX172" i="4"/>
  <c r="AY172" i="4"/>
  <c r="AZ172" i="4"/>
  <c r="BA172" i="4"/>
  <c r="D173" i="4"/>
  <c r="E173" i="4"/>
  <c r="F173" i="4"/>
  <c r="G173" i="4"/>
  <c r="H173" i="4"/>
  <c r="I173" i="4"/>
  <c r="J173" i="4"/>
  <c r="K173" i="4"/>
  <c r="L173" i="4"/>
  <c r="M173" i="4"/>
  <c r="N173" i="4"/>
  <c r="O173" i="4"/>
  <c r="P173" i="4"/>
  <c r="Q173" i="4"/>
  <c r="R173" i="4"/>
  <c r="S173" i="4"/>
  <c r="T173" i="4"/>
  <c r="U173" i="4"/>
  <c r="V173" i="4"/>
  <c r="W173" i="4"/>
  <c r="X173" i="4"/>
  <c r="Y173" i="4"/>
  <c r="Z173" i="4"/>
  <c r="AA173" i="4"/>
  <c r="AB173" i="4"/>
  <c r="AC173" i="4"/>
  <c r="AD173" i="4"/>
  <c r="AE173" i="4"/>
  <c r="AF173" i="4"/>
  <c r="AG173" i="4"/>
  <c r="AH173" i="4"/>
  <c r="AI173" i="4"/>
  <c r="AJ173" i="4"/>
  <c r="AK173" i="4"/>
  <c r="AL173" i="4"/>
  <c r="AM173" i="4"/>
  <c r="AN173" i="4"/>
  <c r="AO173" i="4"/>
  <c r="AP173" i="4"/>
  <c r="AQ173" i="4"/>
  <c r="AR173" i="4"/>
  <c r="AS173" i="4"/>
  <c r="AT173" i="4"/>
  <c r="AU173" i="4"/>
  <c r="AV173" i="4"/>
  <c r="AW173" i="4"/>
  <c r="AX173" i="4"/>
  <c r="AY173" i="4"/>
  <c r="AZ173" i="4"/>
  <c r="BA173" i="4"/>
  <c r="D174" i="4"/>
  <c r="E174" i="4"/>
  <c r="F174" i="4"/>
  <c r="G174" i="4"/>
  <c r="H174" i="4"/>
  <c r="I174" i="4"/>
  <c r="J174" i="4"/>
  <c r="K174" i="4"/>
  <c r="L174" i="4"/>
  <c r="M174" i="4"/>
  <c r="N174" i="4"/>
  <c r="O174" i="4"/>
  <c r="P174" i="4"/>
  <c r="Q174" i="4"/>
  <c r="R174" i="4"/>
  <c r="S174" i="4"/>
  <c r="T174" i="4"/>
  <c r="U174" i="4"/>
  <c r="V174" i="4"/>
  <c r="W174" i="4"/>
  <c r="X174" i="4"/>
  <c r="Y174" i="4"/>
  <c r="Z174" i="4"/>
  <c r="AA174" i="4"/>
  <c r="AB174" i="4"/>
  <c r="AC174" i="4"/>
  <c r="AD174" i="4"/>
  <c r="AE174" i="4"/>
  <c r="AF174" i="4"/>
  <c r="AG174" i="4"/>
  <c r="AH174" i="4"/>
  <c r="AI174" i="4"/>
  <c r="AJ174" i="4"/>
  <c r="AK174" i="4"/>
  <c r="AL174" i="4"/>
  <c r="AM174" i="4"/>
  <c r="AN174" i="4"/>
  <c r="AO174" i="4"/>
  <c r="AP174" i="4"/>
  <c r="AQ174" i="4"/>
  <c r="AR174" i="4"/>
  <c r="AS174" i="4"/>
  <c r="AT174" i="4"/>
  <c r="AU174" i="4"/>
  <c r="AV174" i="4"/>
  <c r="AW174" i="4"/>
  <c r="AX174" i="4"/>
  <c r="AY174" i="4"/>
  <c r="AZ174" i="4"/>
  <c r="BA174" i="4"/>
  <c r="D175" i="4"/>
  <c r="E175" i="4"/>
  <c r="F175" i="4"/>
  <c r="G175" i="4"/>
  <c r="H175" i="4"/>
  <c r="I175" i="4"/>
  <c r="J175" i="4"/>
  <c r="K175" i="4"/>
  <c r="L175" i="4"/>
  <c r="M175" i="4"/>
  <c r="N175" i="4"/>
  <c r="O175" i="4"/>
  <c r="P175" i="4"/>
  <c r="Q175" i="4"/>
  <c r="R175" i="4"/>
  <c r="S175" i="4"/>
  <c r="T175" i="4"/>
  <c r="U175" i="4"/>
  <c r="V175" i="4"/>
  <c r="W175" i="4"/>
  <c r="X175" i="4"/>
  <c r="Y175" i="4"/>
  <c r="Z175" i="4"/>
  <c r="AA175" i="4"/>
  <c r="AB175" i="4"/>
  <c r="AC175" i="4"/>
  <c r="AD175" i="4"/>
  <c r="AE175" i="4"/>
  <c r="AF175" i="4"/>
  <c r="AG175" i="4"/>
  <c r="AH175" i="4"/>
  <c r="AI175" i="4"/>
  <c r="AJ175" i="4"/>
  <c r="AK175" i="4"/>
  <c r="AL175" i="4"/>
  <c r="AM175" i="4"/>
  <c r="AN175" i="4"/>
  <c r="AO175" i="4"/>
  <c r="AP175" i="4"/>
  <c r="AQ175" i="4"/>
  <c r="AR175" i="4"/>
  <c r="AS175" i="4"/>
  <c r="AT175" i="4"/>
  <c r="AU175" i="4"/>
  <c r="AV175" i="4"/>
  <c r="AW175" i="4"/>
  <c r="AX175" i="4"/>
  <c r="AY175" i="4"/>
  <c r="AZ175" i="4"/>
  <c r="BA175" i="4"/>
  <c r="D176" i="4"/>
  <c r="E176" i="4"/>
  <c r="F176" i="4"/>
  <c r="G176" i="4"/>
  <c r="H176" i="4"/>
  <c r="I176" i="4"/>
  <c r="J176" i="4"/>
  <c r="K176" i="4"/>
  <c r="L176" i="4"/>
  <c r="M176" i="4"/>
  <c r="N176" i="4"/>
  <c r="O176" i="4"/>
  <c r="P176" i="4"/>
  <c r="Q176" i="4"/>
  <c r="R176" i="4"/>
  <c r="S176" i="4"/>
  <c r="T176" i="4"/>
  <c r="U176" i="4"/>
  <c r="V176" i="4"/>
  <c r="W176" i="4"/>
  <c r="X176" i="4"/>
  <c r="Y176" i="4"/>
  <c r="Z176" i="4"/>
  <c r="AA176" i="4"/>
  <c r="AB176" i="4"/>
  <c r="AC176" i="4"/>
  <c r="AD176" i="4"/>
  <c r="AE176" i="4"/>
  <c r="AF176" i="4"/>
  <c r="AG176" i="4"/>
  <c r="AH176" i="4"/>
  <c r="AI176" i="4"/>
  <c r="AJ176" i="4"/>
  <c r="AK176" i="4"/>
  <c r="AL176" i="4"/>
  <c r="AM176" i="4"/>
  <c r="AN176" i="4"/>
  <c r="AO176" i="4"/>
  <c r="AP176" i="4"/>
  <c r="AQ176" i="4"/>
  <c r="AR176" i="4"/>
  <c r="AS176" i="4"/>
  <c r="AT176" i="4"/>
  <c r="AU176" i="4"/>
  <c r="AV176" i="4"/>
  <c r="AW176" i="4"/>
  <c r="AX176" i="4"/>
  <c r="AY176" i="4"/>
  <c r="AZ176" i="4"/>
  <c r="BA176" i="4"/>
  <c r="D177" i="4"/>
  <c r="E177" i="4"/>
  <c r="F177" i="4"/>
  <c r="G177" i="4"/>
  <c r="H177" i="4"/>
  <c r="I177" i="4"/>
  <c r="J177" i="4"/>
  <c r="K177" i="4"/>
  <c r="L177" i="4"/>
  <c r="M177" i="4"/>
  <c r="N177" i="4"/>
  <c r="O177" i="4"/>
  <c r="P177" i="4"/>
  <c r="Q177" i="4"/>
  <c r="R177" i="4"/>
  <c r="S177" i="4"/>
  <c r="T177" i="4"/>
  <c r="U177" i="4"/>
  <c r="V177" i="4"/>
  <c r="W177" i="4"/>
  <c r="X177" i="4"/>
  <c r="Y177" i="4"/>
  <c r="Z177" i="4"/>
  <c r="AA177" i="4"/>
  <c r="AB177" i="4"/>
  <c r="AC177" i="4"/>
  <c r="AD177" i="4"/>
  <c r="AE177" i="4"/>
  <c r="AF177" i="4"/>
  <c r="AG177" i="4"/>
  <c r="AH177" i="4"/>
  <c r="AI177" i="4"/>
  <c r="AJ177" i="4"/>
  <c r="AK177" i="4"/>
  <c r="AL177" i="4"/>
  <c r="AM177" i="4"/>
  <c r="AN177" i="4"/>
  <c r="AO177" i="4"/>
  <c r="AP177" i="4"/>
  <c r="AQ177" i="4"/>
  <c r="AR177" i="4"/>
  <c r="AS177" i="4"/>
  <c r="AT177" i="4"/>
  <c r="AU177" i="4"/>
  <c r="AV177" i="4"/>
  <c r="AW177" i="4"/>
  <c r="AX177" i="4"/>
  <c r="AY177" i="4"/>
  <c r="AZ177" i="4"/>
  <c r="BA177" i="4"/>
  <c r="D178" i="4"/>
  <c r="E178" i="4"/>
  <c r="F178" i="4"/>
  <c r="G178" i="4"/>
  <c r="H178" i="4"/>
  <c r="I178" i="4"/>
  <c r="J178" i="4"/>
  <c r="K178" i="4"/>
  <c r="L178" i="4"/>
  <c r="M178" i="4"/>
  <c r="N178" i="4"/>
  <c r="O178" i="4"/>
  <c r="P178" i="4"/>
  <c r="Q178" i="4"/>
  <c r="R178" i="4"/>
  <c r="S178" i="4"/>
  <c r="T178" i="4"/>
  <c r="U178" i="4"/>
  <c r="V178" i="4"/>
  <c r="W178" i="4"/>
  <c r="X178" i="4"/>
  <c r="Y178" i="4"/>
  <c r="Z178" i="4"/>
  <c r="AA178" i="4"/>
  <c r="AB178" i="4"/>
  <c r="AC178" i="4"/>
  <c r="AD178" i="4"/>
  <c r="AE178" i="4"/>
  <c r="AF178" i="4"/>
  <c r="AG178" i="4"/>
  <c r="AH178" i="4"/>
  <c r="AI178" i="4"/>
  <c r="AJ178" i="4"/>
  <c r="AK178" i="4"/>
  <c r="AL178" i="4"/>
  <c r="AM178" i="4"/>
  <c r="AN178" i="4"/>
  <c r="AO178" i="4"/>
  <c r="AP178" i="4"/>
  <c r="AQ178" i="4"/>
  <c r="AR178" i="4"/>
  <c r="AS178" i="4"/>
  <c r="AT178" i="4"/>
  <c r="AU178" i="4"/>
  <c r="AV178" i="4"/>
  <c r="AW178" i="4"/>
  <c r="AX178" i="4"/>
  <c r="AY178" i="4"/>
  <c r="AZ178" i="4"/>
  <c r="BA178" i="4"/>
  <c r="D179" i="4"/>
  <c r="E179" i="4"/>
  <c r="F179" i="4"/>
  <c r="G179" i="4"/>
  <c r="H179" i="4"/>
  <c r="I179" i="4"/>
  <c r="J179" i="4"/>
  <c r="K179" i="4"/>
  <c r="L179" i="4"/>
  <c r="M179" i="4"/>
  <c r="N179" i="4"/>
  <c r="O179" i="4"/>
  <c r="P179" i="4"/>
  <c r="Q179" i="4"/>
  <c r="R179" i="4"/>
  <c r="S179" i="4"/>
  <c r="T179" i="4"/>
  <c r="U179" i="4"/>
  <c r="V179" i="4"/>
  <c r="W179" i="4"/>
  <c r="X179" i="4"/>
  <c r="Y179" i="4"/>
  <c r="Z179" i="4"/>
  <c r="AA179" i="4"/>
  <c r="AB179" i="4"/>
  <c r="AC179" i="4"/>
  <c r="AD179" i="4"/>
  <c r="AE179" i="4"/>
  <c r="AF179" i="4"/>
  <c r="AG179" i="4"/>
  <c r="AH179" i="4"/>
  <c r="AI179" i="4"/>
  <c r="AJ179" i="4"/>
  <c r="AK179" i="4"/>
  <c r="AL179" i="4"/>
  <c r="AM179" i="4"/>
  <c r="AN179" i="4"/>
  <c r="AO179" i="4"/>
  <c r="AP179" i="4"/>
  <c r="AQ179" i="4"/>
  <c r="AR179" i="4"/>
  <c r="AS179" i="4"/>
  <c r="AT179" i="4"/>
  <c r="AU179" i="4"/>
  <c r="AV179" i="4"/>
  <c r="AW179" i="4"/>
  <c r="AX179" i="4"/>
  <c r="AY179" i="4"/>
  <c r="AZ179" i="4"/>
  <c r="BA179" i="4"/>
  <c r="D180" i="4"/>
  <c r="E180" i="4"/>
  <c r="F180" i="4"/>
  <c r="G180" i="4"/>
  <c r="H180" i="4"/>
  <c r="I180" i="4"/>
  <c r="J180" i="4"/>
  <c r="K180" i="4"/>
  <c r="L180" i="4"/>
  <c r="M180" i="4"/>
  <c r="N180" i="4"/>
  <c r="O180" i="4"/>
  <c r="P180" i="4"/>
  <c r="Q180" i="4"/>
  <c r="R180" i="4"/>
  <c r="S180" i="4"/>
  <c r="T180" i="4"/>
  <c r="U180" i="4"/>
  <c r="V180" i="4"/>
  <c r="W180" i="4"/>
  <c r="X180" i="4"/>
  <c r="Y180" i="4"/>
  <c r="Z180" i="4"/>
  <c r="AA180" i="4"/>
  <c r="AB180" i="4"/>
  <c r="AC180" i="4"/>
  <c r="AD180" i="4"/>
  <c r="AE180" i="4"/>
  <c r="AF180" i="4"/>
  <c r="AG180" i="4"/>
  <c r="AH180" i="4"/>
  <c r="AI180" i="4"/>
  <c r="AJ180" i="4"/>
  <c r="AK180" i="4"/>
  <c r="AL180" i="4"/>
  <c r="AM180" i="4"/>
  <c r="AN180" i="4"/>
  <c r="AO180" i="4"/>
  <c r="AP180" i="4"/>
  <c r="AQ180" i="4"/>
  <c r="AR180" i="4"/>
  <c r="AS180" i="4"/>
  <c r="AT180" i="4"/>
  <c r="AU180" i="4"/>
  <c r="AV180" i="4"/>
  <c r="AW180" i="4"/>
  <c r="AX180" i="4"/>
  <c r="AY180" i="4"/>
  <c r="AZ180" i="4"/>
  <c r="BA180" i="4"/>
  <c r="D181" i="4"/>
  <c r="E181" i="4"/>
  <c r="F181" i="4"/>
  <c r="G181" i="4"/>
  <c r="H181" i="4"/>
  <c r="I181" i="4"/>
  <c r="J181" i="4"/>
  <c r="K181" i="4"/>
  <c r="L181" i="4"/>
  <c r="M181" i="4"/>
  <c r="N181" i="4"/>
  <c r="O181" i="4"/>
  <c r="P181" i="4"/>
  <c r="Q181" i="4"/>
  <c r="R181" i="4"/>
  <c r="S181" i="4"/>
  <c r="T181" i="4"/>
  <c r="U181" i="4"/>
  <c r="V181" i="4"/>
  <c r="W181" i="4"/>
  <c r="X181" i="4"/>
  <c r="Y181" i="4"/>
  <c r="Z181" i="4"/>
  <c r="AA181" i="4"/>
  <c r="AB181" i="4"/>
  <c r="AC181" i="4"/>
  <c r="AD181" i="4"/>
  <c r="AE181" i="4"/>
  <c r="AF181" i="4"/>
  <c r="AG181" i="4"/>
  <c r="AH181" i="4"/>
  <c r="AI181" i="4"/>
  <c r="AJ181" i="4"/>
  <c r="AK181" i="4"/>
  <c r="AL181" i="4"/>
  <c r="AM181" i="4"/>
  <c r="AN181" i="4"/>
  <c r="AO181" i="4"/>
  <c r="AP181" i="4"/>
  <c r="AQ181" i="4"/>
  <c r="AR181" i="4"/>
  <c r="AS181" i="4"/>
  <c r="AT181" i="4"/>
  <c r="AU181" i="4"/>
  <c r="AV181" i="4"/>
  <c r="AW181" i="4"/>
  <c r="AX181" i="4"/>
  <c r="AY181" i="4"/>
  <c r="AZ181" i="4"/>
  <c r="BA181" i="4"/>
  <c r="D182" i="4"/>
  <c r="E182" i="4"/>
  <c r="F182" i="4"/>
  <c r="G182" i="4"/>
  <c r="H182" i="4"/>
  <c r="I182" i="4"/>
  <c r="J182" i="4"/>
  <c r="K182" i="4"/>
  <c r="L182" i="4"/>
  <c r="M182" i="4"/>
  <c r="N182" i="4"/>
  <c r="O182" i="4"/>
  <c r="P182" i="4"/>
  <c r="Q182" i="4"/>
  <c r="R182" i="4"/>
  <c r="S182" i="4"/>
  <c r="T182" i="4"/>
  <c r="U182" i="4"/>
  <c r="V182" i="4"/>
  <c r="W182" i="4"/>
  <c r="X182" i="4"/>
  <c r="Y182" i="4"/>
  <c r="Z182" i="4"/>
  <c r="AA182" i="4"/>
  <c r="AB182" i="4"/>
  <c r="AC182" i="4"/>
  <c r="AD182" i="4"/>
  <c r="AE182" i="4"/>
  <c r="AF182" i="4"/>
  <c r="AG182" i="4"/>
  <c r="AH182" i="4"/>
  <c r="AI182" i="4"/>
  <c r="AJ182" i="4"/>
  <c r="AK182" i="4"/>
  <c r="AL182" i="4"/>
  <c r="AM182" i="4"/>
  <c r="AN182" i="4"/>
  <c r="AO182" i="4"/>
  <c r="AP182" i="4"/>
  <c r="AQ182" i="4"/>
  <c r="AR182" i="4"/>
  <c r="AS182" i="4"/>
  <c r="AT182" i="4"/>
  <c r="AU182" i="4"/>
  <c r="AV182" i="4"/>
  <c r="AW182" i="4"/>
  <c r="AX182" i="4"/>
  <c r="AY182" i="4"/>
  <c r="AZ182" i="4"/>
  <c r="BA182" i="4"/>
  <c r="D183" i="4"/>
  <c r="E183" i="4"/>
  <c r="F183" i="4"/>
  <c r="G183" i="4"/>
  <c r="H183" i="4"/>
  <c r="I183" i="4"/>
  <c r="J183" i="4"/>
  <c r="K183" i="4"/>
  <c r="L183" i="4"/>
  <c r="M183" i="4"/>
  <c r="N183" i="4"/>
  <c r="O183" i="4"/>
  <c r="P183" i="4"/>
  <c r="Q183" i="4"/>
  <c r="R183" i="4"/>
  <c r="S183" i="4"/>
  <c r="T183" i="4"/>
  <c r="U183" i="4"/>
  <c r="V183" i="4"/>
  <c r="W183" i="4"/>
  <c r="X183" i="4"/>
  <c r="Y183" i="4"/>
  <c r="Z183" i="4"/>
  <c r="AA183" i="4"/>
  <c r="AB183" i="4"/>
  <c r="AC183" i="4"/>
  <c r="AD183" i="4"/>
  <c r="AE183" i="4"/>
  <c r="AF183" i="4"/>
  <c r="AG183" i="4"/>
  <c r="AH183" i="4"/>
  <c r="AI183" i="4"/>
  <c r="AJ183" i="4"/>
  <c r="AK183" i="4"/>
  <c r="AL183" i="4"/>
  <c r="AM183" i="4"/>
  <c r="AN183" i="4"/>
  <c r="AO183" i="4"/>
  <c r="AP183" i="4"/>
  <c r="AQ183" i="4"/>
  <c r="AR183" i="4"/>
  <c r="AS183" i="4"/>
  <c r="AT183" i="4"/>
  <c r="AU183" i="4"/>
  <c r="AV183" i="4"/>
  <c r="AW183" i="4"/>
  <c r="AX183" i="4"/>
  <c r="AY183" i="4"/>
  <c r="AZ183" i="4"/>
  <c r="BA183" i="4"/>
  <c r="D184" i="4"/>
  <c r="E184" i="4"/>
  <c r="F184" i="4"/>
  <c r="G184" i="4"/>
  <c r="H184" i="4"/>
  <c r="I184" i="4"/>
  <c r="J184" i="4"/>
  <c r="K184" i="4"/>
  <c r="L184" i="4"/>
  <c r="M184" i="4"/>
  <c r="N184" i="4"/>
  <c r="O184" i="4"/>
  <c r="P184" i="4"/>
  <c r="Q184" i="4"/>
  <c r="R184" i="4"/>
  <c r="S184" i="4"/>
  <c r="T184" i="4"/>
  <c r="U184" i="4"/>
  <c r="V184" i="4"/>
  <c r="W184" i="4"/>
  <c r="X184" i="4"/>
  <c r="Y184" i="4"/>
  <c r="Z184" i="4"/>
  <c r="AA184" i="4"/>
  <c r="AB184" i="4"/>
  <c r="AC184" i="4"/>
  <c r="AD184" i="4"/>
  <c r="AE184" i="4"/>
  <c r="AF184" i="4"/>
  <c r="AG184" i="4"/>
  <c r="AH184" i="4"/>
  <c r="AI184" i="4"/>
  <c r="AJ184" i="4"/>
  <c r="AK184" i="4"/>
  <c r="AL184" i="4"/>
  <c r="AM184" i="4"/>
  <c r="AN184" i="4"/>
  <c r="AO184" i="4"/>
  <c r="AP184" i="4"/>
  <c r="AQ184" i="4"/>
  <c r="AR184" i="4"/>
  <c r="AS184" i="4"/>
  <c r="AT184" i="4"/>
  <c r="AU184" i="4"/>
  <c r="AV184" i="4"/>
  <c r="AW184" i="4"/>
  <c r="AX184" i="4"/>
  <c r="AY184" i="4"/>
  <c r="AZ184" i="4"/>
  <c r="BA184" i="4"/>
  <c r="D185" i="4"/>
  <c r="E185" i="4"/>
  <c r="F185" i="4"/>
  <c r="G185" i="4"/>
  <c r="H185" i="4"/>
  <c r="I185" i="4"/>
  <c r="J185" i="4"/>
  <c r="K185" i="4"/>
  <c r="L185" i="4"/>
  <c r="M185" i="4"/>
  <c r="N185" i="4"/>
  <c r="O185" i="4"/>
  <c r="P185" i="4"/>
  <c r="Q185" i="4"/>
  <c r="R185" i="4"/>
  <c r="S185" i="4"/>
  <c r="T185" i="4"/>
  <c r="U185" i="4"/>
  <c r="V185" i="4"/>
  <c r="W185" i="4"/>
  <c r="X185" i="4"/>
  <c r="Y185" i="4"/>
  <c r="Z185" i="4"/>
  <c r="AA185" i="4"/>
  <c r="AB185" i="4"/>
  <c r="AC185" i="4"/>
  <c r="AD185" i="4"/>
  <c r="AE185" i="4"/>
  <c r="AF185" i="4"/>
  <c r="AG185" i="4"/>
  <c r="AH185" i="4"/>
  <c r="AI185" i="4"/>
  <c r="AJ185" i="4"/>
  <c r="AK185" i="4"/>
  <c r="AL185" i="4"/>
  <c r="AM185" i="4"/>
  <c r="AN185" i="4"/>
  <c r="AO185" i="4"/>
  <c r="AP185" i="4"/>
  <c r="AQ185" i="4"/>
  <c r="AR185" i="4"/>
  <c r="AS185" i="4"/>
  <c r="AT185" i="4"/>
  <c r="AU185" i="4"/>
  <c r="AV185" i="4"/>
  <c r="AW185" i="4"/>
  <c r="AX185" i="4"/>
  <c r="AY185" i="4"/>
  <c r="AZ185" i="4"/>
  <c r="BA185" i="4"/>
  <c r="D186" i="4"/>
  <c r="E186" i="4"/>
  <c r="F186" i="4"/>
  <c r="G186" i="4"/>
  <c r="H186" i="4"/>
  <c r="I186" i="4"/>
  <c r="J186" i="4"/>
  <c r="K186" i="4"/>
  <c r="L186" i="4"/>
  <c r="M186" i="4"/>
  <c r="N186" i="4"/>
  <c r="O186" i="4"/>
  <c r="P186" i="4"/>
  <c r="Q186" i="4"/>
  <c r="R186" i="4"/>
  <c r="S186" i="4"/>
  <c r="T186" i="4"/>
  <c r="U186" i="4"/>
  <c r="V186" i="4"/>
  <c r="W186" i="4"/>
  <c r="X186" i="4"/>
  <c r="Y186" i="4"/>
  <c r="Z186" i="4"/>
  <c r="AA186" i="4"/>
  <c r="AB186" i="4"/>
  <c r="AC186" i="4"/>
  <c r="AD186" i="4"/>
  <c r="AE186" i="4"/>
  <c r="AF186" i="4"/>
  <c r="AG186" i="4"/>
  <c r="AH186" i="4"/>
  <c r="AI186" i="4"/>
  <c r="AJ186" i="4"/>
  <c r="AK186" i="4"/>
  <c r="AL186" i="4"/>
  <c r="AM186" i="4"/>
  <c r="AN186" i="4"/>
  <c r="AO186" i="4"/>
  <c r="AP186" i="4"/>
  <c r="AQ186" i="4"/>
  <c r="AR186" i="4"/>
  <c r="AS186" i="4"/>
  <c r="AT186" i="4"/>
  <c r="AU186" i="4"/>
  <c r="AV186" i="4"/>
  <c r="AW186" i="4"/>
  <c r="AX186" i="4"/>
  <c r="AY186" i="4"/>
  <c r="AZ186" i="4"/>
  <c r="BA186" i="4"/>
  <c r="D187" i="4"/>
  <c r="E187" i="4"/>
  <c r="F187" i="4"/>
  <c r="G187" i="4"/>
  <c r="H187" i="4"/>
  <c r="I187" i="4"/>
  <c r="J187" i="4"/>
  <c r="K187" i="4"/>
  <c r="L187" i="4"/>
  <c r="M187" i="4"/>
  <c r="N187" i="4"/>
  <c r="O187" i="4"/>
  <c r="P187" i="4"/>
  <c r="Q187" i="4"/>
  <c r="R187" i="4"/>
  <c r="S187" i="4"/>
  <c r="T187" i="4"/>
  <c r="U187" i="4"/>
  <c r="V187" i="4"/>
  <c r="W187" i="4"/>
  <c r="X187" i="4"/>
  <c r="Y187" i="4"/>
  <c r="Z187" i="4"/>
  <c r="AA187" i="4"/>
  <c r="AB187" i="4"/>
  <c r="AC187" i="4"/>
  <c r="AD187" i="4"/>
  <c r="AE187" i="4"/>
  <c r="AF187" i="4"/>
  <c r="AG187" i="4"/>
  <c r="AH187" i="4"/>
  <c r="AI187" i="4"/>
  <c r="AJ187" i="4"/>
  <c r="AK187" i="4"/>
  <c r="AL187" i="4"/>
  <c r="AM187" i="4"/>
  <c r="AN187" i="4"/>
  <c r="AO187" i="4"/>
  <c r="AP187" i="4"/>
  <c r="AQ187" i="4"/>
  <c r="AR187" i="4"/>
  <c r="AS187" i="4"/>
  <c r="AT187" i="4"/>
  <c r="AU187" i="4"/>
  <c r="AV187" i="4"/>
  <c r="AW187" i="4"/>
  <c r="AX187" i="4"/>
  <c r="AY187" i="4"/>
  <c r="AZ187" i="4"/>
  <c r="BA187" i="4"/>
  <c r="D188" i="4"/>
  <c r="E188" i="4"/>
  <c r="F188" i="4"/>
  <c r="G188" i="4"/>
  <c r="H188" i="4"/>
  <c r="I188" i="4"/>
  <c r="J188" i="4"/>
  <c r="K188" i="4"/>
  <c r="L188" i="4"/>
  <c r="M188" i="4"/>
  <c r="N188" i="4"/>
  <c r="O188" i="4"/>
  <c r="P188" i="4"/>
  <c r="Q188" i="4"/>
  <c r="R188" i="4"/>
  <c r="S188" i="4"/>
  <c r="T188" i="4"/>
  <c r="U188" i="4"/>
  <c r="V188" i="4"/>
  <c r="W188" i="4"/>
  <c r="X188" i="4"/>
  <c r="Y188" i="4"/>
  <c r="Z188" i="4"/>
  <c r="AA188" i="4"/>
  <c r="AB188" i="4"/>
  <c r="AC188" i="4"/>
  <c r="AD188" i="4"/>
  <c r="AE188" i="4"/>
  <c r="AF188" i="4"/>
  <c r="AG188" i="4"/>
  <c r="AH188" i="4"/>
  <c r="AI188" i="4"/>
  <c r="AJ188" i="4"/>
  <c r="AK188" i="4"/>
  <c r="AL188" i="4"/>
  <c r="AM188" i="4"/>
  <c r="AN188" i="4"/>
  <c r="AO188" i="4"/>
  <c r="AP188" i="4"/>
  <c r="AQ188" i="4"/>
  <c r="AR188" i="4"/>
  <c r="AS188" i="4"/>
  <c r="AT188" i="4"/>
  <c r="AU188" i="4"/>
  <c r="AV188" i="4"/>
  <c r="AW188" i="4"/>
  <c r="AX188" i="4"/>
  <c r="AY188" i="4"/>
  <c r="AZ188" i="4"/>
  <c r="BA188" i="4"/>
  <c r="D189" i="4"/>
  <c r="E189" i="4"/>
  <c r="F189" i="4"/>
  <c r="G189" i="4"/>
  <c r="H189" i="4"/>
  <c r="I189" i="4"/>
  <c r="J189" i="4"/>
  <c r="K189" i="4"/>
  <c r="L189" i="4"/>
  <c r="M189" i="4"/>
  <c r="N189" i="4"/>
  <c r="O189" i="4"/>
  <c r="P189" i="4"/>
  <c r="Q189" i="4"/>
  <c r="R189" i="4"/>
  <c r="S189" i="4"/>
  <c r="T189" i="4"/>
  <c r="U189" i="4"/>
  <c r="V189" i="4"/>
  <c r="W189" i="4"/>
  <c r="X189" i="4"/>
  <c r="Y189" i="4"/>
  <c r="Z189" i="4"/>
  <c r="AA189" i="4"/>
  <c r="AB189" i="4"/>
  <c r="AC189" i="4"/>
  <c r="AD189" i="4"/>
  <c r="AE189" i="4"/>
  <c r="AF189" i="4"/>
  <c r="AG189" i="4"/>
  <c r="AH189" i="4"/>
  <c r="AI189" i="4"/>
  <c r="AJ189" i="4"/>
  <c r="AK189" i="4"/>
  <c r="AL189" i="4"/>
  <c r="AM189" i="4"/>
  <c r="AN189" i="4"/>
  <c r="AO189" i="4"/>
  <c r="AP189" i="4"/>
  <c r="AQ189" i="4"/>
  <c r="AR189" i="4"/>
  <c r="AS189" i="4"/>
  <c r="AT189" i="4"/>
  <c r="AU189" i="4"/>
  <c r="AV189" i="4"/>
  <c r="AW189" i="4"/>
  <c r="AX189" i="4"/>
  <c r="AY189" i="4"/>
  <c r="AZ189" i="4"/>
  <c r="BA189" i="4"/>
  <c r="D190" i="4"/>
  <c r="E190" i="4"/>
  <c r="F190" i="4"/>
  <c r="G190" i="4"/>
  <c r="H190" i="4"/>
  <c r="I190" i="4"/>
  <c r="J190" i="4"/>
  <c r="K190" i="4"/>
  <c r="L190" i="4"/>
  <c r="M190" i="4"/>
  <c r="N190" i="4"/>
  <c r="O190" i="4"/>
  <c r="P190" i="4"/>
  <c r="Q190" i="4"/>
  <c r="R190" i="4"/>
  <c r="S190" i="4"/>
  <c r="T190" i="4"/>
  <c r="U190" i="4"/>
  <c r="V190" i="4"/>
  <c r="W190" i="4"/>
  <c r="X190" i="4"/>
  <c r="Y190" i="4"/>
  <c r="Z190" i="4"/>
  <c r="AA190" i="4"/>
  <c r="AB190" i="4"/>
  <c r="AC190" i="4"/>
  <c r="AD190" i="4"/>
  <c r="AE190" i="4"/>
  <c r="AF190" i="4"/>
  <c r="AG190" i="4"/>
  <c r="AH190" i="4"/>
  <c r="AI190" i="4"/>
  <c r="AJ190" i="4"/>
  <c r="AK190" i="4"/>
  <c r="AL190" i="4"/>
  <c r="AM190" i="4"/>
  <c r="AN190" i="4"/>
  <c r="AO190" i="4"/>
  <c r="AP190" i="4"/>
  <c r="AQ190" i="4"/>
  <c r="AR190" i="4"/>
  <c r="AS190" i="4"/>
  <c r="AT190" i="4"/>
  <c r="AU190" i="4"/>
  <c r="AV190" i="4"/>
  <c r="AW190" i="4"/>
  <c r="AX190" i="4"/>
  <c r="AY190" i="4"/>
  <c r="AZ190" i="4"/>
  <c r="BA190" i="4"/>
  <c r="D191" i="4"/>
  <c r="E191" i="4"/>
  <c r="F191" i="4"/>
  <c r="G191" i="4"/>
  <c r="H191" i="4"/>
  <c r="I191" i="4"/>
  <c r="J191" i="4"/>
  <c r="K191" i="4"/>
  <c r="L191" i="4"/>
  <c r="M191" i="4"/>
  <c r="N191" i="4"/>
  <c r="O191" i="4"/>
  <c r="P191" i="4"/>
  <c r="Q191" i="4"/>
  <c r="R191" i="4"/>
  <c r="S191" i="4"/>
  <c r="T191" i="4"/>
  <c r="U191" i="4"/>
  <c r="V191" i="4"/>
  <c r="W191" i="4"/>
  <c r="X191" i="4"/>
  <c r="Y191" i="4"/>
  <c r="Z191" i="4"/>
  <c r="AA191" i="4"/>
  <c r="AB191" i="4"/>
  <c r="AC191" i="4"/>
  <c r="AD191" i="4"/>
  <c r="AE191" i="4"/>
  <c r="AF191" i="4"/>
  <c r="AG191" i="4"/>
  <c r="AH191" i="4"/>
  <c r="AI191" i="4"/>
  <c r="AJ191" i="4"/>
  <c r="AK191" i="4"/>
  <c r="AL191" i="4"/>
  <c r="AM191" i="4"/>
  <c r="AN191" i="4"/>
  <c r="AO191" i="4"/>
  <c r="AP191" i="4"/>
  <c r="AQ191" i="4"/>
  <c r="AR191" i="4"/>
  <c r="AS191" i="4"/>
  <c r="AT191" i="4"/>
  <c r="AU191" i="4"/>
  <c r="AV191" i="4"/>
  <c r="AW191" i="4"/>
  <c r="AX191" i="4"/>
  <c r="AY191" i="4"/>
  <c r="AZ191" i="4"/>
  <c r="BA191" i="4"/>
  <c r="D192" i="4"/>
  <c r="E192" i="4"/>
  <c r="F192" i="4"/>
  <c r="G192" i="4"/>
  <c r="H192" i="4"/>
  <c r="I192" i="4"/>
  <c r="J192" i="4"/>
  <c r="K192" i="4"/>
  <c r="L192" i="4"/>
  <c r="M192" i="4"/>
  <c r="N192" i="4"/>
  <c r="O192" i="4"/>
  <c r="P192" i="4"/>
  <c r="Q192" i="4"/>
  <c r="R192" i="4"/>
  <c r="S192" i="4"/>
  <c r="T192" i="4"/>
  <c r="U192" i="4"/>
  <c r="V192" i="4"/>
  <c r="W192" i="4"/>
  <c r="X192" i="4"/>
  <c r="Y192" i="4"/>
  <c r="Z192" i="4"/>
  <c r="AA192" i="4"/>
  <c r="AB192" i="4"/>
  <c r="AC192" i="4"/>
  <c r="AD192" i="4"/>
  <c r="AE192" i="4"/>
  <c r="AF192" i="4"/>
  <c r="AG192" i="4"/>
  <c r="AH192" i="4"/>
  <c r="AI192" i="4"/>
  <c r="AJ192" i="4"/>
  <c r="AK192" i="4"/>
  <c r="AL192" i="4"/>
  <c r="AM192" i="4"/>
  <c r="AN192" i="4"/>
  <c r="AO192" i="4"/>
  <c r="AP192" i="4"/>
  <c r="AQ192" i="4"/>
  <c r="AR192" i="4"/>
  <c r="AS192" i="4"/>
  <c r="AT192" i="4"/>
  <c r="AU192" i="4"/>
  <c r="AV192" i="4"/>
  <c r="AW192" i="4"/>
  <c r="AX192" i="4"/>
  <c r="AY192" i="4"/>
  <c r="AZ192" i="4"/>
  <c r="BA192" i="4"/>
  <c r="D193" i="4"/>
  <c r="E193" i="4"/>
  <c r="F193" i="4"/>
  <c r="G193" i="4"/>
  <c r="H193" i="4"/>
  <c r="I193" i="4"/>
  <c r="J193" i="4"/>
  <c r="K193" i="4"/>
  <c r="L193" i="4"/>
  <c r="M193" i="4"/>
  <c r="N193" i="4"/>
  <c r="O193" i="4"/>
  <c r="P193" i="4"/>
  <c r="Q193" i="4"/>
  <c r="R193" i="4"/>
  <c r="S193" i="4"/>
  <c r="T193" i="4"/>
  <c r="U193" i="4"/>
  <c r="V193" i="4"/>
  <c r="W193" i="4"/>
  <c r="X193" i="4"/>
  <c r="Y193" i="4"/>
  <c r="Z193" i="4"/>
  <c r="AA193" i="4"/>
  <c r="AB193" i="4"/>
  <c r="AC193" i="4"/>
  <c r="AD193" i="4"/>
  <c r="AE193" i="4"/>
  <c r="AF193" i="4"/>
  <c r="AG193" i="4"/>
  <c r="AH193" i="4"/>
  <c r="AI193" i="4"/>
  <c r="AJ193" i="4"/>
  <c r="AK193" i="4"/>
  <c r="AL193" i="4"/>
  <c r="AM193" i="4"/>
  <c r="AN193" i="4"/>
  <c r="AO193" i="4"/>
  <c r="AP193" i="4"/>
  <c r="AQ193" i="4"/>
  <c r="AR193" i="4"/>
  <c r="AS193" i="4"/>
  <c r="AT193" i="4"/>
  <c r="AU193" i="4"/>
  <c r="AV193" i="4"/>
  <c r="AW193" i="4"/>
  <c r="AX193" i="4"/>
  <c r="AY193" i="4"/>
  <c r="AZ193" i="4"/>
  <c r="BA193" i="4"/>
  <c r="D194" i="4"/>
  <c r="E194" i="4"/>
  <c r="F194" i="4"/>
  <c r="G194" i="4"/>
  <c r="H194" i="4"/>
  <c r="I194" i="4"/>
  <c r="J194" i="4"/>
  <c r="K194" i="4"/>
  <c r="L194" i="4"/>
  <c r="M194" i="4"/>
  <c r="N194" i="4"/>
  <c r="O194" i="4"/>
  <c r="P194" i="4"/>
  <c r="Q194" i="4"/>
  <c r="R194" i="4"/>
  <c r="S194" i="4"/>
  <c r="T194" i="4"/>
  <c r="U194" i="4"/>
  <c r="V194" i="4"/>
  <c r="W194" i="4"/>
  <c r="X194" i="4"/>
  <c r="Y194" i="4"/>
  <c r="Z194" i="4"/>
  <c r="AA194" i="4"/>
  <c r="AB194" i="4"/>
  <c r="AC194" i="4"/>
  <c r="AD194" i="4"/>
  <c r="AE194" i="4"/>
  <c r="AF194" i="4"/>
  <c r="AG194" i="4"/>
  <c r="AH194" i="4"/>
  <c r="AI194" i="4"/>
  <c r="AJ194" i="4"/>
  <c r="AK194" i="4"/>
  <c r="AL194" i="4"/>
  <c r="AM194" i="4"/>
  <c r="AN194" i="4"/>
  <c r="AO194" i="4"/>
  <c r="AP194" i="4"/>
  <c r="AQ194" i="4"/>
  <c r="AR194" i="4"/>
  <c r="AS194" i="4"/>
  <c r="AT194" i="4"/>
  <c r="AU194" i="4"/>
  <c r="AV194" i="4"/>
  <c r="AW194" i="4"/>
  <c r="AX194" i="4"/>
  <c r="AY194" i="4"/>
  <c r="AZ194" i="4"/>
  <c r="BA194" i="4"/>
  <c r="D195" i="4"/>
  <c r="E195" i="4"/>
  <c r="F195" i="4"/>
  <c r="G195" i="4"/>
  <c r="H195" i="4"/>
  <c r="I195" i="4"/>
  <c r="J195" i="4"/>
  <c r="K195" i="4"/>
  <c r="L195" i="4"/>
  <c r="M195" i="4"/>
  <c r="N195" i="4"/>
  <c r="O195" i="4"/>
  <c r="P195" i="4"/>
  <c r="Q195" i="4"/>
  <c r="R195" i="4"/>
  <c r="S195" i="4"/>
  <c r="T195" i="4"/>
  <c r="U195" i="4"/>
  <c r="V195" i="4"/>
  <c r="W195" i="4"/>
  <c r="X195" i="4"/>
  <c r="Y195" i="4"/>
  <c r="Z195" i="4"/>
  <c r="AA195" i="4"/>
  <c r="AB195" i="4"/>
  <c r="AC195" i="4"/>
  <c r="AD195" i="4"/>
  <c r="AE195" i="4"/>
  <c r="AF195" i="4"/>
  <c r="AG195" i="4"/>
  <c r="AH195" i="4"/>
  <c r="AI195" i="4"/>
  <c r="AJ195" i="4"/>
  <c r="AK195" i="4"/>
  <c r="AL195" i="4"/>
  <c r="AM195" i="4"/>
  <c r="AN195" i="4"/>
  <c r="AO195" i="4"/>
  <c r="AP195" i="4"/>
  <c r="AQ195" i="4"/>
  <c r="AR195" i="4"/>
  <c r="AS195" i="4"/>
  <c r="AT195" i="4"/>
  <c r="AU195" i="4"/>
  <c r="AV195" i="4"/>
  <c r="AW195" i="4"/>
  <c r="AX195" i="4"/>
  <c r="AY195" i="4"/>
  <c r="AZ195" i="4"/>
  <c r="BA195" i="4"/>
  <c r="D196" i="4"/>
  <c r="E196" i="4"/>
  <c r="F196" i="4"/>
  <c r="G196" i="4"/>
  <c r="H196" i="4"/>
  <c r="I196" i="4"/>
  <c r="J196" i="4"/>
  <c r="K196" i="4"/>
  <c r="L196" i="4"/>
  <c r="M196" i="4"/>
  <c r="N196" i="4"/>
  <c r="O196" i="4"/>
  <c r="P196" i="4"/>
  <c r="Q196" i="4"/>
  <c r="R196" i="4"/>
  <c r="S196" i="4"/>
  <c r="T196" i="4"/>
  <c r="U196" i="4"/>
  <c r="V196" i="4"/>
  <c r="W196" i="4"/>
  <c r="X196" i="4"/>
  <c r="Y196" i="4"/>
  <c r="Z196" i="4"/>
  <c r="AA196" i="4"/>
  <c r="AB196" i="4"/>
  <c r="AC196" i="4"/>
  <c r="AD196" i="4"/>
  <c r="AE196" i="4"/>
  <c r="AF196" i="4"/>
  <c r="AG196" i="4"/>
  <c r="AH196" i="4"/>
  <c r="AI196" i="4"/>
  <c r="AJ196" i="4"/>
  <c r="AK196" i="4"/>
  <c r="AL196" i="4"/>
  <c r="AM196" i="4"/>
  <c r="AN196" i="4"/>
  <c r="AO196" i="4"/>
  <c r="AP196" i="4"/>
  <c r="AQ196" i="4"/>
  <c r="AR196" i="4"/>
  <c r="AS196" i="4"/>
  <c r="AT196" i="4"/>
  <c r="AU196" i="4"/>
  <c r="AV196" i="4"/>
  <c r="AW196" i="4"/>
  <c r="AX196" i="4"/>
  <c r="AY196" i="4"/>
  <c r="AZ196" i="4"/>
  <c r="BA196" i="4"/>
  <c r="D197" i="4"/>
  <c r="E197" i="4"/>
  <c r="F197" i="4"/>
  <c r="G197" i="4"/>
  <c r="H197" i="4"/>
  <c r="I197" i="4"/>
  <c r="J197" i="4"/>
  <c r="K197" i="4"/>
  <c r="L197" i="4"/>
  <c r="M197" i="4"/>
  <c r="N197" i="4"/>
  <c r="O197" i="4"/>
  <c r="P197" i="4"/>
  <c r="Q197" i="4"/>
  <c r="R197" i="4"/>
  <c r="S197" i="4"/>
  <c r="T197" i="4"/>
  <c r="U197" i="4"/>
  <c r="V197" i="4"/>
  <c r="W197" i="4"/>
  <c r="X197" i="4"/>
  <c r="Y197" i="4"/>
  <c r="Z197" i="4"/>
  <c r="AA197" i="4"/>
  <c r="AB197" i="4"/>
  <c r="AC197" i="4"/>
  <c r="AD197" i="4"/>
  <c r="AE197" i="4"/>
  <c r="AF197" i="4"/>
  <c r="AG197" i="4"/>
  <c r="AH197" i="4"/>
  <c r="AI197" i="4"/>
  <c r="AJ197" i="4"/>
  <c r="AK197" i="4"/>
  <c r="AL197" i="4"/>
  <c r="AM197" i="4"/>
  <c r="AN197" i="4"/>
  <c r="AO197" i="4"/>
  <c r="AP197" i="4"/>
  <c r="AQ197" i="4"/>
  <c r="AR197" i="4"/>
  <c r="AS197" i="4"/>
  <c r="AT197" i="4"/>
  <c r="AU197" i="4"/>
  <c r="AV197" i="4"/>
  <c r="AW197" i="4"/>
  <c r="AX197" i="4"/>
  <c r="AY197" i="4"/>
  <c r="AZ197" i="4"/>
  <c r="BA197" i="4"/>
  <c r="D198" i="4"/>
  <c r="E198" i="4"/>
  <c r="F198" i="4"/>
  <c r="G198" i="4"/>
  <c r="H198" i="4"/>
  <c r="I198" i="4"/>
  <c r="J198" i="4"/>
  <c r="K198" i="4"/>
  <c r="L198" i="4"/>
  <c r="M198" i="4"/>
  <c r="N198" i="4"/>
  <c r="O198" i="4"/>
  <c r="P198" i="4"/>
  <c r="Q198" i="4"/>
  <c r="R198" i="4"/>
  <c r="S198" i="4"/>
  <c r="T198" i="4"/>
  <c r="U198" i="4"/>
  <c r="V198" i="4"/>
  <c r="W198" i="4"/>
  <c r="X198" i="4"/>
  <c r="Y198" i="4"/>
  <c r="Z198" i="4"/>
  <c r="AA198" i="4"/>
  <c r="AB198" i="4"/>
  <c r="AC198" i="4"/>
  <c r="AD198" i="4"/>
  <c r="AE198" i="4"/>
  <c r="AF198" i="4"/>
  <c r="AG198" i="4"/>
  <c r="AH198" i="4"/>
  <c r="AI198" i="4"/>
  <c r="AJ198" i="4"/>
  <c r="AK198" i="4"/>
  <c r="AL198" i="4"/>
  <c r="AM198" i="4"/>
  <c r="AN198" i="4"/>
  <c r="AO198" i="4"/>
  <c r="AP198" i="4"/>
  <c r="AQ198" i="4"/>
  <c r="AR198" i="4"/>
  <c r="AS198" i="4"/>
  <c r="AT198" i="4"/>
  <c r="AU198" i="4"/>
  <c r="AV198" i="4"/>
  <c r="AW198" i="4"/>
  <c r="AX198" i="4"/>
  <c r="AY198" i="4"/>
  <c r="AZ198" i="4"/>
  <c r="BA198" i="4"/>
  <c r="D199" i="4"/>
  <c r="E199" i="4"/>
  <c r="F199" i="4"/>
  <c r="G199" i="4"/>
  <c r="H199" i="4"/>
  <c r="I199" i="4"/>
  <c r="J199" i="4"/>
  <c r="K199" i="4"/>
  <c r="L199" i="4"/>
  <c r="M199" i="4"/>
  <c r="N199" i="4"/>
  <c r="O199" i="4"/>
  <c r="P199" i="4"/>
  <c r="Q199" i="4"/>
  <c r="R199" i="4"/>
  <c r="S199" i="4"/>
  <c r="T199" i="4"/>
  <c r="U199" i="4"/>
  <c r="V199" i="4"/>
  <c r="W199" i="4"/>
  <c r="X199" i="4"/>
  <c r="Y199" i="4"/>
  <c r="Z199" i="4"/>
  <c r="AA199" i="4"/>
  <c r="AB199" i="4"/>
  <c r="AC199" i="4"/>
  <c r="AD199" i="4"/>
  <c r="AE199" i="4"/>
  <c r="AF199" i="4"/>
  <c r="AG199" i="4"/>
  <c r="AH199" i="4"/>
  <c r="AI199" i="4"/>
  <c r="AJ199" i="4"/>
  <c r="AK199" i="4"/>
  <c r="AL199" i="4"/>
  <c r="AM199" i="4"/>
  <c r="AN199" i="4"/>
  <c r="AO199" i="4"/>
  <c r="AP199" i="4"/>
  <c r="AQ199" i="4"/>
  <c r="AR199" i="4"/>
  <c r="AS199" i="4"/>
  <c r="AT199" i="4"/>
  <c r="AU199" i="4"/>
  <c r="AV199" i="4"/>
  <c r="AW199" i="4"/>
  <c r="AX199" i="4"/>
  <c r="AY199" i="4"/>
  <c r="AZ199" i="4"/>
  <c r="BA199" i="4"/>
  <c r="D200" i="4"/>
  <c r="E200" i="4"/>
  <c r="F200" i="4"/>
  <c r="G200" i="4"/>
  <c r="H200" i="4"/>
  <c r="I200" i="4"/>
  <c r="J200" i="4"/>
  <c r="K200" i="4"/>
  <c r="L200" i="4"/>
  <c r="M200" i="4"/>
  <c r="N200" i="4"/>
  <c r="O200" i="4"/>
  <c r="P200" i="4"/>
  <c r="Q200" i="4"/>
  <c r="R200" i="4"/>
  <c r="S200" i="4"/>
  <c r="T200" i="4"/>
  <c r="U200" i="4"/>
  <c r="V200" i="4"/>
  <c r="W200" i="4"/>
  <c r="X200" i="4"/>
  <c r="Y200" i="4"/>
  <c r="Z200" i="4"/>
  <c r="AA200" i="4"/>
  <c r="AB200" i="4"/>
  <c r="AC200" i="4"/>
  <c r="AD200" i="4"/>
  <c r="AE200" i="4"/>
  <c r="AF200" i="4"/>
  <c r="AG200" i="4"/>
  <c r="AH200" i="4"/>
  <c r="AI200" i="4"/>
  <c r="AJ200" i="4"/>
  <c r="AK200" i="4"/>
  <c r="AL200" i="4"/>
  <c r="AM200" i="4"/>
  <c r="AN200" i="4"/>
  <c r="AO200" i="4"/>
  <c r="AP200" i="4"/>
  <c r="AQ200" i="4"/>
  <c r="AR200" i="4"/>
  <c r="AS200" i="4"/>
  <c r="AT200" i="4"/>
  <c r="AU200" i="4"/>
  <c r="AV200" i="4"/>
  <c r="AW200" i="4"/>
  <c r="AX200" i="4"/>
  <c r="AY200" i="4"/>
  <c r="AZ200" i="4"/>
  <c r="BA200" i="4"/>
  <c r="D201" i="4"/>
  <c r="E201" i="4"/>
  <c r="F201" i="4"/>
  <c r="G201" i="4"/>
  <c r="H201" i="4"/>
  <c r="I201" i="4"/>
  <c r="J201" i="4"/>
  <c r="K201" i="4"/>
  <c r="L201" i="4"/>
  <c r="M201" i="4"/>
  <c r="N201" i="4"/>
  <c r="O201" i="4"/>
  <c r="P201" i="4"/>
  <c r="Q201" i="4"/>
  <c r="R201" i="4"/>
  <c r="S201" i="4"/>
  <c r="T201" i="4"/>
  <c r="U201" i="4"/>
  <c r="V201" i="4"/>
  <c r="W201" i="4"/>
  <c r="X201" i="4"/>
  <c r="Y201" i="4"/>
  <c r="Z201" i="4"/>
  <c r="AA201" i="4"/>
  <c r="AB201" i="4"/>
  <c r="AC201" i="4"/>
  <c r="AD201" i="4"/>
  <c r="AE201" i="4"/>
  <c r="AF201" i="4"/>
  <c r="AG201" i="4"/>
  <c r="AH201" i="4"/>
  <c r="AI201" i="4"/>
  <c r="AJ201" i="4"/>
  <c r="AK201" i="4"/>
  <c r="AL201" i="4"/>
  <c r="AM201" i="4"/>
  <c r="AN201" i="4"/>
  <c r="AO201" i="4"/>
  <c r="AP201" i="4"/>
  <c r="AQ201" i="4"/>
  <c r="AR201" i="4"/>
  <c r="AS201" i="4"/>
  <c r="AT201" i="4"/>
  <c r="AU201" i="4"/>
  <c r="AV201" i="4"/>
  <c r="AW201" i="4"/>
  <c r="AX201" i="4"/>
  <c r="AY201" i="4"/>
  <c r="AZ201" i="4"/>
  <c r="BA201" i="4"/>
  <c r="D202" i="4"/>
  <c r="E202" i="4"/>
  <c r="F202" i="4"/>
  <c r="G202" i="4"/>
  <c r="H202" i="4"/>
  <c r="I202" i="4"/>
  <c r="J202" i="4"/>
  <c r="K202" i="4"/>
  <c r="L202" i="4"/>
  <c r="M202" i="4"/>
  <c r="N202" i="4"/>
  <c r="O202" i="4"/>
  <c r="P202" i="4"/>
  <c r="Q202" i="4"/>
  <c r="R202" i="4"/>
  <c r="S202" i="4"/>
  <c r="T202" i="4"/>
  <c r="U202" i="4"/>
  <c r="V202" i="4"/>
  <c r="W202" i="4"/>
  <c r="X202" i="4"/>
  <c r="Y202" i="4"/>
  <c r="Z202" i="4"/>
  <c r="AA202" i="4"/>
  <c r="AB202" i="4"/>
  <c r="AC202" i="4"/>
  <c r="AD202" i="4"/>
  <c r="AE202" i="4"/>
  <c r="AF202" i="4"/>
  <c r="AG202" i="4"/>
  <c r="AH202" i="4"/>
  <c r="AI202" i="4"/>
  <c r="AJ202" i="4"/>
  <c r="AK202" i="4"/>
  <c r="AL202" i="4"/>
  <c r="AM202" i="4"/>
  <c r="AN202" i="4"/>
  <c r="AO202" i="4"/>
  <c r="AP202" i="4"/>
  <c r="AQ202" i="4"/>
  <c r="AR202" i="4"/>
  <c r="AS202" i="4"/>
  <c r="AT202" i="4"/>
  <c r="AU202" i="4"/>
  <c r="AV202" i="4"/>
  <c r="AW202" i="4"/>
  <c r="AX202" i="4"/>
  <c r="AY202" i="4"/>
  <c r="AZ202" i="4"/>
  <c r="BA202" i="4"/>
  <c r="D203" i="4"/>
  <c r="E203" i="4"/>
  <c r="F203" i="4"/>
  <c r="G203" i="4"/>
  <c r="H203" i="4"/>
  <c r="I203" i="4"/>
  <c r="J203" i="4"/>
  <c r="K203" i="4"/>
  <c r="L203" i="4"/>
  <c r="M203" i="4"/>
  <c r="N203" i="4"/>
  <c r="O203" i="4"/>
  <c r="P203" i="4"/>
  <c r="Q203" i="4"/>
  <c r="R203" i="4"/>
  <c r="S203" i="4"/>
  <c r="T203" i="4"/>
  <c r="U203" i="4"/>
  <c r="V203" i="4"/>
  <c r="W203" i="4"/>
  <c r="X203" i="4"/>
  <c r="Y203" i="4"/>
  <c r="Z203" i="4"/>
  <c r="AA203" i="4"/>
  <c r="AB203" i="4"/>
  <c r="AC203" i="4"/>
  <c r="AD203" i="4"/>
  <c r="AE203" i="4"/>
  <c r="AF203" i="4"/>
  <c r="AG203" i="4"/>
  <c r="AH203" i="4"/>
  <c r="AI203" i="4"/>
  <c r="AJ203" i="4"/>
  <c r="AK203" i="4"/>
  <c r="AL203" i="4"/>
  <c r="AM203" i="4"/>
  <c r="AN203" i="4"/>
  <c r="AO203" i="4"/>
  <c r="AP203" i="4"/>
  <c r="AQ203" i="4"/>
  <c r="AR203" i="4"/>
  <c r="AS203" i="4"/>
  <c r="AT203" i="4"/>
  <c r="AU203" i="4"/>
  <c r="AV203" i="4"/>
  <c r="AW203" i="4"/>
  <c r="AX203" i="4"/>
  <c r="AY203" i="4"/>
  <c r="AZ203" i="4"/>
  <c r="BA203" i="4"/>
  <c r="D204" i="4"/>
  <c r="E204" i="4"/>
  <c r="F204" i="4"/>
  <c r="G204" i="4"/>
  <c r="H204" i="4"/>
  <c r="I204" i="4"/>
  <c r="J204" i="4"/>
  <c r="K204" i="4"/>
  <c r="L204" i="4"/>
  <c r="M204" i="4"/>
  <c r="N204" i="4"/>
  <c r="O204" i="4"/>
  <c r="P204" i="4"/>
  <c r="Q204" i="4"/>
  <c r="R204" i="4"/>
  <c r="S204" i="4"/>
  <c r="T204" i="4"/>
  <c r="U204" i="4"/>
  <c r="V204" i="4"/>
  <c r="W204" i="4"/>
  <c r="X204" i="4"/>
  <c r="Y204" i="4"/>
  <c r="Z204" i="4"/>
  <c r="AA204" i="4"/>
  <c r="AB204" i="4"/>
  <c r="AC204" i="4"/>
  <c r="AD204" i="4"/>
  <c r="AE204" i="4"/>
  <c r="AF204" i="4"/>
  <c r="AG204" i="4"/>
  <c r="AH204" i="4"/>
  <c r="AI204" i="4"/>
  <c r="AJ204" i="4"/>
  <c r="AK204" i="4"/>
  <c r="AL204" i="4"/>
  <c r="AM204" i="4"/>
  <c r="AN204" i="4"/>
  <c r="AO204" i="4"/>
  <c r="AP204" i="4"/>
  <c r="AQ204" i="4"/>
  <c r="AR204" i="4"/>
  <c r="AS204" i="4"/>
  <c r="AT204" i="4"/>
  <c r="AU204" i="4"/>
  <c r="AV204" i="4"/>
  <c r="AW204" i="4"/>
  <c r="AX204" i="4"/>
  <c r="AY204" i="4"/>
  <c r="AZ204" i="4"/>
  <c r="BA204" i="4"/>
  <c r="D205" i="4"/>
  <c r="E205" i="4"/>
  <c r="F205" i="4"/>
  <c r="G205" i="4"/>
  <c r="H205" i="4"/>
  <c r="I205" i="4"/>
  <c r="J205" i="4"/>
  <c r="K205" i="4"/>
  <c r="L205" i="4"/>
  <c r="M205" i="4"/>
  <c r="N205" i="4"/>
  <c r="O205" i="4"/>
  <c r="P205" i="4"/>
  <c r="Q205" i="4"/>
  <c r="R205" i="4"/>
  <c r="S205" i="4"/>
  <c r="T205" i="4"/>
  <c r="U205" i="4"/>
  <c r="V205" i="4"/>
  <c r="W205" i="4"/>
  <c r="X205" i="4"/>
  <c r="Y205" i="4"/>
  <c r="Z205" i="4"/>
  <c r="AA205" i="4"/>
  <c r="AB205" i="4"/>
  <c r="AC205" i="4"/>
  <c r="AD205" i="4"/>
  <c r="AE205" i="4"/>
  <c r="AF205" i="4"/>
  <c r="AG205" i="4"/>
  <c r="AH205" i="4"/>
  <c r="AI205" i="4"/>
  <c r="AJ205" i="4"/>
  <c r="AK205" i="4"/>
  <c r="AL205" i="4"/>
  <c r="AM205" i="4"/>
  <c r="AN205" i="4"/>
  <c r="AO205" i="4"/>
  <c r="AP205" i="4"/>
  <c r="AQ205" i="4"/>
  <c r="AR205" i="4"/>
  <c r="AS205" i="4"/>
  <c r="AT205" i="4"/>
  <c r="AU205" i="4"/>
  <c r="AV205" i="4"/>
  <c r="AW205" i="4"/>
  <c r="AX205" i="4"/>
  <c r="AY205" i="4"/>
  <c r="AZ205" i="4"/>
  <c r="BA205" i="4"/>
  <c r="D206" i="4"/>
  <c r="E206" i="4"/>
  <c r="F206" i="4"/>
  <c r="G206" i="4"/>
  <c r="H206" i="4"/>
  <c r="I206" i="4"/>
  <c r="J206" i="4"/>
  <c r="K206" i="4"/>
  <c r="L206" i="4"/>
  <c r="M206" i="4"/>
  <c r="N206" i="4"/>
  <c r="O206" i="4"/>
  <c r="P206" i="4"/>
  <c r="Q206" i="4"/>
  <c r="R206" i="4"/>
  <c r="S206" i="4"/>
  <c r="T206" i="4"/>
  <c r="U206" i="4"/>
  <c r="V206" i="4"/>
  <c r="W206" i="4"/>
  <c r="X206" i="4"/>
  <c r="Y206" i="4"/>
  <c r="Z206" i="4"/>
  <c r="AA206" i="4"/>
  <c r="AB206" i="4"/>
  <c r="AC206" i="4"/>
  <c r="AD206" i="4"/>
  <c r="AE206" i="4"/>
  <c r="AF206" i="4"/>
  <c r="AG206" i="4"/>
  <c r="AH206" i="4"/>
  <c r="AI206" i="4"/>
  <c r="AJ206" i="4"/>
  <c r="AK206" i="4"/>
  <c r="AL206" i="4"/>
  <c r="AM206" i="4"/>
  <c r="AN206" i="4"/>
  <c r="AO206" i="4"/>
  <c r="AP206" i="4"/>
  <c r="AQ206" i="4"/>
  <c r="AR206" i="4"/>
  <c r="AS206" i="4"/>
  <c r="AT206" i="4"/>
  <c r="AU206" i="4"/>
  <c r="AV206" i="4"/>
  <c r="AW206" i="4"/>
  <c r="AX206" i="4"/>
  <c r="AY206" i="4"/>
  <c r="AZ206" i="4"/>
  <c r="BA206" i="4"/>
  <c r="D207" i="4"/>
  <c r="E207" i="4"/>
  <c r="F207" i="4"/>
  <c r="G207" i="4"/>
  <c r="H207" i="4"/>
  <c r="I207" i="4"/>
  <c r="J207" i="4"/>
  <c r="K207" i="4"/>
  <c r="L207" i="4"/>
  <c r="M207" i="4"/>
  <c r="N207" i="4"/>
  <c r="O207" i="4"/>
  <c r="P207" i="4"/>
  <c r="Q207" i="4"/>
  <c r="R207" i="4"/>
  <c r="S207" i="4"/>
  <c r="T207" i="4"/>
  <c r="U207" i="4"/>
  <c r="V207" i="4"/>
  <c r="W207" i="4"/>
  <c r="X207" i="4"/>
  <c r="Y207" i="4"/>
  <c r="Z207" i="4"/>
  <c r="AA207" i="4"/>
  <c r="AB207" i="4"/>
  <c r="AC207" i="4"/>
  <c r="AD207" i="4"/>
  <c r="AE207" i="4"/>
  <c r="AF207" i="4"/>
  <c r="AG207" i="4"/>
  <c r="AH207" i="4"/>
  <c r="AI207" i="4"/>
  <c r="AJ207" i="4"/>
  <c r="AK207" i="4"/>
  <c r="AL207" i="4"/>
  <c r="AM207" i="4"/>
  <c r="AN207" i="4"/>
  <c r="AO207" i="4"/>
  <c r="AP207" i="4"/>
  <c r="AQ207" i="4"/>
  <c r="AR207" i="4"/>
  <c r="AS207" i="4"/>
  <c r="AT207" i="4"/>
  <c r="AU207" i="4"/>
  <c r="AV207" i="4"/>
  <c r="AW207" i="4"/>
  <c r="AX207" i="4"/>
  <c r="AY207" i="4"/>
  <c r="AZ207" i="4"/>
  <c r="BA207" i="4"/>
  <c r="D208" i="4"/>
  <c r="E208" i="4"/>
  <c r="F208" i="4"/>
  <c r="G208" i="4"/>
  <c r="H208" i="4"/>
  <c r="I208" i="4"/>
  <c r="J208" i="4"/>
  <c r="K208" i="4"/>
  <c r="L208" i="4"/>
  <c r="M208" i="4"/>
  <c r="N208" i="4"/>
  <c r="O208" i="4"/>
  <c r="P208" i="4"/>
  <c r="Q208" i="4"/>
  <c r="R208" i="4"/>
  <c r="S208" i="4"/>
  <c r="T208" i="4"/>
  <c r="U208" i="4"/>
  <c r="V208" i="4"/>
  <c r="W208" i="4"/>
  <c r="X208" i="4"/>
  <c r="Y208" i="4"/>
  <c r="Z208" i="4"/>
  <c r="AA208" i="4"/>
  <c r="AB208" i="4"/>
  <c r="AC208" i="4"/>
  <c r="AD208" i="4"/>
  <c r="AE208" i="4"/>
  <c r="AF208" i="4"/>
  <c r="AG208" i="4"/>
  <c r="AH208" i="4"/>
  <c r="AI208" i="4"/>
  <c r="AJ208" i="4"/>
  <c r="AK208" i="4"/>
  <c r="AL208" i="4"/>
  <c r="AM208" i="4"/>
  <c r="AN208" i="4"/>
  <c r="AO208" i="4"/>
  <c r="AP208" i="4"/>
  <c r="AQ208" i="4"/>
  <c r="AR208" i="4"/>
  <c r="AS208" i="4"/>
  <c r="AT208" i="4"/>
  <c r="AU208" i="4"/>
  <c r="AV208" i="4"/>
  <c r="AW208" i="4"/>
  <c r="AX208" i="4"/>
  <c r="AY208" i="4"/>
  <c r="AZ208" i="4"/>
  <c r="BA208" i="4"/>
  <c r="D209" i="4"/>
  <c r="E209" i="4"/>
  <c r="F209" i="4"/>
  <c r="G209" i="4"/>
  <c r="H209" i="4"/>
  <c r="I209" i="4"/>
  <c r="J209" i="4"/>
  <c r="K209" i="4"/>
  <c r="L209" i="4"/>
  <c r="M209" i="4"/>
  <c r="N209" i="4"/>
  <c r="O209" i="4"/>
  <c r="P209" i="4"/>
  <c r="Q209" i="4"/>
  <c r="R209" i="4"/>
  <c r="S209" i="4"/>
  <c r="T209" i="4"/>
  <c r="U209" i="4"/>
  <c r="V209" i="4"/>
  <c r="W209" i="4"/>
  <c r="X209" i="4"/>
  <c r="Y209" i="4"/>
  <c r="Z209" i="4"/>
  <c r="AA209" i="4"/>
  <c r="AB209" i="4"/>
  <c r="AC209" i="4"/>
  <c r="AD209" i="4"/>
  <c r="AE209" i="4"/>
  <c r="AF209" i="4"/>
  <c r="AG209" i="4"/>
  <c r="AH209" i="4"/>
  <c r="AI209" i="4"/>
  <c r="AJ209" i="4"/>
  <c r="AK209" i="4"/>
  <c r="AL209" i="4"/>
  <c r="AM209" i="4"/>
  <c r="AN209" i="4"/>
  <c r="AO209" i="4"/>
  <c r="AP209" i="4"/>
  <c r="AQ209" i="4"/>
  <c r="AR209" i="4"/>
  <c r="AS209" i="4"/>
  <c r="AT209" i="4"/>
  <c r="AU209" i="4"/>
  <c r="AV209" i="4"/>
  <c r="AW209" i="4"/>
  <c r="AX209" i="4"/>
  <c r="AY209" i="4"/>
  <c r="AZ209" i="4"/>
  <c r="BA209" i="4"/>
  <c r="D210" i="4"/>
  <c r="E210" i="4"/>
  <c r="F210" i="4"/>
  <c r="G210" i="4"/>
  <c r="H210" i="4"/>
  <c r="I210" i="4"/>
  <c r="J210" i="4"/>
  <c r="K210" i="4"/>
  <c r="L210" i="4"/>
  <c r="M210" i="4"/>
  <c r="N210" i="4"/>
  <c r="O210" i="4"/>
  <c r="P210" i="4"/>
  <c r="Q210" i="4"/>
  <c r="R210" i="4"/>
  <c r="S210" i="4"/>
  <c r="T210" i="4"/>
  <c r="U210" i="4"/>
  <c r="V210" i="4"/>
  <c r="W210" i="4"/>
  <c r="X210" i="4"/>
  <c r="Y210" i="4"/>
  <c r="Z210" i="4"/>
  <c r="AA210" i="4"/>
  <c r="AB210" i="4"/>
  <c r="AC210" i="4"/>
  <c r="AD210" i="4"/>
  <c r="AE210" i="4"/>
  <c r="AF210" i="4"/>
  <c r="AG210" i="4"/>
  <c r="AH210" i="4"/>
  <c r="AI210" i="4"/>
  <c r="AJ210" i="4"/>
  <c r="AK210" i="4"/>
  <c r="AL210" i="4"/>
  <c r="AM210" i="4"/>
  <c r="AN210" i="4"/>
  <c r="AO210" i="4"/>
  <c r="AP210" i="4"/>
  <c r="AQ210" i="4"/>
  <c r="AR210" i="4"/>
  <c r="AS210" i="4"/>
  <c r="AT210" i="4"/>
  <c r="AU210" i="4"/>
  <c r="AV210" i="4"/>
  <c r="AW210" i="4"/>
  <c r="AX210" i="4"/>
  <c r="AY210" i="4"/>
  <c r="AZ210" i="4"/>
  <c r="BA210" i="4"/>
  <c r="D211" i="4"/>
  <c r="E211" i="4"/>
  <c r="F211" i="4"/>
  <c r="G211" i="4"/>
  <c r="H211" i="4"/>
  <c r="I211" i="4"/>
  <c r="J211" i="4"/>
  <c r="K211" i="4"/>
  <c r="L211" i="4"/>
  <c r="M211" i="4"/>
  <c r="N211" i="4"/>
  <c r="O211" i="4"/>
  <c r="P211" i="4"/>
  <c r="Q211" i="4"/>
  <c r="R211" i="4"/>
  <c r="S211" i="4"/>
  <c r="T211" i="4"/>
  <c r="U211" i="4"/>
  <c r="V211" i="4"/>
  <c r="W211" i="4"/>
  <c r="X211" i="4"/>
  <c r="Y211" i="4"/>
  <c r="Z211" i="4"/>
  <c r="AA211" i="4"/>
  <c r="AB211" i="4"/>
  <c r="AC211" i="4"/>
  <c r="AD211" i="4"/>
  <c r="AE211" i="4"/>
  <c r="AF211" i="4"/>
  <c r="AG211" i="4"/>
  <c r="AH211" i="4"/>
  <c r="AI211" i="4"/>
  <c r="AJ211" i="4"/>
  <c r="AK211" i="4"/>
  <c r="AL211" i="4"/>
  <c r="AM211" i="4"/>
  <c r="AN211" i="4"/>
  <c r="AO211" i="4"/>
  <c r="AP211" i="4"/>
  <c r="AQ211" i="4"/>
  <c r="AR211" i="4"/>
  <c r="AS211" i="4"/>
  <c r="AT211" i="4"/>
  <c r="AU211" i="4"/>
  <c r="AV211" i="4"/>
  <c r="AW211" i="4"/>
  <c r="AX211" i="4"/>
  <c r="AY211" i="4"/>
  <c r="AZ211" i="4"/>
  <c r="BA211" i="4"/>
  <c r="D212" i="4"/>
  <c r="E212" i="4"/>
  <c r="F212" i="4"/>
  <c r="G212" i="4"/>
  <c r="H212" i="4"/>
  <c r="I212" i="4"/>
  <c r="J212" i="4"/>
  <c r="K212" i="4"/>
  <c r="L212" i="4"/>
  <c r="M212" i="4"/>
  <c r="N212" i="4"/>
  <c r="O212" i="4"/>
  <c r="P212" i="4"/>
  <c r="Q212" i="4"/>
  <c r="R212" i="4"/>
  <c r="S212" i="4"/>
  <c r="T212" i="4"/>
  <c r="U212" i="4"/>
  <c r="V212" i="4"/>
  <c r="W212" i="4"/>
  <c r="X212" i="4"/>
  <c r="Y212" i="4"/>
  <c r="Z212" i="4"/>
  <c r="AA212" i="4"/>
  <c r="AB212" i="4"/>
  <c r="AC212" i="4"/>
  <c r="AD212" i="4"/>
  <c r="AE212" i="4"/>
  <c r="AF212" i="4"/>
  <c r="AG212" i="4"/>
  <c r="AH212" i="4"/>
  <c r="AI212" i="4"/>
  <c r="AJ212" i="4"/>
  <c r="AK212" i="4"/>
  <c r="AL212" i="4"/>
  <c r="AM212" i="4"/>
  <c r="AN212" i="4"/>
  <c r="AO212" i="4"/>
  <c r="AP212" i="4"/>
  <c r="AQ212" i="4"/>
  <c r="AR212" i="4"/>
  <c r="AS212" i="4"/>
  <c r="AT212" i="4"/>
  <c r="AU212" i="4"/>
  <c r="AV212" i="4"/>
  <c r="AW212" i="4"/>
  <c r="AX212" i="4"/>
  <c r="AY212" i="4"/>
  <c r="AZ212" i="4"/>
  <c r="BA212" i="4"/>
  <c r="D213" i="4"/>
  <c r="E213" i="4"/>
  <c r="F213" i="4"/>
  <c r="G213" i="4"/>
  <c r="H213" i="4"/>
  <c r="I213" i="4"/>
  <c r="J213" i="4"/>
  <c r="K213" i="4"/>
  <c r="L213" i="4"/>
  <c r="M213" i="4"/>
  <c r="N213" i="4"/>
  <c r="O213" i="4"/>
  <c r="P213" i="4"/>
  <c r="Q213" i="4"/>
  <c r="R213" i="4"/>
  <c r="S213" i="4"/>
  <c r="T213" i="4"/>
  <c r="U213" i="4"/>
  <c r="V213" i="4"/>
  <c r="W213" i="4"/>
  <c r="X213" i="4"/>
  <c r="Y213" i="4"/>
  <c r="Z213" i="4"/>
  <c r="AA213" i="4"/>
  <c r="AB213" i="4"/>
  <c r="AC213" i="4"/>
  <c r="AD213" i="4"/>
  <c r="AE213" i="4"/>
  <c r="AF213" i="4"/>
  <c r="AG213" i="4"/>
  <c r="AH213" i="4"/>
  <c r="AI213" i="4"/>
  <c r="AJ213" i="4"/>
  <c r="AK213" i="4"/>
  <c r="AL213" i="4"/>
  <c r="AM213" i="4"/>
  <c r="AN213" i="4"/>
  <c r="AO213" i="4"/>
  <c r="AP213" i="4"/>
  <c r="AQ213" i="4"/>
  <c r="AR213" i="4"/>
  <c r="AS213" i="4"/>
  <c r="AT213" i="4"/>
  <c r="AU213" i="4"/>
  <c r="AV213" i="4"/>
  <c r="AW213" i="4"/>
  <c r="AX213" i="4"/>
  <c r="AY213" i="4"/>
  <c r="AZ213" i="4"/>
  <c r="BA213" i="4"/>
  <c r="D214" i="4"/>
  <c r="E214" i="4"/>
  <c r="F214" i="4"/>
  <c r="G214" i="4"/>
  <c r="H214" i="4"/>
  <c r="I214" i="4"/>
  <c r="J214" i="4"/>
  <c r="K214" i="4"/>
  <c r="L214" i="4"/>
  <c r="M214" i="4"/>
  <c r="N214" i="4"/>
  <c r="O214" i="4"/>
  <c r="P214" i="4"/>
  <c r="Q214" i="4"/>
  <c r="R214" i="4"/>
  <c r="S214" i="4"/>
  <c r="T214" i="4"/>
  <c r="U214" i="4"/>
  <c r="V214" i="4"/>
  <c r="W214" i="4"/>
  <c r="X214" i="4"/>
  <c r="Y214" i="4"/>
  <c r="Z214" i="4"/>
  <c r="AA214" i="4"/>
  <c r="AB214" i="4"/>
  <c r="AC214" i="4"/>
  <c r="AD214" i="4"/>
  <c r="AE214" i="4"/>
  <c r="AF214" i="4"/>
  <c r="AG214" i="4"/>
  <c r="AH214" i="4"/>
  <c r="AI214" i="4"/>
  <c r="AJ214" i="4"/>
  <c r="AK214" i="4"/>
  <c r="AL214" i="4"/>
  <c r="AM214" i="4"/>
  <c r="AN214" i="4"/>
  <c r="AO214" i="4"/>
  <c r="AP214" i="4"/>
  <c r="AQ214" i="4"/>
  <c r="AR214" i="4"/>
  <c r="AS214" i="4"/>
  <c r="AT214" i="4"/>
  <c r="AU214" i="4"/>
  <c r="AV214" i="4"/>
  <c r="AW214" i="4"/>
  <c r="AX214" i="4"/>
  <c r="AY214" i="4"/>
  <c r="AZ214" i="4"/>
  <c r="BA214" i="4"/>
  <c r="D215" i="4"/>
  <c r="E215" i="4"/>
  <c r="F215" i="4"/>
  <c r="G215" i="4"/>
  <c r="H215" i="4"/>
  <c r="I215" i="4"/>
  <c r="J215" i="4"/>
  <c r="K215" i="4"/>
  <c r="L215" i="4"/>
  <c r="M215" i="4"/>
  <c r="N215" i="4"/>
  <c r="O215" i="4"/>
  <c r="P215" i="4"/>
  <c r="Q215" i="4"/>
  <c r="R215" i="4"/>
  <c r="S215" i="4"/>
  <c r="T215" i="4"/>
  <c r="U215" i="4"/>
  <c r="V215" i="4"/>
  <c r="W215" i="4"/>
  <c r="X215" i="4"/>
  <c r="Y215" i="4"/>
  <c r="Z215" i="4"/>
  <c r="AA215" i="4"/>
  <c r="AB215" i="4"/>
  <c r="AC215" i="4"/>
  <c r="AD215" i="4"/>
  <c r="AE215" i="4"/>
  <c r="AF215" i="4"/>
  <c r="AG215" i="4"/>
  <c r="AH215" i="4"/>
  <c r="AI215" i="4"/>
  <c r="AJ215" i="4"/>
  <c r="AK215" i="4"/>
  <c r="AL215" i="4"/>
  <c r="AM215" i="4"/>
  <c r="AN215" i="4"/>
  <c r="AO215" i="4"/>
  <c r="AP215" i="4"/>
  <c r="AQ215" i="4"/>
  <c r="AR215" i="4"/>
  <c r="AS215" i="4"/>
  <c r="AT215" i="4"/>
  <c r="AU215" i="4"/>
  <c r="AV215" i="4"/>
  <c r="AW215" i="4"/>
  <c r="AX215" i="4"/>
  <c r="AY215" i="4"/>
  <c r="AZ215" i="4"/>
  <c r="BA215" i="4"/>
  <c r="D216" i="4"/>
  <c r="E216" i="4"/>
  <c r="F216" i="4"/>
  <c r="G216" i="4"/>
  <c r="H216" i="4"/>
  <c r="I216" i="4"/>
  <c r="J216" i="4"/>
  <c r="K216" i="4"/>
  <c r="L216" i="4"/>
  <c r="M216" i="4"/>
  <c r="N216" i="4"/>
  <c r="O216" i="4"/>
  <c r="P216" i="4"/>
  <c r="Q216" i="4"/>
  <c r="R216" i="4"/>
  <c r="S216" i="4"/>
  <c r="T216" i="4"/>
  <c r="U216" i="4"/>
  <c r="V216" i="4"/>
  <c r="W216" i="4"/>
  <c r="X216" i="4"/>
  <c r="Y216" i="4"/>
  <c r="Z216" i="4"/>
  <c r="AA216" i="4"/>
  <c r="AB216" i="4"/>
  <c r="AC216" i="4"/>
  <c r="AD216" i="4"/>
  <c r="AE216" i="4"/>
  <c r="AF216" i="4"/>
  <c r="AG216" i="4"/>
  <c r="AH216" i="4"/>
  <c r="AI216" i="4"/>
  <c r="AJ216" i="4"/>
  <c r="AK216" i="4"/>
  <c r="AL216" i="4"/>
  <c r="AM216" i="4"/>
  <c r="AN216" i="4"/>
  <c r="AO216" i="4"/>
  <c r="AP216" i="4"/>
  <c r="AQ216" i="4"/>
  <c r="AR216" i="4"/>
  <c r="AS216" i="4"/>
  <c r="AT216" i="4"/>
  <c r="AU216" i="4"/>
  <c r="AV216" i="4"/>
  <c r="AW216" i="4"/>
  <c r="AX216" i="4"/>
  <c r="AY216" i="4"/>
  <c r="AZ216" i="4"/>
  <c r="BA216" i="4"/>
  <c r="D217" i="4"/>
  <c r="E217" i="4"/>
  <c r="F217" i="4"/>
  <c r="G217" i="4"/>
  <c r="H217" i="4"/>
  <c r="I217" i="4"/>
  <c r="J217" i="4"/>
  <c r="K217" i="4"/>
  <c r="L217" i="4"/>
  <c r="M217" i="4"/>
  <c r="N217" i="4"/>
  <c r="O217" i="4"/>
  <c r="P217" i="4"/>
  <c r="Q217" i="4"/>
  <c r="R217" i="4"/>
  <c r="S217" i="4"/>
  <c r="T217" i="4"/>
  <c r="U217" i="4"/>
  <c r="V217" i="4"/>
  <c r="W217" i="4"/>
  <c r="X217" i="4"/>
  <c r="Y217" i="4"/>
  <c r="Z217" i="4"/>
  <c r="AA217" i="4"/>
  <c r="AB217" i="4"/>
  <c r="AC217" i="4"/>
  <c r="AD217" i="4"/>
  <c r="AE217" i="4"/>
  <c r="AF217" i="4"/>
  <c r="AG217" i="4"/>
  <c r="AH217" i="4"/>
  <c r="AI217" i="4"/>
  <c r="AJ217" i="4"/>
  <c r="AK217" i="4"/>
  <c r="AL217" i="4"/>
  <c r="AM217" i="4"/>
  <c r="AN217" i="4"/>
  <c r="AO217" i="4"/>
  <c r="AP217" i="4"/>
  <c r="AQ217" i="4"/>
  <c r="AR217" i="4"/>
  <c r="AS217" i="4"/>
  <c r="AT217" i="4"/>
  <c r="AU217" i="4"/>
  <c r="AV217" i="4"/>
  <c r="AW217" i="4"/>
  <c r="AX217" i="4"/>
  <c r="AY217" i="4"/>
  <c r="AZ217" i="4"/>
  <c r="BA217" i="4"/>
  <c r="D218" i="4"/>
  <c r="E218" i="4"/>
  <c r="F218" i="4"/>
  <c r="G218" i="4"/>
  <c r="H218" i="4"/>
  <c r="I218" i="4"/>
  <c r="J218" i="4"/>
  <c r="K218" i="4"/>
  <c r="L218" i="4"/>
  <c r="M218" i="4"/>
  <c r="N218" i="4"/>
  <c r="O218" i="4"/>
  <c r="P218" i="4"/>
  <c r="Q218" i="4"/>
  <c r="R218" i="4"/>
  <c r="S218" i="4"/>
  <c r="T218" i="4"/>
  <c r="U218" i="4"/>
  <c r="V218" i="4"/>
  <c r="W218" i="4"/>
  <c r="X218" i="4"/>
  <c r="Y218" i="4"/>
  <c r="Z218" i="4"/>
  <c r="AA218" i="4"/>
  <c r="AB218" i="4"/>
  <c r="AC218" i="4"/>
  <c r="AD218" i="4"/>
  <c r="AE218" i="4"/>
  <c r="AF218" i="4"/>
  <c r="AG218" i="4"/>
  <c r="AH218" i="4"/>
  <c r="AI218" i="4"/>
  <c r="AJ218" i="4"/>
  <c r="AK218" i="4"/>
  <c r="AL218" i="4"/>
  <c r="AM218" i="4"/>
  <c r="AN218" i="4"/>
  <c r="AO218" i="4"/>
  <c r="AP218" i="4"/>
  <c r="AQ218" i="4"/>
  <c r="AR218" i="4"/>
  <c r="AS218" i="4"/>
  <c r="AT218" i="4"/>
  <c r="AU218" i="4"/>
  <c r="AV218" i="4"/>
  <c r="AW218" i="4"/>
  <c r="AX218" i="4"/>
  <c r="AY218" i="4"/>
  <c r="AZ218" i="4"/>
  <c r="BA218" i="4"/>
  <c r="D219" i="4"/>
  <c r="E219" i="4"/>
  <c r="F219" i="4"/>
  <c r="G219" i="4"/>
  <c r="H219" i="4"/>
  <c r="I219" i="4"/>
  <c r="J219" i="4"/>
  <c r="K219" i="4"/>
  <c r="L219" i="4"/>
  <c r="M219" i="4"/>
  <c r="N219" i="4"/>
  <c r="O219" i="4"/>
  <c r="P219" i="4"/>
  <c r="Q219" i="4"/>
  <c r="R219" i="4"/>
  <c r="S219" i="4"/>
  <c r="T219" i="4"/>
  <c r="U219" i="4"/>
  <c r="V219" i="4"/>
  <c r="W219" i="4"/>
  <c r="X219" i="4"/>
  <c r="Y219" i="4"/>
  <c r="Z219" i="4"/>
  <c r="AA219" i="4"/>
  <c r="AB219" i="4"/>
  <c r="AC219" i="4"/>
  <c r="AD219" i="4"/>
  <c r="AE219" i="4"/>
  <c r="AF219" i="4"/>
  <c r="AG219" i="4"/>
  <c r="AH219" i="4"/>
  <c r="AI219" i="4"/>
  <c r="AJ219" i="4"/>
  <c r="AK219" i="4"/>
  <c r="AL219" i="4"/>
  <c r="AM219" i="4"/>
  <c r="AN219" i="4"/>
  <c r="AO219" i="4"/>
  <c r="AP219" i="4"/>
  <c r="AQ219" i="4"/>
  <c r="AR219" i="4"/>
  <c r="AS219" i="4"/>
  <c r="AT219" i="4"/>
  <c r="AU219" i="4"/>
  <c r="AV219" i="4"/>
  <c r="AW219" i="4"/>
  <c r="AX219" i="4"/>
  <c r="AY219" i="4"/>
  <c r="AZ219" i="4"/>
  <c r="BA219" i="4"/>
  <c r="D220" i="4"/>
  <c r="E220" i="4"/>
  <c r="F220" i="4"/>
  <c r="G220" i="4"/>
  <c r="H220" i="4"/>
  <c r="I220" i="4"/>
  <c r="J220" i="4"/>
  <c r="K220" i="4"/>
  <c r="L220" i="4"/>
  <c r="M220" i="4"/>
  <c r="N220" i="4"/>
  <c r="O220" i="4"/>
  <c r="P220" i="4"/>
  <c r="Q220" i="4"/>
  <c r="R220" i="4"/>
  <c r="S220" i="4"/>
  <c r="T220" i="4"/>
  <c r="U220" i="4"/>
  <c r="V220" i="4"/>
  <c r="W220" i="4"/>
  <c r="X220" i="4"/>
  <c r="Y220" i="4"/>
  <c r="Z220" i="4"/>
  <c r="AA220" i="4"/>
  <c r="AB220" i="4"/>
  <c r="AC220" i="4"/>
  <c r="AD220" i="4"/>
  <c r="AE220" i="4"/>
  <c r="AF220" i="4"/>
  <c r="AG220" i="4"/>
  <c r="AH220" i="4"/>
  <c r="AI220" i="4"/>
  <c r="AJ220" i="4"/>
  <c r="AK220" i="4"/>
  <c r="AL220" i="4"/>
  <c r="AM220" i="4"/>
  <c r="AN220" i="4"/>
  <c r="AO220" i="4"/>
  <c r="AP220" i="4"/>
  <c r="AQ220" i="4"/>
  <c r="AR220" i="4"/>
  <c r="AS220" i="4"/>
  <c r="AT220" i="4"/>
  <c r="AU220" i="4"/>
  <c r="AV220" i="4"/>
  <c r="AW220" i="4"/>
  <c r="AX220" i="4"/>
  <c r="AY220" i="4"/>
  <c r="AZ220" i="4"/>
  <c r="BA220" i="4"/>
  <c r="D221" i="4"/>
  <c r="E221" i="4"/>
  <c r="F221" i="4"/>
  <c r="G221" i="4"/>
  <c r="H221" i="4"/>
  <c r="I221" i="4"/>
  <c r="J221" i="4"/>
  <c r="K221" i="4"/>
  <c r="L221" i="4"/>
  <c r="M221" i="4"/>
  <c r="N221" i="4"/>
  <c r="O221" i="4"/>
  <c r="P221" i="4"/>
  <c r="Q221" i="4"/>
  <c r="R221" i="4"/>
  <c r="S221" i="4"/>
  <c r="T221" i="4"/>
  <c r="U221" i="4"/>
  <c r="V221" i="4"/>
  <c r="W221" i="4"/>
  <c r="X221" i="4"/>
  <c r="Y221" i="4"/>
  <c r="Z221" i="4"/>
  <c r="AA221" i="4"/>
  <c r="AB221" i="4"/>
  <c r="AC221" i="4"/>
  <c r="AD221" i="4"/>
  <c r="AE221" i="4"/>
  <c r="AF221" i="4"/>
  <c r="AG221" i="4"/>
  <c r="AH221" i="4"/>
  <c r="AI221" i="4"/>
  <c r="AJ221" i="4"/>
  <c r="AK221" i="4"/>
  <c r="AL221" i="4"/>
  <c r="AM221" i="4"/>
  <c r="AN221" i="4"/>
  <c r="AO221" i="4"/>
  <c r="AP221" i="4"/>
  <c r="AQ221" i="4"/>
  <c r="AR221" i="4"/>
  <c r="AS221" i="4"/>
  <c r="AT221" i="4"/>
  <c r="AU221" i="4"/>
  <c r="AV221" i="4"/>
  <c r="AW221" i="4"/>
  <c r="AX221" i="4"/>
  <c r="AY221" i="4"/>
  <c r="AZ221" i="4"/>
  <c r="BA221" i="4"/>
  <c r="D222" i="4"/>
  <c r="E222" i="4"/>
  <c r="F222" i="4"/>
  <c r="G222" i="4"/>
  <c r="H222" i="4"/>
  <c r="I222" i="4"/>
  <c r="J222" i="4"/>
  <c r="K222" i="4"/>
  <c r="L222" i="4"/>
  <c r="M222" i="4"/>
  <c r="N222" i="4"/>
  <c r="O222" i="4"/>
  <c r="P222" i="4"/>
  <c r="Q222" i="4"/>
  <c r="R222" i="4"/>
  <c r="S222" i="4"/>
  <c r="T222" i="4"/>
  <c r="U222" i="4"/>
  <c r="V222" i="4"/>
  <c r="W222" i="4"/>
  <c r="X222" i="4"/>
  <c r="Y222" i="4"/>
  <c r="Z222" i="4"/>
  <c r="AA222" i="4"/>
  <c r="AB222" i="4"/>
  <c r="AC222" i="4"/>
  <c r="AD222" i="4"/>
  <c r="AE222" i="4"/>
  <c r="AF222" i="4"/>
  <c r="AG222" i="4"/>
  <c r="AH222" i="4"/>
  <c r="AI222" i="4"/>
  <c r="AJ222" i="4"/>
  <c r="AK222" i="4"/>
  <c r="AL222" i="4"/>
  <c r="AM222" i="4"/>
  <c r="AN222" i="4"/>
  <c r="AO222" i="4"/>
  <c r="AP222" i="4"/>
  <c r="AQ222" i="4"/>
  <c r="AR222" i="4"/>
  <c r="AS222" i="4"/>
  <c r="AT222" i="4"/>
  <c r="AU222" i="4"/>
  <c r="AV222" i="4"/>
  <c r="AW222" i="4"/>
  <c r="AX222" i="4"/>
  <c r="AY222" i="4"/>
  <c r="AZ222" i="4"/>
  <c r="BA222" i="4"/>
  <c r="D223" i="4"/>
  <c r="E223" i="4"/>
  <c r="F223" i="4"/>
  <c r="G223" i="4"/>
  <c r="H223" i="4"/>
  <c r="I223" i="4"/>
  <c r="J223" i="4"/>
  <c r="K223" i="4"/>
  <c r="L223" i="4"/>
  <c r="M223" i="4"/>
  <c r="N223" i="4"/>
  <c r="O223" i="4"/>
  <c r="P223" i="4"/>
  <c r="Q223" i="4"/>
  <c r="R223" i="4"/>
  <c r="S223" i="4"/>
  <c r="T223" i="4"/>
  <c r="U223" i="4"/>
  <c r="V223" i="4"/>
  <c r="W223" i="4"/>
  <c r="X223" i="4"/>
  <c r="Y223" i="4"/>
  <c r="Z223" i="4"/>
  <c r="AA223" i="4"/>
  <c r="AB223" i="4"/>
  <c r="AC223" i="4"/>
  <c r="AD223" i="4"/>
  <c r="AE223" i="4"/>
  <c r="AF223" i="4"/>
  <c r="AG223" i="4"/>
  <c r="AH223" i="4"/>
  <c r="AI223" i="4"/>
  <c r="AJ223" i="4"/>
  <c r="AK223" i="4"/>
  <c r="AL223" i="4"/>
  <c r="AM223" i="4"/>
  <c r="AN223" i="4"/>
  <c r="AO223" i="4"/>
  <c r="AP223" i="4"/>
  <c r="AQ223" i="4"/>
  <c r="AR223" i="4"/>
  <c r="AS223" i="4"/>
  <c r="AT223" i="4"/>
  <c r="AU223" i="4"/>
  <c r="AV223" i="4"/>
  <c r="AW223" i="4"/>
  <c r="AX223" i="4"/>
  <c r="AY223" i="4"/>
  <c r="AZ223" i="4"/>
  <c r="BA223" i="4"/>
  <c r="D224" i="4"/>
  <c r="E224" i="4"/>
  <c r="F224" i="4"/>
  <c r="G224" i="4"/>
  <c r="H224" i="4"/>
  <c r="I224" i="4"/>
  <c r="J224" i="4"/>
  <c r="K224" i="4"/>
  <c r="L224" i="4"/>
  <c r="M224" i="4"/>
  <c r="N224" i="4"/>
  <c r="O224" i="4"/>
  <c r="P224" i="4"/>
  <c r="Q224" i="4"/>
  <c r="R224" i="4"/>
  <c r="S224" i="4"/>
  <c r="T224" i="4"/>
  <c r="U224" i="4"/>
  <c r="V224" i="4"/>
  <c r="W224" i="4"/>
  <c r="X224" i="4"/>
  <c r="Y224" i="4"/>
  <c r="Z224" i="4"/>
  <c r="AA224" i="4"/>
  <c r="AB224" i="4"/>
  <c r="AC224" i="4"/>
  <c r="AD224" i="4"/>
  <c r="AE224" i="4"/>
  <c r="AF224" i="4"/>
  <c r="AG224" i="4"/>
  <c r="AH224" i="4"/>
  <c r="AI224" i="4"/>
  <c r="AJ224" i="4"/>
  <c r="AK224" i="4"/>
  <c r="AL224" i="4"/>
  <c r="AM224" i="4"/>
  <c r="AN224" i="4"/>
  <c r="AO224" i="4"/>
  <c r="AP224" i="4"/>
  <c r="AQ224" i="4"/>
  <c r="AR224" i="4"/>
  <c r="AS224" i="4"/>
  <c r="AT224" i="4"/>
  <c r="AU224" i="4"/>
  <c r="AV224" i="4"/>
  <c r="AW224" i="4"/>
  <c r="AX224" i="4"/>
  <c r="AY224" i="4"/>
  <c r="AZ224" i="4"/>
  <c r="BA224" i="4"/>
  <c r="D225" i="4"/>
  <c r="E225" i="4"/>
  <c r="F225" i="4"/>
  <c r="G225" i="4"/>
  <c r="H225" i="4"/>
  <c r="I225" i="4"/>
  <c r="J225" i="4"/>
  <c r="K225" i="4"/>
  <c r="L225" i="4"/>
  <c r="M225" i="4"/>
  <c r="N225" i="4"/>
  <c r="O225" i="4"/>
  <c r="P225" i="4"/>
  <c r="Q225" i="4"/>
  <c r="R225" i="4"/>
  <c r="S225" i="4"/>
  <c r="T225" i="4"/>
  <c r="U225" i="4"/>
  <c r="V225" i="4"/>
  <c r="W225" i="4"/>
  <c r="X225" i="4"/>
  <c r="Y225" i="4"/>
  <c r="Z225" i="4"/>
  <c r="AA225" i="4"/>
  <c r="AB225" i="4"/>
  <c r="AC225" i="4"/>
  <c r="AD225" i="4"/>
  <c r="AE225" i="4"/>
  <c r="AF225" i="4"/>
  <c r="AG225" i="4"/>
  <c r="AH225" i="4"/>
  <c r="AI225" i="4"/>
  <c r="AJ225" i="4"/>
  <c r="AK225" i="4"/>
  <c r="AL225" i="4"/>
  <c r="AM225" i="4"/>
  <c r="AN225" i="4"/>
  <c r="AO225" i="4"/>
  <c r="AP225" i="4"/>
  <c r="AQ225" i="4"/>
  <c r="AR225" i="4"/>
  <c r="AS225" i="4"/>
  <c r="AT225" i="4"/>
  <c r="AU225" i="4"/>
  <c r="AV225" i="4"/>
  <c r="AW225" i="4"/>
  <c r="AX225" i="4"/>
  <c r="AY225" i="4"/>
  <c r="AZ225" i="4"/>
  <c r="BA225" i="4"/>
  <c r="D226" i="4"/>
  <c r="E226" i="4"/>
  <c r="F226" i="4"/>
  <c r="G226" i="4"/>
  <c r="H226" i="4"/>
  <c r="I226" i="4"/>
  <c r="J226" i="4"/>
  <c r="K226" i="4"/>
  <c r="L226" i="4"/>
  <c r="M226" i="4"/>
  <c r="N226" i="4"/>
  <c r="O226" i="4"/>
  <c r="P226" i="4"/>
  <c r="Q226" i="4"/>
  <c r="R226" i="4"/>
  <c r="S226" i="4"/>
  <c r="T226" i="4"/>
  <c r="U226" i="4"/>
  <c r="V226" i="4"/>
  <c r="W226" i="4"/>
  <c r="X226" i="4"/>
  <c r="Y226" i="4"/>
  <c r="Z226" i="4"/>
  <c r="AA226" i="4"/>
  <c r="AB226" i="4"/>
  <c r="AC226" i="4"/>
  <c r="AD226" i="4"/>
  <c r="AE226" i="4"/>
  <c r="AF226" i="4"/>
  <c r="AG226" i="4"/>
  <c r="AH226" i="4"/>
  <c r="AI226" i="4"/>
  <c r="AJ226" i="4"/>
  <c r="AK226" i="4"/>
  <c r="AL226" i="4"/>
  <c r="AM226" i="4"/>
  <c r="AN226" i="4"/>
  <c r="AO226" i="4"/>
  <c r="AP226" i="4"/>
  <c r="AQ226" i="4"/>
  <c r="AR226" i="4"/>
  <c r="AS226" i="4"/>
  <c r="AT226" i="4"/>
  <c r="AU226" i="4"/>
  <c r="AV226" i="4"/>
  <c r="AW226" i="4"/>
  <c r="AX226" i="4"/>
  <c r="AY226" i="4"/>
  <c r="AZ226" i="4"/>
  <c r="BA226" i="4"/>
  <c r="D227" i="4"/>
  <c r="E227" i="4"/>
  <c r="F227" i="4"/>
  <c r="G227" i="4"/>
  <c r="H227" i="4"/>
  <c r="I227" i="4"/>
  <c r="J227" i="4"/>
  <c r="K227" i="4"/>
  <c r="L227" i="4"/>
  <c r="M227" i="4"/>
  <c r="N227" i="4"/>
  <c r="O227" i="4"/>
  <c r="P227" i="4"/>
  <c r="Q227" i="4"/>
  <c r="R227" i="4"/>
  <c r="S227" i="4"/>
  <c r="T227" i="4"/>
  <c r="U227" i="4"/>
  <c r="V227" i="4"/>
  <c r="W227" i="4"/>
  <c r="X227" i="4"/>
  <c r="Y227" i="4"/>
  <c r="Z227" i="4"/>
  <c r="AA227" i="4"/>
  <c r="AB227" i="4"/>
  <c r="AC227" i="4"/>
  <c r="AD227" i="4"/>
  <c r="AE227" i="4"/>
  <c r="AF227" i="4"/>
  <c r="AG227" i="4"/>
  <c r="AH227" i="4"/>
  <c r="AI227" i="4"/>
  <c r="AJ227" i="4"/>
  <c r="AK227" i="4"/>
  <c r="AL227" i="4"/>
  <c r="AM227" i="4"/>
  <c r="AN227" i="4"/>
  <c r="AO227" i="4"/>
  <c r="AP227" i="4"/>
  <c r="AQ227" i="4"/>
  <c r="AR227" i="4"/>
  <c r="AS227" i="4"/>
  <c r="AT227" i="4"/>
  <c r="AU227" i="4"/>
  <c r="AV227" i="4"/>
  <c r="AW227" i="4"/>
  <c r="AX227" i="4"/>
  <c r="AY227" i="4"/>
  <c r="AZ227" i="4"/>
  <c r="BA227" i="4"/>
  <c r="D228" i="4"/>
  <c r="E228" i="4"/>
  <c r="F228" i="4"/>
  <c r="G228" i="4"/>
  <c r="H228" i="4"/>
  <c r="I228" i="4"/>
  <c r="J228" i="4"/>
  <c r="K228" i="4"/>
  <c r="L228" i="4"/>
  <c r="M228" i="4"/>
  <c r="N228" i="4"/>
  <c r="O228" i="4"/>
  <c r="P228" i="4"/>
  <c r="Q228" i="4"/>
  <c r="R228" i="4"/>
  <c r="S228" i="4"/>
  <c r="T228" i="4"/>
  <c r="U228" i="4"/>
  <c r="V228" i="4"/>
  <c r="W228" i="4"/>
  <c r="X228" i="4"/>
  <c r="Y228" i="4"/>
  <c r="Z228" i="4"/>
  <c r="AA228" i="4"/>
  <c r="AB228" i="4"/>
  <c r="AC228" i="4"/>
  <c r="AD228" i="4"/>
  <c r="AE228" i="4"/>
  <c r="AF228" i="4"/>
  <c r="AG228" i="4"/>
  <c r="AH228" i="4"/>
  <c r="AI228" i="4"/>
  <c r="AJ228" i="4"/>
  <c r="AK228" i="4"/>
  <c r="AL228" i="4"/>
  <c r="AM228" i="4"/>
  <c r="AN228" i="4"/>
  <c r="AO228" i="4"/>
  <c r="AP228" i="4"/>
  <c r="AQ228" i="4"/>
  <c r="AR228" i="4"/>
  <c r="AS228" i="4"/>
  <c r="AT228" i="4"/>
  <c r="AU228" i="4"/>
  <c r="AV228" i="4"/>
  <c r="AW228" i="4"/>
  <c r="AX228" i="4"/>
  <c r="AY228" i="4"/>
  <c r="AZ228" i="4"/>
  <c r="BA228" i="4"/>
  <c r="D229" i="4"/>
  <c r="E229" i="4"/>
  <c r="F229" i="4"/>
  <c r="G229" i="4"/>
  <c r="H229" i="4"/>
  <c r="I229" i="4"/>
  <c r="J229" i="4"/>
  <c r="K229" i="4"/>
  <c r="L229" i="4"/>
  <c r="M229" i="4"/>
  <c r="N229" i="4"/>
  <c r="O229" i="4"/>
  <c r="P229" i="4"/>
  <c r="Q229" i="4"/>
  <c r="R229" i="4"/>
  <c r="S229" i="4"/>
  <c r="T229" i="4"/>
  <c r="U229" i="4"/>
  <c r="V229" i="4"/>
  <c r="W229" i="4"/>
  <c r="X229" i="4"/>
  <c r="Y229" i="4"/>
  <c r="Z229" i="4"/>
  <c r="AA229" i="4"/>
  <c r="AB229" i="4"/>
  <c r="AC229" i="4"/>
  <c r="AD229" i="4"/>
  <c r="AE229" i="4"/>
  <c r="AF229" i="4"/>
  <c r="AG229" i="4"/>
  <c r="AH229" i="4"/>
  <c r="AI229" i="4"/>
  <c r="AJ229" i="4"/>
  <c r="AK229" i="4"/>
  <c r="AL229" i="4"/>
  <c r="AM229" i="4"/>
  <c r="AN229" i="4"/>
  <c r="AO229" i="4"/>
  <c r="AP229" i="4"/>
  <c r="AQ229" i="4"/>
  <c r="AR229" i="4"/>
  <c r="AS229" i="4"/>
  <c r="AT229" i="4"/>
  <c r="AU229" i="4"/>
  <c r="AV229" i="4"/>
  <c r="AW229" i="4"/>
  <c r="AX229" i="4"/>
  <c r="AY229" i="4"/>
  <c r="AZ229" i="4"/>
  <c r="BA229" i="4"/>
  <c r="D230" i="4"/>
  <c r="E230" i="4"/>
  <c r="F230" i="4"/>
  <c r="G230" i="4"/>
  <c r="H230" i="4"/>
  <c r="I230" i="4"/>
  <c r="J230" i="4"/>
  <c r="K230" i="4"/>
  <c r="L230" i="4"/>
  <c r="M230" i="4"/>
  <c r="N230" i="4"/>
  <c r="O230" i="4"/>
  <c r="P230" i="4"/>
  <c r="Q230" i="4"/>
  <c r="R230" i="4"/>
  <c r="S230" i="4"/>
  <c r="T230" i="4"/>
  <c r="U230" i="4"/>
  <c r="V230" i="4"/>
  <c r="W230" i="4"/>
  <c r="X230" i="4"/>
  <c r="Y230" i="4"/>
  <c r="Z230" i="4"/>
  <c r="AA230" i="4"/>
  <c r="AB230" i="4"/>
  <c r="AC230" i="4"/>
  <c r="AD230" i="4"/>
  <c r="AE230" i="4"/>
  <c r="AF230" i="4"/>
  <c r="AG230" i="4"/>
  <c r="AH230" i="4"/>
  <c r="AI230" i="4"/>
  <c r="AJ230" i="4"/>
  <c r="AK230" i="4"/>
  <c r="AL230" i="4"/>
  <c r="AM230" i="4"/>
  <c r="AN230" i="4"/>
  <c r="AO230" i="4"/>
  <c r="AP230" i="4"/>
  <c r="AQ230" i="4"/>
  <c r="AR230" i="4"/>
  <c r="AS230" i="4"/>
  <c r="AT230" i="4"/>
  <c r="AU230" i="4"/>
  <c r="AV230" i="4"/>
  <c r="AW230" i="4"/>
  <c r="AX230" i="4"/>
  <c r="AY230" i="4"/>
  <c r="AZ230" i="4"/>
  <c r="BA230" i="4"/>
  <c r="D231" i="4"/>
  <c r="E231" i="4"/>
  <c r="F231" i="4"/>
  <c r="G231" i="4"/>
  <c r="H231" i="4"/>
  <c r="I231" i="4"/>
  <c r="J231" i="4"/>
  <c r="K231" i="4"/>
  <c r="L231" i="4"/>
  <c r="M231" i="4"/>
  <c r="N231" i="4"/>
  <c r="O231" i="4"/>
  <c r="P231" i="4"/>
  <c r="Q231" i="4"/>
  <c r="R231" i="4"/>
  <c r="S231" i="4"/>
  <c r="T231" i="4"/>
  <c r="U231" i="4"/>
  <c r="V231" i="4"/>
  <c r="W231" i="4"/>
  <c r="X231" i="4"/>
  <c r="Y231" i="4"/>
  <c r="Z231" i="4"/>
  <c r="AA231" i="4"/>
  <c r="AB231" i="4"/>
  <c r="AC231" i="4"/>
  <c r="AD231" i="4"/>
  <c r="AE231" i="4"/>
  <c r="AF231" i="4"/>
  <c r="AG231" i="4"/>
  <c r="AH231" i="4"/>
  <c r="AI231" i="4"/>
  <c r="AJ231" i="4"/>
  <c r="AK231" i="4"/>
  <c r="AL231" i="4"/>
  <c r="AM231" i="4"/>
  <c r="AN231" i="4"/>
  <c r="AO231" i="4"/>
  <c r="AP231" i="4"/>
  <c r="AQ231" i="4"/>
  <c r="AR231" i="4"/>
  <c r="AS231" i="4"/>
  <c r="AT231" i="4"/>
  <c r="AU231" i="4"/>
  <c r="AV231" i="4"/>
  <c r="AW231" i="4"/>
  <c r="AX231" i="4"/>
  <c r="AY231" i="4"/>
  <c r="AZ231" i="4"/>
  <c r="BA231" i="4"/>
  <c r="D232" i="4"/>
  <c r="E232" i="4"/>
  <c r="F232" i="4"/>
  <c r="G232" i="4"/>
  <c r="H232" i="4"/>
  <c r="I232" i="4"/>
  <c r="J232" i="4"/>
  <c r="K232" i="4"/>
  <c r="L232" i="4"/>
  <c r="M232" i="4"/>
  <c r="N232" i="4"/>
  <c r="O232" i="4"/>
  <c r="P232" i="4"/>
  <c r="Q232" i="4"/>
  <c r="R232" i="4"/>
  <c r="S232" i="4"/>
  <c r="T232" i="4"/>
  <c r="U232" i="4"/>
  <c r="V232" i="4"/>
  <c r="W232" i="4"/>
  <c r="X232" i="4"/>
  <c r="Y232" i="4"/>
  <c r="Z232" i="4"/>
  <c r="AA232" i="4"/>
  <c r="AB232" i="4"/>
  <c r="AC232" i="4"/>
  <c r="AD232" i="4"/>
  <c r="AE232" i="4"/>
  <c r="AF232" i="4"/>
  <c r="AG232" i="4"/>
  <c r="AH232" i="4"/>
  <c r="AI232" i="4"/>
  <c r="AJ232" i="4"/>
  <c r="AK232" i="4"/>
  <c r="AL232" i="4"/>
  <c r="AM232" i="4"/>
  <c r="AN232" i="4"/>
  <c r="AO232" i="4"/>
  <c r="AP232" i="4"/>
  <c r="AQ232" i="4"/>
  <c r="AR232" i="4"/>
  <c r="AS232" i="4"/>
  <c r="AT232" i="4"/>
  <c r="AU232" i="4"/>
  <c r="AV232" i="4"/>
  <c r="AW232" i="4"/>
  <c r="AX232" i="4"/>
  <c r="AY232" i="4"/>
  <c r="AZ232" i="4"/>
  <c r="BA232" i="4"/>
  <c r="D233" i="4"/>
  <c r="E233" i="4"/>
  <c r="F233" i="4"/>
  <c r="G233" i="4"/>
  <c r="H233" i="4"/>
  <c r="I233" i="4"/>
  <c r="J233" i="4"/>
  <c r="K233" i="4"/>
  <c r="L233" i="4"/>
  <c r="M233" i="4"/>
  <c r="N233" i="4"/>
  <c r="O233" i="4"/>
  <c r="P233" i="4"/>
  <c r="Q233" i="4"/>
  <c r="R233" i="4"/>
  <c r="S233" i="4"/>
  <c r="T233" i="4"/>
  <c r="U233" i="4"/>
  <c r="V233" i="4"/>
  <c r="W233" i="4"/>
  <c r="X233" i="4"/>
  <c r="Y233" i="4"/>
  <c r="Z233" i="4"/>
  <c r="AA233" i="4"/>
  <c r="AB233" i="4"/>
  <c r="AC233" i="4"/>
  <c r="AD233" i="4"/>
  <c r="AE233" i="4"/>
  <c r="AF233" i="4"/>
  <c r="AG233" i="4"/>
  <c r="AH233" i="4"/>
  <c r="AI233" i="4"/>
  <c r="AJ233" i="4"/>
  <c r="AK233" i="4"/>
  <c r="AL233" i="4"/>
  <c r="AM233" i="4"/>
  <c r="AN233" i="4"/>
  <c r="AO233" i="4"/>
  <c r="AP233" i="4"/>
  <c r="AQ233" i="4"/>
  <c r="AR233" i="4"/>
  <c r="AS233" i="4"/>
  <c r="AT233" i="4"/>
  <c r="AU233" i="4"/>
  <c r="AV233" i="4"/>
  <c r="AW233" i="4"/>
  <c r="AX233" i="4"/>
  <c r="AY233" i="4"/>
  <c r="AZ233" i="4"/>
  <c r="BA233" i="4"/>
  <c r="D234" i="4"/>
  <c r="E234" i="4"/>
  <c r="F234" i="4"/>
  <c r="G234" i="4"/>
  <c r="H234" i="4"/>
  <c r="I234" i="4"/>
  <c r="J234" i="4"/>
  <c r="K234" i="4"/>
  <c r="L234" i="4"/>
  <c r="M234" i="4"/>
  <c r="N234" i="4"/>
  <c r="O234" i="4"/>
  <c r="P234" i="4"/>
  <c r="Q234" i="4"/>
  <c r="R234" i="4"/>
  <c r="S234" i="4"/>
  <c r="T234" i="4"/>
  <c r="U234" i="4"/>
  <c r="V234" i="4"/>
  <c r="W234" i="4"/>
  <c r="X234" i="4"/>
  <c r="Y234" i="4"/>
  <c r="Z234" i="4"/>
  <c r="AA234" i="4"/>
  <c r="AB234" i="4"/>
  <c r="AC234" i="4"/>
  <c r="AD234" i="4"/>
  <c r="AE234" i="4"/>
  <c r="AF234" i="4"/>
  <c r="AG234" i="4"/>
  <c r="AH234" i="4"/>
  <c r="AI234" i="4"/>
  <c r="AJ234" i="4"/>
  <c r="AK234" i="4"/>
  <c r="AL234" i="4"/>
  <c r="AM234" i="4"/>
  <c r="AN234" i="4"/>
  <c r="AO234" i="4"/>
  <c r="AP234" i="4"/>
  <c r="AQ234" i="4"/>
  <c r="AR234" i="4"/>
  <c r="AS234" i="4"/>
  <c r="AT234" i="4"/>
  <c r="AU234" i="4"/>
  <c r="AV234" i="4"/>
  <c r="AW234" i="4"/>
  <c r="AX234" i="4"/>
  <c r="AY234" i="4"/>
  <c r="AZ234" i="4"/>
  <c r="BA234" i="4"/>
  <c r="D235" i="4"/>
  <c r="E235" i="4"/>
  <c r="F235" i="4"/>
  <c r="G235" i="4"/>
  <c r="H235" i="4"/>
  <c r="I235" i="4"/>
  <c r="J235" i="4"/>
  <c r="K235" i="4"/>
  <c r="L235" i="4"/>
  <c r="M235" i="4"/>
  <c r="N235" i="4"/>
  <c r="O235" i="4"/>
  <c r="P235" i="4"/>
  <c r="Q235" i="4"/>
  <c r="R235" i="4"/>
  <c r="S235" i="4"/>
  <c r="T235" i="4"/>
  <c r="U235" i="4"/>
  <c r="V235" i="4"/>
  <c r="W235" i="4"/>
  <c r="X235" i="4"/>
  <c r="Y235" i="4"/>
  <c r="Z235" i="4"/>
  <c r="AA235" i="4"/>
  <c r="AB235" i="4"/>
  <c r="AC235" i="4"/>
  <c r="AD235" i="4"/>
  <c r="AE235" i="4"/>
  <c r="AF235" i="4"/>
  <c r="AG235" i="4"/>
  <c r="AH235" i="4"/>
  <c r="AI235" i="4"/>
  <c r="AJ235" i="4"/>
  <c r="AK235" i="4"/>
  <c r="AL235" i="4"/>
  <c r="AM235" i="4"/>
  <c r="AN235" i="4"/>
  <c r="AO235" i="4"/>
  <c r="AP235" i="4"/>
  <c r="AQ235" i="4"/>
  <c r="AR235" i="4"/>
  <c r="AS235" i="4"/>
  <c r="AT235" i="4"/>
  <c r="AU235" i="4"/>
  <c r="AV235" i="4"/>
  <c r="AW235" i="4"/>
  <c r="AX235" i="4"/>
  <c r="AY235" i="4"/>
  <c r="AZ235" i="4"/>
  <c r="BA235" i="4"/>
  <c r="D236" i="4"/>
  <c r="E236" i="4"/>
  <c r="F236" i="4"/>
  <c r="G236" i="4"/>
  <c r="H236" i="4"/>
  <c r="I236" i="4"/>
  <c r="J236" i="4"/>
  <c r="K236" i="4"/>
  <c r="L236" i="4"/>
  <c r="M236" i="4"/>
  <c r="N236" i="4"/>
  <c r="O236" i="4"/>
  <c r="P236" i="4"/>
  <c r="Q236" i="4"/>
  <c r="R236" i="4"/>
  <c r="S236" i="4"/>
  <c r="T236" i="4"/>
  <c r="U236" i="4"/>
  <c r="V236" i="4"/>
  <c r="W236" i="4"/>
  <c r="X236" i="4"/>
  <c r="Y236" i="4"/>
  <c r="Z236" i="4"/>
  <c r="AA236" i="4"/>
  <c r="AB236" i="4"/>
  <c r="AC236" i="4"/>
  <c r="AD236" i="4"/>
  <c r="AE236" i="4"/>
  <c r="AF236" i="4"/>
  <c r="AG236" i="4"/>
  <c r="AH236" i="4"/>
  <c r="AI236" i="4"/>
  <c r="AJ236" i="4"/>
  <c r="AK236" i="4"/>
  <c r="AL236" i="4"/>
  <c r="AM236" i="4"/>
  <c r="AN236" i="4"/>
  <c r="AO236" i="4"/>
  <c r="AP236" i="4"/>
  <c r="AQ236" i="4"/>
  <c r="AR236" i="4"/>
  <c r="AS236" i="4"/>
  <c r="AT236" i="4"/>
  <c r="AU236" i="4"/>
  <c r="AV236" i="4"/>
  <c r="AW236" i="4"/>
  <c r="AX236" i="4"/>
  <c r="AY236" i="4"/>
  <c r="AZ236" i="4"/>
  <c r="BA236" i="4"/>
  <c r="D237" i="4"/>
  <c r="E237" i="4"/>
  <c r="F237" i="4"/>
  <c r="G237" i="4"/>
  <c r="H237" i="4"/>
  <c r="I237" i="4"/>
  <c r="J237" i="4"/>
  <c r="K237" i="4"/>
  <c r="L237" i="4"/>
  <c r="M237" i="4"/>
  <c r="N237" i="4"/>
  <c r="O237" i="4"/>
  <c r="P237" i="4"/>
  <c r="Q237" i="4"/>
  <c r="R237" i="4"/>
  <c r="S237" i="4"/>
  <c r="T237" i="4"/>
  <c r="U237" i="4"/>
  <c r="V237" i="4"/>
  <c r="W237" i="4"/>
  <c r="X237" i="4"/>
  <c r="Y237" i="4"/>
  <c r="Z237" i="4"/>
  <c r="AA237" i="4"/>
  <c r="AB237" i="4"/>
  <c r="AC237" i="4"/>
  <c r="AD237" i="4"/>
  <c r="AE237" i="4"/>
  <c r="AF237" i="4"/>
  <c r="AG237" i="4"/>
  <c r="AH237" i="4"/>
  <c r="AI237" i="4"/>
  <c r="AJ237" i="4"/>
  <c r="AK237" i="4"/>
  <c r="AL237" i="4"/>
  <c r="AM237" i="4"/>
  <c r="AN237" i="4"/>
  <c r="AO237" i="4"/>
  <c r="AP237" i="4"/>
  <c r="AQ237" i="4"/>
  <c r="AR237" i="4"/>
  <c r="AS237" i="4"/>
  <c r="AT237" i="4"/>
  <c r="AU237" i="4"/>
  <c r="AV237" i="4"/>
  <c r="AW237" i="4"/>
  <c r="AX237" i="4"/>
  <c r="AY237" i="4"/>
  <c r="AZ237" i="4"/>
  <c r="BA237" i="4"/>
  <c r="D238" i="4"/>
  <c r="E238" i="4"/>
  <c r="F238" i="4"/>
  <c r="G238" i="4"/>
  <c r="H238" i="4"/>
  <c r="I238" i="4"/>
  <c r="J238" i="4"/>
  <c r="K238" i="4"/>
  <c r="L238" i="4"/>
  <c r="M238" i="4"/>
  <c r="N238" i="4"/>
  <c r="O238" i="4"/>
  <c r="P238" i="4"/>
  <c r="Q238" i="4"/>
  <c r="R238" i="4"/>
  <c r="S238" i="4"/>
  <c r="T238" i="4"/>
  <c r="U238" i="4"/>
  <c r="V238" i="4"/>
  <c r="W238" i="4"/>
  <c r="X238" i="4"/>
  <c r="Y238" i="4"/>
  <c r="Z238" i="4"/>
  <c r="AA238" i="4"/>
  <c r="AB238" i="4"/>
  <c r="AC238" i="4"/>
  <c r="AD238" i="4"/>
  <c r="AE238" i="4"/>
  <c r="AF238" i="4"/>
  <c r="AG238" i="4"/>
  <c r="AH238" i="4"/>
  <c r="AI238" i="4"/>
  <c r="AJ238" i="4"/>
  <c r="AK238" i="4"/>
  <c r="AL238" i="4"/>
  <c r="AM238" i="4"/>
  <c r="AN238" i="4"/>
  <c r="AO238" i="4"/>
  <c r="AP238" i="4"/>
  <c r="AQ238" i="4"/>
  <c r="AR238" i="4"/>
  <c r="AS238" i="4"/>
  <c r="AT238" i="4"/>
  <c r="AU238" i="4"/>
  <c r="AV238" i="4"/>
  <c r="AW238" i="4"/>
  <c r="AX238" i="4"/>
  <c r="AY238" i="4"/>
  <c r="AZ238" i="4"/>
  <c r="BA238" i="4"/>
  <c r="D239" i="4"/>
  <c r="E239" i="4"/>
  <c r="F239" i="4"/>
  <c r="G239" i="4"/>
  <c r="H239" i="4"/>
  <c r="I239" i="4"/>
  <c r="J239" i="4"/>
  <c r="K239" i="4"/>
  <c r="L239" i="4"/>
  <c r="M239" i="4"/>
  <c r="N239" i="4"/>
  <c r="O239" i="4"/>
  <c r="P239" i="4"/>
  <c r="Q239" i="4"/>
  <c r="R239" i="4"/>
  <c r="S239" i="4"/>
  <c r="T239" i="4"/>
  <c r="U239" i="4"/>
  <c r="V239" i="4"/>
  <c r="W239" i="4"/>
  <c r="X239" i="4"/>
  <c r="Y239" i="4"/>
  <c r="Z239" i="4"/>
  <c r="AA239" i="4"/>
  <c r="AB239" i="4"/>
  <c r="AC239" i="4"/>
  <c r="AD239" i="4"/>
  <c r="AE239" i="4"/>
  <c r="AF239" i="4"/>
  <c r="AG239" i="4"/>
  <c r="AH239" i="4"/>
  <c r="AI239" i="4"/>
  <c r="AJ239" i="4"/>
  <c r="AK239" i="4"/>
  <c r="AL239" i="4"/>
  <c r="AM239" i="4"/>
  <c r="AN239" i="4"/>
  <c r="AO239" i="4"/>
  <c r="AP239" i="4"/>
  <c r="AQ239" i="4"/>
  <c r="AR239" i="4"/>
  <c r="AS239" i="4"/>
  <c r="AT239" i="4"/>
  <c r="AU239" i="4"/>
  <c r="AV239" i="4"/>
  <c r="AW239" i="4"/>
  <c r="AX239" i="4"/>
  <c r="AY239" i="4"/>
  <c r="AZ239" i="4"/>
  <c r="BA239" i="4"/>
  <c r="D240" i="4"/>
  <c r="E240" i="4"/>
  <c r="F240" i="4"/>
  <c r="G240" i="4"/>
  <c r="H240" i="4"/>
  <c r="I240" i="4"/>
  <c r="J240" i="4"/>
  <c r="K240" i="4"/>
  <c r="L240" i="4"/>
  <c r="M240" i="4"/>
  <c r="N240" i="4"/>
  <c r="O240" i="4"/>
  <c r="P240" i="4"/>
  <c r="Q240" i="4"/>
  <c r="R240" i="4"/>
  <c r="S240" i="4"/>
  <c r="T240" i="4"/>
  <c r="U240" i="4"/>
  <c r="V240" i="4"/>
  <c r="W240" i="4"/>
  <c r="X240" i="4"/>
  <c r="Y240" i="4"/>
  <c r="Z240" i="4"/>
  <c r="AA240" i="4"/>
  <c r="AB240" i="4"/>
  <c r="AC240" i="4"/>
  <c r="AD240" i="4"/>
  <c r="AE240" i="4"/>
  <c r="AF240" i="4"/>
  <c r="AG240" i="4"/>
  <c r="AH240" i="4"/>
  <c r="AI240" i="4"/>
  <c r="AJ240" i="4"/>
  <c r="AK240" i="4"/>
  <c r="AL240" i="4"/>
  <c r="AM240" i="4"/>
  <c r="AN240" i="4"/>
  <c r="AO240" i="4"/>
  <c r="AP240" i="4"/>
  <c r="AQ240" i="4"/>
  <c r="AR240" i="4"/>
  <c r="AS240" i="4"/>
  <c r="AT240" i="4"/>
  <c r="AU240" i="4"/>
  <c r="AV240" i="4"/>
  <c r="AW240" i="4"/>
  <c r="AX240" i="4"/>
  <c r="AY240" i="4"/>
  <c r="AZ240" i="4"/>
  <c r="BA240" i="4"/>
  <c r="D241" i="4"/>
  <c r="E241" i="4"/>
  <c r="F241" i="4"/>
  <c r="G241" i="4"/>
  <c r="H241" i="4"/>
  <c r="I241" i="4"/>
  <c r="J241" i="4"/>
  <c r="K241" i="4"/>
  <c r="L241" i="4"/>
  <c r="M241" i="4"/>
  <c r="N241" i="4"/>
  <c r="O241" i="4"/>
  <c r="P241" i="4"/>
  <c r="Q241" i="4"/>
  <c r="R241" i="4"/>
  <c r="S241" i="4"/>
  <c r="T241" i="4"/>
  <c r="U241" i="4"/>
  <c r="V241" i="4"/>
  <c r="W241" i="4"/>
  <c r="X241" i="4"/>
  <c r="Y241" i="4"/>
  <c r="Z241" i="4"/>
  <c r="AA241" i="4"/>
  <c r="AB241" i="4"/>
  <c r="AC241" i="4"/>
  <c r="AD241" i="4"/>
  <c r="AE241" i="4"/>
  <c r="AF241" i="4"/>
  <c r="AG241" i="4"/>
  <c r="AH241" i="4"/>
  <c r="AI241" i="4"/>
  <c r="AJ241" i="4"/>
  <c r="AK241" i="4"/>
  <c r="AL241" i="4"/>
  <c r="AM241" i="4"/>
  <c r="AN241" i="4"/>
  <c r="AO241" i="4"/>
  <c r="AP241" i="4"/>
  <c r="AQ241" i="4"/>
  <c r="AR241" i="4"/>
  <c r="AS241" i="4"/>
  <c r="AT241" i="4"/>
  <c r="AU241" i="4"/>
  <c r="AV241" i="4"/>
  <c r="AW241" i="4"/>
  <c r="AX241" i="4"/>
  <c r="AY241" i="4"/>
  <c r="AZ241" i="4"/>
  <c r="BA241" i="4"/>
  <c r="D242" i="4"/>
  <c r="E242" i="4"/>
  <c r="F242" i="4"/>
  <c r="G242" i="4"/>
  <c r="H242" i="4"/>
  <c r="I242" i="4"/>
  <c r="J242" i="4"/>
  <c r="K242" i="4"/>
  <c r="L242" i="4"/>
  <c r="M242" i="4"/>
  <c r="N242" i="4"/>
  <c r="O242" i="4"/>
  <c r="P242" i="4"/>
  <c r="Q242" i="4"/>
  <c r="R242" i="4"/>
  <c r="S242" i="4"/>
  <c r="T242" i="4"/>
  <c r="U242" i="4"/>
  <c r="V242" i="4"/>
  <c r="W242" i="4"/>
  <c r="X242" i="4"/>
  <c r="Y242" i="4"/>
  <c r="Z242" i="4"/>
  <c r="AA242" i="4"/>
  <c r="AB242" i="4"/>
  <c r="AC242" i="4"/>
  <c r="AD242" i="4"/>
  <c r="AE242" i="4"/>
  <c r="AF242" i="4"/>
  <c r="AG242" i="4"/>
  <c r="AH242" i="4"/>
  <c r="AI242" i="4"/>
  <c r="AJ242" i="4"/>
  <c r="AK242" i="4"/>
  <c r="AL242" i="4"/>
  <c r="AM242" i="4"/>
  <c r="AN242" i="4"/>
  <c r="AO242" i="4"/>
  <c r="AP242" i="4"/>
  <c r="AQ242" i="4"/>
  <c r="AR242" i="4"/>
  <c r="AS242" i="4"/>
  <c r="AT242" i="4"/>
  <c r="AU242" i="4"/>
  <c r="AV242" i="4"/>
  <c r="AW242" i="4"/>
  <c r="AX242" i="4"/>
  <c r="AY242" i="4"/>
  <c r="AZ242" i="4"/>
  <c r="BA242" i="4"/>
  <c r="D243" i="4"/>
  <c r="E243" i="4"/>
  <c r="F243" i="4"/>
  <c r="G243" i="4"/>
  <c r="H243" i="4"/>
  <c r="I243" i="4"/>
  <c r="J243" i="4"/>
  <c r="K243" i="4"/>
  <c r="L243" i="4"/>
  <c r="M243" i="4"/>
  <c r="N243" i="4"/>
  <c r="O243" i="4"/>
  <c r="P243" i="4"/>
  <c r="Q243" i="4"/>
  <c r="R243" i="4"/>
  <c r="S243" i="4"/>
  <c r="T243" i="4"/>
  <c r="U243" i="4"/>
  <c r="V243" i="4"/>
  <c r="W243" i="4"/>
  <c r="X243" i="4"/>
  <c r="Y243" i="4"/>
  <c r="Z243" i="4"/>
  <c r="AA243" i="4"/>
  <c r="AB243" i="4"/>
  <c r="AC243" i="4"/>
  <c r="AD243" i="4"/>
  <c r="AE243" i="4"/>
  <c r="AF243" i="4"/>
  <c r="AG243" i="4"/>
  <c r="AH243" i="4"/>
  <c r="AI243" i="4"/>
  <c r="AJ243" i="4"/>
  <c r="AK243" i="4"/>
  <c r="AL243" i="4"/>
  <c r="AM243" i="4"/>
  <c r="AN243" i="4"/>
  <c r="AO243" i="4"/>
  <c r="AP243" i="4"/>
  <c r="AQ243" i="4"/>
  <c r="AR243" i="4"/>
  <c r="AS243" i="4"/>
  <c r="AT243" i="4"/>
  <c r="AU243" i="4"/>
  <c r="AV243" i="4"/>
  <c r="AW243" i="4"/>
  <c r="AX243" i="4"/>
  <c r="AY243" i="4"/>
  <c r="AZ243" i="4"/>
  <c r="BA243" i="4"/>
  <c r="D244" i="4"/>
  <c r="E244" i="4"/>
  <c r="F244" i="4"/>
  <c r="G244" i="4"/>
  <c r="H244" i="4"/>
  <c r="I244" i="4"/>
  <c r="J244" i="4"/>
  <c r="K244" i="4"/>
  <c r="L244" i="4"/>
  <c r="M244" i="4"/>
  <c r="N244" i="4"/>
  <c r="O244" i="4"/>
  <c r="P244" i="4"/>
  <c r="Q244" i="4"/>
  <c r="R244" i="4"/>
  <c r="S244" i="4"/>
  <c r="T244" i="4"/>
  <c r="U244" i="4"/>
  <c r="V244" i="4"/>
  <c r="W244" i="4"/>
  <c r="X244" i="4"/>
  <c r="Y244" i="4"/>
  <c r="Z244" i="4"/>
  <c r="AA244" i="4"/>
  <c r="AB244" i="4"/>
  <c r="AC244" i="4"/>
  <c r="AD244" i="4"/>
  <c r="AE244" i="4"/>
  <c r="AF244" i="4"/>
  <c r="AG244" i="4"/>
  <c r="AH244" i="4"/>
  <c r="AI244" i="4"/>
  <c r="AJ244" i="4"/>
  <c r="AK244" i="4"/>
  <c r="AL244" i="4"/>
  <c r="AM244" i="4"/>
  <c r="AN244" i="4"/>
  <c r="AO244" i="4"/>
  <c r="AP244" i="4"/>
  <c r="AQ244" i="4"/>
  <c r="AR244" i="4"/>
  <c r="AS244" i="4"/>
  <c r="AT244" i="4"/>
  <c r="AU244" i="4"/>
  <c r="AV244" i="4"/>
  <c r="AW244" i="4"/>
  <c r="AX244" i="4"/>
  <c r="AY244" i="4"/>
  <c r="AZ244" i="4"/>
  <c r="BA244" i="4"/>
  <c r="D245" i="4"/>
  <c r="E245" i="4"/>
  <c r="F245" i="4"/>
  <c r="G245" i="4"/>
  <c r="H245" i="4"/>
  <c r="I245" i="4"/>
  <c r="J245" i="4"/>
  <c r="K245" i="4"/>
  <c r="L245" i="4"/>
  <c r="M245" i="4"/>
  <c r="N245" i="4"/>
  <c r="O245" i="4"/>
  <c r="P245" i="4"/>
  <c r="Q245" i="4"/>
  <c r="R245" i="4"/>
  <c r="S245" i="4"/>
  <c r="T245" i="4"/>
  <c r="U245" i="4"/>
  <c r="V245" i="4"/>
  <c r="W245" i="4"/>
  <c r="X245" i="4"/>
  <c r="Y245" i="4"/>
  <c r="Z245" i="4"/>
  <c r="AA245" i="4"/>
  <c r="AB245" i="4"/>
  <c r="AC245" i="4"/>
  <c r="AD245" i="4"/>
  <c r="AE245" i="4"/>
  <c r="AF245" i="4"/>
  <c r="AG245" i="4"/>
  <c r="AH245" i="4"/>
  <c r="AI245" i="4"/>
  <c r="AJ245" i="4"/>
  <c r="AK245" i="4"/>
  <c r="AL245" i="4"/>
  <c r="AM245" i="4"/>
  <c r="AN245" i="4"/>
  <c r="AO245" i="4"/>
  <c r="AP245" i="4"/>
  <c r="AQ245" i="4"/>
  <c r="AR245" i="4"/>
  <c r="AS245" i="4"/>
  <c r="AT245" i="4"/>
  <c r="AU245" i="4"/>
  <c r="AV245" i="4"/>
  <c r="AW245" i="4"/>
  <c r="AX245" i="4"/>
  <c r="AY245" i="4"/>
  <c r="AZ245" i="4"/>
  <c r="BA245" i="4"/>
  <c r="D246" i="4"/>
  <c r="E246" i="4"/>
  <c r="F246" i="4"/>
  <c r="G246" i="4"/>
  <c r="H246" i="4"/>
  <c r="I246" i="4"/>
  <c r="J246" i="4"/>
  <c r="K246" i="4"/>
  <c r="L246" i="4"/>
  <c r="M246" i="4"/>
  <c r="N246" i="4"/>
  <c r="O246" i="4"/>
  <c r="P246" i="4"/>
  <c r="Q246" i="4"/>
  <c r="R246" i="4"/>
  <c r="S246" i="4"/>
  <c r="T246" i="4"/>
  <c r="U246" i="4"/>
  <c r="V246" i="4"/>
  <c r="W246" i="4"/>
  <c r="X246" i="4"/>
  <c r="Y246" i="4"/>
  <c r="Z246" i="4"/>
  <c r="AA246" i="4"/>
  <c r="AB246" i="4"/>
  <c r="AC246" i="4"/>
  <c r="AD246" i="4"/>
  <c r="AE246" i="4"/>
  <c r="AF246" i="4"/>
  <c r="AG246" i="4"/>
  <c r="AH246" i="4"/>
  <c r="AI246" i="4"/>
  <c r="AJ246" i="4"/>
  <c r="AK246" i="4"/>
  <c r="AL246" i="4"/>
  <c r="AM246" i="4"/>
  <c r="AN246" i="4"/>
  <c r="AO246" i="4"/>
  <c r="AP246" i="4"/>
  <c r="AQ246" i="4"/>
  <c r="AR246" i="4"/>
  <c r="AS246" i="4"/>
  <c r="AT246" i="4"/>
  <c r="AU246" i="4"/>
  <c r="AV246" i="4"/>
  <c r="AW246" i="4"/>
  <c r="AX246" i="4"/>
  <c r="AY246" i="4"/>
  <c r="AZ246" i="4"/>
  <c r="BA246" i="4"/>
  <c r="D247" i="4"/>
  <c r="E247" i="4"/>
  <c r="F247" i="4"/>
  <c r="G247" i="4"/>
  <c r="H247" i="4"/>
  <c r="I247" i="4"/>
  <c r="J247" i="4"/>
  <c r="K247" i="4"/>
  <c r="L247" i="4"/>
  <c r="M247" i="4"/>
  <c r="N247" i="4"/>
  <c r="O247" i="4"/>
  <c r="P247" i="4"/>
  <c r="Q247" i="4"/>
  <c r="R247" i="4"/>
  <c r="S247" i="4"/>
  <c r="T247" i="4"/>
  <c r="U247" i="4"/>
  <c r="V247" i="4"/>
  <c r="W247" i="4"/>
  <c r="X247" i="4"/>
  <c r="Y247" i="4"/>
  <c r="Z247" i="4"/>
  <c r="AA247" i="4"/>
  <c r="AB247" i="4"/>
  <c r="AC247" i="4"/>
  <c r="AD247" i="4"/>
  <c r="AE247" i="4"/>
  <c r="AF247" i="4"/>
  <c r="AG247" i="4"/>
  <c r="AH247" i="4"/>
  <c r="AI247" i="4"/>
  <c r="AJ247" i="4"/>
  <c r="AK247" i="4"/>
  <c r="AL247" i="4"/>
  <c r="AM247" i="4"/>
  <c r="AN247" i="4"/>
  <c r="AO247" i="4"/>
  <c r="AP247" i="4"/>
  <c r="AQ247" i="4"/>
  <c r="AR247" i="4"/>
  <c r="AS247" i="4"/>
  <c r="AT247" i="4"/>
  <c r="AU247" i="4"/>
  <c r="AV247" i="4"/>
  <c r="AW247" i="4"/>
  <c r="AX247" i="4"/>
  <c r="AY247" i="4"/>
  <c r="AZ247" i="4"/>
  <c r="BA247" i="4"/>
  <c r="D248" i="4"/>
  <c r="E248" i="4"/>
  <c r="F248" i="4"/>
  <c r="G248" i="4"/>
  <c r="H248" i="4"/>
  <c r="I248" i="4"/>
  <c r="J248" i="4"/>
  <c r="K248" i="4"/>
  <c r="L248" i="4"/>
  <c r="M248" i="4"/>
  <c r="N248" i="4"/>
  <c r="O248" i="4"/>
  <c r="P248" i="4"/>
  <c r="Q248" i="4"/>
  <c r="R248" i="4"/>
  <c r="S248" i="4"/>
  <c r="T248" i="4"/>
  <c r="U248" i="4"/>
  <c r="V248" i="4"/>
  <c r="W248" i="4"/>
  <c r="X248" i="4"/>
  <c r="Y248" i="4"/>
  <c r="Z248" i="4"/>
  <c r="AA248" i="4"/>
  <c r="AB248" i="4"/>
  <c r="AC248" i="4"/>
  <c r="AD248" i="4"/>
  <c r="AE248" i="4"/>
  <c r="AF248" i="4"/>
  <c r="AG248" i="4"/>
  <c r="AH248" i="4"/>
  <c r="AI248" i="4"/>
  <c r="AJ248" i="4"/>
  <c r="AK248" i="4"/>
  <c r="AL248" i="4"/>
  <c r="AM248" i="4"/>
  <c r="AN248" i="4"/>
  <c r="AO248" i="4"/>
  <c r="AP248" i="4"/>
  <c r="AQ248" i="4"/>
  <c r="AR248" i="4"/>
  <c r="AS248" i="4"/>
  <c r="AT248" i="4"/>
  <c r="AU248" i="4"/>
  <c r="AV248" i="4"/>
  <c r="AW248" i="4"/>
  <c r="AX248" i="4"/>
  <c r="AY248" i="4"/>
  <c r="AZ248" i="4"/>
  <c r="BA248" i="4"/>
  <c r="D249" i="4"/>
  <c r="E249" i="4"/>
  <c r="F249" i="4"/>
  <c r="G249" i="4"/>
  <c r="H249" i="4"/>
  <c r="I249" i="4"/>
  <c r="J249" i="4"/>
  <c r="K249" i="4"/>
  <c r="L249" i="4"/>
  <c r="M249" i="4"/>
  <c r="N249" i="4"/>
  <c r="O249" i="4"/>
  <c r="P249" i="4"/>
  <c r="Q249" i="4"/>
  <c r="R249" i="4"/>
  <c r="S249" i="4"/>
  <c r="T249" i="4"/>
  <c r="U249" i="4"/>
  <c r="V249" i="4"/>
  <c r="W249" i="4"/>
  <c r="X249" i="4"/>
  <c r="Y249" i="4"/>
  <c r="Z249" i="4"/>
  <c r="AA249" i="4"/>
  <c r="AB249" i="4"/>
  <c r="AC249" i="4"/>
  <c r="AD249" i="4"/>
  <c r="AE249" i="4"/>
  <c r="AF249" i="4"/>
  <c r="AG249" i="4"/>
  <c r="AH249" i="4"/>
  <c r="AI249" i="4"/>
  <c r="AJ249" i="4"/>
  <c r="AK249" i="4"/>
  <c r="AL249" i="4"/>
  <c r="AM249" i="4"/>
  <c r="AN249" i="4"/>
  <c r="AO249" i="4"/>
  <c r="AP249" i="4"/>
  <c r="AQ249" i="4"/>
  <c r="AR249" i="4"/>
  <c r="AS249" i="4"/>
  <c r="AT249" i="4"/>
  <c r="AU249" i="4"/>
  <c r="AV249" i="4"/>
  <c r="AW249" i="4"/>
  <c r="AX249" i="4"/>
  <c r="AY249" i="4"/>
  <c r="AZ249" i="4"/>
  <c r="BA249" i="4"/>
  <c r="D250" i="4"/>
  <c r="E250" i="4"/>
  <c r="F250" i="4"/>
  <c r="G250" i="4"/>
  <c r="H250" i="4"/>
  <c r="I250" i="4"/>
  <c r="J250" i="4"/>
  <c r="K250" i="4"/>
  <c r="L250" i="4"/>
  <c r="M250" i="4"/>
  <c r="N250" i="4"/>
  <c r="O250" i="4"/>
  <c r="P250" i="4"/>
  <c r="Q250" i="4"/>
  <c r="R250" i="4"/>
  <c r="S250" i="4"/>
  <c r="T250" i="4"/>
  <c r="U250" i="4"/>
  <c r="V250" i="4"/>
  <c r="W250" i="4"/>
  <c r="X250" i="4"/>
  <c r="Y250" i="4"/>
  <c r="Z250" i="4"/>
  <c r="AA250" i="4"/>
  <c r="AB250" i="4"/>
  <c r="AC250" i="4"/>
  <c r="AD250" i="4"/>
  <c r="AE250" i="4"/>
  <c r="AF250" i="4"/>
  <c r="AG250" i="4"/>
  <c r="AH250" i="4"/>
  <c r="AI250" i="4"/>
  <c r="AJ250" i="4"/>
  <c r="AK250" i="4"/>
  <c r="AL250" i="4"/>
  <c r="AM250" i="4"/>
  <c r="AN250" i="4"/>
  <c r="AO250" i="4"/>
  <c r="AP250" i="4"/>
  <c r="AQ250" i="4"/>
  <c r="AR250" i="4"/>
  <c r="AS250" i="4"/>
  <c r="AT250" i="4"/>
  <c r="AU250" i="4"/>
  <c r="AV250" i="4"/>
  <c r="AW250" i="4"/>
  <c r="AX250" i="4"/>
  <c r="AY250" i="4"/>
  <c r="AZ250" i="4"/>
  <c r="BA250" i="4"/>
  <c r="D251" i="4"/>
  <c r="E251" i="4"/>
  <c r="F251" i="4"/>
  <c r="G251" i="4"/>
  <c r="H251" i="4"/>
  <c r="I251" i="4"/>
  <c r="J251" i="4"/>
  <c r="K251" i="4"/>
  <c r="L251" i="4"/>
  <c r="M251" i="4"/>
  <c r="N251" i="4"/>
  <c r="O251" i="4"/>
  <c r="P251" i="4"/>
  <c r="Q251" i="4"/>
  <c r="R251" i="4"/>
  <c r="S251" i="4"/>
  <c r="T251" i="4"/>
  <c r="U251" i="4"/>
  <c r="V251" i="4"/>
  <c r="W251" i="4"/>
  <c r="X251" i="4"/>
  <c r="Y251" i="4"/>
  <c r="Z251" i="4"/>
  <c r="AA251" i="4"/>
  <c r="AB251" i="4"/>
  <c r="AC251" i="4"/>
  <c r="AD251" i="4"/>
  <c r="AE251" i="4"/>
  <c r="AF251" i="4"/>
  <c r="AG251" i="4"/>
  <c r="AH251" i="4"/>
  <c r="AI251" i="4"/>
  <c r="AJ251" i="4"/>
  <c r="AK251" i="4"/>
  <c r="AL251" i="4"/>
  <c r="AM251" i="4"/>
  <c r="AN251" i="4"/>
  <c r="AO251" i="4"/>
  <c r="AP251" i="4"/>
  <c r="AQ251" i="4"/>
  <c r="AR251" i="4"/>
  <c r="AS251" i="4"/>
  <c r="AT251" i="4"/>
  <c r="AU251" i="4"/>
  <c r="AV251" i="4"/>
  <c r="AW251" i="4"/>
  <c r="AX251" i="4"/>
  <c r="AY251" i="4"/>
  <c r="AZ251" i="4"/>
  <c r="BA251" i="4"/>
  <c r="D252" i="4"/>
  <c r="E252" i="4"/>
  <c r="F252" i="4"/>
  <c r="G252" i="4"/>
  <c r="H252" i="4"/>
  <c r="I252" i="4"/>
  <c r="J252" i="4"/>
  <c r="K252" i="4"/>
  <c r="L252" i="4"/>
  <c r="M252" i="4"/>
  <c r="N252" i="4"/>
  <c r="O252" i="4"/>
  <c r="P252" i="4"/>
  <c r="Q252" i="4"/>
  <c r="R252" i="4"/>
  <c r="S252" i="4"/>
  <c r="T252" i="4"/>
  <c r="U252" i="4"/>
  <c r="V252" i="4"/>
  <c r="W252" i="4"/>
  <c r="X252" i="4"/>
  <c r="Y252" i="4"/>
  <c r="Z252" i="4"/>
  <c r="AA252" i="4"/>
  <c r="AB252" i="4"/>
  <c r="AC252" i="4"/>
  <c r="AD252" i="4"/>
  <c r="AE252" i="4"/>
  <c r="AF252" i="4"/>
  <c r="AG252" i="4"/>
  <c r="AH252" i="4"/>
  <c r="AI252" i="4"/>
  <c r="AJ252" i="4"/>
  <c r="AK252" i="4"/>
  <c r="AL252" i="4"/>
  <c r="AM252" i="4"/>
  <c r="AN252" i="4"/>
  <c r="AO252" i="4"/>
  <c r="AP252" i="4"/>
  <c r="AQ252" i="4"/>
  <c r="AR252" i="4"/>
  <c r="AS252" i="4"/>
  <c r="AT252" i="4"/>
  <c r="AU252" i="4"/>
  <c r="AV252" i="4"/>
  <c r="AW252" i="4"/>
  <c r="AX252" i="4"/>
  <c r="AY252" i="4"/>
  <c r="AZ252" i="4"/>
  <c r="BA252" i="4"/>
  <c r="D253" i="4"/>
  <c r="E253" i="4"/>
  <c r="F253" i="4"/>
  <c r="G253" i="4"/>
  <c r="H253" i="4"/>
  <c r="I253" i="4"/>
  <c r="J253" i="4"/>
  <c r="K253" i="4"/>
  <c r="L253" i="4"/>
  <c r="M253" i="4"/>
  <c r="N253" i="4"/>
  <c r="O253" i="4"/>
  <c r="P253" i="4"/>
  <c r="Q253" i="4"/>
  <c r="R253" i="4"/>
  <c r="S253" i="4"/>
  <c r="T253" i="4"/>
  <c r="U253" i="4"/>
  <c r="V253" i="4"/>
  <c r="W253" i="4"/>
  <c r="X253" i="4"/>
  <c r="Y253" i="4"/>
  <c r="Z253" i="4"/>
  <c r="AA253" i="4"/>
  <c r="AB253" i="4"/>
  <c r="AC253" i="4"/>
  <c r="AD253" i="4"/>
  <c r="AE253" i="4"/>
  <c r="AF253" i="4"/>
  <c r="AG253" i="4"/>
  <c r="AH253" i="4"/>
  <c r="AI253" i="4"/>
  <c r="AJ253" i="4"/>
  <c r="AK253" i="4"/>
  <c r="AL253" i="4"/>
  <c r="AM253" i="4"/>
  <c r="AN253" i="4"/>
  <c r="AO253" i="4"/>
  <c r="AP253" i="4"/>
  <c r="AQ253" i="4"/>
  <c r="AR253" i="4"/>
  <c r="AS253" i="4"/>
  <c r="AT253" i="4"/>
  <c r="AU253" i="4"/>
  <c r="AV253" i="4"/>
  <c r="AW253" i="4"/>
  <c r="AX253" i="4"/>
  <c r="AY253" i="4"/>
  <c r="AZ253" i="4"/>
  <c r="BA253" i="4"/>
  <c r="D254" i="4"/>
  <c r="E254" i="4"/>
  <c r="F254" i="4"/>
  <c r="G254" i="4"/>
  <c r="H254" i="4"/>
  <c r="I254" i="4"/>
  <c r="J254" i="4"/>
  <c r="K254" i="4"/>
  <c r="L254" i="4"/>
  <c r="M254" i="4"/>
  <c r="N254" i="4"/>
  <c r="O254" i="4"/>
  <c r="P254" i="4"/>
  <c r="Q254" i="4"/>
  <c r="R254" i="4"/>
  <c r="S254" i="4"/>
  <c r="T254" i="4"/>
  <c r="U254" i="4"/>
  <c r="V254" i="4"/>
  <c r="W254" i="4"/>
  <c r="X254" i="4"/>
  <c r="Y254" i="4"/>
  <c r="Z254" i="4"/>
  <c r="AA254" i="4"/>
  <c r="AB254" i="4"/>
  <c r="AC254" i="4"/>
  <c r="AD254" i="4"/>
  <c r="AE254" i="4"/>
  <c r="AF254" i="4"/>
  <c r="AG254" i="4"/>
  <c r="AH254" i="4"/>
  <c r="AI254" i="4"/>
  <c r="AJ254" i="4"/>
  <c r="AK254" i="4"/>
  <c r="AL254" i="4"/>
  <c r="AM254" i="4"/>
  <c r="AN254" i="4"/>
  <c r="AO254" i="4"/>
  <c r="AP254" i="4"/>
  <c r="AQ254" i="4"/>
  <c r="AR254" i="4"/>
  <c r="AS254" i="4"/>
  <c r="AT254" i="4"/>
  <c r="AU254" i="4"/>
  <c r="AV254" i="4"/>
  <c r="AW254" i="4"/>
  <c r="AX254" i="4"/>
  <c r="AY254" i="4"/>
  <c r="AZ254" i="4"/>
  <c r="BA254" i="4"/>
  <c r="D255" i="4"/>
  <c r="E255" i="4"/>
  <c r="F255" i="4"/>
  <c r="G255" i="4"/>
  <c r="H255" i="4"/>
  <c r="I255" i="4"/>
  <c r="J255" i="4"/>
  <c r="K255" i="4"/>
  <c r="L255" i="4"/>
  <c r="M255" i="4"/>
  <c r="N255" i="4"/>
  <c r="O255" i="4"/>
  <c r="P255" i="4"/>
  <c r="Q255" i="4"/>
  <c r="R255" i="4"/>
  <c r="S255" i="4"/>
  <c r="T255" i="4"/>
  <c r="U255" i="4"/>
  <c r="V255" i="4"/>
  <c r="W255" i="4"/>
  <c r="X255" i="4"/>
  <c r="Y255" i="4"/>
  <c r="Z255" i="4"/>
  <c r="AA255" i="4"/>
  <c r="AB255" i="4"/>
  <c r="AC255" i="4"/>
  <c r="AD255" i="4"/>
  <c r="AE255" i="4"/>
  <c r="AF255" i="4"/>
  <c r="AG255" i="4"/>
  <c r="AH255" i="4"/>
  <c r="AI255" i="4"/>
  <c r="AJ255" i="4"/>
  <c r="AK255" i="4"/>
  <c r="AL255" i="4"/>
  <c r="AM255" i="4"/>
  <c r="AN255" i="4"/>
  <c r="AO255" i="4"/>
  <c r="AP255" i="4"/>
  <c r="AQ255" i="4"/>
  <c r="AR255" i="4"/>
  <c r="AS255" i="4"/>
  <c r="AT255" i="4"/>
  <c r="AU255" i="4"/>
  <c r="AV255" i="4"/>
  <c r="AW255" i="4"/>
  <c r="AX255" i="4"/>
  <c r="AY255" i="4"/>
  <c r="AZ255" i="4"/>
  <c r="BA255" i="4"/>
  <c r="D256" i="4"/>
  <c r="E256" i="4"/>
  <c r="F256" i="4"/>
  <c r="G256" i="4"/>
  <c r="H256" i="4"/>
  <c r="I256" i="4"/>
  <c r="J256" i="4"/>
  <c r="K256" i="4"/>
  <c r="L256" i="4"/>
  <c r="M256" i="4"/>
  <c r="N256" i="4"/>
  <c r="O256" i="4"/>
  <c r="P256" i="4"/>
  <c r="Q256" i="4"/>
  <c r="R256" i="4"/>
  <c r="S256" i="4"/>
  <c r="T256" i="4"/>
  <c r="U256" i="4"/>
  <c r="V256" i="4"/>
  <c r="W256" i="4"/>
  <c r="X256" i="4"/>
  <c r="Y256" i="4"/>
  <c r="Z256" i="4"/>
  <c r="AA256" i="4"/>
  <c r="AB256" i="4"/>
  <c r="AC256" i="4"/>
  <c r="AD256" i="4"/>
  <c r="AE256" i="4"/>
  <c r="AF256" i="4"/>
  <c r="AG256" i="4"/>
  <c r="AH256" i="4"/>
  <c r="AI256" i="4"/>
  <c r="AJ256" i="4"/>
  <c r="AK256" i="4"/>
  <c r="AL256" i="4"/>
  <c r="AM256" i="4"/>
  <c r="AN256" i="4"/>
  <c r="AO256" i="4"/>
  <c r="AP256" i="4"/>
  <c r="AQ256" i="4"/>
  <c r="AR256" i="4"/>
  <c r="AS256" i="4"/>
  <c r="AT256" i="4"/>
  <c r="AU256" i="4"/>
  <c r="AV256" i="4"/>
  <c r="AW256" i="4"/>
  <c r="AX256" i="4"/>
  <c r="AY256" i="4"/>
  <c r="AZ256" i="4"/>
  <c r="BA256" i="4"/>
  <c r="D257" i="4"/>
  <c r="E257" i="4"/>
  <c r="F257" i="4"/>
  <c r="G257" i="4"/>
  <c r="H257" i="4"/>
  <c r="I257" i="4"/>
  <c r="J257" i="4"/>
  <c r="K257" i="4"/>
  <c r="L257" i="4"/>
  <c r="M257" i="4"/>
  <c r="N257" i="4"/>
  <c r="O257" i="4"/>
  <c r="P257" i="4"/>
  <c r="Q257" i="4"/>
  <c r="R257" i="4"/>
  <c r="S257" i="4"/>
  <c r="T257" i="4"/>
  <c r="U257" i="4"/>
  <c r="V257" i="4"/>
  <c r="W257" i="4"/>
  <c r="X257" i="4"/>
  <c r="Y257" i="4"/>
  <c r="Z257" i="4"/>
  <c r="AA257" i="4"/>
  <c r="AB257" i="4"/>
  <c r="AC257" i="4"/>
  <c r="AD257" i="4"/>
  <c r="AE257" i="4"/>
  <c r="AF257" i="4"/>
  <c r="AG257" i="4"/>
  <c r="AH257" i="4"/>
  <c r="AI257" i="4"/>
  <c r="AJ257" i="4"/>
  <c r="AK257" i="4"/>
  <c r="AL257" i="4"/>
  <c r="AM257" i="4"/>
  <c r="AN257" i="4"/>
  <c r="AO257" i="4"/>
  <c r="AP257" i="4"/>
  <c r="AQ257" i="4"/>
  <c r="AR257" i="4"/>
  <c r="AS257" i="4"/>
  <c r="AT257" i="4"/>
  <c r="AU257" i="4"/>
  <c r="AV257" i="4"/>
  <c r="AW257" i="4"/>
  <c r="AX257" i="4"/>
  <c r="AY257" i="4"/>
  <c r="AZ257" i="4"/>
  <c r="BA257" i="4"/>
  <c r="D258" i="4"/>
  <c r="E258" i="4"/>
  <c r="F258" i="4"/>
  <c r="G258" i="4"/>
  <c r="H258" i="4"/>
  <c r="I258" i="4"/>
  <c r="J258" i="4"/>
  <c r="K258" i="4"/>
  <c r="L258" i="4"/>
  <c r="M258" i="4"/>
  <c r="N258" i="4"/>
  <c r="O258" i="4"/>
  <c r="P258" i="4"/>
  <c r="Q258" i="4"/>
  <c r="R258" i="4"/>
  <c r="S258" i="4"/>
  <c r="T258" i="4"/>
  <c r="U258" i="4"/>
  <c r="V258" i="4"/>
  <c r="W258" i="4"/>
  <c r="X258" i="4"/>
  <c r="Y258" i="4"/>
  <c r="Z258" i="4"/>
  <c r="AA258" i="4"/>
  <c r="AB258" i="4"/>
  <c r="AC258" i="4"/>
  <c r="AD258" i="4"/>
  <c r="AE258" i="4"/>
  <c r="AF258" i="4"/>
  <c r="AG258" i="4"/>
  <c r="AH258" i="4"/>
  <c r="AI258" i="4"/>
  <c r="AJ258" i="4"/>
  <c r="AK258" i="4"/>
  <c r="AL258" i="4"/>
  <c r="AM258" i="4"/>
  <c r="AN258" i="4"/>
  <c r="AO258" i="4"/>
  <c r="AP258" i="4"/>
  <c r="AQ258" i="4"/>
  <c r="AR258" i="4"/>
  <c r="AS258" i="4"/>
  <c r="AT258" i="4"/>
  <c r="AU258" i="4"/>
  <c r="AV258" i="4"/>
  <c r="AW258" i="4"/>
  <c r="AX258" i="4"/>
  <c r="AY258" i="4"/>
  <c r="AZ258" i="4"/>
  <c r="BA258" i="4"/>
  <c r="D259" i="4"/>
  <c r="E259" i="4"/>
  <c r="F259" i="4"/>
  <c r="G259" i="4"/>
  <c r="H259" i="4"/>
  <c r="I259" i="4"/>
  <c r="J259" i="4"/>
  <c r="K259" i="4"/>
  <c r="L259" i="4"/>
  <c r="M259" i="4"/>
  <c r="N259" i="4"/>
  <c r="O259" i="4"/>
  <c r="P259" i="4"/>
  <c r="Q259" i="4"/>
  <c r="R259" i="4"/>
  <c r="S259" i="4"/>
  <c r="T259" i="4"/>
  <c r="U259" i="4"/>
  <c r="V259" i="4"/>
  <c r="W259" i="4"/>
  <c r="X259" i="4"/>
  <c r="Y259" i="4"/>
  <c r="Z259" i="4"/>
  <c r="AA259" i="4"/>
  <c r="AB259" i="4"/>
  <c r="AC259" i="4"/>
  <c r="AD259" i="4"/>
  <c r="AE259" i="4"/>
  <c r="AF259" i="4"/>
  <c r="AG259" i="4"/>
  <c r="AH259" i="4"/>
  <c r="AI259" i="4"/>
  <c r="AJ259" i="4"/>
  <c r="AK259" i="4"/>
  <c r="AL259" i="4"/>
  <c r="AM259" i="4"/>
  <c r="AN259" i="4"/>
  <c r="AO259" i="4"/>
  <c r="AP259" i="4"/>
  <c r="AQ259" i="4"/>
  <c r="AR259" i="4"/>
  <c r="AS259" i="4"/>
  <c r="AT259" i="4"/>
  <c r="AU259" i="4"/>
  <c r="AV259" i="4"/>
  <c r="AW259" i="4"/>
  <c r="AX259" i="4"/>
  <c r="AY259" i="4"/>
  <c r="AZ259" i="4"/>
  <c r="BA259" i="4"/>
  <c r="D260" i="4"/>
  <c r="E260" i="4"/>
  <c r="F260" i="4"/>
  <c r="G260" i="4"/>
  <c r="H260" i="4"/>
  <c r="I260" i="4"/>
  <c r="J260" i="4"/>
  <c r="K260" i="4"/>
  <c r="L260" i="4"/>
  <c r="M260" i="4"/>
  <c r="N260" i="4"/>
  <c r="O260" i="4"/>
  <c r="P260" i="4"/>
  <c r="Q260" i="4"/>
  <c r="R260" i="4"/>
  <c r="S260" i="4"/>
  <c r="T260" i="4"/>
  <c r="U260" i="4"/>
  <c r="V260" i="4"/>
  <c r="W260" i="4"/>
  <c r="X260" i="4"/>
  <c r="Y260" i="4"/>
  <c r="Z260" i="4"/>
  <c r="AA260" i="4"/>
  <c r="AB260" i="4"/>
  <c r="AC260" i="4"/>
  <c r="AD260" i="4"/>
  <c r="AE260" i="4"/>
  <c r="AF260" i="4"/>
  <c r="AG260" i="4"/>
  <c r="AH260" i="4"/>
  <c r="AI260" i="4"/>
  <c r="AJ260" i="4"/>
  <c r="AK260" i="4"/>
  <c r="AL260" i="4"/>
  <c r="AM260" i="4"/>
  <c r="AN260" i="4"/>
  <c r="AO260" i="4"/>
  <c r="AP260" i="4"/>
  <c r="AQ260" i="4"/>
  <c r="AR260" i="4"/>
  <c r="AS260" i="4"/>
  <c r="AT260" i="4"/>
  <c r="AU260" i="4"/>
  <c r="AV260" i="4"/>
  <c r="AW260" i="4"/>
  <c r="AX260" i="4"/>
  <c r="AY260" i="4"/>
  <c r="AZ260" i="4"/>
  <c r="BA260" i="4"/>
  <c r="D261" i="4"/>
  <c r="E261" i="4"/>
  <c r="F261" i="4"/>
  <c r="G261" i="4"/>
  <c r="H261" i="4"/>
  <c r="I261" i="4"/>
  <c r="J261" i="4"/>
  <c r="K261" i="4"/>
  <c r="L261" i="4"/>
  <c r="M261" i="4"/>
  <c r="N261" i="4"/>
  <c r="O261" i="4"/>
  <c r="P261" i="4"/>
  <c r="Q261" i="4"/>
  <c r="R261" i="4"/>
  <c r="S261" i="4"/>
  <c r="T261" i="4"/>
  <c r="U261" i="4"/>
  <c r="V261" i="4"/>
  <c r="W261" i="4"/>
  <c r="X261" i="4"/>
  <c r="Y261" i="4"/>
  <c r="Z261" i="4"/>
  <c r="AA261" i="4"/>
  <c r="AB261" i="4"/>
  <c r="AC261" i="4"/>
  <c r="AD261" i="4"/>
  <c r="AE261" i="4"/>
  <c r="AF261" i="4"/>
  <c r="AG261" i="4"/>
  <c r="AH261" i="4"/>
  <c r="AI261" i="4"/>
  <c r="AJ261" i="4"/>
  <c r="AK261" i="4"/>
  <c r="AL261" i="4"/>
  <c r="AM261" i="4"/>
  <c r="AN261" i="4"/>
  <c r="AO261" i="4"/>
  <c r="AP261" i="4"/>
  <c r="AQ261" i="4"/>
  <c r="AR261" i="4"/>
  <c r="AS261" i="4"/>
  <c r="AT261" i="4"/>
  <c r="AU261" i="4"/>
  <c r="AV261" i="4"/>
  <c r="AW261" i="4"/>
  <c r="AX261" i="4"/>
  <c r="AY261" i="4"/>
  <c r="AZ261" i="4"/>
  <c r="BA261" i="4"/>
  <c r="D262" i="4"/>
  <c r="E262" i="4"/>
  <c r="F262" i="4"/>
  <c r="G262" i="4"/>
  <c r="H262" i="4"/>
  <c r="I262" i="4"/>
  <c r="J262" i="4"/>
  <c r="K262" i="4"/>
  <c r="L262" i="4"/>
  <c r="M262" i="4"/>
  <c r="N262" i="4"/>
  <c r="O262" i="4"/>
  <c r="P262" i="4"/>
  <c r="Q262" i="4"/>
  <c r="R262" i="4"/>
  <c r="S262" i="4"/>
  <c r="T262" i="4"/>
  <c r="U262" i="4"/>
  <c r="V262" i="4"/>
  <c r="W262" i="4"/>
  <c r="X262" i="4"/>
  <c r="Y262" i="4"/>
  <c r="Z262" i="4"/>
  <c r="AA262" i="4"/>
  <c r="AB262" i="4"/>
  <c r="AC262" i="4"/>
  <c r="AD262" i="4"/>
  <c r="AE262" i="4"/>
  <c r="AF262" i="4"/>
  <c r="AG262" i="4"/>
  <c r="AH262" i="4"/>
  <c r="AI262" i="4"/>
  <c r="AJ262" i="4"/>
  <c r="AK262" i="4"/>
  <c r="AL262" i="4"/>
  <c r="AM262" i="4"/>
  <c r="AN262" i="4"/>
  <c r="AO262" i="4"/>
  <c r="AP262" i="4"/>
  <c r="AQ262" i="4"/>
  <c r="AR262" i="4"/>
  <c r="AS262" i="4"/>
  <c r="AT262" i="4"/>
  <c r="AU262" i="4"/>
  <c r="AV262" i="4"/>
  <c r="AW262" i="4"/>
  <c r="AX262" i="4"/>
  <c r="AY262" i="4"/>
  <c r="AZ262" i="4"/>
  <c r="BA262" i="4"/>
  <c r="D263" i="4"/>
  <c r="E263" i="4"/>
  <c r="F263" i="4"/>
  <c r="G263" i="4"/>
  <c r="H263" i="4"/>
  <c r="I263" i="4"/>
  <c r="J263" i="4"/>
  <c r="K263" i="4"/>
  <c r="L263" i="4"/>
  <c r="M263" i="4"/>
  <c r="N263" i="4"/>
  <c r="O263" i="4"/>
  <c r="P263" i="4"/>
  <c r="Q263" i="4"/>
  <c r="R263" i="4"/>
  <c r="S263" i="4"/>
  <c r="T263" i="4"/>
  <c r="U263" i="4"/>
  <c r="V263" i="4"/>
  <c r="W263" i="4"/>
  <c r="X263" i="4"/>
  <c r="Y263" i="4"/>
  <c r="Z263" i="4"/>
  <c r="AA263" i="4"/>
  <c r="AB263" i="4"/>
  <c r="AC263" i="4"/>
  <c r="AD263" i="4"/>
  <c r="AE263" i="4"/>
  <c r="AF263" i="4"/>
  <c r="AG263" i="4"/>
  <c r="AH263" i="4"/>
  <c r="AI263" i="4"/>
  <c r="AJ263" i="4"/>
  <c r="AK263" i="4"/>
  <c r="AL263" i="4"/>
  <c r="AM263" i="4"/>
  <c r="AN263" i="4"/>
  <c r="AO263" i="4"/>
  <c r="AP263" i="4"/>
  <c r="AQ263" i="4"/>
  <c r="AR263" i="4"/>
  <c r="AS263" i="4"/>
  <c r="AT263" i="4"/>
  <c r="AU263" i="4"/>
  <c r="AV263" i="4"/>
  <c r="AW263" i="4"/>
  <c r="AX263" i="4"/>
  <c r="AY263" i="4"/>
  <c r="AZ263" i="4"/>
  <c r="BA263" i="4"/>
  <c r="D264" i="4"/>
  <c r="E264" i="4"/>
  <c r="F264" i="4"/>
  <c r="G264" i="4"/>
  <c r="H264" i="4"/>
  <c r="I264" i="4"/>
  <c r="J264" i="4"/>
  <c r="K264" i="4"/>
  <c r="L264" i="4"/>
  <c r="M264" i="4"/>
  <c r="N264" i="4"/>
  <c r="O264" i="4"/>
  <c r="P264" i="4"/>
  <c r="Q264" i="4"/>
  <c r="R264" i="4"/>
  <c r="S264" i="4"/>
  <c r="T264" i="4"/>
  <c r="U264" i="4"/>
  <c r="V264" i="4"/>
  <c r="W264" i="4"/>
  <c r="X264" i="4"/>
  <c r="Y264" i="4"/>
  <c r="Z264" i="4"/>
  <c r="AA264" i="4"/>
  <c r="AB264" i="4"/>
  <c r="AC264" i="4"/>
  <c r="AD264" i="4"/>
  <c r="AE264" i="4"/>
  <c r="AF264" i="4"/>
  <c r="AG264" i="4"/>
  <c r="AH264" i="4"/>
  <c r="AI264" i="4"/>
  <c r="AJ264" i="4"/>
  <c r="AK264" i="4"/>
  <c r="AL264" i="4"/>
  <c r="AM264" i="4"/>
  <c r="AN264" i="4"/>
  <c r="AO264" i="4"/>
  <c r="AP264" i="4"/>
  <c r="AQ264" i="4"/>
  <c r="AR264" i="4"/>
  <c r="AS264" i="4"/>
  <c r="AT264" i="4"/>
  <c r="AU264" i="4"/>
  <c r="AV264" i="4"/>
  <c r="AW264" i="4"/>
  <c r="AX264" i="4"/>
  <c r="AY264" i="4"/>
  <c r="AZ264" i="4"/>
  <c r="BA264" i="4"/>
  <c r="D265" i="4"/>
  <c r="E265" i="4"/>
  <c r="F265" i="4"/>
  <c r="G265" i="4"/>
  <c r="H265" i="4"/>
  <c r="I265" i="4"/>
  <c r="J265" i="4"/>
  <c r="K265" i="4"/>
  <c r="L265" i="4"/>
  <c r="M265" i="4"/>
  <c r="N265" i="4"/>
  <c r="O265" i="4"/>
  <c r="P265" i="4"/>
  <c r="Q265" i="4"/>
  <c r="R265" i="4"/>
  <c r="S265" i="4"/>
  <c r="T265" i="4"/>
  <c r="U265" i="4"/>
  <c r="V265" i="4"/>
  <c r="W265" i="4"/>
  <c r="X265" i="4"/>
  <c r="Y265" i="4"/>
  <c r="Z265" i="4"/>
  <c r="AA265" i="4"/>
  <c r="AB265" i="4"/>
  <c r="AC265" i="4"/>
  <c r="AD265" i="4"/>
  <c r="AE265" i="4"/>
  <c r="AF265" i="4"/>
  <c r="AG265" i="4"/>
  <c r="AH265" i="4"/>
  <c r="AI265" i="4"/>
  <c r="AJ265" i="4"/>
  <c r="AK265" i="4"/>
  <c r="AL265" i="4"/>
  <c r="AM265" i="4"/>
  <c r="AN265" i="4"/>
  <c r="AO265" i="4"/>
  <c r="AP265" i="4"/>
  <c r="AQ265" i="4"/>
  <c r="AR265" i="4"/>
  <c r="AS265" i="4"/>
  <c r="AT265" i="4"/>
  <c r="AU265" i="4"/>
  <c r="AV265" i="4"/>
  <c r="AW265" i="4"/>
  <c r="AX265" i="4"/>
  <c r="AY265" i="4"/>
  <c r="AZ265" i="4"/>
  <c r="BA265" i="4"/>
  <c r="D266" i="4"/>
  <c r="E266" i="4"/>
  <c r="F266" i="4"/>
  <c r="G266" i="4"/>
  <c r="H266" i="4"/>
  <c r="I266" i="4"/>
  <c r="J266" i="4"/>
  <c r="K266" i="4"/>
  <c r="L266" i="4"/>
  <c r="M266" i="4"/>
  <c r="N266" i="4"/>
  <c r="O266" i="4"/>
  <c r="P266" i="4"/>
  <c r="Q266" i="4"/>
  <c r="R266" i="4"/>
  <c r="S266" i="4"/>
  <c r="T266" i="4"/>
  <c r="U266" i="4"/>
  <c r="V266" i="4"/>
  <c r="W266" i="4"/>
  <c r="X266" i="4"/>
  <c r="Y266" i="4"/>
  <c r="Z266" i="4"/>
  <c r="AA266" i="4"/>
  <c r="AB266" i="4"/>
  <c r="AC266" i="4"/>
  <c r="AD266" i="4"/>
  <c r="AE266" i="4"/>
  <c r="AF266" i="4"/>
  <c r="AG266" i="4"/>
  <c r="AH266" i="4"/>
  <c r="AI266" i="4"/>
  <c r="AJ266" i="4"/>
  <c r="AK266" i="4"/>
  <c r="AL266" i="4"/>
  <c r="AM266" i="4"/>
  <c r="AN266" i="4"/>
  <c r="AO266" i="4"/>
  <c r="AP266" i="4"/>
  <c r="AQ266" i="4"/>
  <c r="AR266" i="4"/>
  <c r="AS266" i="4"/>
  <c r="AT266" i="4"/>
  <c r="AU266" i="4"/>
  <c r="AV266" i="4"/>
  <c r="AW266" i="4"/>
  <c r="AX266" i="4"/>
  <c r="AY266" i="4"/>
  <c r="AZ266" i="4"/>
  <c r="BA266" i="4"/>
  <c r="D267" i="4"/>
  <c r="E267" i="4"/>
  <c r="F267" i="4"/>
  <c r="G267" i="4"/>
  <c r="H267" i="4"/>
  <c r="I267" i="4"/>
  <c r="J267" i="4"/>
  <c r="K267" i="4"/>
  <c r="L267" i="4"/>
  <c r="M267" i="4"/>
  <c r="N267" i="4"/>
  <c r="O267" i="4"/>
  <c r="P267" i="4"/>
  <c r="Q267" i="4"/>
  <c r="R267" i="4"/>
  <c r="S267" i="4"/>
  <c r="T267" i="4"/>
  <c r="U267" i="4"/>
  <c r="V267" i="4"/>
  <c r="W267" i="4"/>
  <c r="X267" i="4"/>
  <c r="Y267" i="4"/>
  <c r="Z267" i="4"/>
  <c r="AA267" i="4"/>
  <c r="AB267" i="4"/>
  <c r="AC267" i="4"/>
  <c r="AD267" i="4"/>
  <c r="AE267" i="4"/>
  <c r="AF267" i="4"/>
  <c r="AG267" i="4"/>
  <c r="AH267" i="4"/>
  <c r="AI267" i="4"/>
  <c r="AJ267" i="4"/>
  <c r="AK267" i="4"/>
  <c r="AL267" i="4"/>
  <c r="AM267" i="4"/>
  <c r="AN267" i="4"/>
  <c r="AO267" i="4"/>
  <c r="AP267" i="4"/>
  <c r="AQ267" i="4"/>
  <c r="AR267" i="4"/>
  <c r="AS267" i="4"/>
  <c r="AT267" i="4"/>
  <c r="AU267" i="4"/>
  <c r="AV267" i="4"/>
  <c r="AW267" i="4"/>
  <c r="AX267" i="4"/>
  <c r="AY267" i="4"/>
  <c r="AZ267" i="4"/>
  <c r="BA267" i="4"/>
  <c r="D268" i="4"/>
  <c r="E268" i="4"/>
  <c r="F268" i="4"/>
  <c r="G268" i="4"/>
  <c r="H268" i="4"/>
  <c r="I268" i="4"/>
  <c r="J268" i="4"/>
  <c r="K268" i="4"/>
  <c r="L268" i="4"/>
  <c r="M268" i="4"/>
  <c r="N268" i="4"/>
  <c r="O268" i="4"/>
  <c r="P268" i="4"/>
  <c r="Q268" i="4"/>
  <c r="R268" i="4"/>
  <c r="S268" i="4"/>
  <c r="T268" i="4"/>
  <c r="U268" i="4"/>
  <c r="V268" i="4"/>
  <c r="W268" i="4"/>
  <c r="X268" i="4"/>
  <c r="Y268" i="4"/>
  <c r="Z268" i="4"/>
  <c r="AA268" i="4"/>
  <c r="AB268" i="4"/>
  <c r="AC268" i="4"/>
  <c r="AD268" i="4"/>
  <c r="AE268" i="4"/>
  <c r="AF268" i="4"/>
  <c r="AG268" i="4"/>
  <c r="AH268" i="4"/>
  <c r="AI268" i="4"/>
  <c r="AJ268" i="4"/>
  <c r="AK268" i="4"/>
  <c r="AL268" i="4"/>
  <c r="AM268" i="4"/>
  <c r="AN268" i="4"/>
  <c r="AO268" i="4"/>
  <c r="AP268" i="4"/>
  <c r="AQ268" i="4"/>
  <c r="AR268" i="4"/>
  <c r="AS268" i="4"/>
  <c r="AT268" i="4"/>
  <c r="AU268" i="4"/>
  <c r="AV268" i="4"/>
  <c r="AW268" i="4"/>
  <c r="AX268" i="4"/>
  <c r="AY268" i="4"/>
  <c r="AZ268" i="4"/>
  <c r="BA268" i="4"/>
  <c r="D269" i="4"/>
  <c r="E269" i="4"/>
  <c r="F269" i="4"/>
  <c r="G269" i="4"/>
  <c r="H269" i="4"/>
  <c r="I269" i="4"/>
  <c r="J269" i="4"/>
  <c r="K269" i="4"/>
  <c r="L269" i="4"/>
  <c r="M269" i="4"/>
  <c r="N269" i="4"/>
  <c r="O269" i="4"/>
  <c r="P269" i="4"/>
  <c r="Q269" i="4"/>
  <c r="R269" i="4"/>
  <c r="S269" i="4"/>
  <c r="T269" i="4"/>
  <c r="U269" i="4"/>
  <c r="V269" i="4"/>
  <c r="W269" i="4"/>
  <c r="X269" i="4"/>
  <c r="Y269" i="4"/>
  <c r="Z269" i="4"/>
  <c r="AA269" i="4"/>
  <c r="AB269" i="4"/>
  <c r="AC269" i="4"/>
  <c r="AD269" i="4"/>
  <c r="AE269" i="4"/>
  <c r="AF269" i="4"/>
  <c r="AG269" i="4"/>
  <c r="AH269" i="4"/>
  <c r="AI269" i="4"/>
  <c r="AJ269" i="4"/>
  <c r="AK269" i="4"/>
  <c r="AL269" i="4"/>
  <c r="AM269" i="4"/>
  <c r="AN269" i="4"/>
  <c r="AO269" i="4"/>
  <c r="AP269" i="4"/>
  <c r="AQ269" i="4"/>
  <c r="AR269" i="4"/>
  <c r="AS269" i="4"/>
  <c r="AT269" i="4"/>
  <c r="AU269" i="4"/>
  <c r="AV269" i="4"/>
  <c r="AW269" i="4"/>
  <c r="AX269" i="4"/>
  <c r="AY269" i="4"/>
  <c r="AZ269" i="4"/>
  <c r="BA269" i="4"/>
  <c r="D270" i="4"/>
  <c r="E270" i="4"/>
  <c r="F270" i="4"/>
  <c r="G270" i="4"/>
  <c r="H270" i="4"/>
  <c r="I270" i="4"/>
  <c r="J270" i="4"/>
  <c r="K270" i="4"/>
  <c r="L270" i="4"/>
  <c r="M270" i="4"/>
  <c r="N270" i="4"/>
  <c r="O270" i="4"/>
  <c r="P270" i="4"/>
  <c r="Q270" i="4"/>
  <c r="R270" i="4"/>
  <c r="S270" i="4"/>
  <c r="T270" i="4"/>
  <c r="U270" i="4"/>
  <c r="V270" i="4"/>
  <c r="W270" i="4"/>
  <c r="X270" i="4"/>
  <c r="Y270" i="4"/>
  <c r="Z270" i="4"/>
  <c r="AA270" i="4"/>
  <c r="AB270" i="4"/>
  <c r="AC270" i="4"/>
  <c r="AD270" i="4"/>
  <c r="AE270" i="4"/>
  <c r="AF270" i="4"/>
  <c r="AG270" i="4"/>
  <c r="AH270" i="4"/>
  <c r="AI270" i="4"/>
  <c r="AJ270" i="4"/>
  <c r="AK270" i="4"/>
  <c r="AL270" i="4"/>
  <c r="AM270" i="4"/>
  <c r="AN270" i="4"/>
  <c r="AO270" i="4"/>
  <c r="AP270" i="4"/>
  <c r="AQ270" i="4"/>
  <c r="AR270" i="4"/>
  <c r="AS270" i="4"/>
  <c r="AT270" i="4"/>
  <c r="AU270" i="4"/>
  <c r="AV270" i="4"/>
  <c r="AW270" i="4"/>
  <c r="AX270" i="4"/>
  <c r="AY270" i="4"/>
  <c r="AZ270" i="4"/>
  <c r="BA270" i="4"/>
  <c r="D271" i="4"/>
  <c r="E271" i="4"/>
  <c r="F271" i="4"/>
  <c r="G271" i="4"/>
  <c r="H271" i="4"/>
  <c r="I271" i="4"/>
  <c r="J271" i="4"/>
  <c r="K271" i="4"/>
  <c r="L271" i="4"/>
  <c r="M271" i="4"/>
  <c r="N271" i="4"/>
  <c r="O271" i="4"/>
  <c r="P271" i="4"/>
  <c r="Q271" i="4"/>
  <c r="R271" i="4"/>
  <c r="S271" i="4"/>
  <c r="T271" i="4"/>
  <c r="U271" i="4"/>
  <c r="V271" i="4"/>
  <c r="W271" i="4"/>
  <c r="X271" i="4"/>
  <c r="Y271" i="4"/>
  <c r="Z271" i="4"/>
  <c r="AA271" i="4"/>
  <c r="AB271" i="4"/>
  <c r="AC271" i="4"/>
  <c r="AD271" i="4"/>
  <c r="AE271" i="4"/>
  <c r="AF271" i="4"/>
  <c r="AG271" i="4"/>
  <c r="AH271" i="4"/>
  <c r="AI271" i="4"/>
  <c r="AJ271" i="4"/>
  <c r="AK271" i="4"/>
  <c r="AL271" i="4"/>
  <c r="AM271" i="4"/>
  <c r="AN271" i="4"/>
  <c r="AO271" i="4"/>
  <c r="AP271" i="4"/>
  <c r="AQ271" i="4"/>
  <c r="AR271" i="4"/>
  <c r="AS271" i="4"/>
  <c r="AT271" i="4"/>
  <c r="AU271" i="4"/>
  <c r="AV271" i="4"/>
  <c r="AW271" i="4"/>
  <c r="AX271" i="4"/>
  <c r="AY271" i="4"/>
  <c r="AZ271" i="4"/>
  <c r="BA271" i="4"/>
  <c r="D272" i="4"/>
  <c r="E272" i="4"/>
  <c r="F272" i="4"/>
  <c r="G272" i="4"/>
  <c r="H272" i="4"/>
  <c r="I272" i="4"/>
  <c r="J272" i="4"/>
  <c r="K272" i="4"/>
  <c r="L272" i="4"/>
  <c r="M272" i="4"/>
  <c r="N272" i="4"/>
  <c r="O272" i="4"/>
  <c r="P272" i="4"/>
  <c r="Q272" i="4"/>
  <c r="R272" i="4"/>
  <c r="S272" i="4"/>
  <c r="T272" i="4"/>
  <c r="U272" i="4"/>
  <c r="V272" i="4"/>
  <c r="W272" i="4"/>
  <c r="X272" i="4"/>
  <c r="Y272" i="4"/>
  <c r="Z272" i="4"/>
  <c r="AA272" i="4"/>
  <c r="AB272" i="4"/>
  <c r="AC272" i="4"/>
  <c r="AD272" i="4"/>
  <c r="AE272" i="4"/>
  <c r="AF272" i="4"/>
  <c r="AG272" i="4"/>
  <c r="AH272" i="4"/>
  <c r="AI272" i="4"/>
  <c r="AJ272" i="4"/>
  <c r="AK272" i="4"/>
  <c r="AL272" i="4"/>
  <c r="AM272" i="4"/>
  <c r="AN272" i="4"/>
  <c r="AO272" i="4"/>
  <c r="AP272" i="4"/>
  <c r="AQ272" i="4"/>
  <c r="AR272" i="4"/>
  <c r="AS272" i="4"/>
  <c r="AT272" i="4"/>
  <c r="AU272" i="4"/>
  <c r="AV272" i="4"/>
  <c r="AW272" i="4"/>
  <c r="AX272" i="4"/>
  <c r="AY272" i="4"/>
  <c r="AZ272" i="4"/>
  <c r="BA272" i="4"/>
  <c r="D273" i="4"/>
  <c r="E273" i="4"/>
  <c r="F273" i="4"/>
  <c r="G273" i="4"/>
  <c r="H273" i="4"/>
  <c r="I273" i="4"/>
  <c r="J273" i="4"/>
  <c r="K273" i="4"/>
  <c r="L273" i="4"/>
  <c r="M273" i="4"/>
  <c r="N273" i="4"/>
  <c r="O273" i="4"/>
  <c r="P273" i="4"/>
  <c r="Q273" i="4"/>
  <c r="R273" i="4"/>
  <c r="S273" i="4"/>
  <c r="T273" i="4"/>
  <c r="U273" i="4"/>
  <c r="V273" i="4"/>
  <c r="W273" i="4"/>
  <c r="X273" i="4"/>
  <c r="Y273" i="4"/>
  <c r="Z273" i="4"/>
  <c r="AA273" i="4"/>
  <c r="AB273" i="4"/>
  <c r="AC273" i="4"/>
  <c r="AD273" i="4"/>
  <c r="AE273" i="4"/>
  <c r="AF273" i="4"/>
  <c r="AG273" i="4"/>
  <c r="AH273" i="4"/>
  <c r="AI273" i="4"/>
  <c r="AJ273" i="4"/>
  <c r="AK273" i="4"/>
  <c r="AL273" i="4"/>
  <c r="AM273" i="4"/>
  <c r="AN273" i="4"/>
  <c r="AO273" i="4"/>
  <c r="AP273" i="4"/>
  <c r="AQ273" i="4"/>
  <c r="AR273" i="4"/>
  <c r="AS273" i="4"/>
  <c r="AT273" i="4"/>
  <c r="AU273" i="4"/>
  <c r="AV273" i="4"/>
  <c r="AW273" i="4"/>
  <c r="AX273" i="4"/>
  <c r="AY273" i="4"/>
  <c r="AZ273" i="4"/>
  <c r="BA273" i="4"/>
  <c r="D274" i="4"/>
  <c r="E274" i="4"/>
  <c r="F274" i="4"/>
  <c r="G274" i="4"/>
  <c r="H274" i="4"/>
  <c r="I274" i="4"/>
  <c r="J274" i="4"/>
  <c r="K274" i="4"/>
  <c r="L274" i="4"/>
  <c r="M274" i="4"/>
  <c r="N274" i="4"/>
  <c r="O274" i="4"/>
  <c r="P274" i="4"/>
  <c r="Q274" i="4"/>
  <c r="R274" i="4"/>
  <c r="S274" i="4"/>
  <c r="T274" i="4"/>
  <c r="U274" i="4"/>
  <c r="V274" i="4"/>
  <c r="W274" i="4"/>
  <c r="X274" i="4"/>
  <c r="Y274" i="4"/>
  <c r="Z274" i="4"/>
  <c r="AA274" i="4"/>
  <c r="AB274" i="4"/>
  <c r="AC274" i="4"/>
  <c r="AD274" i="4"/>
  <c r="AE274" i="4"/>
  <c r="AF274" i="4"/>
  <c r="AG274" i="4"/>
  <c r="AH274" i="4"/>
  <c r="AI274" i="4"/>
  <c r="AJ274" i="4"/>
  <c r="AK274" i="4"/>
  <c r="AL274" i="4"/>
  <c r="AM274" i="4"/>
  <c r="AN274" i="4"/>
  <c r="AO274" i="4"/>
  <c r="AP274" i="4"/>
  <c r="AQ274" i="4"/>
  <c r="AR274" i="4"/>
  <c r="AS274" i="4"/>
  <c r="AT274" i="4"/>
  <c r="AU274" i="4"/>
  <c r="AV274" i="4"/>
  <c r="AW274" i="4"/>
  <c r="AX274" i="4"/>
  <c r="AY274" i="4"/>
  <c r="AZ274" i="4"/>
  <c r="BA274" i="4"/>
  <c r="D275" i="4"/>
  <c r="E275" i="4"/>
  <c r="F275" i="4"/>
  <c r="G275" i="4"/>
  <c r="H275" i="4"/>
  <c r="I275" i="4"/>
  <c r="J275" i="4"/>
  <c r="K275" i="4"/>
  <c r="L275" i="4"/>
  <c r="M275" i="4"/>
  <c r="N275" i="4"/>
  <c r="O275" i="4"/>
  <c r="P275" i="4"/>
  <c r="Q275" i="4"/>
  <c r="R275" i="4"/>
  <c r="S275" i="4"/>
  <c r="T275" i="4"/>
  <c r="U275" i="4"/>
  <c r="V275" i="4"/>
  <c r="W275" i="4"/>
  <c r="X275" i="4"/>
  <c r="Y275" i="4"/>
  <c r="Z275" i="4"/>
  <c r="AA275" i="4"/>
  <c r="AB275" i="4"/>
  <c r="AC275" i="4"/>
  <c r="AD275" i="4"/>
  <c r="AE275" i="4"/>
  <c r="AF275" i="4"/>
  <c r="AG275" i="4"/>
  <c r="AH275" i="4"/>
  <c r="AI275" i="4"/>
  <c r="AJ275" i="4"/>
  <c r="AK275" i="4"/>
  <c r="AL275" i="4"/>
  <c r="AM275" i="4"/>
  <c r="AN275" i="4"/>
  <c r="AO275" i="4"/>
  <c r="AP275" i="4"/>
  <c r="AQ275" i="4"/>
  <c r="AR275" i="4"/>
  <c r="AS275" i="4"/>
  <c r="AT275" i="4"/>
  <c r="AU275" i="4"/>
  <c r="AV275" i="4"/>
  <c r="AW275" i="4"/>
  <c r="AX275" i="4"/>
  <c r="AY275" i="4"/>
  <c r="AZ275" i="4"/>
  <c r="BA275" i="4"/>
  <c r="D276" i="4"/>
  <c r="E276" i="4"/>
  <c r="F276" i="4"/>
  <c r="G276" i="4"/>
  <c r="H276" i="4"/>
  <c r="I276" i="4"/>
  <c r="J276" i="4"/>
  <c r="K276" i="4"/>
  <c r="L276" i="4"/>
  <c r="M276" i="4"/>
  <c r="N276" i="4"/>
  <c r="O276" i="4"/>
  <c r="P276" i="4"/>
  <c r="Q276" i="4"/>
  <c r="R276" i="4"/>
  <c r="S276" i="4"/>
  <c r="T276" i="4"/>
  <c r="U276" i="4"/>
  <c r="V276" i="4"/>
  <c r="W276" i="4"/>
  <c r="X276" i="4"/>
  <c r="Y276" i="4"/>
  <c r="Z276" i="4"/>
  <c r="AA276" i="4"/>
  <c r="AB276" i="4"/>
  <c r="AC276" i="4"/>
  <c r="AD276" i="4"/>
  <c r="AE276" i="4"/>
  <c r="AF276" i="4"/>
  <c r="AG276" i="4"/>
  <c r="AH276" i="4"/>
  <c r="AI276" i="4"/>
  <c r="AJ276" i="4"/>
  <c r="AK276" i="4"/>
  <c r="AL276" i="4"/>
  <c r="AM276" i="4"/>
  <c r="AN276" i="4"/>
  <c r="AO276" i="4"/>
  <c r="AP276" i="4"/>
  <c r="AQ276" i="4"/>
  <c r="AR276" i="4"/>
  <c r="AS276" i="4"/>
  <c r="AT276" i="4"/>
  <c r="AU276" i="4"/>
  <c r="AV276" i="4"/>
  <c r="AW276" i="4"/>
  <c r="AX276" i="4"/>
  <c r="AY276" i="4"/>
  <c r="AZ276" i="4"/>
  <c r="BA276" i="4"/>
  <c r="D277" i="4"/>
  <c r="E277" i="4"/>
  <c r="F277" i="4"/>
  <c r="G277" i="4"/>
  <c r="H277" i="4"/>
  <c r="I277" i="4"/>
  <c r="J277" i="4"/>
  <c r="K277" i="4"/>
  <c r="L277" i="4"/>
  <c r="M277" i="4"/>
  <c r="N277" i="4"/>
  <c r="O277" i="4"/>
  <c r="P277" i="4"/>
  <c r="Q277" i="4"/>
  <c r="R277" i="4"/>
  <c r="S277" i="4"/>
  <c r="T277" i="4"/>
  <c r="U277" i="4"/>
  <c r="V277" i="4"/>
  <c r="W277" i="4"/>
  <c r="X277" i="4"/>
  <c r="Y277" i="4"/>
  <c r="Z277" i="4"/>
  <c r="AA277" i="4"/>
  <c r="AB277" i="4"/>
  <c r="AC277" i="4"/>
  <c r="AD277" i="4"/>
  <c r="AE277" i="4"/>
  <c r="AF277" i="4"/>
  <c r="AG277" i="4"/>
  <c r="AH277" i="4"/>
  <c r="AI277" i="4"/>
  <c r="AJ277" i="4"/>
  <c r="AK277" i="4"/>
  <c r="AL277" i="4"/>
  <c r="AM277" i="4"/>
  <c r="AN277" i="4"/>
  <c r="AO277" i="4"/>
  <c r="AP277" i="4"/>
  <c r="AQ277" i="4"/>
  <c r="AR277" i="4"/>
  <c r="AS277" i="4"/>
  <c r="AT277" i="4"/>
  <c r="AU277" i="4"/>
  <c r="AV277" i="4"/>
  <c r="AW277" i="4"/>
  <c r="AX277" i="4"/>
  <c r="AY277" i="4"/>
  <c r="AZ277" i="4"/>
  <c r="BA277" i="4"/>
  <c r="D278" i="4"/>
  <c r="E278" i="4"/>
  <c r="F278" i="4"/>
  <c r="G278" i="4"/>
  <c r="H278" i="4"/>
  <c r="I278" i="4"/>
  <c r="J278" i="4"/>
  <c r="K278" i="4"/>
  <c r="L278" i="4"/>
  <c r="M278" i="4"/>
  <c r="N278" i="4"/>
  <c r="O278" i="4"/>
  <c r="P278" i="4"/>
  <c r="Q278" i="4"/>
  <c r="R278" i="4"/>
  <c r="S278" i="4"/>
  <c r="T278" i="4"/>
  <c r="U278" i="4"/>
  <c r="V278" i="4"/>
  <c r="W278" i="4"/>
  <c r="X278" i="4"/>
  <c r="Y278" i="4"/>
  <c r="Z278" i="4"/>
  <c r="AA278" i="4"/>
  <c r="AB278" i="4"/>
  <c r="AC278" i="4"/>
  <c r="AD278" i="4"/>
  <c r="AE278" i="4"/>
  <c r="AF278" i="4"/>
  <c r="AG278" i="4"/>
  <c r="AH278" i="4"/>
  <c r="AI278" i="4"/>
  <c r="AJ278" i="4"/>
  <c r="AK278" i="4"/>
  <c r="AL278" i="4"/>
  <c r="AM278" i="4"/>
  <c r="AN278" i="4"/>
  <c r="AO278" i="4"/>
  <c r="AP278" i="4"/>
  <c r="AQ278" i="4"/>
  <c r="AR278" i="4"/>
  <c r="AS278" i="4"/>
  <c r="AT278" i="4"/>
  <c r="AU278" i="4"/>
  <c r="AV278" i="4"/>
  <c r="AW278" i="4"/>
  <c r="AX278" i="4"/>
  <c r="AY278" i="4"/>
  <c r="AZ278" i="4"/>
  <c r="BA278" i="4"/>
  <c r="D279" i="4"/>
  <c r="E279" i="4"/>
  <c r="F279" i="4"/>
  <c r="G279" i="4"/>
  <c r="H279" i="4"/>
  <c r="I279" i="4"/>
  <c r="J279" i="4"/>
  <c r="K279" i="4"/>
  <c r="L279" i="4"/>
  <c r="M279" i="4"/>
  <c r="N279" i="4"/>
  <c r="O279" i="4"/>
  <c r="P279" i="4"/>
  <c r="Q279" i="4"/>
  <c r="R279" i="4"/>
  <c r="S279" i="4"/>
  <c r="T279" i="4"/>
  <c r="U279" i="4"/>
  <c r="V279" i="4"/>
  <c r="W279" i="4"/>
  <c r="X279" i="4"/>
  <c r="Y279" i="4"/>
  <c r="Z279" i="4"/>
  <c r="AA279" i="4"/>
  <c r="AB279" i="4"/>
  <c r="AC279" i="4"/>
  <c r="AD279" i="4"/>
  <c r="AE279" i="4"/>
  <c r="AF279" i="4"/>
  <c r="AG279" i="4"/>
  <c r="AH279" i="4"/>
  <c r="AI279" i="4"/>
  <c r="AJ279" i="4"/>
  <c r="AK279" i="4"/>
  <c r="AL279" i="4"/>
  <c r="AM279" i="4"/>
  <c r="AN279" i="4"/>
  <c r="AO279" i="4"/>
  <c r="AP279" i="4"/>
  <c r="AQ279" i="4"/>
  <c r="AR279" i="4"/>
  <c r="AS279" i="4"/>
  <c r="AT279" i="4"/>
  <c r="AU279" i="4"/>
  <c r="AV279" i="4"/>
  <c r="AW279" i="4"/>
  <c r="AX279" i="4"/>
  <c r="AY279" i="4"/>
  <c r="AZ279" i="4"/>
  <c r="BA279" i="4"/>
  <c r="D280" i="4"/>
  <c r="E280" i="4"/>
  <c r="F280" i="4"/>
  <c r="G280" i="4"/>
  <c r="H280" i="4"/>
  <c r="I280" i="4"/>
  <c r="J280" i="4"/>
  <c r="K280" i="4"/>
  <c r="L280" i="4"/>
  <c r="M280" i="4"/>
  <c r="N280" i="4"/>
  <c r="O280" i="4"/>
  <c r="P280" i="4"/>
  <c r="Q280" i="4"/>
  <c r="R280" i="4"/>
  <c r="S280" i="4"/>
  <c r="T280" i="4"/>
  <c r="U280" i="4"/>
  <c r="V280" i="4"/>
  <c r="W280" i="4"/>
  <c r="X280" i="4"/>
  <c r="Y280" i="4"/>
  <c r="Z280" i="4"/>
  <c r="AA280" i="4"/>
  <c r="AB280" i="4"/>
  <c r="AC280" i="4"/>
  <c r="AD280" i="4"/>
  <c r="AE280" i="4"/>
  <c r="AF280" i="4"/>
  <c r="AG280" i="4"/>
  <c r="AH280" i="4"/>
  <c r="AI280" i="4"/>
  <c r="AJ280" i="4"/>
  <c r="AK280" i="4"/>
  <c r="AL280" i="4"/>
  <c r="AM280" i="4"/>
  <c r="AN280" i="4"/>
  <c r="AO280" i="4"/>
  <c r="AP280" i="4"/>
  <c r="AQ280" i="4"/>
  <c r="AR280" i="4"/>
  <c r="AS280" i="4"/>
  <c r="AT280" i="4"/>
  <c r="AU280" i="4"/>
  <c r="AV280" i="4"/>
  <c r="AW280" i="4"/>
  <c r="AX280" i="4"/>
  <c r="AY280" i="4"/>
  <c r="AZ280" i="4"/>
  <c r="BA280" i="4"/>
  <c r="D281" i="4"/>
  <c r="E281" i="4"/>
  <c r="F281" i="4"/>
  <c r="G281" i="4"/>
  <c r="H281" i="4"/>
  <c r="I281" i="4"/>
  <c r="J281" i="4"/>
  <c r="K281" i="4"/>
  <c r="L281" i="4"/>
  <c r="M281" i="4"/>
  <c r="N281" i="4"/>
  <c r="O281" i="4"/>
  <c r="P281" i="4"/>
  <c r="Q281" i="4"/>
  <c r="R281" i="4"/>
  <c r="S281" i="4"/>
  <c r="T281" i="4"/>
  <c r="U281" i="4"/>
  <c r="V281" i="4"/>
  <c r="W281" i="4"/>
  <c r="X281" i="4"/>
  <c r="Y281" i="4"/>
  <c r="Z281" i="4"/>
  <c r="AA281" i="4"/>
  <c r="AB281" i="4"/>
  <c r="AC281" i="4"/>
  <c r="AD281" i="4"/>
  <c r="AE281" i="4"/>
  <c r="AF281" i="4"/>
  <c r="AG281" i="4"/>
  <c r="AH281" i="4"/>
  <c r="AI281" i="4"/>
  <c r="AJ281" i="4"/>
  <c r="AK281" i="4"/>
  <c r="AL281" i="4"/>
  <c r="AM281" i="4"/>
  <c r="AN281" i="4"/>
  <c r="AO281" i="4"/>
  <c r="AP281" i="4"/>
  <c r="AQ281" i="4"/>
  <c r="AR281" i="4"/>
  <c r="AS281" i="4"/>
  <c r="AT281" i="4"/>
  <c r="AU281" i="4"/>
  <c r="AV281" i="4"/>
  <c r="AW281" i="4"/>
  <c r="AX281" i="4"/>
  <c r="AY281" i="4"/>
  <c r="AZ281" i="4"/>
  <c r="BA281" i="4"/>
  <c r="D282" i="4"/>
  <c r="E282" i="4"/>
  <c r="F282" i="4"/>
  <c r="G282" i="4"/>
  <c r="H282" i="4"/>
  <c r="I282" i="4"/>
  <c r="J282" i="4"/>
  <c r="K282" i="4"/>
  <c r="L282" i="4"/>
  <c r="M282" i="4"/>
  <c r="N282" i="4"/>
  <c r="O282" i="4"/>
  <c r="P282" i="4"/>
  <c r="Q282" i="4"/>
  <c r="R282" i="4"/>
  <c r="S282" i="4"/>
  <c r="T282" i="4"/>
  <c r="U282" i="4"/>
  <c r="V282" i="4"/>
  <c r="W282" i="4"/>
  <c r="X282" i="4"/>
  <c r="Y282" i="4"/>
  <c r="Z282" i="4"/>
  <c r="AA282" i="4"/>
  <c r="AB282" i="4"/>
  <c r="AC282" i="4"/>
  <c r="AD282" i="4"/>
  <c r="AE282" i="4"/>
  <c r="AF282" i="4"/>
  <c r="AG282" i="4"/>
  <c r="AH282" i="4"/>
  <c r="AI282" i="4"/>
  <c r="AJ282" i="4"/>
  <c r="AK282" i="4"/>
  <c r="AL282" i="4"/>
  <c r="AM282" i="4"/>
  <c r="AN282" i="4"/>
  <c r="AO282" i="4"/>
  <c r="AP282" i="4"/>
  <c r="AQ282" i="4"/>
  <c r="AR282" i="4"/>
  <c r="AS282" i="4"/>
  <c r="AT282" i="4"/>
  <c r="AU282" i="4"/>
  <c r="AV282" i="4"/>
  <c r="AW282" i="4"/>
  <c r="AX282" i="4"/>
  <c r="AY282" i="4"/>
  <c r="AZ282" i="4"/>
  <c r="BA282" i="4"/>
  <c r="D283" i="4"/>
  <c r="E283" i="4"/>
  <c r="F283" i="4"/>
  <c r="G283" i="4"/>
  <c r="H283" i="4"/>
  <c r="I283" i="4"/>
  <c r="J283" i="4"/>
  <c r="K283" i="4"/>
  <c r="L283" i="4"/>
  <c r="M283" i="4"/>
  <c r="N283" i="4"/>
  <c r="O283" i="4"/>
  <c r="P283" i="4"/>
  <c r="Q283" i="4"/>
  <c r="R283" i="4"/>
  <c r="S283" i="4"/>
  <c r="T283" i="4"/>
  <c r="U283" i="4"/>
  <c r="V283" i="4"/>
  <c r="W283" i="4"/>
  <c r="X283" i="4"/>
  <c r="Y283" i="4"/>
  <c r="Z283" i="4"/>
  <c r="AA283" i="4"/>
  <c r="AB283" i="4"/>
  <c r="AC283" i="4"/>
  <c r="AD283" i="4"/>
  <c r="AE283" i="4"/>
  <c r="AF283" i="4"/>
  <c r="AG283" i="4"/>
  <c r="AH283" i="4"/>
  <c r="AI283" i="4"/>
  <c r="AJ283" i="4"/>
  <c r="AK283" i="4"/>
  <c r="AL283" i="4"/>
  <c r="AM283" i="4"/>
  <c r="AN283" i="4"/>
  <c r="AO283" i="4"/>
  <c r="AP283" i="4"/>
  <c r="AQ283" i="4"/>
  <c r="AR283" i="4"/>
  <c r="AS283" i="4"/>
  <c r="AT283" i="4"/>
  <c r="AU283" i="4"/>
  <c r="AV283" i="4"/>
  <c r="AW283" i="4"/>
  <c r="AX283" i="4"/>
  <c r="AY283" i="4"/>
  <c r="AZ283" i="4"/>
  <c r="BA283" i="4"/>
  <c r="D284" i="4"/>
  <c r="E284" i="4"/>
  <c r="F284" i="4"/>
  <c r="G284" i="4"/>
  <c r="H284" i="4"/>
  <c r="I284" i="4"/>
  <c r="J284" i="4"/>
  <c r="K284" i="4"/>
  <c r="L284" i="4"/>
  <c r="M284" i="4"/>
  <c r="N284" i="4"/>
  <c r="O284" i="4"/>
  <c r="P284" i="4"/>
  <c r="Q284" i="4"/>
  <c r="R284" i="4"/>
  <c r="S284" i="4"/>
  <c r="T284" i="4"/>
  <c r="U284" i="4"/>
  <c r="V284" i="4"/>
  <c r="W284" i="4"/>
  <c r="X284" i="4"/>
  <c r="Y284" i="4"/>
  <c r="Z284" i="4"/>
  <c r="AA284" i="4"/>
  <c r="AB284" i="4"/>
  <c r="AC284" i="4"/>
  <c r="AD284" i="4"/>
  <c r="AE284" i="4"/>
  <c r="AF284" i="4"/>
  <c r="AG284" i="4"/>
  <c r="AH284" i="4"/>
  <c r="AI284" i="4"/>
  <c r="AJ284" i="4"/>
  <c r="AK284" i="4"/>
  <c r="AL284" i="4"/>
  <c r="AM284" i="4"/>
  <c r="AN284" i="4"/>
  <c r="AO284" i="4"/>
  <c r="AP284" i="4"/>
  <c r="AQ284" i="4"/>
  <c r="AR284" i="4"/>
  <c r="AS284" i="4"/>
  <c r="AT284" i="4"/>
  <c r="AU284" i="4"/>
  <c r="AV284" i="4"/>
  <c r="AW284" i="4"/>
  <c r="AX284" i="4"/>
  <c r="AY284" i="4"/>
  <c r="AZ284" i="4"/>
  <c r="BA284" i="4"/>
  <c r="D285" i="4"/>
  <c r="E285" i="4"/>
  <c r="F285" i="4"/>
  <c r="G285" i="4"/>
  <c r="H285" i="4"/>
  <c r="I285" i="4"/>
  <c r="J285" i="4"/>
  <c r="K285" i="4"/>
  <c r="L285" i="4"/>
  <c r="M285" i="4"/>
  <c r="N285" i="4"/>
  <c r="O285" i="4"/>
  <c r="P285" i="4"/>
  <c r="Q285" i="4"/>
  <c r="R285" i="4"/>
  <c r="S285" i="4"/>
  <c r="T285" i="4"/>
  <c r="U285" i="4"/>
  <c r="V285" i="4"/>
  <c r="W285" i="4"/>
  <c r="X285" i="4"/>
  <c r="Y285" i="4"/>
  <c r="Z285" i="4"/>
  <c r="AA285" i="4"/>
  <c r="AB285" i="4"/>
  <c r="AC285" i="4"/>
  <c r="AD285" i="4"/>
  <c r="AE285" i="4"/>
  <c r="AF285" i="4"/>
  <c r="AG285" i="4"/>
  <c r="AH285" i="4"/>
  <c r="AI285" i="4"/>
  <c r="AJ285" i="4"/>
  <c r="AK285" i="4"/>
  <c r="AL285" i="4"/>
  <c r="AM285" i="4"/>
  <c r="AN285" i="4"/>
  <c r="AO285" i="4"/>
  <c r="AP285" i="4"/>
  <c r="AQ285" i="4"/>
  <c r="AR285" i="4"/>
  <c r="AS285" i="4"/>
  <c r="AT285" i="4"/>
  <c r="AU285" i="4"/>
  <c r="AV285" i="4"/>
  <c r="AW285" i="4"/>
  <c r="AX285" i="4"/>
  <c r="AY285" i="4"/>
  <c r="AZ285" i="4"/>
  <c r="BA285" i="4"/>
  <c r="D286" i="4"/>
  <c r="E286" i="4"/>
  <c r="F286" i="4"/>
  <c r="G286" i="4"/>
  <c r="H286" i="4"/>
  <c r="I286" i="4"/>
  <c r="J286" i="4"/>
  <c r="K286" i="4"/>
  <c r="L286" i="4"/>
  <c r="M286" i="4"/>
  <c r="N286" i="4"/>
  <c r="O286" i="4"/>
  <c r="P286" i="4"/>
  <c r="Q286" i="4"/>
  <c r="R286" i="4"/>
  <c r="S286" i="4"/>
  <c r="T286" i="4"/>
  <c r="U286" i="4"/>
  <c r="V286" i="4"/>
  <c r="W286" i="4"/>
  <c r="X286" i="4"/>
  <c r="Y286" i="4"/>
  <c r="Z286" i="4"/>
  <c r="AA286" i="4"/>
  <c r="AB286" i="4"/>
  <c r="AC286" i="4"/>
  <c r="AD286" i="4"/>
  <c r="AE286" i="4"/>
  <c r="AF286" i="4"/>
  <c r="AG286" i="4"/>
  <c r="AH286" i="4"/>
  <c r="AI286" i="4"/>
  <c r="AJ286" i="4"/>
  <c r="AK286" i="4"/>
  <c r="AL286" i="4"/>
  <c r="AM286" i="4"/>
  <c r="AN286" i="4"/>
  <c r="AO286" i="4"/>
  <c r="AP286" i="4"/>
  <c r="AQ286" i="4"/>
  <c r="AR286" i="4"/>
  <c r="AS286" i="4"/>
  <c r="AT286" i="4"/>
  <c r="AU286" i="4"/>
  <c r="AV286" i="4"/>
  <c r="AW286" i="4"/>
  <c r="AX286" i="4"/>
  <c r="AY286" i="4"/>
  <c r="AZ286" i="4"/>
  <c r="BA286" i="4"/>
  <c r="D287" i="4"/>
  <c r="E287" i="4"/>
  <c r="F287" i="4"/>
  <c r="G287" i="4"/>
  <c r="H287" i="4"/>
  <c r="I287" i="4"/>
  <c r="J287" i="4"/>
  <c r="K287" i="4"/>
  <c r="L287" i="4"/>
  <c r="M287" i="4"/>
  <c r="N287" i="4"/>
  <c r="O287" i="4"/>
  <c r="P287" i="4"/>
  <c r="Q287" i="4"/>
  <c r="R287" i="4"/>
  <c r="S287" i="4"/>
  <c r="T287" i="4"/>
  <c r="U287" i="4"/>
  <c r="V287" i="4"/>
  <c r="W287" i="4"/>
  <c r="X287" i="4"/>
  <c r="Y287" i="4"/>
  <c r="Z287" i="4"/>
  <c r="AA287" i="4"/>
  <c r="AB287" i="4"/>
  <c r="AC287" i="4"/>
  <c r="AD287" i="4"/>
  <c r="AE287" i="4"/>
  <c r="AF287" i="4"/>
  <c r="AG287" i="4"/>
  <c r="AH287" i="4"/>
  <c r="AI287" i="4"/>
  <c r="AJ287" i="4"/>
  <c r="AK287" i="4"/>
  <c r="AL287" i="4"/>
  <c r="AM287" i="4"/>
  <c r="AN287" i="4"/>
  <c r="AO287" i="4"/>
  <c r="AP287" i="4"/>
  <c r="AQ287" i="4"/>
  <c r="AR287" i="4"/>
  <c r="AS287" i="4"/>
  <c r="AT287" i="4"/>
  <c r="AU287" i="4"/>
  <c r="AV287" i="4"/>
  <c r="AW287" i="4"/>
  <c r="AX287" i="4"/>
  <c r="AY287" i="4"/>
  <c r="AZ287" i="4"/>
  <c r="BA287" i="4"/>
  <c r="D288" i="4"/>
  <c r="E288" i="4"/>
  <c r="F288" i="4"/>
  <c r="G288" i="4"/>
  <c r="H288" i="4"/>
  <c r="I288" i="4"/>
  <c r="J288" i="4"/>
  <c r="K288" i="4"/>
  <c r="L288" i="4"/>
  <c r="M288" i="4"/>
  <c r="N288" i="4"/>
  <c r="O288" i="4"/>
  <c r="P288" i="4"/>
  <c r="Q288" i="4"/>
  <c r="R288" i="4"/>
  <c r="S288" i="4"/>
  <c r="T288" i="4"/>
  <c r="U288" i="4"/>
  <c r="V288" i="4"/>
  <c r="W288" i="4"/>
  <c r="X288" i="4"/>
  <c r="Y288" i="4"/>
  <c r="Z288" i="4"/>
  <c r="AA288" i="4"/>
  <c r="AB288" i="4"/>
  <c r="AC288" i="4"/>
  <c r="AD288" i="4"/>
  <c r="AE288" i="4"/>
  <c r="AF288" i="4"/>
  <c r="AG288" i="4"/>
  <c r="AH288" i="4"/>
  <c r="AI288" i="4"/>
  <c r="AJ288" i="4"/>
  <c r="AK288" i="4"/>
  <c r="AL288" i="4"/>
  <c r="AM288" i="4"/>
  <c r="AN288" i="4"/>
  <c r="AO288" i="4"/>
  <c r="AP288" i="4"/>
  <c r="AQ288" i="4"/>
  <c r="AR288" i="4"/>
  <c r="AS288" i="4"/>
  <c r="AT288" i="4"/>
  <c r="AU288" i="4"/>
  <c r="AV288" i="4"/>
  <c r="AW288" i="4"/>
  <c r="AX288" i="4"/>
  <c r="AY288" i="4"/>
  <c r="AZ288" i="4"/>
  <c r="BA288" i="4"/>
  <c r="D289" i="4"/>
  <c r="E289" i="4"/>
  <c r="F289" i="4"/>
  <c r="G289" i="4"/>
  <c r="H289" i="4"/>
  <c r="I289" i="4"/>
  <c r="J289" i="4"/>
  <c r="K289" i="4"/>
  <c r="L289" i="4"/>
  <c r="M289" i="4"/>
  <c r="N289" i="4"/>
  <c r="O289" i="4"/>
  <c r="P289" i="4"/>
  <c r="Q289" i="4"/>
  <c r="R289" i="4"/>
  <c r="S289" i="4"/>
  <c r="T289" i="4"/>
  <c r="U289" i="4"/>
  <c r="V289" i="4"/>
  <c r="W289" i="4"/>
  <c r="X289" i="4"/>
  <c r="Y289" i="4"/>
  <c r="Z289" i="4"/>
  <c r="AA289" i="4"/>
  <c r="AB289" i="4"/>
  <c r="AC289" i="4"/>
  <c r="AD289" i="4"/>
  <c r="AE289" i="4"/>
  <c r="AF289" i="4"/>
  <c r="AG289" i="4"/>
  <c r="AH289" i="4"/>
  <c r="AI289" i="4"/>
  <c r="AJ289" i="4"/>
  <c r="AK289" i="4"/>
  <c r="AL289" i="4"/>
  <c r="AM289" i="4"/>
  <c r="AN289" i="4"/>
  <c r="AO289" i="4"/>
  <c r="AP289" i="4"/>
  <c r="AQ289" i="4"/>
  <c r="AR289" i="4"/>
  <c r="AS289" i="4"/>
  <c r="AT289" i="4"/>
  <c r="AU289" i="4"/>
  <c r="AV289" i="4"/>
  <c r="AW289" i="4"/>
  <c r="AX289" i="4"/>
  <c r="AY289" i="4"/>
  <c r="AZ289" i="4"/>
  <c r="BA289" i="4"/>
  <c r="D290" i="4"/>
  <c r="E290" i="4"/>
  <c r="F290" i="4"/>
  <c r="G290" i="4"/>
  <c r="H290" i="4"/>
  <c r="I290" i="4"/>
  <c r="J290" i="4"/>
  <c r="K290" i="4"/>
  <c r="L290" i="4"/>
  <c r="M290" i="4"/>
  <c r="N290" i="4"/>
  <c r="O290" i="4"/>
  <c r="P290" i="4"/>
  <c r="Q290" i="4"/>
  <c r="R290" i="4"/>
  <c r="S290" i="4"/>
  <c r="T290" i="4"/>
  <c r="U290" i="4"/>
  <c r="V290" i="4"/>
  <c r="W290" i="4"/>
  <c r="X290" i="4"/>
  <c r="Y290" i="4"/>
  <c r="Z290" i="4"/>
  <c r="AA290" i="4"/>
  <c r="AB290" i="4"/>
  <c r="AC290" i="4"/>
  <c r="AD290" i="4"/>
  <c r="AE290" i="4"/>
  <c r="AF290" i="4"/>
  <c r="AG290" i="4"/>
  <c r="AH290" i="4"/>
  <c r="AI290" i="4"/>
  <c r="AJ290" i="4"/>
  <c r="AK290" i="4"/>
  <c r="AL290" i="4"/>
  <c r="AM290" i="4"/>
  <c r="AN290" i="4"/>
  <c r="AO290" i="4"/>
  <c r="AP290" i="4"/>
  <c r="AQ290" i="4"/>
  <c r="AR290" i="4"/>
  <c r="AS290" i="4"/>
  <c r="AT290" i="4"/>
  <c r="AU290" i="4"/>
  <c r="AV290" i="4"/>
  <c r="AW290" i="4"/>
  <c r="AX290" i="4"/>
  <c r="AY290" i="4"/>
  <c r="AZ290" i="4"/>
  <c r="BA290" i="4"/>
  <c r="D291" i="4"/>
  <c r="E291" i="4"/>
  <c r="F291" i="4"/>
  <c r="G291" i="4"/>
  <c r="H291" i="4"/>
  <c r="I291" i="4"/>
  <c r="J291" i="4"/>
  <c r="K291" i="4"/>
  <c r="L291" i="4"/>
  <c r="M291" i="4"/>
  <c r="N291" i="4"/>
  <c r="O291" i="4"/>
  <c r="P291" i="4"/>
  <c r="Q291" i="4"/>
  <c r="R291" i="4"/>
  <c r="S291" i="4"/>
  <c r="T291" i="4"/>
  <c r="U291" i="4"/>
  <c r="V291" i="4"/>
  <c r="W291" i="4"/>
  <c r="X291" i="4"/>
  <c r="Y291" i="4"/>
  <c r="Z291" i="4"/>
  <c r="AA291" i="4"/>
  <c r="AB291" i="4"/>
  <c r="AC291" i="4"/>
  <c r="AD291" i="4"/>
  <c r="AE291" i="4"/>
  <c r="AF291" i="4"/>
  <c r="AG291" i="4"/>
  <c r="AH291" i="4"/>
  <c r="AI291" i="4"/>
  <c r="AJ291" i="4"/>
  <c r="AK291" i="4"/>
  <c r="AL291" i="4"/>
  <c r="AM291" i="4"/>
  <c r="AN291" i="4"/>
  <c r="AO291" i="4"/>
  <c r="AP291" i="4"/>
  <c r="AQ291" i="4"/>
  <c r="AR291" i="4"/>
  <c r="AS291" i="4"/>
  <c r="AT291" i="4"/>
  <c r="AU291" i="4"/>
  <c r="AV291" i="4"/>
  <c r="AW291" i="4"/>
  <c r="AX291" i="4"/>
  <c r="AY291" i="4"/>
  <c r="AZ291" i="4"/>
  <c r="BA291" i="4"/>
  <c r="D292" i="4"/>
  <c r="E292" i="4"/>
  <c r="F292" i="4"/>
  <c r="G292" i="4"/>
  <c r="H292" i="4"/>
  <c r="I292" i="4"/>
  <c r="J292" i="4"/>
  <c r="K292" i="4"/>
  <c r="L292" i="4"/>
  <c r="M292" i="4"/>
  <c r="N292" i="4"/>
  <c r="O292" i="4"/>
  <c r="P292" i="4"/>
  <c r="Q292" i="4"/>
  <c r="R292" i="4"/>
  <c r="S292" i="4"/>
  <c r="T292" i="4"/>
  <c r="U292" i="4"/>
  <c r="V292" i="4"/>
  <c r="W292" i="4"/>
  <c r="X292" i="4"/>
  <c r="Y292" i="4"/>
  <c r="Z292" i="4"/>
  <c r="AA292" i="4"/>
  <c r="AB292" i="4"/>
  <c r="AC292" i="4"/>
  <c r="AD292" i="4"/>
  <c r="AE292" i="4"/>
  <c r="AF292" i="4"/>
  <c r="AG292" i="4"/>
  <c r="AH292" i="4"/>
  <c r="AI292" i="4"/>
  <c r="AJ292" i="4"/>
  <c r="AK292" i="4"/>
  <c r="AL292" i="4"/>
  <c r="AM292" i="4"/>
  <c r="AN292" i="4"/>
  <c r="AO292" i="4"/>
  <c r="AP292" i="4"/>
  <c r="AQ292" i="4"/>
  <c r="AR292" i="4"/>
  <c r="AS292" i="4"/>
  <c r="AT292" i="4"/>
  <c r="AU292" i="4"/>
  <c r="AV292" i="4"/>
  <c r="AW292" i="4"/>
  <c r="AX292" i="4"/>
  <c r="AY292" i="4"/>
  <c r="AZ292" i="4"/>
  <c r="BA292" i="4"/>
  <c r="D293" i="4"/>
  <c r="E293" i="4"/>
  <c r="F293" i="4"/>
  <c r="G293" i="4"/>
  <c r="H293" i="4"/>
  <c r="I293" i="4"/>
  <c r="J293" i="4"/>
  <c r="K293" i="4"/>
  <c r="L293" i="4"/>
  <c r="M293" i="4"/>
  <c r="N293" i="4"/>
  <c r="O293" i="4"/>
  <c r="P293" i="4"/>
  <c r="Q293" i="4"/>
  <c r="R293" i="4"/>
  <c r="S293" i="4"/>
  <c r="T293" i="4"/>
  <c r="U293" i="4"/>
  <c r="V293" i="4"/>
  <c r="W293" i="4"/>
  <c r="X293" i="4"/>
  <c r="Y293" i="4"/>
  <c r="Z293" i="4"/>
  <c r="AA293" i="4"/>
  <c r="AB293" i="4"/>
  <c r="AC293" i="4"/>
  <c r="AD293" i="4"/>
  <c r="AE293" i="4"/>
  <c r="AF293" i="4"/>
  <c r="AG293" i="4"/>
  <c r="AH293" i="4"/>
  <c r="AI293" i="4"/>
  <c r="AJ293" i="4"/>
  <c r="AK293" i="4"/>
  <c r="AL293" i="4"/>
  <c r="AM293" i="4"/>
  <c r="AN293" i="4"/>
  <c r="AO293" i="4"/>
  <c r="AP293" i="4"/>
  <c r="AQ293" i="4"/>
  <c r="AR293" i="4"/>
  <c r="AS293" i="4"/>
  <c r="AT293" i="4"/>
  <c r="AU293" i="4"/>
  <c r="AV293" i="4"/>
  <c r="AW293" i="4"/>
  <c r="AX293" i="4"/>
  <c r="AY293" i="4"/>
  <c r="AZ293" i="4"/>
  <c r="BA293" i="4"/>
  <c r="D294" i="4"/>
  <c r="E294" i="4"/>
  <c r="F294" i="4"/>
  <c r="G294" i="4"/>
  <c r="H294" i="4"/>
  <c r="I294" i="4"/>
  <c r="J294" i="4"/>
  <c r="K294" i="4"/>
  <c r="L294" i="4"/>
  <c r="M294" i="4"/>
  <c r="N294" i="4"/>
  <c r="O294" i="4"/>
  <c r="P294" i="4"/>
  <c r="Q294" i="4"/>
  <c r="R294" i="4"/>
  <c r="S294" i="4"/>
  <c r="T294" i="4"/>
  <c r="U294" i="4"/>
  <c r="V294" i="4"/>
  <c r="W294" i="4"/>
  <c r="X294" i="4"/>
  <c r="Y294" i="4"/>
  <c r="Z294" i="4"/>
  <c r="AA294" i="4"/>
  <c r="AB294" i="4"/>
  <c r="AC294" i="4"/>
  <c r="AD294" i="4"/>
  <c r="AE294" i="4"/>
  <c r="AF294" i="4"/>
  <c r="AG294" i="4"/>
  <c r="AH294" i="4"/>
  <c r="AI294" i="4"/>
  <c r="AJ294" i="4"/>
  <c r="AK294" i="4"/>
  <c r="AL294" i="4"/>
  <c r="AM294" i="4"/>
  <c r="AN294" i="4"/>
  <c r="AO294" i="4"/>
  <c r="AP294" i="4"/>
  <c r="AQ294" i="4"/>
  <c r="AR294" i="4"/>
  <c r="AS294" i="4"/>
  <c r="AT294" i="4"/>
  <c r="AU294" i="4"/>
  <c r="AV294" i="4"/>
  <c r="AW294" i="4"/>
  <c r="AX294" i="4"/>
  <c r="AY294" i="4"/>
  <c r="AZ294" i="4"/>
  <c r="BA294" i="4"/>
  <c r="D295" i="4"/>
  <c r="E295" i="4"/>
  <c r="F295" i="4"/>
  <c r="G295" i="4"/>
  <c r="H295" i="4"/>
  <c r="I295" i="4"/>
  <c r="J295" i="4"/>
  <c r="K295" i="4"/>
  <c r="L295" i="4"/>
  <c r="M295" i="4"/>
  <c r="N295" i="4"/>
  <c r="O295" i="4"/>
  <c r="P295" i="4"/>
  <c r="Q295" i="4"/>
  <c r="R295" i="4"/>
  <c r="S295" i="4"/>
  <c r="T295" i="4"/>
  <c r="U295" i="4"/>
  <c r="V295" i="4"/>
  <c r="W295" i="4"/>
  <c r="X295" i="4"/>
  <c r="Y295" i="4"/>
  <c r="Z295" i="4"/>
  <c r="AA295" i="4"/>
  <c r="AB295" i="4"/>
  <c r="AC295" i="4"/>
  <c r="AD295" i="4"/>
  <c r="AE295" i="4"/>
  <c r="AF295" i="4"/>
  <c r="AG295" i="4"/>
  <c r="AH295" i="4"/>
  <c r="AI295" i="4"/>
  <c r="AJ295" i="4"/>
  <c r="AK295" i="4"/>
  <c r="AL295" i="4"/>
  <c r="AM295" i="4"/>
  <c r="AN295" i="4"/>
  <c r="AO295" i="4"/>
  <c r="AP295" i="4"/>
  <c r="AQ295" i="4"/>
  <c r="AR295" i="4"/>
  <c r="AS295" i="4"/>
  <c r="AT295" i="4"/>
  <c r="AU295" i="4"/>
  <c r="AV295" i="4"/>
  <c r="AW295" i="4"/>
  <c r="AX295" i="4"/>
  <c r="AY295" i="4"/>
  <c r="AZ295" i="4"/>
  <c r="BA295" i="4"/>
  <c r="D296" i="4"/>
  <c r="E296" i="4"/>
  <c r="F296" i="4"/>
  <c r="G296" i="4"/>
  <c r="H296" i="4"/>
  <c r="I296" i="4"/>
  <c r="J296" i="4"/>
  <c r="K296" i="4"/>
  <c r="L296" i="4"/>
  <c r="M296" i="4"/>
  <c r="N296" i="4"/>
  <c r="O296" i="4"/>
  <c r="P296" i="4"/>
  <c r="Q296" i="4"/>
  <c r="R296" i="4"/>
  <c r="S296" i="4"/>
  <c r="T296" i="4"/>
  <c r="U296" i="4"/>
  <c r="V296" i="4"/>
  <c r="W296" i="4"/>
  <c r="X296" i="4"/>
  <c r="Y296" i="4"/>
  <c r="Z296" i="4"/>
  <c r="AA296" i="4"/>
  <c r="AB296" i="4"/>
  <c r="AC296" i="4"/>
  <c r="AD296" i="4"/>
  <c r="AE296" i="4"/>
  <c r="AF296" i="4"/>
  <c r="AG296" i="4"/>
  <c r="AH296" i="4"/>
  <c r="AI296" i="4"/>
  <c r="AJ296" i="4"/>
  <c r="AK296" i="4"/>
  <c r="AL296" i="4"/>
  <c r="AM296" i="4"/>
  <c r="AN296" i="4"/>
  <c r="AO296" i="4"/>
  <c r="AP296" i="4"/>
  <c r="AQ296" i="4"/>
  <c r="AR296" i="4"/>
  <c r="AS296" i="4"/>
  <c r="AT296" i="4"/>
  <c r="AU296" i="4"/>
  <c r="AV296" i="4"/>
  <c r="AW296" i="4"/>
  <c r="AX296" i="4"/>
  <c r="AY296" i="4"/>
  <c r="AZ296" i="4"/>
  <c r="BA296" i="4"/>
  <c r="D297" i="4"/>
  <c r="E297" i="4"/>
  <c r="F297" i="4"/>
  <c r="G297" i="4"/>
  <c r="H297" i="4"/>
  <c r="I297" i="4"/>
  <c r="J297" i="4"/>
  <c r="K297" i="4"/>
  <c r="L297" i="4"/>
  <c r="M297" i="4"/>
  <c r="N297" i="4"/>
  <c r="O297" i="4"/>
  <c r="P297" i="4"/>
  <c r="Q297" i="4"/>
  <c r="R297" i="4"/>
  <c r="S297" i="4"/>
  <c r="T297" i="4"/>
  <c r="U297" i="4"/>
  <c r="V297" i="4"/>
  <c r="W297" i="4"/>
  <c r="X297" i="4"/>
  <c r="Y297" i="4"/>
  <c r="Z297" i="4"/>
  <c r="AA297" i="4"/>
  <c r="AB297" i="4"/>
  <c r="AC297" i="4"/>
  <c r="AD297" i="4"/>
  <c r="AE297" i="4"/>
  <c r="AF297" i="4"/>
  <c r="AG297" i="4"/>
  <c r="AH297" i="4"/>
  <c r="AI297" i="4"/>
  <c r="AJ297" i="4"/>
  <c r="AK297" i="4"/>
  <c r="AL297" i="4"/>
  <c r="AM297" i="4"/>
  <c r="AN297" i="4"/>
  <c r="AO297" i="4"/>
  <c r="AP297" i="4"/>
  <c r="AQ297" i="4"/>
  <c r="AR297" i="4"/>
  <c r="AS297" i="4"/>
  <c r="AT297" i="4"/>
  <c r="AU297" i="4"/>
  <c r="AV297" i="4"/>
  <c r="AW297" i="4"/>
  <c r="AX297" i="4"/>
  <c r="AY297" i="4"/>
  <c r="AZ297" i="4"/>
  <c r="BA297" i="4"/>
  <c r="D298" i="4"/>
  <c r="E298" i="4"/>
  <c r="F298" i="4"/>
  <c r="G298" i="4"/>
  <c r="H298" i="4"/>
  <c r="I298" i="4"/>
  <c r="J298" i="4"/>
  <c r="K298" i="4"/>
  <c r="L298" i="4"/>
  <c r="M298" i="4"/>
  <c r="N298" i="4"/>
  <c r="O298" i="4"/>
  <c r="P298" i="4"/>
  <c r="Q298" i="4"/>
  <c r="R298" i="4"/>
  <c r="S298" i="4"/>
  <c r="T298" i="4"/>
  <c r="U298" i="4"/>
  <c r="V298" i="4"/>
  <c r="W298" i="4"/>
  <c r="X298" i="4"/>
  <c r="Y298" i="4"/>
  <c r="Z298" i="4"/>
  <c r="AA298" i="4"/>
  <c r="AB298" i="4"/>
  <c r="AC298" i="4"/>
  <c r="AD298" i="4"/>
  <c r="AE298" i="4"/>
  <c r="AF298" i="4"/>
  <c r="AG298" i="4"/>
  <c r="AH298" i="4"/>
  <c r="AI298" i="4"/>
  <c r="AJ298" i="4"/>
  <c r="AK298" i="4"/>
  <c r="AL298" i="4"/>
  <c r="AM298" i="4"/>
  <c r="AN298" i="4"/>
  <c r="AO298" i="4"/>
  <c r="AP298" i="4"/>
  <c r="AQ298" i="4"/>
  <c r="AR298" i="4"/>
  <c r="AS298" i="4"/>
  <c r="AT298" i="4"/>
  <c r="AU298" i="4"/>
  <c r="AV298" i="4"/>
  <c r="AW298" i="4"/>
  <c r="AX298" i="4"/>
  <c r="AY298" i="4"/>
  <c r="AZ298" i="4"/>
  <c r="BA298" i="4"/>
  <c r="D299" i="4"/>
  <c r="E299" i="4"/>
  <c r="F299" i="4"/>
  <c r="G299" i="4"/>
  <c r="H299" i="4"/>
  <c r="I299" i="4"/>
  <c r="J299" i="4"/>
  <c r="K299" i="4"/>
  <c r="L299" i="4"/>
  <c r="M299" i="4"/>
  <c r="N299" i="4"/>
  <c r="O299" i="4"/>
  <c r="P299" i="4"/>
  <c r="Q299" i="4"/>
  <c r="R299" i="4"/>
  <c r="S299" i="4"/>
  <c r="T299" i="4"/>
  <c r="U299" i="4"/>
  <c r="V299" i="4"/>
  <c r="W299" i="4"/>
  <c r="X299" i="4"/>
  <c r="Y299" i="4"/>
  <c r="Z299" i="4"/>
  <c r="AA299" i="4"/>
  <c r="AB299" i="4"/>
  <c r="AC299" i="4"/>
  <c r="AD299" i="4"/>
  <c r="AE299" i="4"/>
  <c r="AF299" i="4"/>
  <c r="AG299" i="4"/>
  <c r="AH299" i="4"/>
  <c r="AI299" i="4"/>
  <c r="AJ299" i="4"/>
  <c r="AK299" i="4"/>
  <c r="AL299" i="4"/>
  <c r="AM299" i="4"/>
  <c r="AN299" i="4"/>
  <c r="AO299" i="4"/>
  <c r="AP299" i="4"/>
  <c r="AQ299" i="4"/>
  <c r="AR299" i="4"/>
  <c r="AS299" i="4"/>
  <c r="AT299" i="4"/>
  <c r="AU299" i="4"/>
  <c r="AV299" i="4"/>
  <c r="AW299" i="4"/>
  <c r="AX299" i="4"/>
  <c r="AY299" i="4"/>
  <c r="AZ299" i="4"/>
  <c r="BA299" i="4"/>
  <c r="D300" i="4"/>
  <c r="E300" i="4"/>
  <c r="F300" i="4"/>
  <c r="G300" i="4"/>
  <c r="H300" i="4"/>
  <c r="I300" i="4"/>
  <c r="J300" i="4"/>
  <c r="K300" i="4"/>
  <c r="L300" i="4"/>
  <c r="M300" i="4"/>
  <c r="N300" i="4"/>
  <c r="O300" i="4"/>
  <c r="P300" i="4"/>
  <c r="Q300" i="4"/>
  <c r="R300" i="4"/>
  <c r="S300" i="4"/>
  <c r="T300" i="4"/>
  <c r="U300" i="4"/>
  <c r="V300" i="4"/>
  <c r="W300" i="4"/>
  <c r="X300" i="4"/>
  <c r="Y300" i="4"/>
  <c r="Z300" i="4"/>
  <c r="AA300" i="4"/>
  <c r="AB300" i="4"/>
  <c r="AC300" i="4"/>
  <c r="AD300" i="4"/>
  <c r="AE300" i="4"/>
  <c r="AF300" i="4"/>
  <c r="AG300" i="4"/>
  <c r="AH300" i="4"/>
  <c r="AI300" i="4"/>
  <c r="AJ300" i="4"/>
  <c r="AK300" i="4"/>
  <c r="AL300" i="4"/>
  <c r="AM300" i="4"/>
  <c r="AN300" i="4"/>
  <c r="AO300" i="4"/>
  <c r="AP300" i="4"/>
  <c r="AQ300" i="4"/>
  <c r="AR300" i="4"/>
  <c r="AS300" i="4"/>
  <c r="AT300" i="4"/>
  <c r="AU300" i="4"/>
  <c r="AV300" i="4"/>
  <c r="AW300" i="4"/>
  <c r="AX300" i="4"/>
  <c r="AY300" i="4"/>
  <c r="AZ300" i="4"/>
  <c r="BA300" i="4"/>
  <c r="D301" i="4"/>
  <c r="E301" i="4"/>
  <c r="F301" i="4"/>
  <c r="G301" i="4"/>
  <c r="H301" i="4"/>
  <c r="I301" i="4"/>
  <c r="J301" i="4"/>
  <c r="K301" i="4"/>
  <c r="L301" i="4"/>
  <c r="M301" i="4"/>
  <c r="N301" i="4"/>
  <c r="O301" i="4"/>
  <c r="P301" i="4"/>
  <c r="Q301" i="4"/>
  <c r="R301" i="4"/>
  <c r="S301" i="4"/>
  <c r="T301" i="4"/>
  <c r="U301" i="4"/>
  <c r="V301" i="4"/>
  <c r="W301" i="4"/>
  <c r="X301" i="4"/>
  <c r="Y301" i="4"/>
  <c r="Z301" i="4"/>
  <c r="AA301" i="4"/>
  <c r="AB301" i="4"/>
  <c r="AC301" i="4"/>
  <c r="AD301" i="4"/>
  <c r="AE301" i="4"/>
  <c r="AF301" i="4"/>
  <c r="AG301" i="4"/>
  <c r="AH301" i="4"/>
  <c r="AI301" i="4"/>
  <c r="AJ301" i="4"/>
  <c r="AK301" i="4"/>
  <c r="AL301" i="4"/>
  <c r="AM301" i="4"/>
  <c r="AN301" i="4"/>
  <c r="AO301" i="4"/>
  <c r="AP301" i="4"/>
  <c r="AQ301" i="4"/>
  <c r="AR301" i="4"/>
  <c r="AS301" i="4"/>
  <c r="AT301" i="4"/>
  <c r="AU301" i="4"/>
  <c r="AV301" i="4"/>
  <c r="AW301" i="4"/>
  <c r="AX301" i="4"/>
  <c r="AY301" i="4"/>
  <c r="AZ301" i="4"/>
  <c r="BA301" i="4"/>
  <c r="D302" i="4"/>
  <c r="E302" i="4"/>
  <c r="F302" i="4"/>
  <c r="G302" i="4"/>
  <c r="H302" i="4"/>
  <c r="I302" i="4"/>
  <c r="J302" i="4"/>
  <c r="K302" i="4"/>
  <c r="L302" i="4"/>
  <c r="M302" i="4"/>
  <c r="N302" i="4"/>
  <c r="O302" i="4"/>
  <c r="P302" i="4"/>
  <c r="Q302" i="4"/>
  <c r="R302" i="4"/>
  <c r="S302" i="4"/>
  <c r="T302" i="4"/>
  <c r="U302" i="4"/>
  <c r="V302" i="4"/>
  <c r="W302" i="4"/>
  <c r="X302" i="4"/>
  <c r="Y302" i="4"/>
  <c r="Z302" i="4"/>
  <c r="AA302" i="4"/>
  <c r="AB302" i="4"/>
  <c r="AC302" i="4"/>
  <c r="AD302" i="4"/>
  <c r="AE302" i="4"/>
  <c r="AF302" i="4"/>
  <c r="AG302" i="4"/>
  <c r="AH302" i="4"/>
  <c r="AI302" i="4"/>
  <c r="AJ302" i="4"/>
  <c r="AK302" i="4"/>
  <c r="AL302" i="4"/>
  <c r="AM302" i="4"/>
  <c r="AN302" i="4"/>
  <c r="AO302" i="4"/>
  <c r="AP302" i="4"/>
  <c r="AQ302" i="4"/>
  <c r="AR302" i="4"/>
  <c r="AS302" i="4"/>
  <c r="AT302" i="4"/>
  <c r="AU302" i="4"/>
  <c r="AV302" i="4"/>
  <c r="AW302" i="4"/>
  <c r="AX302" i="4"/>
  <c r="AY302" i="4"/>
  <c r="AZ302" i="4"/>
  <c r="BA302" i="4"/>
  <c r="D303" i="4"/>
  <c r="E303" i="4"/>
  <c r="F303" i="4"/>
  <c r="G303" i="4"/>
  <c r="H303" i="4"/>
  <c r="I303" i="4"/>
  <c r="J303" i="4"/>
  <c r="K303" i="4"/>
  <c r="L303" i="4"/>
  <c r="M303" i="4"/>
  <c r="N303" i="4"/>
  <c r="O303" i="4"/>
  <c r="P303" i="4"/>
  <c r="Q303" i="4"/>
  <c r="R303" i="4"/>
  <c r="S303" i="4"/>
  <c r="T303" i="4"/>
  <c r="U303" i="4"/>
  <c r="V303" i="4"/>
  <c r="W303" i="4"/>
  <c r="X303" i="4"/>
  <c r="Y303" i="4"/>
  <c r="Z303" i="4"/>
  <c r="AA303" i="4"/>
  <c r="AB303" i="4"/>
  <c r="AC303" i="4"/>
  <c r="AD303" i="4"/>
  <c r="AE303" i="4"/>
  <c r="AF303" i="4"/>
  <c r="AG303" i="4"/>
  <c r="AH303" i="4"/>
  <c r="AI303" i="4"/>
  <c r="AJ303" i="4"/>
  <c r="AK303" i="4"/>
  <c r="AL303" i="4"/>
  <c r="AM303" i="4"/>
  <c r="AN303" i="4"/>
  <c r="AO303" i="4"/>
  <c r="AP303" i="4"/>
  <c r="AQ303" i="4"/>
  <c r="AR303" i="4"/>
  <c r="AS303" i="4"/>
  <c r="AT303" i="4"/>
  <c r="AU303" i="4"/>
  <c r="AV303" i="4"/>
  <c r="AW303" i="4"/>
  <c r="AX303" i="4"/>
  <c r="AY303" i="4"/>
  <c r="AZ303" i="4"/>
  <c r="BA303" i="4"/>
  <c r="D304" i="4"/>
  <c r="E304" i="4"/>
  <c r="F304" i="4"/>
  <c r="G304" i="4"/>
  <c r="H304" i="4"/>
  <c r="I304" i="4"/>
  <c r="J304" i="4"/>
  <c r="K304" i="4"/>
  <c r="L304" i="4"/>
  <c r="M304" i="4"/>
  <c r="N304" i="4"/>
  <c r="O304" i="4"/>
  <c r="P304" i="4"/>
  <c r="Q304" i="4"/>
  <c r="R304" i="4"/>
  <c r="S304" i="4"/>
  <c r="T304" i="4"/>
  <c r="U304" i="4"/>
  <c r="V304" i="4"/>
  <c r="W304" i="4"/>
  <c r="X304" i="4"/>
  <c r="Y304" i="4"/>
  <c r="Z304" i="4"/>
  <c r="AA304" i="4"/>
  <c r="AB304" i="4"/>
  <c r="AC304" i="4"/>
  <c r="AD304" i="4"/>
  <c r="AE304" i="4"/>
  <c r="AF304" i="4"/>
  <c r="AG304" i="4"/>
  <c r="AH304" i="4"/>
  <c r="AI304" i="4"/>
  <c r="AJ304" i="4"/>
  <c r="AK304" i="4"/>
  <c r="AL304" i="4"/>
  <c r="AM304" i="4"/>
  <c r="AN304" i="4"/>
  <c r="AO304" i="4"/>
  <c r="AP304" i="4"/>
  <c r="AQ304" i="4"/>
  <c r="AR304" i="4"/>
  <c r="AS304" i="4"/>
  <c r="AT304" i="4"/>
  <c r="AU304" i="4"/>
  <c r="AV304" i="4"/>
  <c r="AW304" i="4"/>
  <c r="AX304" i="4"/>
  <c r="AY304" i="4"/>
  <c r="AZ304" i="4"/>
  <c r="BA304" i="4"/>
  <c r="D305" i="4"/>
  <c r="E305" i="4"/>
  <c r="F305" i="4"/>
  <c r="G305" i="4"/>
  <c r="H305" i="4"/>
  <c r="I305" i="4"/>
  <c r="J305" i="4"/>
  <c r="K305" i="4"/>
  <c r="L305" i="4"/>
  <c r="M305" i="4"/>
  <c r="N305" i="4"/>
  <c r="O305" i="4"/>
  <c r="P305" i="4"/>
  <c r="Q305" i="4"/>
  <c r="R305" i="4"/>
  <c r="S305" i="4"/>
  <c r="T305" i="4"/>
  <c r="U305" i="4"/>
  <c r="V305" i="4"/>
  <c r="W305" i="4"/>
  <c r="X305" i="4"/>
  <c r="Y305" i="4"/>
  <c r="Z305" i="4"/>
  <c r="AA305" i="4"/>
  <c r="AB305" i="4"/>
  <c r="AC305" i="4"/>
  <c r="AD305" i="4"/>
  <c r="AE305" i="4"/>
  <c r="AF305" i="4"/>
  <c r="AG305" i="4"/>
  <c r="AH305" i="4"/>
  <c r="AI305" i="4"/>
  <c r="AJ305" i="4"/>
  <c r="AK305" i="4"/>
  <c r="AL305" i="4"/>
  <c r="AM305" i="4"/>
  <c r="AN305" i="4"/>
  <c r="AO305" i="4"/>
  <c r="AP305" i="4"/>
  <c r="AQ305" i="4"/>
  <c r="AR305" i="4"/>
  <c r="AS305" i="4"/>
  <c r="AT305" i="4"/>
  <c r="AU305" i="4"/>
  <c r="AV305" i="4"/>
  <c r="AW305" i="4"/>
  <c r="AX305" i="4"/>
  <c r="AY305" i="4"/>
  <c r="AZ305" i="4"/>
  <c r="BA305" i="4"/>
  <c r="D306" i="4"/>
  <c r="E306" i="4"/>
  <c r="F306" i="4"/>
  <c r="G306" i="4"/>
  <c r="H306" i="4"/>
  <c r="I306" i="4"/>
  <c r="J306" i="4"/>
  <c r="K306" i="4"/>
  <c r="L306" i="4"/>
  <c r="M306" i="4"/>
  <c r="N306" i="4"/>
  <c r="O306" i="4"/>
  <c r="P306" i="4"/>
  <c r="Q306" i="4"/>
  <c r="R306" i="4"/>
  <c r="S306" i="4"/>
  <c r="T306" i="4"/>
  <c r="U306" i="4"/>
  <c r="V306" i="4"/>
  <c r="W306" i="4"/>
  <c r="X306" i="4"/>
  <c r="Y306" i="4"/>
  <c r="Z306" i="4"/>
  <c r="AA306" i="4"/>
  <c r="AB306" i="4"/>
  <c r="AC306" i="4"/>
  <c r="AD306" i="4"/>
  <c r="AE306" i="4"/>
  <c r="AF306" i="4"/>
  <c r="AG306" i="4"/>
  <c r="AH306" i="4"/>
  <c r="AI306" i="4"/>
  <c r="AJ306" i="4"/>
  <c r="AK306" i="4"/>
  <c r="AL306" i="4"/>
  <c r="AM306" i="4"/>
  <c r="AN306" i="4"/>
  <c r="AO306" i="4"/>
  <c r="AP306" i="4"/>
  <c r="AQ306" i="4"/>
  <c r="AR306" i="4"/>
  <c r="AS306" i="4"/>
  <c r="AT306" i="4"/>
  <c r="AU306" i="4"/>
  <c r="AV306" i="4"/>
  <c r="AW306" i="4"/>
  <c r="AX306" i="4"/>
  <c r="AY306" i="4"/>
  <c r="AZ306" i="4"/>
  <c r="BA306" i="4"/>
  <c r="D307" i="4"/>
  <c r="E307" i="4"/>
  <c r="F307" i="4"/>
  <c r="G307" i="4"/>
  <c r="H307" i="4"/>
  <c r="I307" i="4"/>
  <c r="J307" i="4"/>
  <c r="K307" i="4"/>
  <c r="L307" i="4"/>
  <c r="M307" i="4"/>
  <c r="N307" i="4"/>
  <c r="O307" i="4"/>
  <c r="P307" i="4"/>
  <c r="Q307" i="4"/>
  <c r="R307" i="4"/>
  <c r="S307" i="4"/>
  <c r="T307" i="4"/>
  <c r="U307" i="4"/>
  <c r="V307" i="4"/>
  <c r="W307" i="4"/>
  <c r="X307" i="4"/>
  <c r="Y307" i="4"/>
  <c r="Z307" i="4"/>
  <c r="AA307" i="4"/>
  <c r="AB307" i="4"/>
  <c r="AC307" i="4"/>
  <c r="AD307" i="4"/>
  <c r="AE307" i="4"/>
  <c r="AF307" i="4"/>
  <c r="AG307" i="4"/>
  <c r="AH307" i="4"/>
  <c r="AI307" i="4"/>
  <c r="AJ307" i="4"/>
  <c r="AK307" i="4"/>
  <c r="AL307" i="4"/>
  <c r="AM307" i="4"/>
  <c r="AN307" i="4"/>
  <c r="AO307" i="4"/>
  <c r="AP307" i="4"/>
  <c r="AQ307" i="4"/>
  <c r="AR307" i="4"/>
  <c r="AS307" i="4"/>
  <c r="AT307" i="4"/>
  <c r="AU307" i="4"/>
  <c r="AV307" i="4"/>
  <c r="AW307" i="4"/>
  <c r="AX307" i="4"/>
  <c r="AY307" i="4"/>
  <c r="AZ307" i="4"/>
  <c r="BA307" i="4"/>
  <c r="D308" i="4"/>
  <c r="E308" i="4"/>
  <c r="F308" i="4"/>
  <c r="G308" i="4"/>
  <c r="H308" i="4"/>
  <c r="I308" i="4"/>
  <c r="J308" i="4"/>
  <c r="K308" i="4"/>
  <c r="L308" i="4"/>
  <c r="M308" i="4"/>
  <c r="N308" i="4"/>
  <c r="O308" i="4"/>
  <c r="P308" i="4"/>
  <c r="Q308" i="4"/>
  <c r="R308" i="4"/>
  <c r="S308" i="4"/>
  <c r="T308" i="4"/>
  <c r="U308" i="4"/>
  <c r="V308" i="4"/>
  <c r="W308" i="4"/>
  <c r="X308" i="4"/>
  <c r="Y308" i="4"/>
  <c r="Z308" i="4"/>
  <c r="AA308" i="4"/>
  <c r="AB308" i="4"/>
  <c r="AC308" i="4"/>
  <c r="AD308" i="4"/>
  <c r="AE308" i="4"/>
  <c r="AF308" i="4"/>
  <c r="AG308" i="4"/>
  <c r="AH308" i="4"/>
  <c r="AI308" i="4"/>
  <c r="AJ308" i="4"/>
  <c r="AK308" i="4"/>
  <c r="AL308" i="4"/>
  <c r="AM308" i="4"/>
  <c r="AN308" i="4"/>
  <c r="AO308" i="4"/>
  <c r="AP308" i="4"/>
  <c r="AQ308" i="4"/>
  <c r="AR308" i="4"/>
  <c r="AS308" i="4"/>
  <c r="AT308" i="4"/>
  <c r="AU308" i="4"/>
  <c r="AV308" i="4"/>
  <c r="AW308" i="4"/>
  <c r="AX308" i="4"/>
  <c r="AY308" i="4"/>
  <c r="AZ308" i="4"/>
  <c r="BA308"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AP316" i="4" l="1"/>
  <c r="F316" i="4"/>
  <c r="AD316" i="4"/>
  <c r="R316" i="4"/>
  <c r="G316" i="4"/>
  <c r="S316" i="4"/>
  <c r="H316" i="4"/>
  <c r="AS316" i="4"/>
  <c r="J316" i="4"/>
  <c r="AH316" i="4"/>
  <c r="AT316" i="4"/>
  <c r="AF316" i="4"/>
  <c r="K316" i="4"/>
  <c r="AU316" i="4"/>
  <c r="AE316" i="4"/>
  <c r="V316" i="4"/>
  <c r="W316" i="4"/>
  <c r="AI316" i="4"/>
  <c r="L316" i="4"/>
  <c r="X316" i="4"/>
  <c r="AJ316" i="4"/>
  <c r="AV316" i="4"/>
  <c r="AQ316" i="4"/>
  <c r="M316" i="4"/>
  <c r="AK316" i="4"/>
  <c r="N316" i="4"/>
  <c r="Z316" i="4"/>
  <c r="AL316" i="4"/>
  <c r="AX316" i="4"/>
  <c r="AG316" i="4"/>
  <c r="AW316" i="4"/>
  <c r="O316" i="4"/>
  <c r="AY316" i="4"/>
  <c r="T316" i="4"/>
  <c r="I316" i="4"/>
  <c r="AA316" i="4"/>
  <c r="AM316" i="4"/>
  <c r="D316" i="4"/>
  <c r="P316" i="4"/>
  <c r="AB316" i="4"/>
  <c r="AN316" i="4"/>
  <c r="AZ316" i="4"/>
  <c r="AR316" i="4"/>
  <c r="U316" i="4"/>
  <c r="Y316" i="4"/>
  <c r="E316" i="4"/>
  <c r="Q316" i="4"/>
  <c r="AC316" i="4"/>
  <c r="AO316" i="4"/>
  <c r="BA316" i="4"/>
  <c r="AZ317" i="4"/>
  <c r="AN317" i="4"/>
  <c r="AB317" i="4"/>
  <c r="P317" i="4"/>
  <c r="D317" i="4"/>
  <c r="P20" i="8"/>
  <c r="AV318" i="4"/>
  <c r="AJ318" i="4"/>
  <c r="X318" i="4"/>
  <c r="L318" i="4"/>
  <c r="AY317" i="4"/>
  <c r="AM317" i="4"/>
  <c r="AA317" i="4"/>
  <c r="O317" i="4"/>
  <c r="AU318" i="4"/>
  <c r="AI318" i="4"/>
  <c r="K20" i="8"/>
  <c r="W318" i="4"/>
  <c r="K318" i="4"/>
  <c r="AX317" i="4"/>
  <c r="AL317" i="4"/>
  <c r="Z317" i="4"/>
  <c r="N317" i="4"/>
  <c r="AT318" i="4"/>
  <c r="AH318" i="4"/>
  <c r="V318" i="4"/>
  <c r="J318" i="4"/>
  <c r="AW317" i="4"/>
  <c r="AK317" i="4"/>
  <c r="Y317" i="4"/>
  <c r="M317" i="4"/>
  <c r="AS318" i="4"/>
  <c r="M20" i="8"/>
  <c r="AG318" i="4"/>
  <c r="U318" i="4"/>
  <c r="I318" i="4"/>
  <c r="AV317" i="4"/>
  <c r="AJ317" i="4"/>
  <c r="X317" i="4"/>
  <c r="L317" i="4"/>
  <c r="AR318" i="4"/>
  <c r="AF318" i="4"/>
  <c r="T318" i="4"/>
  <c r="H20" i="8"/>
  <c r="H318" i="4"/>
  <c r="AU317" i="4"/>
  <c r="AI317" i="4"/>
  <c r="W317" i="4"/>
  <c r="K317" i="4"/>
  <c r="O20" i="8"/>
  <c r="AQ318" i="4"/>
  <c r="AE318" i="4"/>
  <c r="S318" i="4"/>
  <c r="G318" i="4"/>
  <c r="AT317" i="4"/>
  <c r="AH317" i="4"/>
  <c r="V317" i="4"/>
  <c r="J317" i="4"/>
  <c r="AP318" i="4"/>
  <c r="AD318" i="4"/>
  <c r="J20" i="8"/>
  <c r="R318" i="4"/>
  <c r="F318" i="4"/>
  <c r="AS317" i="4"/>
  <c r="AG317" i="4"/>
  <c r="U317" i="4"/>
  <c r="I317" i="4"/>
  <c r="Q20" i="8"/>
  <c r="BA318" i="4"/>
  <c r="AO318" i="4"/>
  <c r="AC318" i="4"/>
  <c r="Q318" i="4"/>
  <c r="E318" i="4"/>
  <c r="AR317" i="4"/>
  <c r="AF317" i="4"/>
  <c r="T317" i="4"/>
  <c r="H317" i="4"/>
  <c r="AZ318" i="4"/>
  <c r="AN318" i="4"/>
  <c r="L20" i="8"/>
  <c r="AB318" i="4"/>
  <c r="P318" i="4"/>
  <c r="D318" i="4"/>
  <c r="AQ317" i="4"/>
  <c r="AE317" i="4"/>
  <c r="S317" i="4"/>
  <c r="T317" i="6" s="1"/>
  <c r="G317" i="4"/>
  <c r="AY318" i="4"/>
  <c r="AM318" i="4"/>
  <c r="AA318" i="4"/>
  <c r="O318" i="4"/>
  <c r="AP317" i="4"/>
  <c r="AD317" i="4"/>
  <c r="R317" i="4"/>
  <c r="F317" i="4"/>
  <c r="AX318" i="4"/>
  <c r="N20" i="8"/>
  <c r="AL318" i="4"/>
  <c r="Z318" i="4"/>
  <c r="N318" i="4"/>
  <c r="BA317" i="4"/>
  <c r="AO317" i="4"/>
  <c r="AC317" i="4"/>
  <c r="Q317" i="4"/>
  <c r="E317" i="4"/>
  <c r="AW318" i="4"/>
  <c r="AK318" i="4"/>
  <c r="Y318" i="4"/>
  <c r="I20" i="8"/>
  <c r="M318" i="4"/>
  <c r="AU6" i="6"/>
  <c r="AA6" i="6"/>
  <c r="AE6" i="6"/>
  <c r="AI6" i="6"/>
  <c r="AT6" i="6"/>
  <c r="AS6" i="6"/>
  <c r="K6" i="6"/>
  <c r="O6" i="6"/>
  <c r="AY6" i="6"/>
  <c r="Z6" i="6"/>
  <c r="Y6" i="6"/>
  <c r="Q6" i="6"/>
  <c r="AK6" i="6"/>
  <c r="N29" i="8"/>
  <c r="J29" i="8"/>
  <c r="W6" i="6"/>
  <c r="AQ6" i="6"/>
  <c r="AG6" i="6"/>
  <c r="AO6" i="6"/>
  <c r="BA6" i="6"/>
  <c r="H6" i="6"/>
  <c r="L6" i="6"/>
  <c r="P6" i="6"/>
  <c r="T6" i="6"/>
  <c r="AB6" i="6"/>
  <c r="AF6" i="6"/>
  <c r="AJ6" i="6"/>
  <c r="AN6" i="6"/>
  <c r="AV6" i="6"/>
  <c r="AZ6" i="6"/>
  <c r="J6" i="6"/>
  <c r="R6" i="6"/>
  <c r="V6" i="6"/>
  <c r="AD6" i="6"/>
  <c r="AL6" i="6"/>
  <c r="AP6" i="6"/>
  <c r="AX6" i="6"/>
  <c r="M6" i="6"/>
  <c r="U6" i="6"/>
  <c r="G6" i="6"/>
  <c r="F6" i="6"/>
  <c r="E6" i="6"/>
  <c r="AJ318" i="6"/>
  <c r="AJ316" i="6"/>
  <c r="O316" i="6" l="1"/>
  <c r="L29" i="8"/>
  <c r="M29" i="8"/>
  <c r="P29" i="8"/>
  <c r="J316" i="6"/>
  <c r="AX316" i="6"/>
  <c r="AN317" i="6"/>
  <c r="AL317" i="6"/>
  <c r="N23" i="8" s="1"/>
  <c r="P318" i="6"/>
  <c r="R316" i="6"/>
  <c r="J24" i="8" s="1"/>
  <c r="I40" i="8" s="1"/>
  <c r="P28" i="8"/>
  <c r="AQ316" i="6"/>
  <c r="O24" i="8" s="1"/>
  <c r="I29" i="8"/>
  <c r="AG317" i="6"/>
  <c r="M23" i="8" s="1"/>
  <c r="T318" i="6"/>
  <c r="K29" i="8"/>
  <c r="G29" i="8"/>
  <c r="O29" i="8"/>
  <c r="AE318" i="6"/>
  <c r="AG316" i="6"/>
  <c r="M24" i="8" s="1"/>
  <c r="O317" i="6"/>
  <c r="AF316" i="6"/>
  <c r="P316" i="6"/>
  <c r="AE317" i="6"/>
  <c r="L37" i="8" s="1"/>
  <c r="AF317" i="6"/>
  <c r="AY317" i="6"/>
  <c r="L316" i="6"/>
  <c r="J318" i="6"/>
  <c r="AY318" i="6"/>
  <c r="J317" i="6"/>
  <c r="AN316" i="6"/>
  <c r="K317" i="6"/>
  <c r="L317" i="6"/>
  <c r="AL318" i="6"/>
  <c r="N22" i="8" s="1"/>
  <c r="AI318" i="6"/>
  <c r="AX317" i="6"/>
  <c r="AY316" i="6"/>
  <c r="AZ317" i="6"/>
  <c r="J28" i="8"/>
  <c r="J30" i="8" s="1"/>
  <c r="N28" i="8"/>
  <c r="N30" i="8" s="1"/>
  <c r="I28" i="8"/>
  <c r="H29" i="8"/>
  <c r="H28" i="8"/>
  <c r="M28" i="8"/>
  <c r="L28" i="8"/>
  <c r="K28" i="8"/>
  <c r="O28" i="8"/>
  <c r="AE316" i="6"/>
  <c r="AV318" i="6"/>
  <c r="P22" i="8" s="1"/>
  <c r="K316" i="6"/>
  <c r="H41" i="8" s="1"/>
  <c r="AD317" i="6"/>
  <c r="AN318" i="6"/>
  <c r="AQ318" i="6"/>
  <c r="O22" i="8" s="1"/>
  <c r="AI316" i="6"/>
  <c r="P317" i="6"/>
  <c r="AJ317" i="6"/>
  <c r="AI317" i="6"/>
  <c r="AZ316" i="6"/>
  <c r="AG318" i="6"/>
  <c r="M22" i="8" s="1"/>
  <c r="AD316" i="6"/>
  <c r="T316" i="6"/>
  <c r="L318" i="6"/>
  <c r="AD318" i="6"/>
  <c r="AX318" i="6"/>
  <c r="AF318" i="6"/>
  <c r="AQ317" i="6"/>
  <c r="O23" i="8" s="1"/>
  <c r="N36" i="8" s="1"/>
  <c r="AZ318" i="6"/>
  <c r="K318" i="6"/>
  <c r="AV316" i="6"/>
  <c r="P24" i="8" s="1"/>
  <c r="AV317" i="6"/>
  <c r="P23" i="8" s="1"/>
  <c r="V317" i="6"/>
  <c r="AP316" i="6"/>
  <c r="AT317" i="6"/>
  <c r="V318" i="6"/>
  <c r="Y317" i="6"/>
  <c r="AO317" i="6"/>
  <c r="Y316" i="6"/>
  <c r="AO316" i="6"/>
  <c r="Y318" i="6"/>
  <c r="AO318" i="6"/>
  <c r="AB317" i="6"/>
  <c r="L23" i="8" s="1"/>
  <c r="AB316" i="6"/>
  <c r="L24" i="8" s="1"/>
  <c r="AB318" i="6"/>
  <c r="L22" i="8" s="1"/>
  <c r="AU317" i="6"/>
  <c r="AU316" i="6"/>
  <c r="O318" i="6"/>
  <c r="AU318" i="6"/>
  <c r="Z317" i="6"/>
  <c r="AP317" i="6"/>
  <c r="AT316" i="6"/>
  <c r="R318" i="6"/>
  <c r="J22" i="8" s="1"/>
  <c r="U317" i="6"/>
  <c r="AK317" i="6"/>
  <c r="BA317" i="6"/>
  <c r="Q23" i="8" s="1"/>
  <c r="U316" i="6"/>
  <c r="J41" i="8" s="1"/>
  <c r="AK316" i="6"/>
  <c r="M41" i="8" s="1"/>
  <c r="BA316" i="6"/>
  <c r="Q24" i="8" s="1"/>
  <c r="P40" i="8" s="1"/>
  <c r="U318" i="6"/>
  <c r="J33" i="8" s="1"/>
  <c r="AK318" i="6"/>
  <c r="M33" i="8" s="1"/>
  <c r="BA318" i="6"/>
  <c r="Q22" i="8" s="1"/>
  <c r="AA318" i="6"/>
  <c r="Z316" i="6"/>
  <c r="AT318" i="6"/>
  <c r="Q317" i="6"/>
  <c r="Q316" i="6"/>
  <c r="Q318" i="6"/>
  <c r="I33" i="8" s="1"/>
  <c r="AA317" i="6"/>
  <c r="AA316" i="6"/>
  <c r="W317" i="6"/>
  <c r="K23" i="8" s="1"/>
  <c r="J36" i="8" s="1"/>
  <c r="W316" i="6"/>
  <c r="K24" i="8" s="1"/>
  <c r="W318" i="6"/>
  <c r="K22" i="8" s="1"/>
  <c r="J32" i="8" s="1"/>
  <c r="R317" i="6"/>
  <c r="J23" i="8" s="1"/>
  <c r="I36" i="8" s="1"/>
  <c r="V316" i="6"/>
  <c r="AL316" i="6"/>
  <c r="N24" i="8" s="1"/>
  <c r="Z318" i="6"/>
  <c r="K33" i="8" s="1"/>
  <c r="AP318" i="6"/>
  <c r="M317" i="6"/>
  <c r="I23" i="8" s="1"/>
  <c r="AS317" i="6"/>
  <c r="M316" i="6"/>
  <c r="I24" i="8" s="1"/>
  <c r="H40" i="8" s="1"/>
  <c r="AS316" i="6"/>
  <c r="M318" i="6"/>
  <c r="I22" i="8" s="1"/>
  <c r="AS318" i="6"/>
  <c r="G316" i="6"/>
  <c r="H316" i="6"/>
  <c r="H24" i="8" s="1"/>
  <c r="F317" i="6"/>
  <c r="F318" i="6"/>
  <c r="E317" i="6"/>
  <c r="E318" i="6"/>
  <c r="G317" i="6"/>
  <c r="G318" i="6"/>
  <c r="H317" i="6"/>
  <c r="H23" i="8" s="1"/>
  <c r="H318" i="6"/>
  <c r="H22" i="8" s="1"/>
  <c r="F316" i="6"/>
  <c r="E316" i="6"/>
  <c r="M30" i="8" l="1"/>
  <c r="L30" i="8"/>
  <c r="P30" i="8"/>
  <c r="I30" i="8"/>
  <c r="G41" i="8"/>
  <c r="N41" i="8"/>
  <c r="M36" i="8"/>
  <c r="L40" i="8"/>
  <c r="O37" i="8"/>
  <c r="L41" i="8"/>
  <c r="N33" i="8"/>
  <c r="O33" i="8"/>
  <c r="K41" i="8"/>
  <c r="N40" i="8"/>
  <c r="O30" i="8"/>
  <c r="K30" i="8"/>
  <c r="P37" i="8"/>
  <c r="J37" i="8"/>
  <c r="J38" i="8" s="1"/>
  <c r="G33" i="8"/>
  <c r="O41" i="8"/>
  <c r="I37" i="8"/>
  <c r="I38" i="8" s="1"/>
  <c r="M32" i="8"/>
  <c r="M34" i="8" s="1"/>
  <c r="G37" i="8"/>
  <c r="M40" i="8"/>
  <c r="M42" i="8" s="1"/>
  <c r="N37" i="8"/>
  <c r="N38" i="8" s="1"/>
  <c r="I41" i="8"/>
  <c r="I42" i="8" s="1"/>
  <c r="P32" i="8"/>
  <c r="N32" i="8"/>
  <c r="H37" i="8"/>
  <c r="K37" i="8"/>
  <c r="H36" i="8"/>
  <c r="P33" i="8"/>
  <c r="L33" i="8"/>
  <c r="H32" i="8"/>
  <c r="P41" i="8"/>
  <c r="P42" i="8" s="1"/>
  <c r="M37" i="8"/>
  <c r="P36" i="8"/>
  <c r="G28" i="8"/>
  <c r="G30" i="8" s="1"/>
  <c r="H30" i="8"/>
  <c r="L36" i="8"/>
  <c r="L38" i="8" s="1"/>
  <c r="L32" i="8"/>
  <c r="H42" i="8"/>
  <c r="G32" i="8"/>
  <c r="K36" i="8"/>
  <c r="I32" i="8"/>
  <c r="I34" i="8" s="1"/>
  <c r="K40" i="8"/>
  <c r="O40" i="8"/>
  <c r="H33" i="8"/>
  <c r="O32" i="8"/>
  <c r="K32" i="8"/>
  <c r="K34" i="8" s="1"/>
  <c r="G40" i="8"/>
  <c r="G36" i="8"/>
  <c r="J40" i="8"/>
  <c r="J42" i="8" s="1"/>
  <c r="O36" i="8"/>
  <c r="J34" i="8"/>
  <c r="L42" i="8" l="1"/>
  <c r="M38" i="8"/>
  <c r="H34" i="8"/>
  <c r="O38" i="8"/>
  <c r="G42" i="8"/>
  <c r="N42" i="8"/>
  <c r="P38" i="8"/>
  <c r="K42" i="8"/>
  <c r="O34" i="8"/>
  <c r="O42" i="8"/>
  <c r="G38" i="8"/>
  <c r="N34" i="8"/>
  <c r="H38" i="8"/>
  <c r="P34" i="8"/>
  <c r="L34" i="8"/>
  <c r="K38" i="8"/>
  <c r="G34" i="8"/>
</calcChain>
</file>

<file path=xl/sharedStrings.xml><?xml version="1.0" encoding="utf-8"?>
<sst xmlns="http://schemas.openxmlformats.org/spreadsheetml/2006/main" count="6103" uniqueCount="986">
  <si>
    <t>Area Code</t>
  </si>
  <si>
    <t>Area Name</t>
  </si>
  <si>
    <t xml:space="preserve">Mid-2008 to Mid-2009 </t>
  </si>
  <si>
    <t>Mid-2010 to Mid-2011</t>
  </si>
  <si>
    <t>Mid-2011 to Mid-2012</t>
  </si>
  <si>
    <t>Mid-2012 to Mid-2013</t>
  </si>
  <si>
    <t>Long-Term International Migration</t>
  </si>
  <si>
    <t>Internal Migration
 (within UK)</t>
  </si>
  <si>
    <t>Mid-2009 Population Estimate</t>
  </si>
  <si>
    <t>Mid-2010 Population Estimate</t>
  </si>
  <si>
    <t>Mid-2011 Population Estimate</t>
  </si>
  <si>
    <t>Mid-2012 Population Estimate</t>
  </si>
  <si>
    <t>Mid-2013 Population Estimate</t>
  </si>
  <si>
    <t>Inflow</t>
  </si>
  <si>
    <t>Outflow</t>
  </si>
  <si>
    <t>E92000001</t>
  </si>
  <si>
    <t>England</t>
  </si>
  <si>
    <t>S92000003</t>
  </si>
  <si>
    <t>W92000004</t>
  </si>
  <si>
    <t>Wales</t>
  </si>
  <si>
    <t>N92000002</t>
  </si>
  <si>
    <t>Northern Ireland</t>
  </si>
  <si>
    <t>E12000001</t>
  </si>
  <si>
    <t>North East</t>
  </si>
  <si>
    <t>E12000002</t>
  </si>
  <si>
    <t>North West</t>
  </si>
  <si>
    <t>E12000003</t>
  </si>
  <si>
    <t>Yorkshire and The Humber</t>
  </si>
  <si>
    <t>E12000004</t>
  </si>
  <si>
    <t>E12000005</t>
  </si>
  <si>
    <t>E12000006</t>
  </si>
  <si>
    <t>East</t>
  </si>
  <si>
    <t>E12000007</t>
  </si>
  <si>
    <t>London</t>
  </si>
  <si>
    <t>E12000008</t>
  </si>
  <si>
    <t>South East</t>
  </si>
  <si>
    <t>E12000009</t>
  </si>
  <si>
    <t>South West</t>
  </si>
  <si>
    <t>Buckinghamshire</t>
  </si>
  <si>
    <t>E10000003</t>
  </si>
  <si>
    <t>Cambridgeshire</t>
  </si>
  <si>
    <t>E10000006</t>
  </si>
  <si>
    <t>Cumbria</t>
  </si>
  <si>
    <t>E10000007</t>
  </si>
  <si>
    <t>Derbyshire</t>
  </si>
  <si>
    <t>E10000008</t>
  </si>
  <si>
    <t>Devon</t>
  </si>
  <si>
    <t>Dorset</t>
  </si>
  <si>
    <t>E10000011</t>
  </si>
  <si>
    <t>East Sussex</t>
  </si>
  <si>
    <t>E10000012</t>
  </si>
  <si>
    <t>Essex</t>
  </si>
  <si>
    <t>E10000013</t>
  </si>
  <si>
    <t>Gloucestershire</t>
  </si>
  <si>
    <t>E11000001</t>
  </si>
  <si>
    <t>Greater Manchester (Met County)</t>
  </si>
  <si>
    <t>E10000014</t>
  </si>
  <si>
    <t>Hampshire</t>
  </si>
  <si>
    <t>E10000015</t>
  </si>
  <si>
    <t>Hertfordshire</t>
  </si>
  <si>
    <t>E10000016</t>
  </si>
  <si>
    <t>Kent</t>
  </si>
  <si>
    <t>E10000017</t>
  </si>
  <si>
    <t>Lancashire</t>
  </si>
  <si>
    <t>E10000018</t>
  </si>
  <si>
    <t>Leicestershire</t>
  </si>
  <si>
    <t>E10000019</t>
  </si>
  <si>
    <t>Lincolnshire</t>
  </si>
  <si>
    <t>E11000002</t>
  </si>
  <si>
    <t>Merseyside (Met County)</t>
  </si>
  <si>
    <t>E10000020</t>
  </si>
  <si>
    <t>Norfolk</t>
  </si>
  <si>
    <t>E10000023</t>
  </si>
  <si>
    <t>North Yorkshire</t>
  </si>
  <si>
    <t>E10000021</t>
  </si>
  <si>
    <t>Northamptonshire</t>
  </si>
  <si>
    <t>E10000024</t>
  </si>
  <si>
    <t>Nottinghamshire</t>
  </si>
  <si>
    <t>E10000025</t>
  </si>
  <si>
    <t>Oxfordshire</t>
  </si>
  <si>
    <t>E10000027</t>
  </si>
  <si>
    <t>Somerset</t>
  </si>
  <si>
    <t>E11000003</t>
  </si>
  <si>
    <t>South Yorkshire (Met County)</t>
  </si>
  <si>
    <t>E10000028</t>
  </si>
  <si>
    <t>Staffordshire</t>
  </si>
  <si>
    <t>E10000029</t>
  </si>
  <si>
    <t>Suffolk</t>
  </si>
  <si>
    <t>E10000030</t>
  </si>
  <si>
    <t>Surrey</t>
  </si>
  <si>
    <t>E11000007</t>
  </si>
  <si>
    <t>Tyne and Wear (Met County)</t>
  </si>
  <si>
    <t>E10000031</t>
  </si>
  <si>
    <t>Warwickshire</t>
  </si>
  <si>
    <t>E11000005</t>
  </si>
  <si>
    <t>West Midlands (Met County)</t>
  </si>
  <si>
    <t>E10000032</t>
  </si>
  <si>
    <t>West Sussex</t>
  </si>
  <si>
    <t>E11000006</t>
  </si>
  <si>
    <t>West Yorkshire (Met County)</t>
  </si>
  <si>
    <t>E10000034</t>
  </si>
  <si>
    <t>Worcestershire</t>
  </si>
  <si>
    <t>S12000033</t>
  </si>
  <si>
    <t>Aberdeen City</t>
  </si>
  <si>
    <t>S12000034</t>
  </si>
  <si>
    <t>Aberdeenshire</t>
  </si>
  <si>
    <t>E07000223</t>
  </si>
  <si>
    <t>Adur</t>
  </si>
  <si>
    <t>E07000026</t>
  </si>
  <si>
    <t>Allerdale</t>
  </si>
  <si>
    <t>E07000032</t>
  </si>
  <si>
    <t>Amber Valley</t>
  </si>
  <si>
    <t>W06000001</t>
  </si>
  <si>
    <t>S12000041</t>
  </si>
  <si>
    <t>Angus</t>
  </si>
  <si>
    <t>S12000035</t>
  </si>
  <si>
    <t>Argyll and Bute</t>
  </si>
  <si>
    <t>E07000224</t>
  </si>
  <si>
    <t>Arun</t>
  </si>
  <si>
    <t>E07000170</t>
  </si>
  <si>
    <t>Ashfield</t>
  </si>
  <si>
    <t>E07000105</t>
  </si>
  <si>
    <t>Ashford</t>
  </si>
  <si>
    <t>Aylesbury Vale</t>
  </si>
  <si>
    <t>E07000200</t>
  </si>
  <si>
    <t>Babergh</t>
  </si>
  <si>
    <t>E09000002</t>
  </si>
  <si>
    <t>Barking and Dagenham</t>
  </si>
  <si>
    <t>E09000003</t>
  </si>
  <si>
    <t>Barnet</t>
  </si>
  <si>
    <t>E08000016</t>
  </si>
  <si>
    <t>Barnsley</t>
  </si>
  <si>
    <t>E07000027</t>
  </si>
  <si>
    <t>Barrow-in-Furness</t>
  </si>
  <si>
    <t>E07000066</t>
  </si>
  <si>
    <t>Basildon</t>
  </si>
  <si>
    <t>E07000084</t>
  </si>
  <si>
    <t>Basingstoke and Deane</t>
  </si>
  <si>
    <t>E07000171</t>
  </si>
  <si>
    <t>Bassetlaw</t>
  </si>
  <si>
    <t>E06000022</t>
  </si>
  <si>
    <t>Bath and North East Somerset</t>
  </si>
  <si>
    <t>E06000055</t>
  </si>
  <si>
    <t>Bedford</t>
  </si>
  <si>
    <t>Belfast</t>
  </si>
  <si>
    <t>E09000004</t>
  </si>
  <si>
    <t>Bexley</t>
  </si>
  <si>
    <t>E08000025</t>
  </si>
  <si>
    <t>Birmingham</t>
  </si>
  <si>
    <t>E07000129</t>
  </si>
  <si>
    <t>Blaby</t>
  </si>
  <si>
    <t>E06000008</t>
  </si>
  <si>
    <t>Blackburn with Darwen</t>
  </si>
  <si>
    <t>E06000009</t>
  </si>
  <si>
    <t>Blackpool</t>
  </si>
  <si>
    <t>W06000019</t>
  </si>
  <si>
    <t>E07000033</t>
  </si>
  <si>
    <t>Bolsover</t>
  </si>
  <si>
    <t>E08000001</t>
  </si>
  <si>
    <t>Bolton</t>
  </si>
  <si>
    <t>E07000136</t>
  </si>
  <si>
    <t>Boston</t>
  </si>
  <si>
    <t>Bournemouth</t>
  </si>
  <si>
    <t>E06000036</t>
  </si>
  <si>
    <t>Bracknell Forest</t>
  </si>
  <si>
    <t>E08000032</t>
  </si>
  <si>
    <t>Bradford</t>
  </si>
  <si>
    <t>E07000067</t>
  </si>
  <si>
    <t>Braintree</t>
  </si>
  <si>
    <t>E07000143</t>
  </si>
  <si>
    <t>Breckland</t>
  </si>
  <si>
    <t>E09000005</t>
  </si>
  <si>
    <t>Brent</t>
  </si>
  <si>
    <t>E07000068</t>
  </si>
  <si>
    <t>Brentwood</t>
  </si>
  <si>
    <t>W06000013</t>
  </si>
  <si>
    <t>E06000043</t>
  </si>
  <si>
    <t>Brighton and Hove</t>
  </si>
  <si>
    <t>E06000023</t>
  </si>
  <si>
    <t>Bristol, City of</t>
  </si>
  <si>
    <t>E07000144</t>
  </si>
  <si>
    <t>Broadland</t>
  </si>
  <si>
    <t>E09000006</t>
  </si>
  <si>
    <t>Bromley</t>
  </si>
  <si>
    <t>E07000234</t>
  </si>
  <si>
    <t>Bromsgrove</t>
  </si>
  <si>
    <t>E07000095</t>
  </si>
  <si>
    <t>Broxbourne</t>
  </si>
  <si>
    <t>E07000172</t>
  </si>
  <si>
    <t>Broxtowe</t>
  </si>
  <si>
    <t>E07000117</t>
  </si>
  <si>
    <t>Burnley</t>
  </si>
  <si>
    <t>E08000002</t>
  </si>
  <si>
    <t>Bury</t>
  </si>
  <si>
    <t>W06000018</t>
  </si>
  <si>
    <t>E08000033</t>
  </si>
  <si>
    <t>Calderdale</t>
  </si>
  <si>
    <t>E07000008</t>
  </si>
  <si>
    <t>Cambridge</t>
  </si>
  <si>
    <t>E09000007</t>
  </si>
  <si>
    <t>Camden</t>
  </si>
  <si>
    <t>E07000192</t>
  </si>
  <si>
    <t>Cannock Chase</t>
  </si>
  <si>
    <t>E07000106</t>
  </si>
  <si>
    <t>Canterbury</t>
  </si>
  <si>
    <t>W06000015</t>
  </si>
  <si>
    <t>E07000028</t>
  </si>
  <si>
    <t>Carlisle</t>
  </si>
  <si>
    <t>W06000010</t>
  </si>
  <si>
    <t>E07000069</t>
  </si>
  <si>
    <t>Castle Point</t>
  </si>
  <si>
    <t>E06000056</t>
  </si>
  <si>
    <t>Central Bedfordshire</t>
  </si>
  <si>
    <t>W06000008</t>
  </si>
  <si>
    <t>E07000130</t>
  </si>
  <si>
    <t>Charnwood</t>
  </si>
  <si>
    <t>E07000070</t>
  </si>
  <si>
    <t>Chelmsford</t>
  </si>
  <si>
    <t>E07000078</t>
  </si>
  <si>
    <t>Cheltenham</t>
  </si>
  <si>
    <t>E07000177</t>
  </si>
  <si>
    <t>Cherwell</t>
  </si>
  <si>
    <t>E06000049</t>
  </si>
  <si>
    <t>Cheshire East</t>
  </si>
  <si>
    <t>E06000050</t>
  </si>
  <si>
    <t>Cheshire West and Chester</t>
  </si>
  <si>
    <t>E07000034</t>
  </si>
  <si>
    <t>Chesterfield</t>
  </si>
  <si>
    <t>E07000225</t>
  </si>
  <si>
    <t>Chichester</t>
  </si>
  <si>
    <t>Chiltern</t>
  </si>
  <si>
    <t>E07000118</t>
  </si>
  <si>
    <t>Chorley</t>
  </si>
  <si>
    <t>Christchurch</t>
  </si>
  <si>
    <t>E09000001</t>
  </si>
  <si>
    <t>City of London</t>
  </si>
  <si>
    <t>S12000005</t>
  </si>
  <si>
    <t>Clackmannanshire</t>
  </si>
  <si>
    <t>E07000071</t>
  </si>
  <si>
    <t>Colchester</t>
  </si>
  <si>
    <t>W06000003</t>
  </si>
  <si>
    <t>E07000029</t>
  </si>
  <si>
    <t>Copeland</t>
  </si>
  <si>
    <t>Corby</t>
  </si>
  <si>
    <t>E06000052</t>
  </si>
  <si>
    <t>Cornwall</t>
  </si>
  <si>
    <t>E07000079</t>
  </si>
  <si>
    <t>Cotswold</t>
  </si>
  <si>
    <t>E06000047</t>
  </si>
  <si>
    <t>County Durham</t>
  </si>
  <si>
    <t>E08000026</t>
  </si>
  <si>
    <t>Coventry</t>
  </si>
  <si>
    <t>E07000163</t>
  </si>
  <si>
    <t>Craven</t>
  </si>
  <si>
    <t>E07000226</t>
  </si>
  <si>
    <t>Crawley</t>
  </si>
  <si>
    <t>E09000008</t>
  </si>
  <si>
    <t>Croydon</t>
  </si>
  <si>
    <t>E07000096</t>
  </si>
  <si>
    <t>Dacorum</t>
  </si>
  <si>
    <t>E06000005</t>
  </si>
  <si>
    <t>Darlington</t>
  </si>
  <si>
    <t>E07000107</t>
  </si>
  <si>
    <t>Dartford</t>
  </si>
  <si>
    <t>Daventry</t>
  </si>
  <si>
    <t>W06000004</t>
  </si>
  <si>
    <t>E06000015</t>
  </si>
  <si>
    <t>Derby</t>
  </si>
  <si>
    <t>E07000035</t>
  </si>
  <si>
    <t>Derbyshire Dales</t>
  </si>
  <si>
    <t>E08000017</t>
  </si>
  <si>
    <t>Doncaster</t>
  </si>
  <si>
    <t>E07000108</t>
  </si>
  <si>
    <t>Dover</t>
  </si>
  <si>
    <t>E08000027</t>
  </si>
  <si>
    <t>Dudley</t>
  </si>
  <si>
    <t>S12000006</t>
  </si>
  <si>
    <t>Dumfries and Galloway</t>
  </si>
  <si>
    <t>S12000042</t>
  </si>
  <si>
    <t>Dundee City</t>
  </si>
  <si>
    <t>E09000009</t>
  </si>
  <si>
    <t>Ealing</t>
  </si>
  <si>
    <t>S12000008</t>
  </si>
  <si>
    <t>East Ayrshire</t>
  </si>
  <si>
    <t>E07000009</t>
  </si>
  <si>
    <t>East Cambridgeshire</t>
  </si>
  <si>
    <t>E07000040</t>
  </si>
  <si>
    <t>East Devon</t>
  </si>
  <si>
    <t>East Dorset</t>
  </si>
  <si>
    <t>East Dunbartonshire</t>
  </si>
  <si>
    <t>E07000085</t>
  </si>
  <si>
    <t>East Hampshire</t>
  </si>
  <si>
    <t>E07000242</t>
  </si>
  <si>
    <t>East Hertfordshire</t>
  </si>
  <si>
    <t>E07000137</t>
  </si>
  <si>
    <t>East Lindsey</t>
  </si>
  <si>
    <t>S12000010</t>
  </si>
  <si>
    <t>East Lothian</t>
  </si>
  <si>
    <t>East Northamptonshire</t>
  </si>
  <si>
    <t>S12000011</t>
  </si>
  <si>
    <t>East Renfrewshire</t>
  </si>
  <si>
    <t>E06000011</t>
  </si>
  <si>
    <t>East Riding of Yorkshire</t>
  </si>
  <si>
    <t>E07000193</t>
  </si>
  <si>
    <t>East Staffordshire</t>
  </si>
  <si>
    <t>E07000061</t>
  </si>
  <si>
    <t>Eastbourne</t>
  </si>
  <si>
    <t>E07000086</t>
  </si>
  <si>
    <t>Eastleigh</t>
  </si>
  <si>
    <t>E07000030</t>
  </si>
  <si>
    <t>Eden</t>
  </si>
  <si>
    <t>S12000036</t>
  </si>
  <si>
    <t>S12000013</t>
  </si>
  <si>
    <t>E07000207</t>
  </si>
  <si>
    <t>Elmbridge</t>
  </si>
  <si>
    <t>E09000010</t>
  </si>
  <si>
    <t>Enfield</t>
  </si>
  <si>
    <t>E07000072</t>
  </si>
  <si>
    <t>Epping Forest</t>
  </si>
  <si>
    <t>E07000208</t>
  </si>
  <si>
    <t>Epsom and Ewell</t>
  </si>
  <si>
    <t>E07000036</t>
  </si>
  <si>
    <t>Erewash</t>
  </si>
  <si>
    <t>E07000041</t>
  </si>
  <si>
    <t>Exeter</t>
  </si>
  <si>
    <t>S12000014</t>
  </si>
  <si>
    <t>Falkirk</t>
  </si>
  <si>
    <t>E07000087</t>
  </si>
  <si>
    <t>Fareham</t>
  </si>
  <si>
    <t>E07000010</t>
  </si>
  <si>
    <t>Fenland</t>
  </si>
  <si>
    <t>Fife</t>
  </si>
  <si>
    <t>W06000005</t>
  </si>
  <si>
    <t>Forest Heath</t>
  </si>
  <si>
    <t>E07000080</t>
  </si>
  <si>
    <t>Forest of Dean</t>
  </si>
  <si>
    <t>E07000119</t>
  </si>
  <si>
    <t>Fylde</t>
  </si>
  <si>
    <t>E08000037</t>
  </si>
  <si>
    <t>Gateshead</t>
  </si>
  <si>
    <t>E07000173</t>
  </si>
  <si>
    <t>Gedling</t>
  </si>
  <si>
    <t>Glasgow City</t>
  </si>
  <si>
    <t>E07000081</t>
  </si>
  <si>
    <t>Gloucester</t>
  </si>
  <si>
    <t>E07000088</t>
  </si>
  <si>
    <t>Gosport</t>
  </si>
  <si>
    <t>E07000109</t>
  </si>
  <si>
    <t>Gravesham</t>
  </si>
  <si>
    <t>E07000145</t>
  </si>
  <si>
    <t>Great Yarmouth</t>
  </si>
  <si>
    <t>E09000011</t>
  </si>
  <si>
    <t>Greenwich</t>
  </si>
  <si>
    <t>E07000209</t>
  </si>
  <si>
    <t>Guildford</t>
  </si>
  <si>
    <t>W06000002</t>
  </si>
  <si>
    <t>E09000012</t>
  </si>
  <si>
    <t>Hackney</t>
  </si>
  <si>
    <t>E06000006</t>
  </si>
  <si>
    <t>Halton</t>
  </si>
  <si>
    <t>E07000164</t>
  </si>
  <si>
    <t>Hambleton</t>
  </si>
  <si>
    <t>E09000013</t>
  </si>
  <si>
    <t>Hammersmith and Fulham</t>
  </si>
  <si>
    <t>E07000131</t>
  </si>
  <si>
    <t>Harborough</t>
  </si>
  <si>
    <t>E09000014</t>
  </si>
  <si>
    <t>Haringey</t>
  </si>
  <si>
    <t>E07000073</t>
  </si>
  <si>
    <t>Harlow</t>
  </si>
  <si>
    <t>E07000165</t>
  </si>
  <si>
    <t>Harrogate</t>
  </si>
  <si>
    <t>E09000015</t>
  </si>
  <si>
    <t>Harrow</t>
  </si>
  <si>
    <t>E07000089</t>
  </si>
  <si>
    <t>Hart</t>
  </si>
  <si>
    <t>E06000001</t>
  </si>
  <si>
    <t>Hartlepool</t>
  </si>
  <si>
    <t>E07000062</t>
  </si>
  <si>
    <t>Hastings</t>
  </si>
  <si>
    <t>E07000090</t>
  </si>
  <si>
    <t>Havant</t>
  </si>
  <si>
    <t>E09000016</t>
  </si>
  <si>
    <t>Havering</t>
  </si>
  <si>
    <t>E06000019</t>
  </si>
  <si>
    <t>Herefordshire, County of</t>
  </si>
  <si>
    <t>E07000098</t>
  </si>
  <si>
    <t>Hertsmere</t>
  </si>
  <si>
    <t>E07000037</t>
  </si>
  <si>
    <t>High Peak</t>
  </si>
  <si>
    <t>S12000017</t>
  </si>
  <si>
    <t>Highland</t>
  </si>
  <si>
    <t>E09000017</t>
  </si>
  <si>
    <t>Hillingdon</t>
  </si>
  <si>
    <t>E07000132</t>
  </si>
  <si>
    <t>Hinckley and Bosworth</t>
  </si>
  <si>
    <t>E07000227</t>
  </si>
  <si>
    <t>Horsham</t>
  </si>
  <si>
    <t>E09000018</t>
  </si>
  <si>
    <t>Hounslow</t>
  </si>
  <si>
    <t>E07000011</t>
  </si>
  <si>
    <t>Huntingdonshire</t>
  </si>
  <si>
    <t>E07000120</t>
  </si>
  <si>
    <t>Hyndburn</t>
  </si>
  <si>
    <t>S12000018</t>
  </si>
  <si>
    <t>Inverclyde</t>
  </si>
  <si>
    <t>E07000202</t>
  </si>
  <si>
    <t>Ipswich</t>
  </si>
  <si>
    <t>E06000053</t>
  </si>
  <si>
    <t>Isles of Scilly</t>
  </si>
  <si>
    <t>E06000046</t>
  </si>
  <si>
    <t>Isle of Wight</t>
  </si>
  <si>
    <t>E09000019</t>
  </si>
  <si>
    <t>Islington</t>
  </si>
  <si>
    <t>E09000020</t>
  </si>
  <si>
    <t>Kensington and Chelsea</t>
  </si>
  <si>
    <t>Kettering</t>
  </si>
  <si>
    <t>E07000146</t>
  </si>
  <si>
    <t>King's Lynn and West Norfolk</t>
  </si>
  <si>
    <t>E06000010</t>
  </si>
  <si>
    <t>Kingston upon Hull, City of</t>
  </si>
  <si>
    <t>E09000021</t>
  </si>
  <si>
    <t>Kingston upon Thames</t>
  </si>
  <si>
    <t>E08000034</t>
  </si>
  <si>
    <t>Kirklees</t>
  </si>
  <si>
    <t>E08000011</t>
  </si>
  <si>
    <t>Knowsley</t>
  </si>
  <si>
    <t>E09000022</t>
  </si>
  <si>
    <t>Lambeth</t>
  </si>
  <si>
    <t>E07000121</t>
  </si>
  <si>
    <t>Lancaster</t>
  </si>
  <si>
    <t>E08000035</t>
  </si>
  <si>
    <t>Leeds</t>
  </si>
  <si>
    <t>E06000016</t>
  </si>
  <si>
    <t>Leicester</t>
  </si>
  <si>
    <t>E07000063</t>
  </si>
  <si>
    <t>Lewes</t>
  </si>
  <si>
    <t>E09000023</t>
  </si>
  <si>
    <t>Lewisham</t>
  </si>
  <si>
    <t>E07000194</t>
  </si>
  <si>
    <t>Lichfield</t>
  </si>
  <si>
    <t>E07000138</t>
  </si>
  <si>
    <t>Lincoln</t>
  </si>
  <si>
    <t>E08000012</t>
  </si>
  <si>
    <t>Liverpool</t>
  </si>
  <si>
    <t>E06000032</t>
  </si>
  <si>
    <t>Luton</t>
  </si>
  <si>
    <t>E07000110</t>
  </si>
  <si>
    <t>Maidstone</t>
  </si>
  <si>
    <t>E07000074</t>
  </si>
  <si>
    <t>Maldon</t>
  </si>
  <si>
    <t>E07000235</t>
  </si>
  <si>
    <t>Malvern Hills</t>
  </si>
  <si>
    <t>E08000003</t>
  </si>
  <si>
    <t>Manchester</t>
  </si>
  <si>
    <t>E07000174</t>
  </si>
  <si>
    <t>Mansfield</t>
  </si>
  <si>
    <t>E06000035</t>
  </si>
  <si>
    <t>Medway</t>
  </si>
  <si>
    <t>E07000133</t>
  </si>
  <si>
    <t>Melton</t>
  </si>
  <si>
    <t>E07000187</t>
  </si>
  <si>
    <t>Mendip</t>
  </si>
  <si>
    <t>W06000024</t>
  </si>
  <si>
    <t>E09000024</t>
  </si>
  <si>
    <t>Merton</t>
  </si>
  <si>
    <t>E07000042</t>
  </si>
  <si>
    <t>Mid Devon</t>
  </si>
  <si>
    <t>E07000203</t>
  </si>
  <si>
    <t>Mid Suffolk</t>
  </si>
  <si>
    <t>E07000228</t>
  </si>
  <si>
    <t>Mid Sussex</t>
  </si>
  <si>
    <t>E06000002</t>
  </si>
  <si>
    <t>Middlesbrough</t>
  </si>
  <si>
    <t>S12000019</t>
  </si>
  <si>
    <t>Midlothian</t>
  </si>
  <si>
    <t>E06000042</t>
  </si>
  <si>
    <t>Milton Keynes</t>
  </si>
  <si>
    <t>E07000210</t>
  </si>
  <si>
    <t>Mole Valley</t>
  </si>
  <si>
    <t>W06000021</t>
  </si>
  <si>
    <t>S12000020</t>
  </si>
  <si>
    <t>Moray</t>
  </si>
  <si>
    <t>W06000012</t>
  </si>
  <si>
    <t>E07000091</t>
  </si>
  <si>
    <t>New Forest</t>
  </si>
  <si>
    <t>E07000175</t>
  </si>
  <si>
    <t>Newark and Sherwood</t>
  </si>
  <si>
    <t>E08000021</t>
  </si>
  <si>
    <t>Newcastle upon Tyne</t>
  </si>
  <si>
    <t>E07000195</t>
  </si>
  <si>
    <t>Newcastle-under-Lyme</t>
  </si>
  <si>
    <t>E09000025</t>
  </si>
  <si>
    <t>Newham</t>
  </si>
  <si>
    <t>W06000022</t>
  </si>
  <si>
    <t>S12000021</t>
  </si>
  <si>
    <t>North Ayrshire</t>
  </si>
  <si>
    <t>E07000043</t>
  </si>
  <si>
    <t>North Devon</t>
  </si>
  <si>
    <t>North Dorset</t>
  </si>
  <si>
    <t>E07000038</t>
  </si>
  <si>
    <t>North East Derbyshire</t>
  </si>
  <si>
    <t>E06000012</t>
  </si>
  <si>
    <t>North East Lincolnshire</t>
  </si>
  <si>
    <t>E07000099</t>
  </si>
  <si>
    <t>North Hertfordshire</t>
  </si>
  <si>
    <t>E07000139</t>
  </si>
  <si>
    <t>North Kesteven</t>
  </si>
  <si>
    <t>North Lanarkshire</t>
  </si>
  <si>
    <t>E06000013</t>
  </si>
  <si>
    <t>North Lincolnshire</t>
  </si>
  <si>
    <t>E07000147</t>
  </si>
  <si>
    <t>North Norfolk</t>
  </si>
  <si>
    <t>E06000024</t>
  </si>
  <si>
    <t>North Somerset</t>
  </si>
  <si>
    <t>E08000022</t>
  </si>
  <si>
    <t>North Tyneside</t>
  </si>
  <si>
    <t>E07000218</t>
  </si>
  <si>
    <t>North Warwickshire</t>
  </si>
  <si>
    <t>E07000134</t>
  </si>
  <si>
    <t>North West Leicestershire</t>
  </si>
  <si>
    <t>Northampton</t>
  </si>
  <si>
    <t>E06000057</t>
  </si>
  <si>
    <t>Northumberland</t>
  </si>
  <si>
    <t>E07000148</t>
  </si>
  <si>
    <t>Norwich</t>
  </si>
  <si>
    <t>E06000018</t>
  </si>
  <si>
    <t>Nottingham</t>
  </si>
  <si>
    <t>E07000219</t>
  </si>
  <si>
    <t>Nuneaton and Bedworth</t>
  </si>
  <si>
    <t>E07000135</t>
  </si>
  <si>
    <t>Oadby and Wigston</t>
  </si>
  <si>
    <t>E08000004</t>
  </si>
  <si>
    <t>Oldham</t>
  </si>
  <si>
    <t>S12000023</t>
  </si>
  <si>
    <t>Orkney Islands</t>
  </si>
  <si>
    <t>E07000178</t>
  </si>
  <si>
    <t>Oxford</t>
  </si>
  <si>
    <t>W06000009</t>
  </si>
  <si>
    <t>E07000122</t>
  </si>
  <si>
    <t>Pendle</t>
  </si>
  <si>
    <t>Perth and Kinross</t>
  </si>
  <si>
    <t>E06000031</t>
  </si>
  <si>
    <t>Peterborough</t>
  </si>
  <si>
    <t>E06000026</t>
  </si>
  <si>
    <t>Plymouth</t>
  </si>
  <si>
    <t>Poole</t>
  </si>
  <si>
    <t>E06000044</t>
  </si>
  <si>
    <t>Portsmouth</t>
  </si>
  <si>
    <t>W06000023</t>
  </si>
  <si>
    <t>E07000123</t>
  </si>
  <si>
    <t>Preston</t>
  </si>
  <si>
    <t>Purbeck</t>
  </si>
  <si>
    <t>E06000038</t>
  </si>
  <si>
    <t>Reading</t>
  </si>
  <si>
    <t>E09000026</t>
  </si>
  <si>
    <t>Redbridge</t>
  </si>
  <si>
    <t>E06000003</t>
  </si>
  <si>
    <t>Redcar and Cleveland</t>
  </si>
  <si>
    <t>E07000236</t>
  </si>
  <si>
    <t>Redditch</t>
  </si>
  <si>
    <t>E07000211</t>
  </si>
  <si>
    <t>Reigate and Banstead</t>
  </si>
  <si>
    <t>S12000038</t>
  </si>
  <si>
    <t>Renfrewshire</t>
  </si>
  <si>
    <t>W06000016</t>
  </si>
  <si>
    <t>E07000124</t>
  </si>
  <si>
    <t>Ribble Valley</t>
  </si>
  <si>
    <t>E09000027</t>
  </si>
  <si>
    <t>Richmond upon Thames</t>
  </si>
  <si>
    <t>E07000166</t>
  </si>
  <si>
    <t>Richmondshire</t>
  </si>
  <si>
    <t>E08000005</t>
  </si>
  <si>
    <t>Rochdale</t>
  </si>
  <si>
    <t>E07000075</t>
  </si>
  <si>
    <t>Rochford</t>
  </si>
  <si>
    <t>E07000125</t>
  </si>
  <si>
    <t>Rossendale</t>
  </si>
  <si>
    <t>E07000064</t>
  </si>
  <si>
    <t>Rother</t>
  </si>
  <si>
    <t>E08000018</t>
  </si>
  <si>
    <t>Rotherham</t>
  </si>
  <si>
    <t>E07000220</t>
  </si>
  <si>
    <t>Rugby</t>
  </si>
  <si>
    <t>E07000212</t>
  </si>
  <si>
    <t>Runnymede</t>
  </si>
  <si>
    <t>E07000176</t>
  </si>
  <si>
    <t>Rushcliffe</t>
  </si>
  <si>
    <t>E07000092</t>
  </si>
  <si>
    <t>Rushmoor</t>
  </si>
  <si>
    <t>E06000017</t>
  </si>
  <si>
    <t>Rutland</t>
  </si>
  <si>
    <t>E07000167</t>
  </si>
  <si>
    <t>Ryedale</t>
  </si>
  <si>
    <t>E08000006</t>
  </si>
  <si>
    <t>Salford</t>
  </si>
  <si>
    <t>E08000028</t>
  </si>
  <si>
    <t>Sandwell</t>
  </si>
  <si>
    <t>E07000168</t>
  </si>
  <si>
    <t>Scarborough</t>
  </si>
  <si>
    <t>S12000026</t>
  </si>
  <si>
    <t>E07000188</t>
  </si>
  <si>
    <t>Sedgemoor</t>
  </si>
  <si>
    <t>E08000014</t>
  </si>
  <si>
    <t>Sefton</t>
  </si>
  <si>
    <t>E07000169</t>
  </si>
  <si>
    <t>Selby</t>
  </si>
  <si>
    <t>E07000111</t>
  </si>
  <si>
    <t>Sevenoaks</t>
  </si>
  <si>
    <t>E08000019</t>
  </si>
  <si>
    <t>Sheffield</t>
  </si>
  <si>
    <t>E07000112</t>
  </si>
  <si>
    <t>S12000027</t>
  </si>
  <si>
    <t>Shetland Islands</t>
  </si>
  <si>
    <t>E06000051</t>
  </si>
  <si>
    <t>Shropshire</t>
  </si>
  <si>
    <t>E06000039</t>
  </si>
  <si>
    <t>Slough</t>
  </si>
  <si>
    <t>E08000029</t>
  </si>
  <si>
    <t>Solihull</t>
  </si>
  <si>
    <t>S12000028</t>
  </si>
  <si>
    <t>South Ayrshire</t>
  </si>
  <si>
    <t>South Bucks</t>
  </si>
  <si>
    <t>E07000012</t>
  </si>
  <si>
    <t>South Cambridgeshire</t>
  </si>
  <si>
    <t>E07000039</t>
  </si>
  <si>
    <t>South Derbyshire</t>
  </si>
  <si>
    <t>E06000025</t>
  </si>
  <si>
    <t>South Gloucestershire</t>
  </si>
  <si>
    <t>E07000044</t>
  </si>
  <si>
    <t>South Hams</t>
  </si>
  <si>
    <t>E07000140</t>
  </si>
  <si>
    <t>South Holland</t>
  </si>
  <si>
    <t>E07000141</t>
  </si>
  <si>
    <t>South Kesteven</t>
  </si>
  <si>
    <t>E07000031</t>
  </si>
  <si>
    <t>South Lakeland</t>
  </si>
  <si>
    <t>S12000029</t>
  </si>
  <si>
    <t>South Lanarkshire</t>
  </si>
  <si>
    <t>E07000149</t>
  </si>
  <si>
    <t>South Norfolk</t>
  </si>
  <si>
    <t>South Northamptonshire</t>
  </si>
  <si>
    <t>E07000179</t>
  </si>
  <si>
    <t>South Oxfordshire</t>
  </si>
  <si>
    <t>E07000126</t>
  </si>
  <si>
    <t>South Ribble</t>
  </si>
  <si>
    <t>E07000189</t>
  </si>
  <si>
    <t>South Somerset</t>
  </si>
  <si>
    <t>E07000196</t>
  </si>
  <si>
    <t>South Staffordshire</t>
  </si>
  <si>
    <t>E08000023</t>
  </si>
  <si>
    <t>South Tyneside</t>
  </si>
  <si>
    <t>E06000045</t>
  </si>
  <si>
    <t>Southampton</t>
  </si>
  <si>
    <t>E06000033</t>
  </si>
  <si>
    <t>Southend-on-Sea</t>
  </si>
  <si>
    <t>E09000028</t>
  </si>
  <si>
    <t>Southwark</t>
  </si>
  <si>
    <t>E07000213</t>
  </si>
  <si>
    <t>Spelthorne</t>
  </si>
  <si>
    <t>E07000240</t>
  </si>
  <si>
    <t>St Albans</t>
  </si>
  <si>
    <t>St Edmundsbury</t>
  </si>
  <si>
    <t>E08000013</t>
  </si>
  <si>
    <t>St Helens</t>
  </si>
  <si>
    <t>E07000197</t>
  </si>
  <si>
    <t>Stafford</t>
  </si>
  <si>
    <t>E07000198</t>
  </si>
  <si>
    <t>Staffordshire Moorlands</t>
  </si>
  <si>
    <t>E07000243</t>
  </si>
  <si>
    <t>Stevenage</t>
  </si>
  <si>
    <t>S12000030</t>
  </si>
  <si>
    <t>Stirling</t>
  </si>
  <si>
    <t>E08000007</t>
  </si>
  <si>
    <t>Stockport</t>
  </si>
  <si>
    <t>E06000004</t>
  </si>
  <si>
    <t>Stockton-on-Tees</t>
  </si>
  <si>
    <t>E06000021</t>
  </si>
  <si>
    <t>Stoke-on-Trent</t>
  </si>
  <si>
    <t>E07000221</t>
  </si>
  <si>
    <t>Stratford-on-Avon</t>
  </si>
  <si>
    <t>E07000082</t>
  </si>
  <si>
    <t>Stroud</t>
  </si>
  <si>
    <t>Suffolk Coastal</t>
  </si>
  <si>
    <t>E08000024</t>
  </si>
  <si>
    <t>Sunderland</t>
  </si>
  <si>
    <t>E07000214</t>
  </si>
  <si>
    <t>Surrey Heath</t>
  </si>
  <si>
    <t>E09000029</t>
  </si>
  <si>
    <t>Sutton</t>
  </si>
  <si>
    <t>E07000113</t>
  </si>
  <si>
    <t>Swale</t>
  </si>
  <si>
    <t>W06000011</t>
  </si>
  <si>
    <t>E06000030</t>
  </si>
  <si>
    <t>Swindon</t>
  </si>
  <si>
    <t>E08000008</t>
  </si>
  <si>
    <t>Tameside</t>
  </si>
  <si>
    <t>E07000199</t>
  </si>
  <si>
    <t>Tamworth</t>
  </si>
  <si>
    <t>E07000215</t>
  </si>
  <si>
    <t>Tandridge</t>
  </si>
  <si>
    <t>Taunton Deane</t>
  </si>
  <si>
    <t>E07000045</t>
  </si>
  <si>
    <t>Teignbridge</t>
  </si>
  <si>
    <t>E06000020</t>
  </si>
  <si>
    <t>Telford and Wrekin</t>
  </si>
  <si>
    <t>E07000076</t>
  </si>
  <si>
    <t>Tendring</t>
  </si>
  <si>
    <t>E07000093</t>
  </si>
  <si>
    <t>Test Valley</t>
  </si>
  <si>
    <t>E07000083</t>
  </si>
  <si>
    <t>Tewkesbury</t>
  </si>
  <si>
    <t>E07000114</t>
  </si>
  <si>
    <t>Thanet</t>
  </si>
  <si>
    <t>E07000102</t>
  </si>
  <si>
    <t>Three Rivers</t>
  </si>
  <si>
    <t>E06000034</t>
  </si>
  <si>
    <t>Thurrock</t>
  </si>
  <si>
    <t>E07000115</t>
  </si>
  <si>
    <t>Tonbridge and Malling</t>
  </si>
  <si>
    <t>E06000027</t>
  </si>
  <si>
    <t>Torbay</t>
  </si>
  <si>
    <t>W06000020</t>
  </si>
  <si>
    <t>E07000046</t>
  </si>
  <si>
    <t>Torridge</t>
  </si>
  <si>
    <t>E09000030</t>
  </si>
  <si>
    <t>Tower Hamlets</t>
  </si>
  <si>
    <t>E08000009</t>
  </si>
  <si>
    <t>Trafford</t>
  </si>
  <si>
    <t>E07000116</t>
  </si>
  <si>
    <t>Tunbridge Wells</t>
  </si>
  <si>
    <t>E07000077</t>
  </si>
  <si>
    <t>Uttlesford</t>
  </si>
  <si>
    <t>W06000014</t>
  </si>
  <si>
    <t>E07000180</t>
  </si>
  <si>
    <t>Vale of White Horse</t>
  </si>
  <si>
    <t>E08000036</t>
  </si>
  <si>
    <t>Wakefield</t>
  </si>
  <si>
    <t>E08000030</t>
  </si>
  <si>
    <t>Walsall</t>
  </si>
  <si>
    <t>E09000031</t>
  </si>
  <si>
    <t>Waltham Forest</t>
  </si>
  <si>
    <t>E09000032</t>
  </si>
  <si>
    <t>Wandsworth</t>
  </si>
  <si>
    <t>E06000007</t>
  </si>
  <si>
    <t>Warrington</t>
  </si>
  <si>
    <t>E07000222</t>
  </si>
  <si>
    <t>Warwick</t>
  </si>
  <si>
    <t>E07000103</t>
  </si>
  <si>
    <t>Watford</t>
  </si>
  <si>
    <t>Waveney</t>
  </si>
  <si>
    <t>E07000216</t>
  </si>
  <si>
    <t>Waverley</t>
  </si>
  <si>
    <t>E07000065</t>
  </si>
  <si>
    <t>Wealden</t>
  </si>
  <si>
    <t>Wellingborough</t>
  </si>
  <si>
    <t>E07000241</t>
  </si>
  <si>
    <t>Welwyn Hatfield</t>
  </si>
  <si>
    <t>E06000037</t>
  </si>
  <si>
    <t>West Berkshire</t>
  </si>
  <si>
    <t>E07000047</t>
  </si>
  <si>
    <t>West Devon</t>
  </si>
  <si>
    <t>West Dorset</t>
  </si>
  <si>
    <t>S12000039</t>
  </si>
  <si>
    <t>West Dunbartonshire</t>
  </si>
  <si>
    <t>E07000127</t>
  </si>
  <si>
    <t>West Lancashire</t>
  </si>
  <si>
    <t>E07000142</t>
  </si>
  <si>
    <t>West Lindsey</t>
  </si>
  <si>
    <t>S12000040</t>
  </si>
  <si>
    <t>West Lothian</t>
  </si>
  <si>
    <t>E07000181</t>
  </si>
  <si>
    <t>West Oxfordshire</t>
  </si>
  <si>
    <t>West Somerset</t>
  </si>
  <si>
    <t>E09000033</t>
  </si>
  <si>
    <t>Westminster</t>
  </si>
  <si>
    <t>Weymouth and Portland</t>
  </si>
  <si>
    <t>E08000010</t>
  </si>
  <si>
    <t>Wigan</t>
  </si>
  <si>
    <t>E06000054</t>
  </si>
  <si>
    <t>Wiltshire</t>
  </si>
  <si>
    <t>E07000094</t>
  </si>
  <si>
    <t>Winchester</t>
  </si>
  <si>
    <t>E06000040</t>
  </si>
  <si>
    <t>Windsor and Maidenhead</t>
  </si>
  <si>
    <t>E08000015</t>
  </si>
  <si>
    <t>Wirral</t>
  </si>
  <si>
    <t>E07000217</t>
  </si>
  <si>
    <t>Woking</t>
  </si>
  <si>
    <t>E06000041</t>
  </si>
  <si>
    <t>Wokingham</t>
  </si>
  <si>
    <t>E08000031</t>
  </si>
  <si>
    <t>Wolverhampton</t>
  </si>
  <si>
    <t>E07000237</t>
  </si>
  <si>
    <t>Worcester</t>
  </si>
  <si>
    <t>E07000229</t>
  </si>
  <si>
    <t>Worthing</t>
  </si>
  <si>
    <t>W06000006</t>
  </si>
  <si>
    <t>E07000238</t>
  </si>
  <si>
    <t>Wychavon</t>
  </si>
  <si>
    <t>Wycombe</t>
  </si>
  <si>
    <t>E07000128</t>
  </si>
  <si>
    <t>Wyre</t>
  </si>
  <si>
    <t>E07000239</t>
  </si>
  <si>
    <t>Wyre Forest</t>
  </si>
  <si>
    <t>E06000014</t>
  </si>
  <si>
    <t>York</t>
  </si>
  <si>
    <t xml:space="preserve"> </t>
  </si>
  <si>
    <t>Short-Term International Migration Inflow Estimates</t>
  </si>
  <si>
    <t>:</t>
  </si>
  <si>
    <t>Name</t>
  </si>
  <si>
    <t>Classification</t>
  </si>
  <si>
    <t>Durham</t>
  </si>
  <si>
    <t>Predominantly Rural</t>
  </si>
  <si>
    <t>Predominantly Urban</t>
  </si>
  <si>
    <t>Local Area Migration Indicators</t>
  </si>
  <si>
    <t>Inflow or outflow:</t>
  </si>
  <si>
    <t>Migration indicator:</t>
  </si>
  <si>
    <t>(all values given are per thousand resident population)</t>
  </si>
  <si>
    <t>Net Inflow</t>
  </si>
  <si>
    <t>Mid-2013 to Mid-2014</t>
  </si>
  <si>
    <t>Mid-2014 to Mid-2015</t>
  </si>
  <si>
    <t>Mid-2015 to Mid-2016</t>
  </si>
  <si>
    <t>Mid-2014 Population Estimate</t>
  </si>
  <si>
    <t>Mid-2015 Population Estimate</t>
  </si>
  <si>
    <t>Mid-2016 Population Estimate</t>
  </si>
  <si>
    <t>Urban with City and Town</t>
  </si>
  <si>
    <t xml:space="preserve">Mainly Rural (rural including hub towns &gt;=80%) </t>
  </si>
  <si>
    <t>Urban with Minor Conurbation</t>
  </si>
  <si>
    <t xml:space="preserve">Largely Rural (rural including hub towns 50-79%) </t>
  </si>
  <si>
    <t>Urban with Major Conurbation</t>
  </si>
  <si>
    <t>Urban with Significant Rural</t>
  </si>
  <si>
    <t>Folkestone &amp; Hythe</t>
  </si>
  <si>
    <t>Mid-2016 to Mid-2017</t>
  </si>
  <si>
    <t>Mid-2017 Population Estimate</t>
  </si>
  <si>
    <t>Source: Office for National Statistics</t>
  </si>
  <si>
    <t>Local authority selection:</t>
  </si>
  <si>
    <t>Class:</t>
  </si>
  <si>
    <t>Classification:</t>
  </si>
  <si>
    <t>Unitary Authority</t>
  </si>
  <si>
    <t>LAD16NM</t>
  </si>
  <si>
    <t>CTY16NM</t>
  </si>
  <si>
    <t>Tyne and Wear</t>
  </si>
  <si>
    <t>Bournemouth, Christchurch and Poole</t>
  </si>
  <si>
    <t>West Midlands</t>
  </si>
  <si>
    <t>Bristol</t>
  </si>
  <si>
    <t>West Yorkshire</t>
  </si>
  <si>
    <t>Inner London</t>
  </si>
  <si>
    <t>Herefordshire</t>
  </si>
  <si>
    <t>Kingston upon Hull</t>
  </si>
  <si>
    <t>Outer London</t>
  </si>
  <si>
    <t>Southend on Sea</t>
  </si>
  <si>
    <t>London Borough</t>
  </si>
  <si>
    <t>Metropolitan District</t>
  </si>
  <si>
    <t>Shire County</t>
  </si>
  <si>
    <t>Shire District</t>
  </si>
  <si>
    <t>Greater Manchester</t>
  </si>
  <si>
    <t>Merseyside</t>
  </si>
  <si>
    <t>South Yorkshire</t>
  </si>
  <si>
    <t>Somerset West and Taunton</t>
  </si>
  <si>
    <t>East Suffolk</t>
  </si>
  <si>
    <t>West Suffolk</t>
  </si>
  <si>
    <t>LAD11NM</t>
  </si>
  <si>
    <t>RUC11</t>
  </si>
  <si>
    <t>CTYNM</t>
  </si>
  <si>
    <t>Broad_RUC11</t>
  </si>
  <si>
    <t>Urban with Significant Rural (rural including hub towns 26-49%)</t>
  </si>
  <si>
    <t>lower tier</t>
  </si>
  <si>
    <t>Period covered:</t>
  </si>
  <si>
    <t xml:space="preserve">Mid-2009 to Mid-2010 </t>
  </si>
  <si>
    <t>Mid-2017 to Mid-2018</t>
  </si>
  <si>
    <t>Mid-2018 Population Estimate</t>
  </si>
  <si>
    <t>Scotland</t>
  </si>
  <si>
    <t>East Midlands</t>
  </si>
  <si>
    <t>N09000001</t>
  </si>
  <si>
    <t>Antrim and Newtownabbey</t>
  </si>
  <si>
    <t>N09000011</t>
  </si>
  <si>
    <t>Ards and North Down</t>
  </si>
  <si>
    <t>N09000002</t>
  </si>
  <si>
    <t>Armagh City, Banbridge and Craigavon</t>
  </si>
  <si>
    <t>N09000003</t>
  </si>
  <si>
    <t>Blaenau Gwent / Blaenau Gwent</t>
  </si>
  <si>
    <t>E06000058</t>
  </si>
  <si>
    <t>Bridgend / Pen-y-bont ar Ogwr</t>
  </si>
  <si>
    <t>Caerphilly / Caerffili</t>
  </si>
  <si>
    <t>Cardiff / Caerdydd</t>
  </si>
  <si>
    <t>Carmarthenshire / Sir Gaerfyrddin</t>
  </si>
  <si>
    <t>N09000004</t>
  </si>
  <si>
    <t>Causeway Coast and Glens</t>
  </si>
  <si>
    <t>Ceredigion / Ceredigeon</t>
  </si>
  <si>
    <t>City of Edinburgh</t>
  </si>
  <si>
    <t>Conwy / Conwy</t>
  </si>
  <si>
    <t>Denbighshire / Sir Ddinbych</t>
  </si>
  <si>
    <t>N09000005</t>
  </si>
  <si>
    <t>Derry City and Strabane</t>
  </si>
  <si>
    <t>E06000059</t>
  </si>
  <si>
    <t>S12000045</t>
  </si>
  <si>
    <t>E07000244</t>
  </si>
  <si>
    <t>N09000006</t>
  </si>
  <si>
    <t>Fermanagh and Omagh</t>
  </si>
  <si>
    <t>S12000047</t>
  </si>
  <si>
    <t>Flintshire / Sir y Fflint</t>
  </si>
  <si>
    <t>S12000049</t>
  </si>
  <si>
    <t>Gwynedd / Gwynedd</t>
  </si>
  <si>
    <t>Isle of Anglesey / Ynys Môn</t>
  </si>
  <si>
    <t>N09000007</t>
  </si>
  <si>
    <t>Lisburn and Castlereagh</t>
  </si>
  <si>
    <t>Merthyr Tydfil / Merthyr Tudful</t>
  </si>
  <si>
    <t>N09000008</t>
  </si>
  <si>
    <t>Mid and East Antrim</t>
  </si>
  <si>
    <t>N09000009</t>
  </si>
  <si>
    <t>Mid Ulster</t>
  </si>
  <si>
    <t>Monmouthshire / Sir Fynwy</t>
  </si>
  <si>
    <t>Neath Port Talbot / Castell-nedd Port Talbot</t>
  </si>
  <si>
    <t>Newport / Casnewydd</t>
  </si>
  <si>
    <t>N09000010</t>
  </si>
  <si>
    <t>Newry, Mourne and Down</t>
  </si>
  <si>
    <t>S12000050</t>
  </si>
  <si>
    <t>Pembrokeshire / Sir Benfro</t>
  </si>
  <si>
    <t>S12000048</t>
  </si>
  <si>
    <t>Powys / Powys</t>
  </si>
  <si>
    <t>Rhondda Cynon Taf / Rhondda Cynon Taf</t>
  </si>
  <si>
    <t>Scottish Borders</t>
  </si>
  <si>
    <t>E07000246</t>
  </si>
  <si>
    <t>Swansea / Abertawe</t>
  </si>
  <si>
    <t>Torfaen / Tor-faen</t>
  </si>
  <si>
    <t>Vale of Glamorgan / Bro Morgannwg</t>
  </si>
  <si>
    <t>E07000245</t>
  </si>
  <si>
    <t>Wrexham / Wrecsam</t>
  </si>
  <si>
    <t>Short-Term International Migration Inflow Estimatesp</t>
  </si>
  <si>
    <t>Ceredigion / Ceredigion</t>
  </si>
  <si>
    <t>Na h-Eileanan Siar</t>
  </si>
  <si>
    <t>Mid-2018 to Mid-2019</t>
  </si>
  <si>
    <t>Mid-2019 Population Estimate</t>
  </si>
  <si>
    <t>E06000060</t>
  </si>
  <si>
    <t>Mid-2019 to Mid-2020</t>
  </si>
  <si>
    <t>Mid-2020 Population Estimate</t>
  </si>
  <si>
    <t>E06000061</t>
  </si>
  <si>
    <t>North Northamptonshire</t>
  </si>
  <si>
    <t>E06000062</t>
  </si>
  <si>
    <t>West Northamptonshire</t>
  </si>
  <si>
    <r>
      <rPr>
        <b/>
        <sz val="12"/>
        <rFont val="Arial"/>
        <family val="2"/>
      </rPr>
      <t>Sources</t>
    </r>
    <r>
      <rPr>
        <sz val="12"/>
        <rFont val="Arial"/>
      </rPr>
      <t>: ONS, NRS, NISRA</t>
    </r>
  </si>
  <si>
    <t>: = not available</t>
  </si>
  <si>
    <t>Link to Notes tab</t>
  </si>
  <si>
    <t>Notes on the impact of coronavirus (COVID-19) pandemic on migration flows:</t>
  </si>
  <si>
    <t xml:space="preserve">Historically, estimates of long-term international migration (LTIM) used information on UK arrivals and departures collected via the International Passenger Survey (IPS). However these were affected by the suspension of the IPS in mid-March following the restrictions imposed during the pandemic.To overcome the lack of IPS data from March to June 2020, measures of LTIM were modelled to estimate UK international migration. Further information on this change and its impact can be found in the links below: </t>
  </si>
  <si>
    <t>Migration Statistics Quarterly Report August 2020</t>
  </si>
  <si>
    <t>Using statistical modelling to estimate UK international migration</t>
  </si>
  <si>
    <t>The completeness of internal migration estimates for the year to mid-2020 may have been affected by the coronavirus (COVID-19) pandemic, as movement may not have been accompanied by timely updates to the administrative data used to produce the estimates. Further information on this and the impact on the mid-year population estimates can be found in the link in the cell below:</t>
  </si>
  <si>
    <t>Mid-year population estimate QMI</t>
  </si>
  <si>
    <r>
      <rPr>
        <b/>
        <sz val="12"/>
        <rFont val="Arial"/>
        <family val="2"/>
      </rPr>
      <t>Notes relating to migration flows data:</t>
    </r>
    <r>
      <rPr>
        <sz val="12"/>
        <rFont val="Arial"/>
        <family val="2"/>
      </rPr>
      <t xml:space="preserve"> </t>
    </r>
  </si>
  <si>
    <t>England and Wales:</t>
  </si>
  <si>
    <t xml:space="preserve">For all years, international migration figures are taken from the components of change used in the mid-year population estimates and will differ from the official estimates of long-term international migration (LTIM) - see table MYE3 in the link in the cell below: </t>
  </si>
  <si>
    <t>Population estimates for  UK England and Wales Scotland and Northern Ireland</t>
  </si>
  <si>
    <t xml:space="preserve">The internal migration figures are derived from those used in ONS's annual mid-year population estimates. For the years until "mid-2011 to mid-2012" (inclusive) these may differ slightly from those in ONS's internal migration estimates publications; this is due to the rounding and constraining process needed to create the mid-year estimates. </t>
  </si>
  <si>
    <t>The Isles of Scilly were recoded on 1 April 2009. They are separately administered by an Isles of Scilly council and do not form part of Cornwall but, for the purposes of the presentation of statistical data, they may be combined with Cornwall.</t>
  </si>
  <si>
    <t>Internal migration figures for English regions, Mid-2011 to Mid-2012. County-level internal migration estimates are not available for mid-2011 to mid-2012 owing to a methodology change; a further change made figures available from mid-2013.</t>
  </si>
  <si>
    <t>District changes came into effect from April 2019 and April 2020. As a result of these changes, data collected prior to April 2020 have been aggregated. Links to more information on changes to geographies are included on the main Notes tab.</t>
  </si>
  <si>
    <t>Scotland:</t>
  </si>
  <si>
    <t xml:space="preserve">Internal migration differs from that reported by NRS as NRS report only flows between council areas within Scotland under this heading. Figures presented here include moves between areas in both Scotland and other parts of the UK. </t>
  </si>
  <si>
    <t>Northern Ireland:</t>
  </si>
  <si>
    <t>NISRA include migration to and from the Isle of Man in the within UK level internal migration.</t>
  </si>
  <si>
    <t>Northern Ireland historical Long-Term International Migration Inflow and Outflow data prior to 2014 were reviewed and updated last year and will therefore differ to some of the previously published Local Area Migration Indicators, UK spreadsheets.</t>
  </si>
  <si>
    <t>11 new LGD codes (LGD2014) replace 26 previous codes (LGD1992). Links to more information on changes to geographies are included on the main Notes tab.</t>
  </si>
  <si>
    <t>Notes relating to Population estimates data:</t>
  </si>
  <si>
    <t>Estimates are presented unrounded. Unrounded estimates are published to enable and encourage further calculations and analysis. However, the estimates should not be taken to be accurate to the level of detail provided. More information on the accuracy of the estimates is available in the Quality and Methodology document (QMI) (link in the notes tab).</t>
  </si>
  <si>
    <t>Sources: International Passenger Survey (IPS), ONS and administrative data sources</t>
  </si>
  <si>
    <t>p = estimates for mid-2016 to mid-2017 are provisional.</t>
  </si>
  <si>
    <t>Notes relating to Short-term migration inflows:</t>
  </si>
  <si>
    <t xml:space="preserve">The International Passenger Survey (IPS) is the primary source of short-term international migration data. The IPS is a continuous voluntary survey conducted by the ONS at all principal air and sea routes and the channel tunnel. It is a sample survey and the resultant figures are grossed up by weighting factors dependent on route and time of year. The figures produced are therefore estimates, not exact counts. </t>
  </si>
  <si>
    <t xml:space="preserve">Estimates of short-term international migration are based upon information collected by the IPS at the end of a visit (when a short-term immigrant leaves the UK). Information collected is therefore about actual migration behaviour, as opposed to intentions. </t>
  </si>
  <si>
    <t xml:space="preserve">The IPS data are used to create a single estimate of the inflow to England and Wales of short-term international immigrants meeting the United Nations (UN) definition of a short-term migrant. </t>
  </si>
  <si>
    <t>England and Wales totals may not match national level published tables because local authority level estimates refer to moves made to the UK for 3 to12 months for purposes of employment and study by non-British citizens only.</t>
  </si>
  <si>
    <t xml:space="preserve">From the year ending 2011 onwards the Isles of Scilly Short-Term International Migration Inflow (STIM) estimates have been combined with the STIM estimates for Cornwall. </t>
  </si>
  <si>
    <t>District changes came into effect from April 2019 and April 2020. As a result of these changes, data collected prior to April 2020 have been aggregated. Links to more information on changes to geographies are included on the main notes tab.</t>
  </si>
  <si>
    <t>In Northern Ireland, 11 new LGD codes (LGD2014) replace 26 previous codes (LGD1992). Links to more information on changes to geographies are included on the main notes tab.</t>
  </si>
  <si>
    <t>The total inflow to England and Wales are distributed to local authority level using the following administrative data sources:</t>
  </si>
  <si>
    <t>- Grants of extensions of leave to remain from Home Office</t>
  </si>
  <si>
    <t>- Certificates of Sponsorship (CoS) from Home Office</t>
  </si>
  <si>
    <t>- Confirmation of Acceptance for Studies (CAS) from Home Office</t>
  </si>
  <si>
    <t>- Migrant Workers Scan (MWS) from Department for Work and Pensions (DWP)</t>
  </si>
  <si>
    <t>- Student Record from Higher Education Statistics Agency (HESA)</t>
  </si>
  <si>
    <t>- Individualised Learner Record from the former Department of Business, Innovation and Skills (BIS)</t>
  </si>
  <si>
    <t>- Lifelong Learning Wales Record from Welsh Government (WG)</t>
  </si>
  <si>
    <t>Estimates are presented unrounded. Unrounded estimates are published to enable and encourage further calculations and analysis. However, the estimates should not be taken to be accurate to the level of detail provided. More information on the accuracy of the estimates is available in the Quality and Methodology document (QMI) (link in the Notes tab).</t>
  </si>
  <si>
    <t>mid-2011 to mid-2020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</si>
</sst>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Red]0;0\~"/>
    <numFmt numFmtId="165" formatCode="0.00;[Red]0.00;0.00\~"/>
  </numFmts>
  <fonts count="44" x14ac:knownFonts="1">
    <font>
      <sz val="11"/>
      <color theme="1"/>
      <name val="Calibri"/>
      <family val="2"/>
      <scheme val="minor"/>
    </font>
    <font>
      <b/>
      <sz val="11"/>
      <color theme="1"/>
      <name val="Calibri"/>
      <family val="2"/>
      <scheme val="minor"/>
    </font>
    <font>
      <b/>
      <sz val="10"/>
      <name val="Arial"/>
      <family val="2"/>
    </font>
    <font>
      <sz val="10"/>
      <name val="Arial"/>
      <family val="2"/>
    </font>
    <font>
      <i/>
      <sz val="10"/>
      <name val="Arial"/>
      <family val="2"/>
    </font>
    <font>
      <sz val="8"/>
      <name val="Arial"/>
      <family val="2"/>
    </font>
    <font>
      <b/>
      <sz val="8"/>
      <name val="Arial"/>
      <family val="2"/>
    </font>
    <font>
      <b/>
      <i/>
      <sz val="10"/>
      <name val="Arial"/>
      <family val="2"/>
    </font>
    <font>
      <sz val="7"/>
      <name val="Arial"/>
      <family val="2"/>
    </font>
    <font>
      <b/>
      <sz val="10"/>
      <color rgb="FF000000"/>
      <name val="Arial"/>
      <family val="2"/>
    </font>
    <font>
      <sz val="10"/>
      <color rgb="FF000000"/>
      <name val="Arial"/>
      <family val="2"/>
    </font>
    <font>
      <b/>
      <sz val="10"/>
      <color rgb="FFFF0000"/>
      <name val="Arial"/>
      <family val="2"/>
    </font>
    <font>
      <sz val="10"/>
      <color theme="1"/>
      <name val="Arial"/>
      <family val="2"/>
    </font>
    <font>
      <sz val="10"/>
      <color indexed="8"/>
      <name val="Arial"/>
      <family val="2"/>
    </font>
    <font>
      <sz val="10"/>
      <color rgb="FFFF0000"/>
      <name val="Arial"/>
      <family val="2"/>
    </font>
    <font>
      <i/>
      <sz val="8"/>
      <name val="Arial"/>
      <family val="2"/>
    </font>
    <font>
      <b/>
      <sz val="5"/>
      <name val="Arial"/>
      <family val="2"/>
    </font>
    <font>
      <sz val="5"/>
      <name val="Calibri"/>
      <family val="2"/>
      <scheme val="minor"/>
    </font>
    <font>
      <sz val="8"/>
      <name val="Calibri"/>
      <family val="2"/>
      <scheme val="minor"/>
    </font>
    <font>
      <sz val="11"/>
      <name val="Calibri"/>
      <family val="2"/>
      <scheme val="minor"/>
    </font>
    <font>
      <vertAlign val="superscript"/>
      <sz val="12"/>
      <name val="Calibri"/>
      <family val="2"/>
      <scheme val="minor"/>
    </font>
    <font>
      <b/>
      <sz val="11"/>
      <name val="Tahoma"/>
      <family val="2"/>
    </font>
    <font>
      <b/>
      <sz val="12"/>
      <name val="Calibri"/>
      <family val="2"/>
      <scheme val="minor"/>
    </font>
    <font>
      <i/>
      <sz val="11"/>
      <name val="Calibri"/>
      <family val="2"/>
      <scheme val="minor"/>
    </font>
    <font>
      <b/>
      <i/>
      <sz val="11"/>
      <name val="Calibri"/>
      <family val="2"/>
      <scheme val="minor"/>
    </font>
    <font>
      <i/>
      <vertAlign val="superscript"/>
      <sz val="11"/>
      <name val="Calibri"/>
      <family val="2"/>
      <scheme val="minor"/>
    </font>
    <font>
      <b/>
      <sz val="11"/>
      <name val="Calibri"/>
      <family val="2"/>
      <scheme val="minor"/>
    </font>
    <font>
      <b/>
      <i/>
      <vertAlign val="superscript"/>
      <sz val="11"/>
      <name val="Calibri"/>
      <family val="2"/>
      <scheme val="minor"/>
    </font>
    <font>
      <u/>
      <sz val="11"/>
      <name val="Calibri"/>
      <family val="2"/>
      <scheme val="minor"/>
    </font>
    <font>
      <b/>
      <sz val="8"/>
      <name val="Calibri"/>
      <family val="2"/>
      <scheme val="minor"/>
    </font>
    <font>
      <sz val="8"/>
      <color rgb="FFF6FEEC"/>
      <name val="Calibri"/>
      <family val="2"/>
      <scheme val="minor"/>
    </font>
    <font>
      <sz val="11"/>
      <color rgb="FFF6FEEC"/>
      <name val="Calibri"/>
      <family val="2"/>
      <scheme val="minor"/>
    </font>
    <font>
      <b/>
      <sz val="14"/>
      <name val="Calibri"/>
      <family val="2"/>
      <scheme val="minor"/>
    </font>
    <font>
      <i/>
      <sz val="14"/>
      <name val="Calibri"/>
      <family val="2"/>
      <scheme val="minor"/>
    </font>
    <font>
      <u/>
      <sz val="11"/>
      <color theme="10"/>
      <name val="Calibri"/>
      <family val="2"/>
      <scheme val="minor"/>
    </font>
    <font>
      <sz val="12"/>
      <name val="Arial"/>
      <family val="2"/>
    </font>
    <font>
      <b/>
      <sz val="12"/>
      <name val="Arial"/>
      <family val="2"/>
    </font>
    <font>
      <sz val="12"/>
      <name val="Arial"/>
    </font>
    <font>
      <u/>
      <sz val="12"/>
      <color theme="10"/>
      <name val="Arial"/>
      <family val="2"/>
    </font>
    <font>
      <sz val="12"/>
      <color theme="1"/>
      <name val="Arial"/>
      <family val="2"/>
    </font>
    <font>
      <sz val="12"/>
      <color indexed="8"/>
      <name val="Arial"/>
      <family val="2"/>
    </font>
    <font>
      <sz val="7"/>
      <name val="Segoe UI"/>
      <family val="2"/>
    </font>
    <font>
      <b/>
      <i/>
      <sz val="12"/>
      <name val="Arial"/>
      <family val="2"/>
    </font>
    <font>
      <sz val="14"/>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6FEEC"/>
        <bgColor indexed="64"/>
      </patternFill>
    </fill>
  </fills>
  <borders count="21">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4" fillId="0" borderId="0" applyNumberFormat="0" applyFill="0" applyBorder="0" applyAlignment="0" applyProtection="0"/>
  </cellStyleXfs>
  <cellXfs count="155">
    <xf numFmtId="0" fontId="0" fillId="0" borderId="0" xfId="0"/>
    <xf numFmtId="0" fontId="3" fillId="0" borderId="0" xfId="0" applyFont="1"/>
    <xf numFmtId="0" fontId="2" fillId="0" borderId="10" xfId="0" applyFont="1" applyBorder="1" applyAlignment="1">
      <alignment horizontal="center" wrapText="1"/>
    </xf>
    <xf numFmtId="0" fontId="2" fillId="0" borderId="11" xfId="0" applyFont="1" applyBorder="1" applyAlignment="1">
      <alignment horizontal="center" wrapText="1"/>
    </xf>
    <xf numFmtId="0" fontId="0" fillId="0" borderId="0" xfId="0" applyAlignment="1">
      <alignment horizontal="center"/>
    </xf>
    <xf numFmtId="0" fontId="0" fillId="0" borderId="5" xfId="0" applyBorder="1"/>
    <xf numFmtId="0" fontId="0" fillId="0" borderId="0" xfId="0" applyAlignment="1">
      <alignment wrapText="1"/>
    </xf>
    <xf numFmtId="0" fontId="2" fillId="0" borderId="0" xfId="0" applyFont="1" applyAlignment="1">
      <alignment wrapText="1"/>
    </xf>
    <xf numFmtId="0" fontId="2" fillId="0" borderId="5" xfId="0" applyFont="1" applyBorder="1" applyAlignment="1">
      <alignment wrapText="1"/>
    </xf>
    <xf numFmtId="0" fontId="0" fillId="0" borderId="9" xfId="0" applyBorder="1" applyAlignment="1">
      <alignment wrapText="1"/>
    </xf>
    <xf numFmtId="0" fontId="0" fillId="0" borderId="9" xfId="0" applyBorder="1"/>
    <xf numFmtId="0" fontId="2" fillId="0" borderId="1" xfId="0" applyFont="1" applyBorder="1" applyAlignment="1">
      <alignment wrapText="1"/>
    </xf>
    <xf numFmtId="164" fontId="3" fillId="0" borderId="9" xfId="0" applyNumberFormat="1" applyFont="1" applyBorder="1" applyAlignment="1">
      <alignment horizontal="right"/>
    </xf>
    <xf numFmtId="164" fontId="3" fillId="0" borderId="13" xfId="0" applyNumberFormat="1" applyFont="1" applyBorder="1" applyAlignment="1">
      <alignment horizontal="right"/>
    </xf>
    <xf numFmtId="3" fontId="0" fillId="0" borderId="0" xfId="0" applyNumberFormat="1"/>
    <xf numFmtId="3" fontId="3" fillId="0" borderId="0" xfId="0" applyNumberFormat="1" applyFont="1"/>
    <xf numFmtId="0" fontId="3" fillId="0" borderId="9" xfId="0" applyFont="1" applyBorder="1"/>
    <xf numFmtId="3" fontId="0" fillId="0" borderId="0" xfId="0" applyNumberFormat="1" applyAlignment="1">
      <alignment horizontal="right"/>
    </xf>
    <xf numFmtId="0" fontId="5" fillId="0" borderId="0" xfId="0" applyFont="1"/>
    <xf numFmtId="3" fontId="5" fillId="0" borderId="0" xfId="0" applyNumberFormat="1" applyFont="1"/>
    <xf numFmtId="0" fontId="7" fillId="0" borderId="0" xfId="0" applyFont="1" applyAlignment="1">
      <alignment horizontal="right"/>
    </xf>
    <xf numFmtId="0" fontId="8" fillId="0" borderId="0" xfId="0" applyFont="1" applyAlignment="1">
      <alignment vertical="top"/>
    </xf>
    <xf numFmtId="0" fontId="5" fillId="0" borderId="0" xfId="0" applyFont="1" applyAlignment="1">
      <alignment horizontal="left" vertical="top"/>
    </xf>
    <xf numFmtId="0" fontId="9" fillId="0" borderId="0" xfId="0" applyFont="1" applyAlignment="1">
      <alignment horizontal="left" readingOrder="1"/>
    </xf>
    <xf numFmtId="0" fontId="10" fillId="0" borderId="0" xfId="0" applyFont="1" applyAlignment="1">
      <alignment horizontal="left" readingOrder="1"/>
    </xf>
    <xf numFmtId="0" fontId="11" fillId="0" borderId="0" xfId="0" applyFont="1" applyAlignment="1">
      <alignment horizontal="left" vertical="top" readingOrder="1"/>
    </xf>
    <xf numFmtId="0" fontId="0" fillId="0" borderId="0" xfId="0" applyAlignment="1">
      <alignment vertical="top"/>
    </xf>
    <xf numFmtId="0" fontId="11" fillId="0" borderId="0" xfId="0" applyFont="1" applyAlignment="1">
      <alignment horizontal="left" readingOrder="1"/>
    </xf>
    <xf numFmtId="0" fontId="3" fillId="0" borderId="0" xfId="0" applyFont="1" applyAlignment="1">
      <alignment horizontal="left" readingOrder="1"/>
    </xf>
    <xf numFmtId="0" fontId="2" fillId="0" borderId="7"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9" xfId="0" applyFont="1" applyBorder="1" applyAlignment="1">
      <alignment horizontal="center"/>
    </xf>
    <xf numFmtId="0" fontId="2" fillId="0" borderId="12" xfId="0" applyFont="1" applyBorder="1" applyAlignment="1">
      <alignment horizontal="center" wrapText="1"/>
    </xf>
    <xf numFmtId="3" fontId="2" fillId="0" borderId="12" xfId="0" applyNumberFormat="1" applyFont="1" applyBorder="1" applyAlignment="1">
      <alignment horizontal="center" wrapText="1"/>
    </xf>
    <xf numFmtId="0" fontId="0" fillId="0" borderId="14" xfId="0" applyBorder="1"/>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wrapText="1"/>
    </xf>
    <xf numFmtId="0" fontId="2" fillId="0" borderId="9" xfId="0" applyFont="1" applyBorder="1" applyAlignment="1">
      <alignment horizontal="center" vertical="center" wrapText="1"/>
    </xf>
    <xf numFmtId="3" fontId="2" fillId="0" borderId="9" xfId="0" applyNumberFormat="1" applyFont="1" applyBorder="1" applyAlignment="1">
      <alignment horizontal="center" vertical="center" wrapText="1"/>
    </xf>
    <xf numFmtId="0" fontId="0" fillId="0" borderId="0" xfId="0" applyAlignment="1">
      <alignment vertical="center"/>
    </xf>
    <xf numFmtId="3" fontId="3" fillId="0" borderId="9" xfId="0" applyNumberFormat="1" applyFont="1" applyBorder="1" applyAlignment="1">
      <alignment horizontal="right"/>
    </xf>
    <xf numFmtId="3" fontId="3" fillId="0" borderId="5" xfId="0" applyNumberFormat="1" applyFont="1" applyBorder="1" applyAlignment="1">
      <alignment horizontal="right"/>
    </xf>
    <xf numFmtId="3" fontId="3" fillId="0" borderId="5" xfId="0" applyNumberFormat="1" applyFont="1" applyBorder="1"/>
    <xf numFmtId="0" fontId="0" fillId="3" borderId="0" xfId="0" applyFill="1"/>
    <xf numFmtId="0" fontId="12" fillId="0" borderId="0" xfId="0" applyFont="1"/>
    <xf numFmtId="3" fontId="13" fillId="0" borderId="0" xfId="0" applyNumberFormat="1" applyFont="1" applyAlignment="1">
      <alignment horizontal="right"/>
    </xf>
    <xf numFmtId="0" fontId="0" fillId="0" borderId="0" xfId="0" applyAlignment="1">
      <alignment horizontal="right"/>
    </xf>
    <xf numFmtId="0" fontId="14" fillId="0" borderId="0" xfId="0" applyFont="1"/>
    <xf numFmtId="0" fontId="1" fillId="0" borderId="0" xfId="0" applyFont="1"/>
    <xf numFmtId="165" fontId="3" fillId="0" borderId="9" xfId="0" applyNumberFormat="1" applyFont="1" applyBorder="1" applyAlignment="1">
      <alignment horizontal="right"/>
    </xf>
    <xf numFmtId="0" fontId="0" fillId="0" borderId="5" xfId="0" applyBorder="1" applyAlignment="1">
      <alignment wrapText="1"/>
    </xf>
    <xf numFmtId="0" fontId="0" fillId="0" borderId="11" xfId="0" applyBorder="1" applyAlignment="1">
      <alignment wrapText="1"/>
    </xf>
    <xf numFmtId="0" fontId="15" fillId="4" borderId="0" xfId="0" applyFont="1" applyFill="1" applyAlignment="1">
      <alignment wrapText="1"/>
    </xf>
    <xf numFmtId="0" fontId="2" fillId="4" borderId="0" xfId="0" applyFont="1" applyFill="1" applyAlignment="1">
      <alignment horizontal="center" wrapText="1"/>
    </xf>
    <xf numFmtId="0" fontId="16" fillId="4" borderId="0" xfId="0" applyFont="1" applyFill="1" applyAlignment="1">
      <alignment horizontal="center" wrapText="1"/>
    </xf>
    <xf numFmtId="0" fontId="6" fillId="4" borderId="0" xfId="0" applyFont="1" applyFill="1" applyAlignment="1">
      <alignment horizontal="center" wrapText="1"/>
    </xf>
    <xf numFmtId="0" fontId="17" fillId="4" borderId="0" xfId="0" applyFont="1" applyFill="1"/>
    <xf numFmtId="0" fontId="18" fillId="4" borderId="0" xfId="0" applyFont="1" applyFill="1"/>
    <xf numFmtId="0" fontId="19" fillId="4" borderId="0" xfId="0" applyFont="1" applyFill="1"/>
    <xf numFmtId="0" fontId="17" fillId="4" borderId="0" xfId="0" applyFont="1" applyFill="1" applyAlignment="1">
      <alignment vertical="center" shrinkToFit="1"/>
    </xf>
    <xf numFmtId="0" fontId="17" fillId="4" borderId="0" xfId="0" applyFont="1" applyFill="1" applyAlignment="1">
      <alignment vertical="center"/>
    </xf>
    <xf numFmtId="0" fontId="17" fillId="4" borderId="0" xfId="0" applyFont="1" applyFill="1" applyAlignment="1">
      <alignment shrinkToFit="1"/>
    </xf>
    <xf numFmtId="0" fontId="20" fillId="4" borderId="0" xfId="0" applyFont="1" applyFill="1" applyAlignment="1">
      <alignment horizontal="center" vertical="top"/>
    </xf>
    <xf numFmtId="0" fontId="23" fillId="4" borderId="0" xfId="0" applyFont="1" applyFill="1" applyAlignment="1">
      <alignment horizontal="center" vertical="top"/>
    </xf>
    <xf numFmtId="0" fontId="19" fillId="4" borderId="0" xfId="0" applyFont="1" applyFill="1" applyAlignment="1">
      <alignment vertical="top" wrapText="1"/>
    </xf>
    <xf numFmtId="0" fontId="24" fillId="4" borderId="0" xfId="0" applyFont="1" applyFill="1"/>
    <xf numFmtId="0" fontId="23" fillId="4" borderId="0" xfId="0" applyFont="1" applyFill="1" applyAlignment="1">
      <alignment horizontal="center"/>
    </xf>
    <xf numFmtId="0" fontId="23" fillId="4" borderId="0" xfId="0" applyFont="1" applyFill="1" applyAlignment="1">
      <alignment horizontal="left"/>
    </xf>
    <xf numFmtId="0" fontId="23" fillId="4" borderId="0" xfId="0" applyFont="1" applyFill="1" applyAlignment="1">
      <alignment horizontal="center" vertical="center"/>
    </xf>
    <xf numFmtId="0" fontId="25" fillId="4" borderId="0" xfId="0" applyFont="1" applyFill="1" applyAlignment="1">
      <alignment vertical="center"/>
    </xf>
    <xf numFmtId="0" fontId="26" fillId="4" borderId="0" xfId="0" applyFont="1" applyFill="1" applyAlignment="1">
      <alignment horizontal="right"/>
    </xf>
    <xf numFmtId="2" fontId="23" fillId="4" borderId="13" xfId="0" applyNumberFormat="1" applyFont="1" applyFill="1" applyBorder="1" applyAlignment="1">
      <alignment horizontal="center" vertical="center"/>
    </xf>
    <xf numFmtId="2" fontId="23" fillId="4" borderId="0" xfId="0" applyNumberFormat="1" applyFont="1" applyFill="1" applyAlignment="1">
      <alignment horizontal="center" vertical="center"/>
    </xf>
    <xf numFmtId="0" fontId="19" fillId="4" borderId="0" xfId="0" applyFont="1" applyFill="1" applyAlignment="1">
      <alignment vertical="center"/>
    </xf>
    <xf numFmtId="2" fontId="23" fillId="4" borderId="18" xfId="0" applyNumberFormat="1" applyFont="1" applyFill="1" applyBorder="1" applyAlignment="1">
      <alignment horizontal="center" vertical="center"/>
    </xf>
    <xf numFmtId="2" fontId="23" fillId="4" borderId="7" xfId="0" applyNumberFormat="1" applyFont="1" applyFill="1" applyBorder="1" applyAlignment="1">
      <alignment horizontal="center" vertical="center"/>
    </xf>
    <xf numFmtId="2" fontId="19" fillId="4" borderId="0" xfId="0" applyNumberFormat="1" applyFont="1" applyFill="1"/>
    <xf numFmtId="0" fontId="27" fillId="4" borderId="0" xfId="0" applyFont="1" applyFill="1"/>
    <xf numFmtId="0" fontId="28" fillId="4" borderId="0" xfId="0" applyFont="1" applyFill="1" applyAlignment="1">
      <alignment vertical="center"/>
    </xf>
    <xf numFmtId="0" fontId="19" fillId="4" borderId="7" xfId="0" applyFont="1" applyFill="1" applyBorder="1"/>
    <xf numFmtId="0" fontId="30" fillId="4" borderId="0" xfId="0" applyFont="1" applyFill="1"/>
    <xf numFmtId="0" fontId="31" fillId="4" borderId="0" xfId="0" applyFont="1" applyFill="1"/>
    <xf numFmtId="0" fontId="33" fillId="4" borderId="0" xfId="0" applyFont="1" applyFill="1" applyAlignment="1">
      <alignment vertical="top"/>
    </xf>
    <xf numFmtId="0" fontId="2" fillId="0" borderId="0" xfId="0" applyFont="1"/>
    <xf numFmtId="0" fontId="2" fillId="2" borderId="2" xfId="0" applyFont="1" applyFill="1" applyBorder="1"/>
    <xf numFmtId="0" fontId="2" fillId="2" borderId="3" xfId="0" applyFont="1" applyFill="1" applyBorder="1"/>
    <xf numFmtId="0" fontId="2" fillId="2" borderId="4" xfId="0" applyFont="1" applyFill="1" applyBorder="1"/>
    <xf numFmtId="0" fontId="2" fillId="0" borderId="6" xfId="0" applyFont="1" applyBorder="1" applyAlignment="1">
      <alignment wrapText="1"/>
    </xf>
    <xf numFmtId="0" fontId="4" fillId="0" borderId="7" xfId="0" applyFont="1" applyBorder="1" applyAlignment="1">
      <alignment wrapText="1"/>
    </xf>
    <xf numFmtId="0" fontId="0" fillId="0" borderId="8" xfId="0" applyBorder="1" applyAlignment="1">
      <alignment wrapText="1"/>
    </xf>
    <xf numFmtId="0" fontId="0" fillId="0" borderId="10" xfId="0" applyBorder="1"/>
    <xf numFmtId="0" fontId="0" fillId="0" borderId="12" xfId="0" applyBorder="1" applyAlignment="1">
      <alignment wrapText="1"/>
    </xf>
    <xf numFmtId="0" fontId="0" fillId="0" borderId="12" xfId="0" applyBorder="1"/>
    <xf numFmtId="0" fontId="29" fillId="4" borderId="0" xfId="0" applyFont="1" applyFill="1" applyAlignment="1">
      <alignment horizontal="center" wrapText="1"/>
    </xf>
    <xf numFmtId="2" fontId="23" fillId="4" borderId="0" xfId="0" applyNumberFormat="1" applyFont="1" applyFill="1" applyAlignment="1">
      <alignment horizontal="center"/>
    </xf>
    <xf numFmtId="0" fontId="32" fillId="4" borderId="0" xfId="0" applyFont="1" applyFill="1" applyAlignment="1">
      <alignment vertical="top"/>
    </xf>
    <xf numFmtId="0" fontId="22" fillId="4" borderId="19" xfId="0" applyFont="1" applyFill="1" applyBorder="1" applyAlignment="1">
      <alignment vertical="center"/>
    </xf>
    <xf numFmtId="0" fontId="29" fillId="4" borderId="17" xfId="0" applyFont="1" applyFill="1" applyBorder="1" applyAlignment="1">
      <alignment horizontal="center" wrapText="1"/>
    </xf>
    <xf numFmtId="0" fontId="29" fillId="4" borderId="14" xfId="0" applyFont="1" applyFill="1" applyBorder="1" applyAlignment="1">
      <alignment horizontal="center" wrapText="1"/>
    </xf>
    <xf numFmtId="0" fontId="29" fillId="4" borderId="16" xfId="0" applyFont="1" applyFill="1" applyBorder="1" applyAlignment="1">
      <alignment horizontal="center" wrapText="1"/>
    </xf>
    <xf numFmtId="0" fontId="19" fillId="4" borderId="3" xfId="0" applyFont="1" applyFill="1" applyBorder="1"/>
    <xf numFmtId="0" fontId="26" fillId="4" borderId="4" xfId="0" applyFont="1" applyFill="1" applyBorder="1" applyAlignment="1">
      <alignment horizontal="right"/>
    </xf>
    <xf numFmtId="2" fontId="23" fillId="4" borderId="20" xfId="0" applyNumberFormat="1" applyFont="1" applyFill="1" applyBorder="1" applyAlignment="1">
      <alignment horizontal="center"/>
    </xf>
    <xf numFmtId="2" fontId="23" fillId="4" borderId="3" xfId="0" applyNumberFormat="1" applyFont="1" applyFill="1" applyBorder="1" applyAlignment="1">
      <alignment horizontal="center"/>
    </xf>
    <xf numFmtId="0" fontId="31" fillId="4" borderId="0" xfId="0" applyFont="1" applyFill="1" applyAlignment="1">
      <alignment vertical="center"/>
    </xf>
    <xf numFmtId="2" fontId="31" fillId="4" borderId="0" xfId="0" applyNumberFormat="1" applyFont="1" applyFill="1"/>
    <xf numFmtId="0" fontId="30" fillId="4" borderId="0" xfId="0" applyFont="1" applyFill="1" applyAlignment="1">
      <alignment vertical="center"/>
    </xf>
    <xf numFmtId="0" fontId="21" fillId="4" borderId="0" xfId="0" applyFont="1" applyFill="1" applyAlignment="1">
      <alignment horizontal="left" vertical="top"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0" borderId="9" xfId="0" applyFont="1" applyBorder="1" applyAlignment="1">
      <alignment horizontal="center" wrapText="1"/>
    </xf>
    <xf numFmtId="0" fontId="0" fillId="0" borderId="12" xfId="0" applyBorder="1" applyAlignment="1">
      <alignment horizontal="center"/>
    </xf>
    <xf numFmtId="0" fontId="4" fillId="0" borderId="0" xfId="0" applyFont="1" applyAlignment="1">
      <alignment horizontal="center" wrapText="1"/>
    </xf>
    <xf numFmtId="0" fontId="0" fillId="0" borderId="5" xfId="0" applyBorder="1" applyAlignment="1">
      <alignment horizontal="center" wrapText="1"/>
    </xf>
    <xf numFmtId="0" fontId="2" fillId="0" borderId="6" xfId="0" applyFont="1" applyBorder="1" applyAlignment="1">
      <alignment horizontal="center" wrapText="1"/>
    </xf>
    <xf numFmtId="0" fontId="2" fillId="0" borderId="12"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27" fillId="4" borderId="0" xfId="0" applyFont="1" applyFill="1" applyAlignment="1">
      <alignment horizontal="left"/>
    </xf>
    <xf numFmtId="0" fontId="28" fillId="4" borderId="0" xfId="0" applyFont="1" applyFill="1" applyAlignment="1">
      <alignment horizontal="center" vertical="center"/>
    </xf>
    <xf numFmtId="0" fontId="31" fillId="4" borderId="0" xfId="0" applyFont="1" applyFill="1" applyAlignment="1">
      <alignment horizontal="center" vertical="center"/>
    </xf>
    <xf numFmtId="0" fontId="29" fillId="4" borderId="14" xfId="0" applyFont="1" applyFill="1" applyBorder="1" applyAlignment="1">
      <alignment horizontal="right" vertical="center" wrapText="1"/>
    </xf>
    <xf numFmtId="0" fontId="29" fillId="4" borderId="15" xfId="0" applyFont="1" applyFill="1" applyBorder="1" applyAlignment="1">
      <alignment horizontal="right" vertical="center" wrapText="1"/>
    </xf>
    <xf numFmtId="0" fontId="29" fillId="4" borderId="0" xfId="0" applyFont="1" applyFill="1" applyAlignment="1">
      <alignment horizontal="right" vertical="center" wrapText="1"/>
    </xf>
    <xf numFmtId="0" fontId="35" fillId="0" borderId="0" xfId="3" applyFont="1"/>
    <xf numFmtId="0" fontId="35" fillId="0" borderId="0" xfId="3" quotePrefix="1" applyFont="1" applyAlignment="1">
      <alignment vertical="top"/>
    </xf>
    <xf numFmtId="0" fontId="38" fillId="0" borderId="0" xfId="7" applyFont="1" applyAlignment="1">
      <alignment horizontal="left" vertical="center" readingOrder="1"/>
    </xf>
    <xf numFmtId="0" fontId="39" fillId="0" borderId="0" xfId="3" applyFont="1"/>
    <xf numFmtId="3" fontId="40" fillId="0" borderId="0" xfId="3" applyNumberFormat="1" applyFont="1" applyAlignment="1">
      <alignment horizontal="right"/>
    </xf>
    <xf numFmtId="0" fontId="36" fillId="0" borderId="0" xfId="3" applyFont="1"/>
    <xf numFmtId="0" fontId="35" fillId="0" borderId="0" xfId="3" applyFont="1" applyAlignment="1">
      <alignment vertical="center"/>
    </xf>
    <xf numFmtId="0" fontId="35" fillId="0" borderId="0" xfId="3" applyFont="1" applyAlignment="1">
      <alignment vertical="top"/>
    </xf>
    <xf numFmtId="0" fontId="35" fillId="0" borderId="0" xfId="3" applyFont="1" applyAlignment="1">
      <alignment horizontal="left" vertical="top" wrapText="1"/>
    </xf>
    <xf numFmtId="0" fontId="37" fillId="0" borderId="0" xfId="3" applyFont="1"/>
    <xf numFmtId="0" fontId="38" fillId="0" borderId="0" xfId="7" applyFont="1"/>
    <xf numFmtId="0" fontId="38" fillId="0" borderId="0" xfId="7" applyFont="1" applyAlignment="1">
      <alignment wrapText="1"/>
    </xf>
    <xf numFmtId="0" fontId="35" fillId="0" borderId="0" xfId="3" applyFont="1" applyAlignment="1">
      <alignment vertical="top" wrapText="1"/>
    </xf>
    <xf numFmtId="0" fontId="41" fillId="0" borderId="0" xfId="3" applyFont="1" applyAlignment="1">
      <alignment vertical="center" wrapText="1"/>
    </xf>
    <xf numFmtId="0" fontId="38" fillId="0" borderId="0" xfId="7" applyFont="1" applyAlignment="1">
      <alignment vertical="top" wrapText="1"/>
    </xf>
    <xf numFmtId="0" fontId="42" fillId="0" borderId="0" xfId="3" applyFont="1"/>
    <xf numFmtId="3" fontId="35" fillId="0" borderId="0" xfId="3" applyNumberFormat="1" applyFont="1"/>
    <xf numFmtId="0" fontId="37" fillId="0" borderId="0" xfId="3" applyFont="1" applyAlignment="1">
      <alignment horizontal="right" vertical="top"/>
    </xf>
    <xf numFmtId="3" fontId="37" fillId="0" borderId="0" xfId="3" applyNumberFormat="1" applyFont="1"/>
    <xf numFmtId="0" fontId="43" fillId="0" borderId="0" xfId="3" applyFont="1" applyAlignment="1">
      <alignment horizontal="right" vertical="top"/>
    </xf>
    <xf numFmtId="3" fontId="43" fillId="0" borderId="0" xfId="3" applyNumberFormat="1" applyFont="1"/>
    <xf numFmtId="0" fontId="37" fillId="0" borderId="0" xfId="3" applyFont="1" applyAlignment="1">
      <alignment horizontal="left" vertical="top" wrapText="1"/>
    </xf>
    <xf numFmtId="0" fontId="35" fillId="0" borderId="0" xfId="3" applyFont="1" applyAlignment="1">
      <alignment horizontal="left" vertical="top"/>
    </xf>
    <xf numFmtId="0" fontId="39" fillId="0" borderId="0" xfId="3" applyFont="1" applyAlignment="1">
      <alignment horizontal="right" vertical="top"/>
    </xf>
    <xf numFmtId="0" fontId="39" fillId="0" borderId="0" xfId="3" applyFont="1" applyAlignment="1">
      <alignment horizontal="left" vertical="top" wrapText="1"/>
    </xf>
  </cellXfs>
  <cellStyles count="8">
    <cellStyle name="Comma 2" xfId="5" xr:uid="{2100BCF1-0DE0-4D51-BB79-8098C32D16CA}"/>
    <cellStyle name="Hyperlink" xfId="7" builtinId="8"/>
    <cellStyle name="Normal" xfId="0" builtinId="0"/>
    <cellStyle name="Normal 2" xfId="2" xr:uid="{00000000-0005-0000-0000-000001000000}"/>
    <cellStyle name="Normal 2 2" xfId="3" xr:uid="{EDB1C78F-B312-47CB-B776-E199F6ADDC61}"/>
    <cellStyle name="Normal 2 2 2" xfId="4" xr:uid="{5C79F0D3-C5A5-4668-AEF1-4517510C68FE}"/>
    <cellStyle name="Normal 3 2" xfId="6" xr:uid="{9391C369-03E1-4B70-A053-8F3D18123215}"/>
    <cellStyle name="Normal 6" xfId="1" xr:uid="{00000000-0005-0000-0000-000002000000}"/>
  </cellStyles>
  <dxfs count="0"/>
  <tableStyles count="0" defaultTableStyle="TableStyleMedium9" defaultPivotStyle="PivotStyleLight16"/>
  <colors>
    <mruColors>
      <color rgb="FFF6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3"/>
    </mc:Choice>
    <mc:Fallback>
      <c:style val="13"/>
    </mc:Fallback>
  </mc:AlternateContent>
  <c:chart>
    <c:autoTitleDeleted val="0"/>
    <c:plotArea>
      <c:layout>
        <c:manualLayout>
          <c:layoutTarget val="inner"/>
          <c:xMode val="edge"/>
          <c:yMode val="edge"/>
          <c:x val="7.3510242938113188E-2"/>
          <c:y val="5.2290026246719225E-2"/>
          <c:w val="0.73331286074803026"/>
          <c:h val="0.76473824862801254"/>
        </c:manualLayout>
      </c:layout>
      <c:barChart>
        <c:barDir val="col"/>
        <c:grouping val="clustered"/>
        <c:varyColors val="0"/>
        <c:ser>
          <c:idx val="0"/>
          <c:order val="0"/>
          <c:tx>
            <c:strRef>
              <c:f>'front sheet'!$G$20</c:f>
              <c:strCache>
                <c:ptCount val="1"/>
                <c:pt idx="0">
                  <c:v>Allerdale</c:v>
                </c:pt>
              </c:strCache>
            </c:strRef>
          </c:tx>
          <c:invertIfNegative val="0"/>
          <c:cat>
            <c:strRef>
              <c:f>'front sheet'!$H$19:$Q$19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sheet'!$H$20:$Q$20</c:f>
              <c:numCache>
                <c:formatCode>0.00</c:formatCode>
                <c:ptCount val="10"/>
                <c:pt idx="0">
                  <c:v>27.228236074820622</c:v>
                </c:pt>
                <c:pt idx="1">
                  <c:v>29.147492962428196</c:v>
                </c:pt>
                <c:pt idx="2">
                  <c:v>28.87741640611204</c:v>
                </c:pt>
                <c:pt idx="3">
                  <c:v>31.616458790867274</c:v>
                </c:pt>
                <c:pt idx="4">
                  <c:v>32.349415023357722</c:v>
                </c:pt>
                <c:pt idx="5">
                  <c:v>31.143472126386474</c:v>
                </c:pt>
                <c:pt idx="6">
                  <c:v>33.431742668161668</c:v>
                </c:pt>
                <c:pt idx="7">
                  <c:v>35.990033529176536</c:v>
                </c:pt>
                <c:pt idx="8">
                  <c:v>35.065107762809298</c:v>
                </c:pt>
                <c:pt idx="9">
                  <c:v>29.68384254479664</c:v>
                </c:pt>
              </c:numCache>
            </c:numRef>
          </c:val>
          <c:extLst>
            <c:ext xmlns:c16="http://schemas.microsoft.com/office/drawing/2014/chart" uri="{C3380CC4-5D6E-409C-BE32-E72D297353CC}">
              <c16:uniqueId val="{00000000-4B44-41D1-8EAB-BD5A297E2402}"/>
            </c:ext>
          </c:extLst>
        </c:ser>
        <c:ser>
          <c:idx val="1"/>
          <c:order val="1"/>
          <c:tx>
            <c:strRef>
              <c:f>'front sheet'!$G$21</c:f>
              <c:strCache>
                <c:ptCount val="1"/>
              </c:strCache>
            </c:strRef>
          </c:tx>
          <c:invertIfNegative val="0"/>
          <c:cat>
            <c:strRef>
              <c:f>'front sheet'!$H$19:$Q$19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sheet'!$H$21:$Q$21</c:f>
              <c:numCache>
                <c:formatCode>0.00</c:formatCode>
                <c:ptCount val="10"/>
              </c:numCache>
            </c:numRef>
          </c:val>
          <c:extLst>
            <c:ext xmlns:c16="http://schemas.microsoft.com/office/drawing/2014/chart" uri="{C3380CC4-5D6E-409C-BE32-E72D297353CC}">
              <c16:uniqueId val="{00000001-4B44-41D1-8EAB-BD5A297E2402}"/>
            </c:ext>
          </c:extLst>
        </c:ser>
        <c:ser>
          <c:idx val="2"/>
          <c:order val="2"/>
          <c:tx>
            <c:strRef>
              <c:f>'front sheet'!$F$22</c:f>
              <c:strCache>
                <c:ptCount val="1"/>
                <c:pt idx="0">
                  <c:v>Predominantly Rural</c:v>
                </c:pt>
              </c:strCache>
            </c:strRef>
          </c:tx>
          <c:invertIfNegative val="0"/>
          <c:cat>
            <c:strRef>
              <c:f>'front sheet'!$H$19:$Q$19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sheet'!$H$22:$Q$22</c:f>
              <c:numCache>
                <c:formatCode>0.00</c:formatCode>
                <c:ptCount val="10"/>
                <c:pt idx="0">
                  <c:v>44.676238542171248</c:v>
                </c:pt>
                <c:pt idx="1">
                  <c:v>46.798949275110999</c:v>
                </c:pt>
                <c:pt idx="2">
                  <c:v>46.424492492107163</c:v>
                </c:pt>
                <c:pt idx="3">
                  <c:v>49.028973817534137</c:v>
                </c:pt>
                <c:pt idx="4">
                  <c:v>48.565389215747516</c:v>
                </c:pt>
                <c:pt idx="5">
                  <c:v>48.190527760507372</c:v>
                </c:pt>
                <c:pt idx="6">
                  <c:v>54.266065044619147</c:v>
                </c:pt>
                <c:pt idx="7">
                  <c:v>54.04816061185997</c:v>
                </c:pt>
                <c:pt idx="8">
                  <c:v>54.929104138123769</c:v>
                </c:pt>
                <c:pt idx="9">
                  <c:v>48.721532973192666</c:v>
                </c:pt>
              </c:numCache>
            </c:numRef>
          </c:val>
          <c:extLst>
            <c:ext xmlns:c16="http://schemas.microsoft.com/office/drawing/2014/chart" uri="{C3380CC4-5D6E-409C-BE32-E72D297353CC}">
              <c16:uniqueId val="{00000002-4B44-41D1-8EAB-BD5A297E2402}"/>
            </c:ext>
          </c:extLst>
        </c:ser>
        <c:ser>
          <c:idx val="3"/>
          <c:order val="3"/>
          <c:tx>
            <c:strRef>
              <c:f>'front sheet'!$F$23</c:f>
              <c:strCache>
                <c:ptCount val="1"/>
                <c:pt idx="0">
                  <c:v>Urban with Significant Rural</c:v>
                </c:pt>
              </c:strCache>
            </c:strRef>
          </c:tx>
          <c:invertIfNegative val="0"/>
          <c:cat>
            <c:strRef>
              <c:f>'front sheet'!$H$19:$Q$19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sheet'!$H$23:$Q$23</c:f>
              <c:numCache>
                <c:formatCode>0.00</c:formatCode>
                <c:ptCount val="10"/>
                <c:pt idx="0">
                  <c:v>44.313144034868472</c:v>
                </c:pt>
                <c:pt idx="1">
                  <c:v>43.894745546329666</c:v>
                </c:pt>
                <c:pt idx="2">
                  <c:v>46.387851389824277</c:v>
                </c:pt>
                <c:pt idx="3">
                  <c:v>48.515937388046616</c:v>
                </c:pt>
                <c:pt idx="4">
                  <c:v>47.930424867408661</c:v>
                </c:pt>
                <c:pt idx="5">
                  <c:v>47.573232071336022</c:v>
                </c:pt>
                <c:pt idx="6">
                  <c:v>53.449363382127537</c:v>
                </c:pt>
                <c:pt idx="7">
                  <c:v>53.714163529076863</c:v>
                </c:pt>
                <c:pt idx="8">
                  <c:v>54.943242804124026</c:v>
                </c:pt>
                <c:pt idx="9">
                  <c:v>47.131438553877118</c:v>
                </c:pt>
              </c:numCache>
            </c:numRef>
          </c:val>
          <c:extLst>
            <c:ext xmlns:c16="http://schemas.microsoft.com/office/drawing/2014/chart" uri="{C3380CC4-5D6E-409C-BE32-E72D297353CC}">
              <c16:uniqueId val="{00000003-4B44-41D1-8EAB-BD5A297E2402}"/>
            </c:ext>
          </c:extLst>
        </c:ser>
        <c:ser>
          <c:idx val="4"/>
          <c:order val="4"/>
          <c:tx>
            <c:strRef>
              <c:f>'front sheet'!$F$24</c:f>
              <c:strCache>
                <c:ptCount val="1"/>
                <c:pt idx="0">
                  <c:v>Predominantly Urban</c:v>
                </c:pt>
              </c:strCache>
            </c:strRef>
          </c:tx>
          <c:invertIfNegative val="0"/>
          <c:cat>
            <c:strRef>
              <c:f>'front sheet'!$H$19:$Q$19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sheet'!$H$24:$Q$24</c:f>
              <c:numCache>
                <c:formatCode>0.00</c:formatCode>
                <c:ptCount val="10"/>
                <c:pt idx="0">
                  <c:v>48.836315665522513</c:v>
                </c:pt>
                <c:pt idx="1">
                  <c:v>51.427292588980308</c:v>
                </c:pt>
                <c:pt idx="2">
                  <c:v>50.086076606660868</c:v>
                </c:pt>
                <c:pt idx="3">
                  <c:v>52.034168431515177</c:v>
                </c:pt>
                <c:pt idx="4">
                  <c:v>51.590380691151523</c:v>
                </c:pt>
                <c:pt idx="5">
                  <c:v>50.977876665906223</c:v>
                </c:pt>
                <c:pt idx="6">
                  <c:v>57.621214320458243</c:v>
                </c:pt>
                <c:pt idx="7">
                  <c:v>58.472519826767495</c:v>
                </c:pt>
                <c:pt idx="8">
                  <c:v>60.545891348235031</c:v>
                </c:pt>
                <c:pt idx="9">
                  <c:v>53.312871947744007</c:v>
                </c:pt>
              </c:numCache>
            </c:numRef>
          </c:val>
          <c:extLst>
            <c:ext xmlns:c16="http://schemas.microsoft.com/office/drawing/2014/chart" uri="{C3380CC4-5D6E-409C-BE32-E72D297353CC}">
              <c16:uniqueId val="{00000004-4B44-41D1-8EAB-BD5A297E2402}"/>
            </c:ext>
          </c:extLst>
        </c:ser>
        <c:dLbls>
          <c:showLegendKey val="0"/>
          <c:showVal val="0"/>
          <c:showCatName val="0"/>
          <c:showSerName val="0"/>
          <c:showPercent val="0"/>
          <c:showBubbleSize val="0"/>
        </c:dLbls>
        <c:gapWidth val="150"/>
        <c:axId val="155103616"/>
        <c:axId val="155105152"/>
      </c:barChart>
      <c:catAx>
        <c:axId val="155103616"/>
        <c:scaling>
          <c:orientation val="minMax"/>
        </c:scaling>
        <c:delete val="0"/>
        <c:axPos val="b"/>
        <c:majorGridlines/>
        <c:numFmt formatCode="General" sourceLinked="0"/>
        <c:majorTickMark val="out"/>
        <c:minorTickMark val="none"/>
        <c:tickLblPos val="nextTo"/>
        <c:txPr>
          <a:bodyPr/>
          <a:lstStyle/>
          <a:p>
            <a:pPr>
              <a:defRPr b="1"/>
            </a:pPr>
            <a:endParaRPr lang="en-US"/>
          </a:p>
        </c:txPr>
        <c:crossAx val="155105152"/>
        <c:crosses val="autoZero"/>
        <c:auto val="1"/>
        <c:lblAlgn val="ctr"/>
        <c:lblOffset val="100"/>
        <c:noMultiLvlLbl val="0"/>
      </c:catAx>
      <c:valAx>
        <c:axId val="155105152"/>
        <c:scaling>
          <c:orientation val="minMax"/>
        </c:scaling>
        <c:delete val="0"/>
        <c:axPos val="l"/>
        <c:majorGridlines/>
        <c:numFmt formatCode="0.00" sourceLinked="1"/>
        <c:majorTickMark val="out"/>
        <c:minorTickMark val="none"/>
        <c:tickLblPos val="nextTo"/>
        <c:txPr>
          <a:bodyPr rot="600000"/>
          <a:lstStyle/>
          <a:p>
            <a:pPr>
              <a:defRPr/>
            </a:pPr>
            <a:endParaRPr lang="en-US"/>
          </a:p>
        </c:txPr>
        <c:crossAx val="155103616"/>
        <c:crosses val="autoZero"/>
        <c:crossBetween val="between"/>
      </c:valAx>
    </c:plotArea>
    <c:legend>
      <c:legendPos val="r"/>
      <c:legendEntry>
        <c:idx val="1"/>
        <c:delete val="1"/>
      </c:legendEntry>
      <c:layout>
        <c:manualLayout>
          <c:xMode val="edge"/>
          <c:yMode val="edge"/>
          <c:x val="0.87258449730876153"/>
          <c:y val="0.18680905511811033"/>
          <c:w val="7.9651449144929484E-2"/>
          <c:h val="0.62638188976377962"/>
        </c:manualLayout>
      </c:layout>
      <c:overlay val="0"/>
    </c:legend>
    <c:plotVisOnly val="1"/>
    <c:dispBlanksAs val="gap"/>
    <c:showDLblsOverMax val="0"/>
  </c:chart>
  <c:spPr>
    <a:solidFill>
      <a:schemeClr val="accent3">
        <a:lumMod val="20000"/>
        <a:lumOff val="80000"/>
      </a:schemeClr>
    </a:solidFill>
    <a:ln w="19050" cmpd="sng">
      <a:solidFill>
        <a:schemeClr val="tx1"/>
      </a:solidFill>
    </a:ln>
  </c:spPr>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'front sheet'!$E$32</c:f>
          <c:strCache>
            <c:ptCount val="1"/>
            <c:pt idx="0">
              <c:v>Allerdale</c:v>
            </c:pt>
          </c:strCache>
        </c:strRef>
      </c:tx>
      <c:overlay val="0"/>
      <c:txPr>
        <a:bodyPr/>
        <a:lstStyle/>
        <a:p>
          <a:pPr>
            <a:defRPr sz="1600" i="1" u="none"/>
          </a:pPr>
          <a:endParaRPr lang="en-US"/>
        </a:p>
      </c:txPr>
    </c:title>
    <c:autoTitleDeleted val="0"/>
    <c:plotArea>
      <c:layout>
        <c:manualLayout>
          <c:layoutTarget val="inner"/>
          <c:xMode val="edge"/>
          <c:yMode val="edge"/>
          <c:x val="7.3676401696731689E-2"/>
          <c:y val="0.20354075532225141"/>
          <c:w val="0.73189919719692742"/>
          <c:h val="0.62397491980169162"/>
        </c:manualLayout>
      </c:layout>
      <c:barChart>
        <c:barDir val="col"/>
        <c:grouping val="clustered"/>
        <c:varyColors val="0"/>
        <c:ser>
          <c:idx val="0"/>
          <c:order val="0"/>
          <c:tx>
            <c:strRef>
              <c:f>'front sheet'!$F$28</c:f>
              <c:strCache>
                <c:ptCount val="1"/>
                <c:pt idx="0">
                  <c:v>Inflow</c:v>
                </c:pt>
              </c:strCache>
            </c:strRef>
          </c:tx>
          <c:invertIfNegative val="0"/>
          <c:cat>
            <c:strRef>
              <c:f>'front sheet'!$G$27:$P$27</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sheet'!$G$28:$P$28</c:f>
              <c:numCache>
                <c:formatCode>0.00</c:formatCode>
                <c:ptCount val="10"/>
                <c:pt idx="0">
                  <c:v>27.228236074820622</c:v>
                </c:pt>
                <c:pt idx="1">
                  <c:v>29.147492962428196</c:v>
                </c:pt>
                <c:pt idx="2">
                  <c:v>28.87741640611204</c:v>
                </c:pt>
                <c:pt idx="3">
                  <c:v>31.616458790867274</c:v>
                </c:pt>
                <c:pt idx="4">
                  <c:v>32.349415023357722</c:v>
                </c:pt>
                <c:pt idx="5">
                  <c:v>31.143472126386474</c:v>
                </c:pt>
                <c:pt idx="6">
                  <c:v>33.431742668161668</c:v>
                </c:pt>
                <c:pt idx="7">
                  <c:v>35.990033529176536</c:v>
                </c:pt>
                <c:pt idx="8">
                  <c:v>35.065107762809298</c:v>
                </c:pt>
                <c:pt idx="9">
                  <c:v>29.68384254479664</c:v>
                </c:pt>
              </c:numCache>
            </c:numRef>
          </c:val>
          <c:extLst>
            <c:ext xmlns:c16="http://schemas.microsoft.com/office/drawing/2014/chart" uri="{C3380CC4-5D6E-409C-BE32-E72D297353CC}">
              <c16:uniqueId val="{00000000-3EE5-45E5-B095-C5076DE437EB}"/>
            </c:ext>
          </c:extLst>
        </c:ser>
        <c:ser>
          <c:idx val="1"/>
          <c:order val="1"/>
          <c:tx>
            <c:strRef>
              <c:f>'front sheet'!$F$29</c:f>
              <c:strCache>
                <c:ptCount val="1"/>
                <c:pt idx="0">
                  <c:v>Outflow</c:v>
                </c:pt>
              </c:strCache>
            </c:strRef>
          </c:tx>
          <c:invertIfNegative val="0"/>
          <c:cat>
            <c:strRef>
              <c:f>'front sheet'!$G$27:$P$27</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sheet'!$G$29:$P$29</c:f>
              <c:numCache>
                <c:formatCode>0.00</c:formatCode>
                <c:ptCount val="10"/>
                <c:pt idx="0">
                  <c:v>26.22247107129526</c:v>
                </c:pt>
                <c:pt idx="1">
                  <c:v>29.791521673643647</c:v>
                </c:pt>
                <c:pt idx="2">
                  <c:v>27.215406828781848</c:v>
                </c:pt>
                <c:pt idx="3">
                  <c:v>28.177184767745409</c:v>
                </c:pt>
                <c:pt idx="4">
                  <c:v>28.587374426392163</c:v>
                </c:pt>
                <c:pt idx="5">
                  <c:v>26.509026869483723</c:v>
                </c:pt>
                <c:pt idx="6">
                  <c:v>29.574233898758397</c:v>
                </c:pt>
                <c:pt idx="7">
                  <c:v>30.514626718754805</c:v>
                </c:pt>
                <c:pt idx="8">
                  <c:v>30.89166436513538</c:v>
                </c:pt>
                <c:pt idx="9">
                  <c:v>24.77742228945835</c:v>
                </c:pt>
              </c:numCache>
            </c:numRef>
          </c:val>
          <c:extLst>
            <c:ext xmlns:c16="http://schemas.microsoft.com/office/drawing/2014/chart" uri="{C3380CC4-5D6E-409C-BE32-E72D297353CC}">
              <c16:uniqueId val="{00000001-3EE5-45E5-B095-C5076DE437EB}"/>
            </c:ext>
          </c:extLst>
        </c:ser>
        <c:ser>
          <c:idx val="2"/>
          <c:order val="2"/>
          <c:tx>
            <c:strRef>
              <c:f>'front sheet'!$F$30</c:f>
              <c:strCache>
                <c:ptCount val="1"/>
                <c:pt idx="0">
                  <c:v>Net Inflow</c:v>
                </c:pt>
              </c:strCache>
            </c:strRef>
          </c:tx>
          <c:invertIfNegative val="0"/>
          <c:cat>
            <c:strRef>
              <c:f>'front sheet'!$G$27:$P$27</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sheet'!$G$30:$P$30</c:f>
              <c:numCache>
                <c:formatCode>0.00</c:formatCode>
                <c:ptCount val="10"/>
                <c:pt idx="0" formatCode="General">
                  <c:v>1.0057650035253616</c:v>
                </c:pt>
                <c:pt idx="1">
                  <c:v>-0.64402871121545147</c:v>
                </c:pt>
                <c:pt idx="2">
                  <c:v>1.6620095773301919</c:v>
                </c:pt>
                <c:pt idx="3">
                  <c:v>3.4392740231218646</c:v>
                </c:pt>
                <c:pt idx="4">
                  <c:v>3.7620405969655586</c:v>
                </c:pt>
                <c:pt idx="5">
                  <c:v>4.634445256902751</c:v>
                </c:pt>
                <c:pt idx="6">
                  <c:v>3.857508769403271</c:v>
                </c:pt>
                <c:pt idx="7">
                  <c:v>5.4754068104217311</c:v>
                </c:pt>
                <c:pt idx="8">
                  <c:v>4.1734433976739176</c:v>
                </c:pt>
                <c:pt idx="9">
                  <c:v>4.9064202553382898</c:v>
                </c:pt>
              </c:numCache>
            </c:numRef>
          </c:val>
          <c:extLst>
            <c:ext xmlns:c16="http://schemas.microsoft.com/office/drawing/2014/chart" uri="{C3380CC4-5D6E-409C-BE32-E72D297353CC}">
              <c16:uniqueId val="{00000002-3EE5-45E5-B095-C5076DE437EB}"/>
            </c:ext>
          </c:extLst>
        </c:ser>
        <c:dLbls>
          <c:showLegendKey val="0"/>
          <c:showVal val="0"/>
          <c:showCatName val="0"/>
          <c:showSerName val="0"/>
          <c:showPercent val="0"/>
          <c:showBubbleSize val="0"/>
        </c:dLbls>
        <c:gapWidth val="150"/>
        <c:axId val="155122688"/>
        <c:axId val="210899712"/>
      </c:barChart>
      <c:catAx>
        <c:axId val="155122688"/>
        <c:scaling>
          <c:orientation val="minMax"/>
        </c:scaling>
        <c:delete val="0"/>
        <c:axPos val="b"/>
        <c:majorGridlines/>
        <c:numFmt formatCode="General" sourceLinked="0"/>
        <c:majorTickMark val="out"/>
        <c:minorTickMark val="none"/>
        <c:tickLblPos val="nextTo"/>
        <c:txPr>
          <a:bodyPr/>
          <a:lstStyle/>
          <a:p>
            <a:pPr>
              <a:defRPr b="1"/>
            </a:pPr>
            <a:endParaRPr lang="en-US"/>
          </a:p>
        </c:txPr>
        <c:crossAx val="210899712"/>
        <c:crosses val="autoZero"/>
        <c:auto val="1"/>
        <c:lblAlgn val="ctr"/>
        <c:lblOffset val="100"/>
        <c:noMultiLvlLbl val="0"/>
      </c:catAx>
      <c:valAx>
        <c:axId val="210899712"/>
        <c:scaling>
          <c:orientation val="minMax"/>
        </c:scaling>
        <c:delete val="0"/>
        <c:axPos val="l"/>
        <c:majorGridlines/>
        <c:numFmt formatCode="0.00" sourceLinked="1"/>
        <c:majorTickMark val="out"/>
        <c:minorTickMark val="none"/>
        <c:tickLblPos val="nextTo"/>
        <c:txPr>
          <a:bodyPr rot="600000"/>
          <a:lstStyle/>
          <a:p>
            <a:pPr>
              <a:defRPr/>
            </a:pPr>
            <a:endParaRPr lang="en-US"/>
          </a:p>
        </c:txPr>
        <c:crossAx val="155122688"/>
        <c:crosses val="autoZero"/>
        <c:crossBetween val="between"/>
      </c:valAx>
    </c:plotArea>
    <c:legend>
      <c:legendPos val="r"/>
      <c:layout>
        <c:manualLayout>
          <c:xMode val="edge"/>
          <c:yMode val="edge"/>
          <c:x val="0.8778689868490851"/>
          <c:y val="0.4292410948631421"/>
          <c:w val="7.8519084715474405E-2"/>
          <c:h val="0.2583273340832396"/>
        </c:manualLayout>
      </c:layout>
      <c:overlay val="0"/>
    </c:legend>
    <c:plotVisOnly val="1"/>
    <c:dispBlanksAs val="gap"/>
    <c:showDLblsOverMax val="0"/>
  </c:chart>
  <c:spPr>
    <a:solidFill>
      <a:srgbClr val="9BBB59">
        <a:lumMod val="20000"/>
        <a:lumOff val="80000"/>
      </a:srgbClr>
    </a:solidFill>
    <a:ln w="19050" cmpd="sng">
      <a:solidFill>
        <a:schemeClr val="tx1"/>
      </a:solidFill>
    </a:ln>
  </c:spPr>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'front sheet'!$E$36</c:f>
          <c:strCache>
            <c:ptCount val="1"/>
            <c:pt idx="0">
              <c:v>Predominantly Rural</c:v>
            </c:pt>
          </c:strCache>
        </c:strRef>
      </c:tx>
      <c:overlay val="0"/>
      <c:txPr>
        <a:bodyPr/>
        <a:lstStyle/>
        <a:p>
          <a:pPr>
            <a:defRPr sz="1600" i="1"/>
          </a:pPr>
          <a:endParaRPr lang="en-US"/>
        </a:p>
      </c:txPr>
    </c:title>
    <c:autoTitleDeleted val="0"/>
    <c:plotArea>
      <c:layout>
        <c:manualLayout>
          <c:layoutTarget val="inner"/>
          <c:xMode val="edge"/>
          <c:yMode val="edge"/>
          <c:x val="7.3220688489733399E-2"/>
          <c:y val="0.20036932883389591"/>
          <c:w val="0.73367832688395618"/>
          <c:h val="0.62221822272215976"/>
        </c:manualLayout>
      </c:layout>
      <c:barChart>
        <c:barDir val="col"/>
        <c:grouping val="clustered"/>
        <c:varyColors val="0"/>
        <c:ser>
          <c:idx val="0"/>
          <c:order val="0"/>
          <c:tx>
            <c:strRef>
              <c:f>'front sheet'!$F$32</c:f>
              <c:strCache>
                <c:ptCount val="1"/>
                <c:pt idx="0">
                  <c:v>Inflow</c:v>
                </c:pt>
              </c:strCache>
            </c:strRef>
          </c:tx>
          <c:invertIfNegative val="0"/>
          <c:cat>
            <c:strRef>
              <c:f>'front sheet'!$G$31:$P$31</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sheet'!$G$32:$P$32</c:f>
              <c:numCache>
                <c:formatCode>0.00</c:formatCode>
                <c:ptCount val="10"/>
                <c:pt idx="0">
                  <c:v>44.676238542171248</c:v>
                </c:pt>
                <c:pt idx="1">
                  <c:v>46.798949275110999</c:v>
                </c:pt>
                <c:pt idx="2">
                  <c:v>46.424492492107163</c:v>
                </c:pt>
                <c:pt idx="3">
                  <c:v>49.028973817534137</c:v>
                </c:pt>
                <c:pt idx="4">
                  <c:v>48.565389215747516</c:v>
                </c:pt>
                <c:pt idx="5">
                  <c:v>48.190527760507372</c:v>
                </c:pt>
                <c:pt idx="6">
                  <c:v>54.266065044619147</c:v>
                </c:pt>
                <c:pt idx="7">
                  <c:v>54.04816061185997</c:v>
                </c:pt>
                <c:pt idx="8">
                  <c:v>54.929104138123769</c:v>
                </c:pt>
                <c:pt idx="9">
                  <c:v>48.721532973192666</c:v>
                </c:pt>
              </c:numCache>
            </c:numRef>
          </c:val>
          <c:extLst>
            <c:ext xmlns:c16="http://schemas.microsoft.com/office/drawing/2014/chart" uri="{C3380CC4-5D6E-409C-BE32-E72D297353CC}">
              <c16:uniqueId val="{00000000-3AE4-411E-869A-35113AF4D7D5}"/>
            </c:ext>
          </c:extLst>
        </c:ser>
        <c:ser>
          <c:idx val="1"/>
          <c:order val="1"/>
          <c:tx>
            <c:strRef>
              <c:f>'front sheet'!$F$33</c:f>
              <c:strCache>
                <c:ptCount val="1"/>
                <c:pt idx="0">
                  <c:v>Outflow</c:v>
                </c:pt>
              </c:strCache>
            </c:strRef>
          </c:tx>
          <c:invertIfNegative val="0"/>
          <c:cat>
            <c:strRef>
              <c:f>'front sheet'!$G$31:$P$31</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sheet'!$G$33:$P$33</c:f>
              <c:numCache>
                <c:formatCode>0.00</c:formatCode>
                <c:ptCount val="10"/>
                <c:pt idx="0">
                  <c:v>40.70813658319598</c:v>
                </c:pt>
                <c:pt idx="1">
                  <c:v>43.16443714789397</c:v>
                </c:pt>
                <c:pt idx="2">
                  <c:v>41.671856275406306</c:v>
                </c:pt>
                <c:pt idx="3">
                  <c:v>43.708788131889364</c:v>
                </c:pt>
                <c:pt idx="4">
                  <c:v>42.972718145406091</c:v>
                </c:pt>
                <c:pt idx="5">
                  <c:v>42.125786848607142</c:v>
                </c:pt>
                <c:pt idx="6">
                  <c:v>46.755883196219372</c:v>
                </c:pt>
                <c:pt idx="7">
                  <c:v>46.452956629738601</c:v>
                </c:pt>
                <c:pt idx="8">
                  <c:v>46.936592685306337</c:v>
                </c:pt>
                <c:pt idx="9">
                  <c:v>40.418436347652687</c:v>
                </c:pt>
              </c:numCache>
            </c:numRef>
          </c:val>
          <c:extLst>
            <c:ext xmlns:c16="http://schemas.microsoft.com/office/drawing/2014/chart" uri="{C3380CC4-5D6E-409C-BE32-E72D297353CC}">
              <c16:uniqueId val="{00000001-3AE4-411E-869A-35113AF4D7D5}"/>
            </c:ext>
          </c:extLst>
        </c:ser>
        <c:ser>
          <c:idx val="2"/>
          <c:order val="2"/>
          <c:tx>
            <c:strRef>
              <c:f>'front sheet'!$F$34</c:f>
              <c:strCache>
                <c:ptCount val="1"/>
                <c:pt idx="0">
                  <c:v>Net Inflow</c:v>
                </c:pt>
              </c:strCache>
            </c:strRef>
          </c:tx>
          <c:invertIfNegative val="0"/>
          <c:cat>
            <c:strRef>
              <c:f>'front sheet'!$G$31:$P$31</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sheet'!$G$34:$P$34</c:f>
              <c:numCache>
                <c:formatCode>0.00</c:formatCode>
                <c:ptCount val="10"/>
                <c:pt idx="0">
                  <c:v>3.968101958975268</c:v>
                </c:pt>
                <c:pt idx="1">
                  <c:v>3.6345121272170289</c:v>
                </c:pt>
                <c:pt idx="2">
                  <c:v>4.7526362167008571</c:v>
                </c:pt>
                <c:pt idx="3">
                  <c:v>5.3201856856447733</c:v>
                </c:pt>
                <c:pt idx="4">
                  <c:v>5.5926710703414244</c:v>
                </c:pt>
                <c:pt idx="5">
                  <c:v>6.0647409119002305</c:v>
                </c:pt>
                <c:pt idx="6">
                  <c:v>7.5101818483997747</c:v>
                </c:pt>
                <c:pt idx="7">
                  <c:v>7.5952039821213688</c:v>
                </c:pt>
                <c:pt idx="8">
                  <c:v>7.9925114528174319</c:v>
                </c:pt>
                <c:pt idx="9">
                  <c:v>8.303096625539979</c:v>
                </c:pt>
              </c:numCache>
            </c:numRef>
          </c:val>
          <c:extLst>
            <c:ext xmlns:c16="http://schemas.microsoft.com/office/drawing/2014/chart" uri="{C3380CC4-5D6E-409C-BE32-E72D297353CC}">
              <c16:uniqueId val="{00000002-3AE4-411E-869A-35113AF4D7D5}"/>
            </c:ext>
          </c:extLst>
        </c:ser>
        <c:dLbls>
          <c:showLegendKey val="0"/>
          <c:showVal val="0"/>
          <c:showCatName val="0"/>
          <c:showSerName val="0"/>
          <c:showPercent val="0"/>
          <c:showBubbleSize val="0"/>
        </c:dLbls>
        <c:gapWidth val="150"/>
        <c:axId val="210954112"/>
        <c:axId val="210955648"/>
      </c:barChart>
      <c:catAx>
        <c:axId val="210954112"/>
        <c:scaling>
          <c:orientation val="minMax"/>
        </c:scaling>
        <c:delete val="0"/>
        <c:axPos val="b"/>
        <c:majorGridlines/>
        <c:numFmt formatCode="General" sourceLinked="0"/>
        <c:majorTickMark val="out"/>
        <c:minorTickMark val="none"/>
        <c:tickLblPos val="nextTo"/>
        <c:txPr>
          <a:bodyPr/>
          <a:lstStyle/>
          <a:p>
            <a:pPr>
              <a:defRPr b="1"/>
            </a:pPr>
            <a:endParaRPr lang="en-US"/>
          </a:p>
        </c:txPr>
        <c:crossAx val="210955648"/>
        <c:crosses val="autoZero"/>
        <c:auto val="1"/>
        <c:lblAlgn val="ctr"/>
        <c:lblOffset val="100"/>
        <c:noMultiLvlLbl val="0"/>
      </c:catAx>
      <c:valAx>
        <c:axId val="210955648"/>
        <c:scaling>
          <c:orientation val="minMax"/>
        </c:scaling>
        <c:delete val="0"/>
        <c:axPos val="l"/>
        <c:majorGridlines/>
        <c:numFmt formatCode="0.00" sourceLinked="1"/>
        <c:majorTickMark val="out"/>
        <c:minorTickMark val="none"/>
        <c:tickLblPos val="nextTo"/>
        <c:txPr>
          <a:bodyPr rot="600000"/>
          <a:lstStyle/>
          <a:p>
            <a:pPr>
              <a:defRPr/>
            </a:pPr>
            <a:endParaRPr lang="en-US"/>
          </a:p>
        </c:txPr>
        <c:crossAx val="210954112"/>
        <c:crosses val="autoZero"/>
        <c:crossBetween val="between"/>
      </c:valAx>
    </c:plotArea>
    <c:legend>
      <c:legendPos val="r"/>
      <c:layout>
        <c:manualLayout>
          <c:xMode val="edge"/>
          <c:yMode val="edge"/>
          <c:x val="0.8778689868490851"/>
          <c:y val="0.4292410948631421"/>
          <c:w val="7.8519084715474405E-2"/>
          <c:h val="0.2583273340832396"/>
        </c:manualLayout>
      </c:layout>
      <c:overlay val="0"/>
    </c:legend>
    <c:plotVisOnly val="1"/>
    <c:dispBlanksAs val="gap"/>
    <c:showDLblsOverMax val="0"/>
  </c:chart>
  <c:spPr>
    <a:solidFill>
      <a:srgbClr val="9BBB59">
        <a:lumMod val="20000"/>
        <a:lumOff val="80000"/>
      </a:srgbClr>
    </a:solidFill>
    <a:ln w="19050"/>
  </c:spPr>
  <c:printSettings>
    <c:headerFooter/>
    <c:pageMargins b="0.75000000000000089" l="0.70000000000000062" r="0.70000000000000062" t="0.750000000000000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'front sheet'!$E$40</c:f>
          <c:strCache>
            <c:ptCount val="1"/>
            <c:pt idx="0">
              <c:v>Urban with Significant Rural</c:v>
            </c:pt>
          </c:strCache>
        </c:strRef>
      </c:tx>
      <c:overlay val="0"/>
      <c:txPr>
        <a:bodyPr/>
        <a:lstStyle/>
        <a:p>
          <a:pPr>
            <a:defRPr sz="1600" i="1"/>
          </a:pPr>
          <a:endParaRPr lang="en-US"/>
        </a:p>
      </c:txPr>
    </c:title>
    <c:autoTitleDeleted val="0"/>
    <c:plotArea>
      <c:layout>
        <c:manualLayout>
          <c:layoutTarget val="inner"/>
          <c:xMode val="edge"/>
          <c:yMode val="edge"/>
          <c:x val="7.3594260375154819E-2"/>
          <c:y val="0.18872628421447346"/>
          <c:w val="0.73370587845223501"/>
          <c:h val="0.63386126734158366"/>
        </c:manualLayout>
      </c:layout>
      <c:barChart>
        <c:barDir val="col"/>
        <c:grouping val="clustered"/>
        <c:varyColors val="0"/>
        <c:ser>
          <c:idx val="0"/>
          <c:order val="0"/>
          <c:tx>
            <c:strRef>
              <c:f>'front sheet'!$F$36</c:f>
              <c:strCache>
                <c:ptCount val="1"/>
                <c:pt idx="0">
                  <c:v>Inflow</c:v>
                </c:pt>
              </c:strCache>
            </c:strRef>
          </c:tx>
          <c:invertIfNegative val="0"/>
          <c:cat>
            <c:strRef>
              <c:f>'front sheet'!$G$35:$P$35</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sheet'!$G$36:$P$36</c:f>
              <c:numCache>
                <c:formatCode>0.00</c:formatCode>
                <c:ptCount val="10"/>
                <c:pt idx="0">
                  <c:v>44.313144034868472</c:v>
                </c:pt>
                <c:pt idx="1">
                  <c:v>43.894745546329666</c:v>
                </c:pt>
                <c:pt idx="2">
                  <c:v>46.387851389824277</c:v>
                </c:pt>
                <c:pt idx="3">
                  <c:v>48.515937388046616</c:v>
                </c:pt>
                <c:pt idx="4">
                  <c:v>47.930424867408661</c:v>
                </c:pt>
                <c:pt idx="5">
                  <c:v>47.573232071336022</c:v>
                </c:pt>
                <c:pt idx="6">
                  <c:v>53.449363382127537</c:v>
                </c:pt>
                <c:pt idx="7">
                  <c:v>53.714163529076863</c:v>
                </c:pt>
                <c:pt idx="8">
                  <c:v>54.943242804124026</c:v>
                </c:pt>
                <c:pt idx="9">
                  <c:v>47.131438553877118</c:v>
                </c:pt>
              </c:numCache>
            </c:numRef>
          </c:val>
          <c:extLst>
            <c:ext xmlns:c16="http://schemas.microsoft.com/office/drawing/2014/chart" uri="{C3380CC4-5D6E-409C-BE32-E72D297353CC}">
              <c16:uniqueId val="{00000000-DD2C-4757-8467-1DD13F79BBD6}"/>
            </c:ext>
          </c:extLst>
        </c:ser>
        <c:ser>
          <c:idx val="1"/>
          <c:order val="1"/>
          <c:tx>
            <c:strRef>
              <c:f>'front sheet'!$F$37</c:f>
              <c:strCache>
                <c:ptCount val="1"/>
                <c:pt idx="0">
                  <c:v>Outflow</c:v>
                </c:pt>
              </c:strCache>
            </c:strRef>
          </c:tx>
          <c:invertIfNegative val="0"/>
          <c:cat>
            <c:strRef>
              <c:f>'front sheet'!$G$35:$P$35</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sheet'!$G$37:$P$37</c:f>
              <c:numCache>
                <c:formatCode>0.00</c:formatCode>
                <c:ptCount val="10"/>
                <c:pt idx="0">
                  <c:v>42.148342551453787</c:v>
                </c:pt>
                <c:pt idx="1">
                  <c:v>41.636027619848591</c:v>
                </c:pt>
                <c:pt idx="2">
                  <c:v>43.41315805572868</c:v>
                </c:pt>
                <c:pt idx="3">
                  <c:v>45.579924801801916</c:v>
                </c:pt>
                <c:pt idx="4">
                  <c:v>44.992285822166323</c:v>
                </c:pt>
                <c:pt idx="5">
                  <c:v>44.498318073877314</c:v>
                </c:pt>
                <c:pt idx="6">
                  <c:v>50.013962880916537</c:v>
                </c:pt>
                <c:pt idx="7">
                  <c:v>49.566490927288207</c:v>
                </c:pt>
                <c:pt idx="8">
                  <c:v>50.58202831655074</c:v>
                </c:pt>
                <c:pt idx="9">
                  <c:v>43.147784958803129</c:v>
                </c:pt>
              </c:numCache>
            </c:numRef>
          </c:val>
          <c:extLst>
            <c:ext xmlns:c16="http://schemas.microsoft.com/office/drawing/2014/chart" uri="{C3380CC4-5D6E-409C-BE32-E72D297353CC}">
              <c16:uniqueId val="{00000001-DD2C-4757-8467-1DD13F79BBD6}"/>
            </c:ext>
          </c:extLst>
        </c:ser>
        <c:ser>
          <c:idx val="2"/>
          <c:order val="2"/>
          <c:tx>
            <c:strRef>
              <c:f>'front sheet'!$F$38</c:f>
              <c:strCache>
                <c:ptCount val="1"/>
                <c:pt idx="0">
                  <c:v>Net Inflow</c:v>
                </c:pt>
              </c:strCache>
            </c:strRef>
          </c:tx>
          <c:invertIfNegative val="0"/>
          <c:cat>
            <c:strRef>
              <c:f>'front sheet'!$G$35:$P$35</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sheet'!$G$38:$P$38</c:f>
              <c:numCache>
                <c:formatCode>0.00</c:formatCode>
                <c:ptCount val="10"/>
                <c:pt idx="0">
                  <c:v>2.1648014834146849</c:v>
                </c:pt>
                <c:pt idx="1">
                  <c:v>2.2587179264810757</c:v>
                </c:pt>
                <c:pt idx="2">
                  <c:v>2.9746933340955977</c:v>
                </c:pt>
                <c:pt idx="3">
                  <c:v>2.9360125862447006</c:v>
                </c:pt>
                <c:pt idx="4">
                  <c:v>2.9381390452423375</c:v>
                </c:pt>
                <c:pt idx="5">
                  <c:v>3.0749139974587081</c:v>
                </c:pt>
                <c:pt idx="6">
                  <c:v>3.4354005012109994</c:v>
                </c:pt>
                <c:pt idx="7">
                  <c:v>4.1476726017886563</c:v>
                </c:pt>
                <c:pt idx="8">
                  <c:v>4.3612144875732852</c:v>
                </c:pt>
                <c:pt idx="9">
                  <c:v>3.9836535950739886</c:v>
                </c:pt>
              </c:numCache>
            </c:numRef>
          </c:val>
          <c:extLst>
            <c:ext xmlns:c16="http://schemas.microsoft.com/office/drawing/2014/chart" uri="{C3380CC4-5D6E-409C-BE32-E72D297353CC}">
              <c16:uniqueId val="{00000002-DD2C-4757-8467-1DD13F79BBD6}"/>
            </c:ext>
          </c:extLst>
        </c:ser>
        <c:dLbls>
          <c:showLegendKey val="0"/>
          <c:showVal val="0"/>
          <c:showCatName val="0"/>
          <c:showSerName val="0"/>
          <c:showPercent val="0"/>
          <c:showBubbleSize val="0"/>
        </c:dLbls>
        <c:gapWidth val="150"/>
        <c:axId val="210989824"/>
        <c:axId val="210991360"/>
      </c:barChart>
      <c:catAx>
        <c:axId val="210989824"/>
        <c:scaling>
          <c:orientation val="minMax"/>
        </c:scaling>
        <c:delete val="0"/>
        <c:axPos val="b"/>
        <c:majorGridlines/>
        <c:numFmt formatCode="General" sourceLinked="0"/>
        <c:majorTickMark val="out"/>
        <c:minorTickMark val="none"/>
        <c:tickLblPos val="nextTo"/>
        <c:txPr>
          <a:bodyPr/>
          <a:lstStyle/>
          <a:p>
            <a:pPr>
              <a:defRPr b="1"/>
            </a:pPr>
            <a:endParaRPr lang="en-US"/>
          </a:p>
        </c:txPr>
        <c:crossAx val="210991360"/>
        <c:crosses val="autoZero"/>
        <c:auto val="1"/>
        <c:lblAlgn val="ctr"/>
        <c:lblOffset val="100"/>
        <c:noMultiLvlLbl val="0"/>
      </c:catAx>
      <c:valAx>
        <c:axId val="210991360"/>
        <c:scaling>
          <c:orientation val="minMax"/>
        </c:scaling>
        <c:delete val="0"/>
        <c:axPos val="l"/>
        <c:majorGridlines/>
        <c:numFmt formatCode="0.00" sourceLinked="1"/>
        <c:majorTickMark val="out"/>
        <c:minorTickMark val="none"/>
        <c:tickLblPos val="nextTo"/>
        <c:txPr>
          <a:bodyPr rot="600000"/>
          <a:lstStyle/>
          <a:p>
            <a:pPr>
              <a:defRPr/>
            </a:pPr>
            <a:endParaRPr lang="en-US"/>
          </a:p>
        </c:txPr>
        <c:crossAx val="210989824"/>
        <c:crosses val="autoZero"/>
        <c:crossBetween val="between"/>
      </c:valAx>
    </c:plotArea>
    <c:legend>
      <c:legendPos val="r"/>
      <c:layout>
        <c:manualLayout>
          <c:xMode val="edge"/>
          <c:yMode val="edge"/>
          <c:x val="0.8778689868490851"/>
          <c:y val="0.4292410948631421"/>
          <c:w val="7.8519084715474405E-2"/>
          <c:h val="0.2583273340832396"/>
        </c:manualLayout>
      </c:layout>
      <c:overlay val="0"/>
    </c:legend>
    <c:plotVisOnly val="1"/>
    <c:dispBlanksAs val="gap"/>
    <c:showDLblsOverMax val="0"/>
  </c:chart>
  <c:spPr>
    <a:solidFill>
      <a:srgbClr val="9BBB59">
        <a:lumMod val="20000"/>
        <a:lumOff val="80000"/>
      </a:srgbClr>
    </a:solidFill>
    <a:ln w="19050"/>
  </c:spPr>
  <c:printSettings>
    <c:headerFooter/>
    <c:pageMargins b="0.75000000000000089" l="0.70000000000000062" r="0.70000000000000062" t="0.750000000000000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3"/>
    </mc:Choice>
    <mc:Fallback>
      <c:style val="13"/>
    </mc:Fallback>
  </mc:AlternateContent>
  <c:chart>
    <c:title>
      <c:tx>
        <c:strRef>
          <c:f>'front sheet'!$E$44</c:f>
          <c:strCache>
            <c:ptCount val="1"/>
            <c:pt idx="0">
              <c:v>Predominantly Urban</c:v>
            </c:pt>
          </c:strCache>
        </c:strRef>
      </c:tx>
      <c:overlay val="0"/>
      <c:txPr>
        <a:bodyPr/>
        <a:lstStyle/>
        <a:p>
          <a:pPr>
            <a:defRPr sz="1600" i="1"/>
          </a:pPr>
          <a:endParaRPr lang="en-US"/>
        </a:p>
      </c:txPr>
    </c:title>
    <c:autoTitleDeleted val="0"/>
    <c:plotArea>
      <c:layout>
        <c:manualLayout>
          <c:layoutTarget val="inner"/>
          <c:xMode val="edge"/>
          <c:yMode val="edge"/>
          <c:x val="7.3644229679114076E-2"/>
          <c:y val="0.19771316085489343"/>
          <c:w val="0.73365590914827583"/>
          <c:h val="0.62487439070116235"/>
        </c:manualLayout>
      </c:layout>
      <c:barChart>
        <c:barDir val="col"/>
        <c:grouping val="clustered"/>
        <c:varyColors val="0"/>
        <c:ser>
          <c:idx val="0"/>
          <c:order val="0"/>
          <c:tx>
            <c:strRef>
              <c:f>'front sheet'!$F$40</c:f>
              <c:strCache>
                <c:ptCount val="1"/>
                <c:pt idx="0">
                  <c:v>Inflow</c:v>
                </c:pt>
              </c:strCache>
            </c:strRef>
          </c:tx>
          <c:invertIfNegative val="0"/>
          <c:cat>
            <c:strRef>
              <c:f>'front sheet'!$G$39:$P$39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sheet'!$G$40:$P$40</c:f>
              <c:numCache>
                <c:formatCode>0.00</c:formatCode>
                <c:ptCount val="10"/>
                <c:pt idx="0">
                  <c:v>48.836315665522513</c:v>
                </c:pt>
                <c:pt idx="1">
                  <c:v>51.427292588980308</c:v>
                </c:pt>
                <c:pt idx="2">
                  <c:v>50.086076606660868</c:v>
                </c:pt>
                <c:pt idx="3">
                  <c:v>52.034168431515177</c:v>
                </c:pt>
                <c:pt idx="4">
                  <c:v>51.590380691151523</c:v>
                </c:pt>
                <c:pt idx="5">
                  <c:v>50.977876665906223</c:v>
                </c:pt>
                <c:pt idx="6">
                  <c:v>57.621214320458243</c:v>
                </c:pt>
                <c:pt idx="7">
                  <c:v>58.472519826767495</c:v>
                </c:pt>
                <c:pt idx="8">
                  <c:v>60.545891348235031</c:v>
                </c:pt>
                <c:pt idx="9">
                  <c:v>53.312871947744007</c:v>
                </c:pt>
              </c:numCache>
            </c:numRef>
          </c:val>
          <c:extLst>
            <c:ext xmlns:c16="http://schemas.microsoft.com/office/drawing/2014/chart" uri="{C3380CC4-5D6E-409C-BE32-E72D297353CC}">
              <c16:uniqueId val="{00000000-ADB4-411A-B08E-E92F16CE7837}"/>
            </c:ext>
          </c:extLst>
        </c:ser>
        <c:ser>
          <c:idx val="1"/>
          <c:order val="1"/>
          <c:tx>
            <c:strRef>
              <c:f>'front sheet'!$F$41</c:f>
              <c:strCache>
                <c:ptCount val="1"/>
                <c:pt idx="0">
                  <c:v>Outflow</c:v>
                </c:pt>
              </c:strCache>
            </c:strRef>
          </c:tx>
          <c:invertIfNegative val="0"/>
          <c:cat>
            <c:strRef>
              <c:f>'front sheet'!$G$39:$P$39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sheet'!$G$41:$P$41</c:f>
              <c:numCache>
                <c:formatCode>0.00</c:formatCode>
                <c:ptCount val="10"/>
                <c:pt idx="0">
                  <c:v>50.693725407792918</c:v>
                </c:pt>
                <c:pt idx="1">
                  <c:v>53.293106147744247</c:v>
                </c:pt>
                <c:pt idx="2">
                  <c:v>52.387292400576058</c:v>
                </c:pt>
                <c:pt idx="3">
                  <c:v>54.595599104354804</c:v>
                </c:pt>
                <c:pt idx="4">
                  <c:v>54.212521324389968</c:v>
                </c:pt>
                <c:pt idx="5">
                  <c:v>53.874718217627411</c:v>
                </c:pt>
                <c:pt idx="6">
                  <c:v>61.224405736614415</c:v>
                </c:pt>
                <c:pt idx="7">
                  <c:v>62.270127895928617</c:v>
                </c:pt>
                <c:pt idx="8">
                  <c:v>64.542572575735306</c:v>
                </c:pt>
                <c:pt idx="9">
                  <c:v>57.347729518806247</c:v>
                </c:pt>
              </c:numCache>
            </c:numRef>
          </c:val>
          <c:extLst>
            <c:ext xmlns:c16="http://schemas.microsoft.com/office/drawing/2014/chart" uri="{C3380CC4-5D6E-409C-BE32-E72D297353CC}">
              <c16:uniqueId val="{00000001-ADB4-411A-B08E-E92F16CE7837}"/>
            </c:ext>
          </c:extLst>
        </c:ser>
        <c:ser>
          <c:idx val="2"/>
          <c:order val="2"/>
          <c:tx>
            <c:strRef>
              <c:f>'front sheet'!$F$42</c:f>
              <c:strCache>
                <c:ptCount val="1"/>
                <c:pt idx="0">
                  <c:v>Net Inflow</c:v>
                </c:pt>
              </c:strCache>
            </c:strRef>
          </c:tx>
          <c:invertIfNegative val="0"/>
          <c:cat>
            <c:strRef>
              <c:f>'front sheet'!$G$39:$P$39</c:f>
              <c:strCache>
                <c:ptCount val="10"/>
                <c:pt idx="0">
                  <c:v>Mid-2010 to Mid-2011</c:v>
                </c:pt>
                <c:pt idx="1">
                  <c:v>Mid-2011 to Mid-2012</c:v>
                </c:pt>
                <c:pt idx="2">
                  <c:v>Mid-2012 to Mid-2013</c:v>
                </c:pt>
                <c:pt idx="3">
                  <c:v>Mid-2013 to Mid-2014</c:v>
                </c:pt>
                <c:pt idx="4">
                  <c:v>Mid-2014 to Mid-2015</c:v>
                </c:pt>
                <c:pt idx="5">
                  <c:v>Mid-2015 to Mid-2016</c:v>
                </c:pt>
                <c:pt idx="6">
                  <c:v>Mid-2016 to Mid-2017</c:v>
                </c:pt>
                <c:pt idx="7">
                  <c:v>Mid-2017 to Mid-2018</c:v>
                </c:pt>
                <c:pt idx="8">
                  <c:v>Mid-2018 to Mid-2019</c:v>
                </c:pt>
                <c:pt idx="9">
                  <c:v>Mid-2019 to Mid-2020</c:v>
                </c:pt>
              </c:strCache>
            </c:strRef>
          </c:cat>
          <c:val>
            <c:numRef>
              <c:f>'front sheet'!$G$42:$P$42</c:f>
              <c:numCache>
                <c:formatCode>0.00</c:formatCode>
                <c:ptCount val="10"/>
                <c:pt idx="0">
                  <c:v>-1.8574097422704057</c:v>
                </c:pt>
                <c:pt idx="1">
                  <c:v>-1.8658135587639393</c:v>
                </c:pt>
                <c:pt idx="2">
                  <c:v>-2.3012157939151905</c:v>
                </c:pt>
                <c:pt idx="3">
                  <c:v>-2.5614306728396272</c:v>
                </c:pt>
                <c:pt idx="4">
                  <c:v>-2.6221406332384447</c:v>
                </c:pt>
                <c:pt idx="5">
                  <c:v>-2.8968415517211881</c:v>
                </c:pt>
                <c:pt idx="6">
                  <c:v>-3.6031914161561716</c:v>
                </c:pt>
                <c:pt idx="7">
                  <c:v>-3.7976080691611216</c:v>
                </c:pt>
                <c:pt idx="8">
                  <c:v>-3.9966812275002752</c:v>
                </c:pt>
                <c:pt idx="9">
                  <c:v>-4.0348575710622399</c:v>
                </c:pt>
              </c:numCache>
            </c:numRef>
          </c:val>
          <c:extLst>
            <c:ext xmlns:c16="http://schemas.microsoft.com/office/drawing/2014/chart" uri="{C3380CC4-5D6E-409C-BE32-E72D297353CC}">
              <c16:uniqueId val="{00000002-ADB4-411A-B08E-E92F16CE7837}"/>
            </c:ext>
          </c:extLst>
        </c:ser>
        <c:dLbls>
          <c:showLegendKey val="0"/>
          <c:showVal val="0"/>
          <c:showCatName val="0"/>
          <c:showSerName val="0"/>
          <c:showPercent val="0"/>
          <c:showBubbleSize val="0"/>
        </c:dLbls>
        <c:gapWidth val="150"/>
        <c:axId val="211045760"/>
        <c:axId val="211059840"/>
      </c:barChart>
      <c:catAx>
        <c:axId val="211045760"/>
        <c:scaling>
          <c:orientation val="minMax"/>
        </c:scaling>
        <c:delete val="0"/>
        <c:axPos val="b"/>
        <c:majorGridlines/>
        <c:numFmt formatCode="General" sourceLinked="0"/>
        <c:majorTickMark val="out"/>
        <c:minorTickMark val="none"/>
        <c:tickLblPos val="nextTo"/>
        <c:txPr>
          <a:bodyPr/>
          <a:lstStyle/>
          <a:p>
            <a:pPr>
              <a:defRPr b="1"/>
            </a:pPr>
            <a:endParaRPr lang="en-US"/>
          </a:p>
        </c:txPr>
        <c:crossAx val="211059840"/>
        <c:crosses val="autoZero"/>
        <c:auto val="1"/>
        <c:lblAlgn val="ctr"/>
        <c:lblOffset val="100"/>
        <c:noMultiLvlLbl val="0"/>
      </c:catAx>
      <c:valAx>
        <c:axId val="211059840"/>
        <c:scaling>
          <c:orientation val="minMax"/>
        </c:scaling>
        <c:delete val="0"/>
        <c:axPos val="l"/>
        <c:majorGridlines/>
        <c:numFmt formatCode="0.00" sourceLinked="1"/>
        <c:majorTickMark val="out"/>
        <c:minorTickMark val="none"/>
        <c:tickLblPos val="nextTo"/>
        <c:txPr>
          <a:bodyPr rot="600000"/>
          <a:lstStyle/>
          <a:p>
            <a:pPr>
              <a:defRPr/>
            </a:pPr>
            <a:endParaRPr lang="en-US"/>
          </a:p>
        </c:txPr>
        <c:crossAx val="211045760"/>
        <c:crosses val="autoZero"/>
        <c:crossBetween val="between"/>
      </c:valAx>
    </c:plotArea>
    <c:legend>
      <c:legendPos val="r"/>
      <c:layout>
        <c:manualLayout>
          <c:xMode val="edge"/>
          <c:yMode val="edge"/>
          <c:x val="0.8778689868490851"/>
          <c:y val="0.4292410948631421"/>
          <c:w val="7.8519084715474405E-2"/>
          <c:h val="0.2583273340832396"/>
        </c:manualLayout>
      </c:layout>
      <c:overlay val="0"/>
    </c:legend>
    <c:plotVisOnly val="1"/>
    <c:dispBlanksAs val="gap"/>
    <c:showDLblsOverMax val="0"/>
  </c:chart>
  <c:spPr>
    <a:solidFill>
      <a:srgbClr val="9BBB59">
        <a:lumMod val="20000"/>
        <a:lumOff val="80000"/>
      </a:srgbClr>
    </a:solidFill>
    <a:ln w="19050"/>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1</xdr:colOff>
      <xdr:row>6</xdr:row>
      <xdr:rowOff>0</xdr:rowOff>
    </xdr:from>
    <xdr:to>
      <xdr:col>20</xdr:col>
      <xdr:colOff>0</xdr:colOff>
      <xdr:row>17</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20</xdr:col>
      <xdr:colOff>0</xdr:colOff>
      <xdr:row>36</xdr:row>
      <xdr:rowOff>0</xdr:rowOff>
    </xdr:to>
    <xdr:graphicFrame macro="">
      <xdr:nvGraphicFramePr>
        <xdr:cNvPr id="9" name="Chart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36</xdr:row>
      <xdr:rowOff>0</xdr:rowOff>
    </xdr:from>
    <xdr:to>
      <xdr:col>20</xdr:col>
      <xdr:colOff>0</xdr:colOff>
      <xdr:row>47</xdr:row>
      <xdr:rowOff>0</xdr:rowOff>
    </xdr:to>
    <xdr:graphicFrame macro="">
      <xdr:nvGraphicFramePr>
        <xdr:cNvPr id="10" name="Chart 9">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0</xdr:colOff>
      <xdr:row>47</xdr:row>
      <xdr:rowOff>0</xdr:rowOff>
    </xdr:from>
    <xdr:to>
      <xdr:col>20</xdr:col>
      <xdr:colOff>0</xdr:colOff>
      <xdr:row>58</xdr:row>
      <xdr:rowOff>0</xdr:rowOff>
    </xdr:to>
    <xdr:graphicFrame macro="">
      <xdr:nvGraphicFramePr>
        <xdr:cNvPr id="11" name="Chart 10">
          <a:extLst>
            <a:ext uri="{FF2B5EF4-FFF2-40B4-BE49-F238E27FC236}">
              <a16:creationId xmlns:a16="http://schemas.microsoft.com/office/drawing/2014/main"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0</xdr:colOff>
      <xdr:row>58</xdr:row>
      <xdr:rowOff>0</xdr:rowOff>
    </xdr:from>
    <xdr:to>
      <xdr:col>20</xdr:col>
      <xdr:colOff>0</xdr:colOff>
      <xdr:row>69</xdr:row>
      <xdr:rowOff>0</xdr:rowOff>
    </xdr:to>
    <xdr:graphicFrame macro="">
      <xdr:nvGraphicFramePr>
        <xdr:cNvPr id="12" name="Chart 11">
          <a:extLst>
            <a:ext uri="{FF2B5EF4-FFF2-40B4-BE49-F238E27FC236}">
              <a16:creationId xmlns:a16="http://schemas.microsoft.com/office/drawing/2014/main"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internationalmigration/datasets/usingstatisticalmodellingtoestimateukinternationalmigration" TargetMode="External"/><Relationship Id="rId2" Type="http://schemas.openxmlformats.org/officeDocument/2006/relationships/hyperlink" Target="https://www.ons.gov.uk/peoplepopulationandcommunity/populationandmigration/internationalmigration/bulletins/migrationstatisticsquarterlyreport/august2020" TargetMode="External"/><Relationship Id="rId1" Type="http://schemas.openxmlformats.org/officeDocument/2006/relationships/hyperlink" Target="https://www.ons.gov.uk/peoplepopulationandcommunity/populationandmigration/populationestimates/datasets/populationestimatesforukenglandandwalesscotlandandnorthernireland" TargetMode="External"/><Relationship Id="rId4" Type="http://schemas.openxmlformats.org/officeDocument/2006/relationships/hyperlink" Target="https://www.ons.gov.uk/peoplepopulationandcommunity/populationandmigration/populationestimates/methodologies/midyearpopulationestimatesqm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B499"/>
  <sheetViews>
    <sheetView workbookViewId="0">
      <selection activeCell="B354" sqref="B354"/>
    </sheetView>
  </sheetViews>
  <sheetFormatPr defaultColWidth="7.6640625" defaultRowHeight="14.4" x14ac:dyDescent="0.3"/>
  <cols>
    <col min="1" max="1" width="14.6640625" customWidth="1"/>
    <col min="2" max="2" width="35.6640625" customWidth="1"/>
    <col min="3" max="52" width="12.6640625" customWidth="1"/>
    <col min="53" max="53" width="19.44140625" bestFit="1" customWidth="1"/>
    <col min="232" max="232" width="14.6640625" customWidth="1"/>
    <col min="233" max="233" width="35.6640625" customWidth="1"/>
    <col min="234" max="283" width="12.6640625" customWidth="1"/>
    <col min="293" max="293" width="8.5546875" bestFit="1" customWidth="1"/>
    <col min="297" max="297" width="8.5546875" bestFit="1" customWidth="1"/>
    <col min="301" max="301" width="8.5546875" bestFit="1" customWidth="1"/>
    <col min="488" max="488" width="14.6640625" customWidth="1"/>
    <col min="489" max="489" width="35.6640625" customWidth="1"/>
    <col min="490" max="539" width="12.6640625" customWidth="1"/>
    <col min="549" max="549" width="8.5546875" bestFit="1" customWidth="1"/>
    <col min="553" max="553" width="8.5546875" bestFit="1" customWidth="1"/>
    <col min="557" max="557" width="8.5546875" bestFit="1" customWidth="1"/>
    <col min="744" max="744" width="14.6640625" customWidth="1"/>
    <col min="745" max="745" width="35.6640625" customWidth="1"/>
    <col min="746" max="795" width="12.6640625" customWidth="1"/>
    <col min="805" max="805" width="8.5546875" bestFit="1" customWidth="1"/>
    <col min="809" max="809" width="8.5546875" bestFit="1" customWidth="1"/>
    <col min="813" max="813" width="8.5546875" bestFit="1" customWidth="1"/>
    <col min="1000" max="1000" width="14.6640625" customWidth="1"/>
    <col min="1001" max="1001" width="35.6640625" customWidth="1"/>
    <col min="1002" max="1051" width="12.6640625" customWidth="1"/>
    <col min="1061" max="1061" width="8.5546875" bestFit="1" customWidth="1"/>
    <col min="1065" max="1065" width="8.5546875" bestFit="1" customWidth="1"/>
    <col min="1069" max="1069" width="8.5546875" bestFit="1" customWidth="1"/>
    <col min="1256" max="1256" width="14.6640625" customWidth="1"/>
    <col min="1257" max="1257" width="35.6640625" customWidth="1"/>
    <col min="1258" max="1307" width="12.6640625" customWidth="1"/>
    <col min="1317" max="1317" width="8.5546875" bestFit="1" customWidth="1"/>
    <col min="1321" max="1321" width="8.5546875" bestFit="1" customWidth="1"/>
    <col min="1325" max="1325" width="8.5546875" bestFit="1" customWidth="1"/>
    <col min="1512" max="1512" width="14.6640625" customWidth="1"/>
    <col min="1513" max="1513" width="35.6640625" customWidth="1"/>
    <col min="1514" max="1563" width="12.6640625" customWidth="1"/>
    <col min="1573" max="1573" width="8.5546875" bestFit="1" customWidth="1"/>
    <col min="1577" max="1577" width="8.5546875" bestFit="1" customWidth="1"/>
    <col min="1581" max="1581" width="8.5546875" bestFit="1" customWidth="1"/>
    <col min="1768" max="1768" width="14.6640625" customWidth="1"/>
    <col min="1769" max="1769" width="35.6640625" customWidth="1"/>
    <col min="1770" max="1819" width="12.6640625" customWidth="1"/>
    <col min="1829" max="1829" width="8.5546875" bestFit="1" customWidth="1"/>
    <col min="1833" max="1833" width="8.5546875" bestFit="1" customWidth="1"/>
    <col min="1837" max="1837" width="8.5546875" bestFit="1" customWidth="1"/>
    <col min="2024" max="2024" width="14.6640625" customWidth="1"/>
    <col min="2025" max="2025" width="35.6640625" customWidth="1"/>
    <col min="2026" max="2075" width="12.6640625" customWidth="1"/>
    <col min="2085" max="2085" width="8.5546875" bestFit="1" customWidth="1"/>
    <col min="2089" max="2089" width="8.5546875" bestFit="1" customWidth="1"/>
    <col min="2093" max="2093" width="8.5546875" bestFit="1" customWidth="1"/>
    <col min="2280" max="2280" width="14.6640625" customWidth="1"/>
    <col min="2281" max="2281" width="35.6640625" customWidth="1"/>
    <col min="2282" max="2331" width="12.6640625" customWidth="1"/>
    <col min="2341" max="2341" width="8.5546875" bestFit="1" customWidth="1"/>
    <col min="2345" max="2345" width="8.5546875" bestFit="1" customWidth="1"/>
    <col min="2349" max="2349" width="8.5546875" bestFit="1" customWidth="1"/>
    <col min="2536" max="2536" width="14.6640625" customWidth="1"/>
    <col min="2537" max="2537" width="35.6640625" customWidth="1"/>
    <col min="2538" max="2587" width="12.6640625" customWidth="1"/>
    <col min="2597" max="2597" width="8.5546875" bestFit="1" customWidth="1"/>
    <col min="2601" max="2601" width="8.5546875" bestFit="1" customWidth="1"/>
    <col min="2605" max="2605" width="8.5546875" bestFit="1" customWidth="1"/>
    <col min="2792" max="2792" width="14.6640625" customWidth="1"/>
    <col min="2793" max="2793" width="35.6640625" customWidth="1"/>
    <col min="2794" max="2843" width="12.6640625" customWidth="1"/>
    <col min="2853" max="2853" width="8.5546875" bestFit="1" customWidth="1"/>
    <col min="2857" max="2857" width="8.5546875" bestFit="1" customWidth="1"/>
    <col min="2861" max="2861" width="8.5546875" bestFit="1" customWidth="1"/>
    <col min="3048" max="3048" width="14.6640625" customWidth="1"/>
    <col min="3049" max="3049" width="35.6640625" customWidth="1"/>
    <col min="3050" max="3099" width="12.6640625" customWidth="1"/>
    <col min="3109" max="3109" width="8.5546875" bestFit="1" customWidth="1"/>
    <col min="3113" max="3113" width="8.5546875" bestFit="1" customWidth="1"/>
    <col min="3117" max="3117" width="8.5546875" bestFit="1" customWidth="1"/>
    <col min="3304" max="3304" width="14.6640625" customWidth="1"/>
    <col min="3305" max="3305" width="35.6640625" customWidth="1"/>
    <col min="3306" max="3355" width="12.6640625" customWidth="1"/>
    <col min="3365" max="3365" width="8.5546875" bestFit="1" customWidth="1"/>
    <col min="3369" max="3369" width="8.5546875" bestFit="1" customWidth="1"/>
    <col min="3373" max="3373" width="8.5546875" bestFit="1" customWidth="1"/>
    <col min="3560" max="3560" width="14.6640625" customWidth="1"/>
    <col min="3561" max="3561" width="35.6640625" customWidth="1"/>
    <col min="3562" max="3611" width="12.6640625" customWidth="1"/>
    <col min="3621" max="3621" width="8.5546875" bestFit="1" customWidth="1"/>
    <col min="3625" max="3625" width="8.5546875" bestFit="1" customWidth="1"/>
    <col min="3629" max="3629" width="8.5546875" bestFit="1" customWidth="1"/>
    <col min="3816" max="3816" width="14.6640625" customWidth="1"/>
    <col min="3817" max="3817" width="35.6640625" customWidth="1"/>
    <col min="3818" max="3867" width="12.6640625" customWidth="1"/>
    <col min="3877" max="3877" width="8.5546875" bestFit="1" customWidth="1"/>
    <col min="3881" max="3881" width="8.5546875" bestFit="1" customWidth="1"/>
    <col min="3885" max="3885" width="8.5546875" bestFit="1" customWidth="1"/>
    <col min="4072" max="4072" width="14.6640625" customWidth="1"/>
    <col min="4073" max="4073" width="35.6640625" customWidth="1"/>
    <col min="4074" max="4123" width="12.6640625" customWidth="1"/>
    <col min="4133" max="4133" width="8.5546875" bestFit="1" customWidth="1"/>
    <col min="4137" max="4137" width="8.5546875" bestFit="1" customWidth="1"/>
    <col min="4141" max="4141" width="8.5546875" bestFit="1" customWidth="1"/>
    <col min="4328" max="4328" width="14.6640625" customWidth="1"/>
    <col min="4329" max="4329" width="35.6640625" customWidth="1"/>
    <col min="4330" max="4379" width="12.6640625" customWidth="1"/>
    <col min="4389" max="4389" width="8.5546875" bestFit="1" customWidth="1"/>
    <col min="4393" max="4393" width="8.5546875" bestFit="1" customWidth="1"/>
    <col min="4397" max="4397" width="8.5546875" bestFit="1" customWidth="1"/>
    <col min="4584" max="4584" width="14.6640625" customWidth="1"/>
    <col min="4585" max="4585" width="35.6640625" customWidth="1"/>
    <col min="4586" max="4635" width="12.6640625" customWidth="1"/>
    <col min="4645" max="4645" width="8.5546875" bestFit="1" customWidth="1"/>
    <col min="4649" max="4649" width="8.5546875" bestFit="1" customWidth="1"/>
    <col min="4653" max="4653" width="8.5546875" bestFit="1" customWidth="1"/>
    <col min="4840" max="4840" width="14.6640625" customWidth="1"/>
    <col min="4841" max="4841" width="35.6640625" customWidth="1"/>
    <col min="4842" max="4891" width="12.6640625" customWidth="1"/>
    <col min="4901" max="4901" width="8.5546875" bestFit="1" customWidth="1"/>
    <col min="4905" max="4905" width="8.5546875" bestFit="1" customWidth="1"/>
    <col min="4909" max="4909" width="8.5546875" bestFit="1" customWidth="1"/>
    <col min="5096" max="5096" width="14.6640625" customWidth="1"/>
    <col min="5097" max="5097" width="35.6640625" customWidth="1"/>
    <col min="5098" max="5147" width="12.6640625" customWidth="1"/>
    <col min="5157" max="5157" width="8.5546875" bestFit="1" customWidth="1"/>
    <col min="5161" max="5161" width="8.5546875" bestFit="1" customWidth="1"/>
    <col min="5165" max="5165" width="8.5546875" bestFit="1" customWidth="1"/>
    <col min="5352" max="5352" width="14.6640625" customWidth="1"/>
    <col min="5353" max="5353" width="35.6640625" customWidth="1"/>
    <col min="5354" max="5403" width="12.6640625" customWidth="1"/>
    <col min="5413" max="5413" width="8.5546875" bestFit="1" customWidth="1"/>
    <col min="5417" max="5417" width="8.5546875" bestFit="1" customWidth="1"/>
    <col min="5421" max="5421" width="8.5546875" bestFit="1" customWidth="1"/>
    <col min="5608" max="5608" width="14.6640625" customWidth="1"/>
    <col min="5609" max="5609" width="35.6640625" customWidth="1"/>
    <col min="5610" max="5659" width="12.6640625" customWidth="1"/>
    <col min="5669" max="5669" width="8.5546875" bestFit="1" customWidth="1"/>
    <col min="5673" max="5673" width="8.5546875" bestFit="1" customWidth="1"/>
    <col min="5677" max="5677" width="8.5546875" bestFit="1" customWidth="1"/>
    <col min="5864" max="5864" width="14.6640625" customWidth="1"/>
    <col min="5865" max="5865" width="35.6640625" customWidth="1"/>
    <col min="5866" max="5915" width="12.6640625" customWidth="1"/>
    <col min="5925" max="5925" width="8.5546875" bestFit="1" customWidth="1"/>
    <col min="5929" max="5929" width="8.5546875" bestFit="1" customWidth="1"/>
    <col min="5933" max="5933" width="8.5546875" bestFit="1" customWidth="1"/>
    <col min="6120" max="6120" width="14.6640625" customWidth="1"/>
    <col min="6121" max="6121" width="35.6640625" customWidth="1"/>
    <col min="6122" max="6171" width="12.6640625" customWidth="1"/>
    <col min="6181" max="6181" width="8.5546875" bestFit="1" customWidth="1"/>
    <col min="6185" max="6185" width="8.5546875" bestFit="1" customWidth="1"/>
    <col min="6189" max="6189" width="8.5546875" bestFit="1" customWidth="1"/>
    <col min="6376" max="6376" width="14.6640625" customWidth="1"/>
    <col min="6377" max="6377" width="35.6640625" customWidth="1"/>
    <col min="6378" max="6427" width="12.6640625" customWidth="1"/>
    <col min="6437" max="6437" width="8.5546875" bestFit="1" customWidth="1"/>
    <col min="6441" max="6441" width="8.5546875" bestFit="1" customWidth="1"/>
    <col min="6445" max="6445" width="8.5546875" bestFit="1" customWidth="1"/>
    <col min="6632" max="6632" width="14.6640625" customWidth="1"/>
    <col min="6633" max="6633" width="35.6640625" customWidth="1"/>
    <col min="6634" max="6683" width="12.6640625" customWidth="1"/>
    <col min="6693" max="6693" width="8.5546875" bestFit="1" customWidth="1"/>
    <col min="6697" max="6697" width="8.5546875" bestFit="1" customWidth="1"/>
    <col min="6701" max="6701" width="8.5546875" bestFit="1" customWidth="1"/>
    <col min="6888" max="6888" width="14.6640625" customWidth="1"/>
    <col min="6889" max="6889" width="35.6640625" customWidth="1"/>
    <col min="6890" max="6939" width="12.6640625" customWidth="1"/>
    <col min="6949" max="6949" width="8.5546875" bestFit="1" customWidth="1"/>
    <col min="6953" max="6953" width="8.5546875" bestFit="1" customWidth="1"/>
    <col min="6957" max="6957" width="8.5546875" bestFit="1" customWidth="1"/>
    <col min="7144" max="7144" width="14.6640625" customWidth="1"/>
    <col min="7145" max="7145" width="35.6640625" customWidth="1"/>
    <col min="7146" max="7195" width="12.6640625" customWidth="1"/>
    <col min="7205" max="7205" width="8.5546875" bestFit="1" customWidth="1"/>
    <col min="7209" max="7209" width="8.5546875" bestFit="1" customWidth="1"/>
    <col min="7213" max="7213" width="8.5546875" bestFit="1" customWidth="1"/>
    <col min="7400" max="7400" width="14.6640625" customWidth="1"/>
    <col min="7401" max="7401" width="35.6640625" customWidth="1"/>
    <col min="7402" max="7451" width="12.6640625" customWidth="1"/>
    <col min="7461" max="7461" width="8.5546875" bestFit="1" customWidth="1"/>
    <col min="7465" max="7465" width="8.5546875" bestFit="1" customWidth="1"/>
    <col min="7469" max="7469" width="8.5546875" bestFit="1" customWidth="1"/>
    <col min="7656" max="7656" width="14.6640625" customWidth="1"/>
    <col min="7657" max="7657" width="35.6640625" customWidth="1"/>
    <col min="7658" max="7707" width="12.6640625" customWidth="1"/>
    <col min="7717" max="7717" width="8.5546875" bestFit="1" customWidth="1"/>
    <col min="7721" max="7721" width="8.5546875" bestFit="1" customWidth="1"/>
    <col min="7725" max="7725" width="8.5546875" bestFit="1" customWidth="1"/>
    <col min="7912" max="7912" width="14.6640625" customWidth="1"/>
    <col min="7913" max="7913" width="35.6640625" customWidth="1"/>
    <col min="7914" max="7963" width="12.6640625" customWidth="1"/>
    <col min="7973" max="7973" width="8.5546875" bestFit="1" customWidth="1"/>
    <col min="7977" max="7977" width="8.5546875" bestFit="1" customWidth="1"/>
    <col min="7981" max="7981" width="8.5546875" bestFit="1" customWidth="1"/>
    <col min="8168" max="8168" width="14.6640625" customWidth="1"/>
    <col min="8169" max="8169" width="35.6640625" customWidth="1"/>
    <col min="8170" max="8219" width="12.6640625" customWidth="1"/>
    <col min="8229" max="8229" width="8.5546875" bestFit="1" customWidth="1"/>
    <col min="8233" max="8233" width="8.5546875" bestFit="1" customWidth="1"/>
    <col min="8237" max="8237" width="8.5546875" bestFit="1" customWidth="1"/>
    <col min="8424" max="8424" width="14.6640625" customWidth="1"/>
    <col min="8425" max="8425" width="35.6640625" customWidth="1"/>
    <col min="8426" max="8475" width="12.6640625" customWidth="1"/>
    <col min="8485" max="8485" width="8.5546875" bestFit="1" customWidth="1"/>
    <col min="8489" max="8489" width="8.5546875" bestFit="1" customWidth="1"/>
    <col min="8493" max="8493" width="8.5546875" bestFit="1" customWidth="1"/>
    <col min="8680" max="8680" width="14.6640625" customWidth="1"/>
    <col min="8681" max="8681" width="35.6640625" customWidth="1"/>
    <col min="8682" max="8731" width="12.6640625" customWidth="1"/>
    <col min="8741" max="8741" width="8.5546875" bestFit="1" customWidth="1"/>
    <col min="8745" max="8745" width="8.5546875" bestFit="1" customWidth="1"/>
    <col min="8749" max="8749" width="8.5546875" bestFit="1" customWidth="1"/>
    <col min="8936" max="8936" width="14.6640625" customWidth="1"/>
    <col min="8937" max="8937" width="35.6640625" customWidth="1"/>
    <col min="8938" max="8987" width="12.6640625" customWidth="1"/>
    <col min="8997" max="8997" width="8.5546875" bestFit="1" customWidth="1"/>
    <col min="9001" max="9001" width="8.5546875" bestFit="1" customWidth="1"/>
    <col min="9005" max="9005" width="8.5546875" bestFit="1" customWidth="1"/>
    <col min="9192" max="9192" width="14.6640625" customWidth="1"/>
    <col min="9193" max="9193" width="35.6640625" customWidth="1"/>
    <col min="9194" max="9243" width="12.6640625" customWidth="1"/>
    <col min="9253" max="9253" width="8.5546875" bestFit="1" customWidth="1"/>
    <col min="9257" max="9257" width="8.5546875" bestFit="1" customWidth="1"/>
    <col min="9261" max="9261" width="8.5546875" bestFit="1" customWidth="1"/>
    <col min="9448" max="9448" width="14.6640625" customWidth="1"/>
    <col min="9449" max="9449" width="35.6640625" customWidth="1"/>
    <col min="9450" max="9499" width="12.6640625" customWidth="1"/>
    <col min="9509" max="9509" width="8.5546875" bestFit="1" customWidth="1"/>
    <col min="9513" max="9513" width="8.5546875" bestFit="1" customWidth="1"/>
    <col min="9517" max="9517" width="8.5546875" bestFit="1" customWidth="1"/>
    <col min="9704" max="9704" width="14.6640625" customWidth="1"/>
    <col min="9705" max="9705" width="35.6640625" customWidth="1"/>
    <col min="9706" max="9755" width="12.6640625" customWidth="1"/>
    <col min="9765" max="9765" width="8.5546875" bestFit="1" customWidth="1"/>
    <col min="9769" max="9769" width="8.5546875" bestFit="1" customWidth="1"/>
    <col min="9773" max="9773" width="8.5546875" bestFit="1" customWidth="1"/>
    <col min="9960" max="9960" width="14.6640625" customWidth="1"/>
    <col min="9961" max="9961" width="35.6640625" customWidth="1"/>
    <col min="9962" max="10011" width="12.6640625" customWidth="1"/>
    <col min="10021" max="10021" width="8.5546875" bestFit="1" customWidth="1"/>
    <col min="10025" max="10025" width="8.5546875" bestFit="1" customWidth="1"/>
    <col min="10029" max="10029" width="8.5546875" bestFit="1" customWidth="1"/>
    <col min="10216" max="10216" width="14.6640625" customWidth="1"/>
    <col min="10217" max="10217" width="35.6640625" customWidth="1"/>
    <col min="10218" max="10267" width="12.6640625" customWidth="1"/>
    <col min="10277" max="10277" width="8.5546875" bestFit="1" customWidth="1"/>
    <col min="10281" max="10281" width="8.5546875" bestFit="1" customWidth="1"/>
    <col min="10285" max="10285" width="8.5546875" bestFit="1" customWidth="1"/>
    <col min="10472" max="10472" width="14.6640625" customWidth="1"/>
    <col min="10473" max="10473" width="35.6640625" customWidth="1"/>
    <col min="10474" max="10523" width="12.6640625" customWidth="1"/>
    <col min="10533" max="10533" width="8.5546875" bestFit="1" customWidth="1"/>
    <col min="10537" max="10537" width="8.5546875" bestFit="1" customWidth="1"/>
    <col min="10541" max="10541" width="8.5546875" bestFit="1" customWidth="1"/>
    <col min="10728" max="10728" width="14.6640625" customWidth="1"/>
    <col min="10729" max="10729" width="35.6640625" customWidth="1"/>
    <col min="10730" max="10779" width="12.6640625" customWidth="1"/>
    <col min="10789" max="10789" width="8.5546875" bestFit="1" customWidth="1"/>
    <col min="10793" max="10793" width="8.5546875" bestFit="1" customWidth="1"/>
    <col min="10797" max="10797" width="8.5546875" bestFit="1" customWidth="1"/>
    <col min="10984" max="10984" width="14.6640625" customWidth="1"/>
    <col min="10985" max="10985" width="35.6640625" customWidth="1"/>
    <col min="10986" max="11035" width="12.6640625" customWidth="1"/>
    <col min="11045" max="11045" width="8.5546875" bestFit="1" customWidth="1"/>
    <col min="11049" max="11049" width="8.5546875" bestFit="1" customWidth="1"/>
    <col min="11053" max="11053" width="8.5546875" bestFit="1" customWidth="1"/>
    <col min="11240" max="11240" width="14.6640625" customWidth="1"/>
    <col min="11241" max="11241" width="35.6640625" customWidth="1"/>
    <col min="11242" max="11291" width="12.6640625" customWidth="1"/>
    <col min="11301" max="11301" width="8.5546875" bestFit="1" customWidth="1"/>
    <col min="11305" max="11305" width="8.5546875" bestFit="1" customWidth="1"/>
    <col min="11309" max="11309" width="8.5546875" bestFit="1" customWidth="1"/>
    <col min="11496" max="11496" width="14.6640625" customWidth="1"/>
    <col min="11497" max="11497" width="35.6640625" customWidth="1"/>
    <col min="11498" max="11547" width="12.6640625" customWidth="1"/>
    <col min="11557" max="11557" width="8.5546875" bestFit="1" customWidth="1"/>
    <col min="11561" max="11561" width="8.5546875" bestFit="1" customWidth="1"/>
    <col min="11565" max="11565" width="8.5546875" bestFit="1" customWidth="1"/>
    <col min="11752" max="11752" width="14.6640625" customWidth="1"/>
    <col min="11753" max="11753" width="35.6640625" customWidth="1"/>
    <col min="11754" max="11803" width="12.6640625" customWidth="1"/>
    <col min="11813" max="11813" width="8.5546875" bestFit="1" customWidth="1"/>
    <col min="11817" max="11817" width="8.5546875" bestFit="1" customWidth="1"/>
    <col min="11821" max="11821" width="8.5546875" bestFit="1" customWidth="1"/>
    <col min="12008" max="12008" width="14.6640625" customWidth="1"/>
    <col min="12009" max="12009" width="35.6640625" customWidth="1"/>
    <col min="12010" max="12059" width="12.6640625" customWidth="1"/>
    <col min="12069" max="12069" width="8.5546875" bestFit="1" customWidth="1"/>
    <col min="12073" max="12073" width="8.5546875" bestFit="1" customWidth="1"/>
    <col min="12077" max="12077" width="8.5546875" bestFit="1" customWidth="1"/>
    <col min="12264" max="12264" width="14.6640625" customWidth="1"/>
    <col min="12265" max="12265" width="35.6640625" customWidth="1"/>
    <col min="12266" max="12315" width="12.6640625" customWidth="1"/>
    <col min="12325" max="12325" width="8.5546875" bestFit="1" customWidth="1"/>
    <col min="12329" max="12329" width="8.5546875" bestFit="1" customWidth="1"/>
    <col min="12333" max="12333" width="8.5546875" bestFit="1" customWidth="1"/>
    <col min="12520" max="12520" width="14.6640625" customWidth="1"/>
    <col min="12521" max="12521" width="35.6640625" customWidth="1"/>
    <col min="12522" max="12571" width="12.6640625" customWidth="1"/>
    <col min="12581" max="12581" width="8.5546875" bestFit="1" customWidth="1"/>
    <col min="12585" max="12585" width="8.5546875" bestFit="1" customWidth="1"/>
    <col min="12589" max="12589" width="8.5546875" bestFit="1" customWidth="1"/>
    <col min="12776" max="12776" width="14.6640625" customWidth="1"/>
    <col min="12777" max="12777" width="35.6640625" customWidth="1"/>
    <col min="12778" max="12827" width="12.6640625" customWidth="1"/>
    <col min="12837" max="12837" width="8.5546875" bestFit="1" customWidth="1"/>
    <col min="12841" max="12841" width="8.5546875" bestFit="1" customWidth="1"/>
    <col min="12845" max="12845" width="8.5546875" bestFit="1" customWidth="1"/>
    <col min="13032" max="13032" width="14.6640625" customWidth="1"/>
    <col min="13033" max="13033" width="35.6640625" customWidth="1"/>
    <col min="13034" max="13083" width="12.6640625" customWidth="1"/>
    <col min="13093" max="13093" width="8.5546875" bestFit="1" customWidth="1"/>
    <col min="13097" max="13097" width="8.5546875" bestFit="1" customWidth="1"/>
    <col min="13101" max="13101" width="8.5546875" bestFit="1" customWidth="1"/>
    <col min="13288" max="13288" width="14.6640625" customWidth="1"/>
    <col min="13289" max="13289" width="35.6640625" customWidth="1"/>
    <col min="13290" max="13339" width="12.6640625" customWidth="1"/>
    <col min="13349" max="13349" width="8.5546875" bestFit="1" customWidth="1"/>
    <col min="13353" max="13353" width="8.5546875" bestFit="1" customWidth="1"/>
    <col min="13357" max="13357" width="8.5546875" bestFit="1" customWidth="1"/>
    <col min="13544" max="13544" width="14.6640625" customWidth="1"/>
    <col min="13545" max="13545" width="35.6640625" customWidth="1"/>
    <col min="13546" max="13595" width="12.6640625" customWidth="1"/>
    <col min="13605" max="13605" width="8.5546875" bestFit="1" customWidth="1"/>
    <col min="13609" max="13609" width="8.5546875" bestFit="1" customWidth="1"/>
    <col min="13613" max="13613" width="8.5546875" bestFit="1" customWidth="1"/>
    <col min="13800" max="13800" width="14.6640625" customWidth="1"/>
    <col min="13801" max="13801" width="35.6640625" customWidth="1"/>
    <col min="13802" max="13851" width="12.6640625" customWidth="1"/>
    <col min="13861" max="13861" width="8.5546875" bestFit="1" customWidth="1"/>
    <col min="13865" max="13865" width="8.5546875" bestFit="1" customWidth="1"/>
    <col min="13869" max="13869" width="8.5546875" bestFit="1" customWidth="1"/>
    <col min="14056" max="14056" width="14.6640625" customWidth="1"/>
    <col min="14057" max="14057" width="35.6640625" customWidth="1"/>
    <col min="14058" max="14107" width="12.6640625" customWidth="1"/>
    <col min="14117" max="14117" width="8.5546875" bestFit="1" customWidth="1"/>
    <col min="14121" max="14121" width="8.5546875" bestFit="1" customWidth="1"/>
    <col min="14125" max="14125" width="8.5546875" bestFit="1" customWidth="1"/>
    <col min="14312" max="14312" width="14.6640625" customWidth="1"/>
    <col min="14313" max="14313" width="35.6640625" customWidth="1"/>
    <col min="14314" max="14363" width="12.6640625" customWidth="1"/>
    <col min="14373" max="14373" width="8.5546875" bestFit="1" customWidth="1"/>
    <col min="14377" max="14377" width="8.5546875" bestFit="1" customWidth="1"/>
    <col min="14381" max="14381" width="8.5546875" bestFit="1" customWidth="1"/>
    <col min="14568" max="14568" width="14.6640625" customWidth="1"/>
    <col min="14569" max="14569" width="35.6640625" customWidth="1"/>
    <col min="14570" max="14619" width="12.6640625" customWidth="1"/>
    <col min="14629" max="14629" width="8.5546875" bestFit="1" customWidth="1"/>
    <col min="14633" max="14633" width="8.5546875" bestFit="1" customWidth="1"/>
    <col min="14637" max="14637" width="8.5546875" bestFit="1" customWidth="1"/>
    <col min="14824" max="14824" width="14.6640625" customWidth="1"/>
    <col min="14825" max="14825" width="35.6640625" customWidth="1"/>
    <col min="14826" max="14875" width="12.6640625" customWidth="1"/>
    <col min="14885" max="14885" width="8.5546875" bestFit="1" customWidth="1"/>
    <col min="14889" max="14889" width="8.5546875" bestFit="1" customWidth="1"/>
    <col min="14893" max="14893" width="8.5546875" bestFit="1" customWidth="1"/>
    <col min="15080" max="15080" width="14.6640625" customWidth="1"/>
    <col min="15081" max="15081" width="35.6640625" customWidth="1"/>
    <col min="15082" max="15131" width="12.6640625" customWidth="1"/>
    <col min="15141" max="15141" width="8.5546875" bestFit="1" customWidth="1"/>
    <col min="15145" max="15145" width="8.5546875" bestFit="1" customWidth="1"/>
    <col min="15149" max="15149" width="8.5546875" bestFit="1" customWidth="1"/>
    <col min="15336" max="15336" width="14.6640625" customWidth="1"/>
    <col min="15337" max="15337" width="35.6640625" customWidth="1"/>
    <col min="15338" max="15387" width="12.6640625" customWidth="1"/>
    <col min="15397" max="15397" width="8.5546875" bestFit="1" customWidth="1"/>
    <col min="15401" max="15401" width="8.5546875" bestFit="1" customWidth="1"/>
    <col min="15405" max="15405" width="8.5546875" bestFit="1" customWidth="1"/>
    <col min="15592" max="15592" width="14.6640625" customWidth="1"/>
    <col min="15593" max="15593" width="35.6640625" customWidth="1"/>
    <col min="15594" max="15643" width="12.6640625" customWidth="1"/>
    <col min="15653" max="15653" width="8.5546875" bestFit="1" customWidth="1"/>
    <col min="15657" max="15657" width="8.5546875" bestFit="1" customWidth="1"/>
    <col min="15661" max="15661" width="8.5546875" bestFit="1" customWidth="1"/>
    <col min="15848" max="15848" width="14.6640625" customWidth="1"/>
    <col min="15849" max="15849" width="35.6640625" customWidth="1"/>
    <col min="15850" max="15899" width="12.6640625" customWidth="1"/>
    <col min="15909" max="15909" width="8.5546875" bestFit="1" customWidth="1"/>
    <col min="15913" max="15913" width="8.5546875" bestFit="1" customWidth="1"/>
    <col min="15917" max="15917" width="8.5546875" bestFit="1" customWidth="1"/>
    <col min="16104" max="16104" width="14.6640625" customWidth="1"/>
    <col min="16105" max="16105" width="35.6640625" customWidth="1"/>
    <col min="16106" max="16155" width="12.6640625" customWidth="1"/>
    <col min="16165" max="16165" width="8.5546875" bestFit="1" customWidth="1"/>
    <col min="16169" max="16169" width="8.5546875" bestFit="1" customWidth="1"/>
    <col min="16173" max="16173" width="8.5546875" bestFit="1" customWidth="1"/>
  </cols>
  <sheetData>
    <row r="1" spans="1:54" ht="13.5" customHeight="1" x14ac:dyDescent="0.3">
      <c r="A1" s="88"/>
      <c r="B1" s="11"/>
      <c r="C1" s="89" t="s">
        <v>3</v>
      </c>
      <c r="D1" s="90"/>
      <c r="E1" s="90"/>
      <c r="F1" s="90"/>
      <c r="G1" s="91"/>
      <c r="H1" s="89" t="s">
        <v>4</v>
      </c>
      <c r="I1" s="90"/>
      <c r="J1" s="90"/>
      <c r="K1" s="90"/>
      <c r="L1" s="91"/>
      <c r="M1" s="89" t="s">
        <v>5</v>
      </c>
      <c r="N1" s="90"/>
      <c r="O1" s="90"/>
      <c r="P1" s="90"/>
      <c r="Q1" s="91"/>
      <c r="R1" s="89" t="s">
        <v>820</v>
      </c>
      <c r="S1" s="90"/>
      <c r="T1" s="90"/>
      <c r="U1" s="90"/>
      <c r="V1" s="91"/>
      <c r="W1" s="89" t="s">
        <v>821</v>
      </c>
      <c r="X1" s="90"/>
      <c r="Y1" s="90"/>
      <c r="Z1" s="90"/>
      <c r="AA1" s="91"/>
      <c r="AB1" s="89" t="s">
        <v>822</v>
      </c>
      <c r="AC1" s="90"/>
      <c r="AD1" s="90"/>
      <c r="AE1" s="90"/>
      <c r="AF1" s="91"/>
      <c r="AG1" s="89" t="s">
        <v>833</v>
      </c>
      <c r="AH1" s="90"/>
      <c r="AI1" s="90"/>
      <c r="AJ1" s="90"/>
      <c r="AK1" s="91"/>
      <c r="AL1" s="89" t="s">
        <v>870</v>
      </c>
      <c r="AM1" s="90"/>
      <c r="AN1" s="90"/>
      <c r="AO1" s="90"/>
      <c r="AP1" s="91"/>
      <c r="AQ1" s="89" t="s">
        <v>932</v>
      </c>
      <c r="AR1" s="90"/>
      <c r="AS1" s="90"/>
      <c r="AT1" s="90"/>
      <c r="AU1" s="91"/>
      <c r="AV1" s="89" t="s">
        <v>935</v>
      </c>
      <c r="AW1" s="90"/>
      <c r="AX1" s="90"/>
      <c r="AY1" s="90"/>
      <c r="AZ1" s="91"/>
      <c r="BA1" s="89"/>
      <c r="BB1" s="90"/>
    </row>
    <row r="2" spans="1:54" ht="27.75" customHeight="1" x14ac:dyDescent="0.3">
      <c r="B2" s="55"/>
      <c r="C2" s="92" t="s">
        <v>10</v>
      </c>
      <c r="D2" s="93" t="s">
        <v>6</v>
      </c>
      <c r="E2" s="93"/>
      <c r="F2" s="93" t="s">
        <v>7</v>
      </c>
      <c r="G2" s="94"/>
      <c r="H2" s="92" t="s">
        <v>11</v>
      </c>
      <c r="I2" s="93" t="s">
        <v>6</v>
      </c>
      <c r="J2" s="93"/>
      <c r="K2" s="93" t="s">
        <v>7</v>
      </c>
      <c r="L2" s="94"/>
      <c r="M2" s="92" t="s">
        <v>12</v>
      </c>
      <c r="N2" s="93" t="s">
        <v>6</v>
      </c>
      <c r="O2" s="93"/>
      <c r="P2" s="93" t="s">
        <v>7</v>
      </c>
      <c r="Q2" s="94"/>
      <c r="R2" s="92" t="s">
        <v>823</v>
      </c>
      <c r="S2" s="93" t="s">
        <v>6</v>
      </c>
      <c r="T2" s="93"/>
      <c r="U2" s="93" t="s">
        <v>7</v>
      </c>
      <c r="V2" s="94"/>
      <c r="W2" s="92" t="s">
        <v>824</v>
      </c>
      <c r="X2" s="93" t="s">
        <v>6</v>
      </c>
      <c r="Y2" s="93"/>
      <c r="Z2" s="93" t="s">
        <v>7</v>
      </c>
      <c r="AA2" s="94"/>
      <c r="AB2" s="92" t="s">
        <v>825</v>
      </c>
      <c r="AC2" s="93" t="s">
        <v>6</v>
      </c>
      <c r="AD2" s="93"/>
      <c r="AE2" s="93" t="s">
        <v>7</v>
      </c>
      <c r="AF2" s="94"/>
      <c r="AG2" s="92" t="s">
        <v>834</v>
      </c>
      <c r="AH2" s="93" t="s">
        <v>6</v>
      </c>
      <c r="AI2" s="93"/>
      <c r="AJ2" s="93" t="s">
        <v>7</v>
      </c>
      <c r="AK2" s="94"/>
      <c r="AL2" s="92" t="s">
        <v>871</v>
      </c>
      <c r="AM2" s="93" t="s">
        <v>6</v>
      </c>
      <c r="AN2" s="93"/>
      <c r="AO2" s="93" t="s">
        <v>7</v>
      </c>
      <c r="AP2" s="94"/>
      <c r="AQ2" s="92" t="s">
        <v>933</v>
      </c>
      <c r="AR2" s="93" t="s">
        <v>6</v>
      </c>
      <c r="AS2" s="93"/>
      <c r="AT2" s="93" t="s">
        <v>7</v>
      </c>
      <c r="AU2" s="94"/>
      <c r="AV2" s="92" t="s">
        <v>936</v>
      </c>
      <c r="AW2" s="93" t="s">
        <v>6</v>
      </c>
      <c r="AX2" s="93"/>
      <c r="AY2" s="93" t="s">
        <v>7</v>
      </c>
      <c r="AZ2" s="94"/>
      <c r="BA2" s="92"/>
      <c r="BB2" s="93"/>
    </row>
    <row r="3" spans="1:54" s="4" customFormat="1" ht="66.75" customHeight="1" thickBot="1" x14ac:dyDescent="0.35">
      <c r="A3" s="95" t="s">
        <v>0</v>
      </c>
      <c r="B3" s="56" t="s">
        <v>1</v>
      </c>
      <c r="C3" s="96"/>
      <c r="D3" s="2" t="s">
        <v>13</v>
      </c>
      <c r="E3" s="2" t="s">
        <v>14</v>
      </c>
      <c r="F3" s="2" t="s">
        <v>13</v>
      </c>
      <c r="G3" s="2" t="s">
        <v>14</v>
      </c>
      <c r="H3" s="96"/>
      <c r="I3" s="2" t="s">
        <v>13</v>
      </c>
      <c r="J3" s="2" t="s">
        <v>14</v>
      </c>
      <c r="K3" s="2" t="s">
        <v>13</v>
      </c>
      <c r="L3" s="2" t="s">
        <v>14</v>
      </c>
      <c r="M3" s="96"/>
      <c r="N3" s="2" t="s">
        <v>13</v>
      </c>
      <c r="O3" s="2" t="s">
        <v>14</v>
      </c>
      <c r="P3" s="2" t="s">
        <v>13</v>
      </c>
      <c r="Q3" s="2" t="s">
        <v>14</v>
      </c>
      <c r="R3" s="96"/>
      <c r="S3" s="2" t="s">
        <v>13</v>
      </c>
      <c r="T3" s="2" t="s">
        <v>14</v>
      </c>
      <c r="U3" s="2" t="s">
        <v>13</v>
      </c>
      <c r="V3" s="2" t="s">
        <v>14</v>
      </c>
      <c r="W3" s="96"/>
      <c r="X3" s="2" t="s">
        <v>13</v>
      </c>
      <c r="Y3" s="2" t="s">
        <v>14</v>
      </c>
      <c r="Z3" s="2" t="s">
        <v>13</v>
      </c>
      <c r="AA3" s="2" t="s">
        <v>14</v>
      </c>
      <c r="AB3" s="97"/>
      <c r="AC3" s="2" t="s">
        <v>13</v>
      </c>
      <c r="AD3" s="2" t="s">
        <v>14</v>
      </c>
      <c r="AE3" s="2" t="s">
        <v>13</v>
      </c>
      <c r="AF3" s="2" t="s">
        <v>14</v>
      </c>
      <c r="AG3" s="97"/>
      <c r="AH3" s="2" t="s">
        <v>13</v>
      </c>
      <c r="AI3" s="2" t="s">
        <v>14</v>
      </c>
      <c r="AJ3" s="2" t="s">
        <v>13</v>
      </c>
      <c r="AK3" s="2" t="s">
        <v>14</v>
      </c>
      <c r="AL3" s="97"/>
      <c r="AM3" s="2" t="s">
        <v>13</v>
      </c>
      <c r="AN3" s="2" t="s">
        <v>14</v>
      </c>
      <c r="AO3" s="2" t="s">
        <v>13</v>
      </c>
      <c r="AP3" s="2" t="s">
        <v>14</v>
      </c>
      <c r="AQ3" s="97"/>
      <c r="AR3" s="2" t="s">
        <v>13</v>
      </c>
      <c r="AS3" s="2" t="s">
        <v>14</v>
      </c>
      <c r="AT3" s="2" t="s">
        <v>13</v>
      </c>
      <c r="AU3" s="3" t="s">
        <v>14</v>
      </c>
      <c r="AV3" s="97"/>
      <c r="AW3" s="2" t="s">
        <v>13</v>
      </c>
      <c r="AX3" s="2" t="s">
        <v>14</v>
      </c>
      <c r="AY3" s="2" t="s">
        <v>13</v>
      </c>
      <c r="AZ3" s="3" t="s">
        <v>14</v>
      </c>
      <c r="BA3" s="97"/>
      <c r="BB3" s="2"/>
    </row>
    <row r="4" spans="1:54" x14ac:dyDescent="0.3">
      <c r="A4" t="s">
        <v>15</v>
      </c>
      <c r="B4" s="5" t="s">
        <v>16</v>
      </c>
      <c r="C4" s="6">
        <v>53107169</v>
      </c>
      <c r="D4" s="7">
        <v>536020</v>
      </c>
      <c r="E4" s="7">
        <v>301012</v>
      </c>
      <c r="F4" s="7">
        <v>98198</v>
      </c>
      <c r="G4" s="8">
        <v>102795</v>
      </c>
      <c r="H4" s="6">
        <v>53493729</v>
      </c>
      <c r="I4" s="7">
        <v>455219</v>
      </c>
      <c r="J4" s="7">
        <v>300881</v>
      </c>
      <c r="K4" s="7">
        <v>100441</v>
      </c>
      <c r="L4" s="7">
        <v>106185</v>
      </c>
      <c r="M4" s="9">
        <v>53865817</v>
      </c>
      <c r="N4" s="7">
        <v>449062</v>
      </c>
      <c r="O4" s="7">
        <v>274226</v>
      </c>
      <c r="P4" s="7">
        <v>98692</v>
      </c>
      <c r="Q4" s="8">
        <v>104433</v>
      </c>
      <c r="R4" s="6">
        <v>54316618</v>
      </c>
      <c r="S4" s="7">
        <v>520941</v>
      </c>
      <c r="T4" s="7">
        <v>277380</v>
      </c>
      <c r="U4">
        <v>100164</v>
      </c>
      <c r="V4">
        <v>109231</v>
      </c>
      <c r="W4" s="10">
        <v>54786327</v>
      </c>
      <c r="X4">
        <v>568685</v>
      </c>
      <c r="Y4">
        <v>261367</v>
      </c>
      <c r="Z4">
        <v>98455</v>
      </c>
      <c r="AA4" s="5">
        <v>106891</v>
      </c>
      <c r="AB4" s="6">
        <v>55268067</v>
      </c>
      <c r="AC4" s="7">
        <v>579326</v>
      </c>
      <c r="AD4" s="7">
        <v>277709</v>
      </c>
      <c r="AE4" s="7">
        <v>95356</v>
      </c>
      <c r="AF4" s="11">
        <v>107541</v>
      </c>
      <c r="AG4" s="6">
        <v>55619430</v>
      </c>
      <c r="AH4" s="7">
        <v>512075</v>
      </c>
      <c r="AI4" s="7">
        <v>301505</v>
      </c>
      <c r="AJ4" s="7">
        <v>99676</v>
      </c>
      <c r="AK4" s="11">
        <v>118100</v>
      </c>
      <c r="AL4" s="6">
        <v>55977178</v>
      </c>
      <c r="AM4" s="7">
        <v>562457</v>
      </c>
      <c r="AN4" s="7">
        <v>308960</v>
      </c>
      <c r="AO4" s="7">
        <v>100459</v>
      </c>
      <c r="AP4" s="11">
        <v>119485</v>
      </c>
      <c r="AQ4" s="6">
        <v>56286961</v>
      </c>
      <c r="AR4" s="7">
        <v>537699</v>
      </c>
      <c r="AS4" s="7">
        <v>338890</v>
      </c>
      <c r="AT4" s="7">
        <v>102419</v>
      </c>
      <c r="AU4" s="8">
        <v>122237</v>
      </c>
      <c r="AV4" s="6">
        <v>56550138</v>
      </c>
      <c r="AW4" s="7">
        <v>553116</v>
      </c>
      <c r="AX4" s="7">
        <v>322002</v>
      </c>
      <c r="AY4" s="7">
        <v>90650</v>
      </c>
      <c r="AZ4" s="11">
        <v>110943</v>
      </c>
    </row>
    <row r="5" spans="1:54" x14ac:dyDescent="0.3">
      <c r="A5" s="1" t="s">
        <v>20</v>
      </c>
      <c r="B5" s="1" t="s">
        <v>21</v>
      </c>
      <c r="C5" s="12">
        <v>1814318</v>
      </c>
      <c r="D5" s="12">
        <v>13401</v>
      </c>
      <c r="E5" s="12">
        <v>14097</v>
      </c>
      <c r="F5" s="12">
        <v>10323</v>
      </c>
      <c r="G5" s="12">
        <v>11121</v>
      </c>
      <c r="H5" s="12">
        <v>1823634</v>
      </c>
      <c r="I5" s="12">
        <v>12922</v>
      </c>
      <c r="J5" s="12">
        <v>12480</v>
      </c>
      <c r="K5" s="12">
        <v>10333</v>
      </c>
      <c r="L5" s="12">
        <v>12090</v>
      </c>
      <c r="M5" s="12">
        <v>1829725</v>
      </c>
      <c r="N5" s="12">
        <v>12736</v>
      </c>
      <c r="O5" s="12">
        <v>13623</v>
      </c>
      <c r="P5" s="12">
        <v>10364</v>
      </c>
      <c r="Q5" s="12">
        <v>11815</v>
      </c>
      <c r="R5" s="12">
        <v>1840498</v>
      </c>
      <c r="S5" s="12">
        <v>13300</v>
      </c>
      <c r="T5" s="12">
        <v>11063</v>
      </c>
      <c r="U5" s="12">
        <v>11081</v>
      </c>
      <c r="V5" s="12">
        <v>11747</v>
      </c>
      <c r="W5" s="12">
        <v>1851621</v>
      </c>
      <c r="X5" s="12">
        <v>13093</v>
      </c>
      <c r="Y5" s="12">
        <v>10298</v>
      </c>
      <c r="Z5" s="12">
        <v>10473</v>
      </c>
      <c r="AA5" s="12">
        <v>11236</v>
      </c>
      <c r="AB5" s="12">
        <v>1862137</v>
      </c>
      <c r="AC5" s="12">
        <v>12998</v>
      </c>
      <c r="AD5" s="12">
        <v>11540</v>
      </c>
      <c r="AE5" s="12">
        <v>10806</v>
      </c>
      <c r="AF5" s="12">
        <v>10806</v>
      </c>
      <c r="AG5" s="12">
        <v>1870834</v>
      </c>
      <c r="AH5" s="12">
        <v>11310</v>
      </c>
      <c r="AI5" s="12">
        <v>10727</v>
      </c>
      <c r="AJ5" s="12">
        <v>10759</v>
      </c>
      <c r="AK5" s="12">
        <v>10167</v>
      </c>
      <c r="AL5" s="12">
        <v>1881641</v>
      </c>
      <c r="AM5" s="12">
        <v>13100</v>
      </c>
      <c r="AN5" s="12">
        <v>9182</v>
      </c>
      <c r="AO5" s="12">
        <v>10450</v>
      </c>
      <c r="AP5" s="12">
        <v>10235</v>
      </c>
      <c r="AQ5" s="12">
        <v>1893667</v>
      </c>
      <c r="AR5" s="12">
        <v>14191</v>
      </c>
      <c r="AS5" s="12">
        <v>10478</v>
      </c>
      <c r="AT5" s="12">
        <v>11447</v>
      </c>
      <c r="AU5" s="12">
        <v>10333</v>
      </c>
      <c r="AV5" s="12">
        <v>1895510</v>
      </c>
      <c r="AW5" s="12">
        <v>11181</v>
      </c>
      <c r="AX5" s="12">
        <v>12932</v>
      </c>
      <c r="AY5" s="12">
        <v>10044</v>
      </c>
      <c r="AZ5" s="13">
        <v>11570</v>
      </c>
      <c r="BB5" s="14"/>
    </row>
    <row r="6" spans="1:54" x14ac:dyDescent="0.3">
      <c r="A6" s="1" t="s">
        <v>17</v>
      </c>
      <c r="B6" s="1" t="s">
        <v>872</v>
      </c>
      <c r="C6" s="12">
        <v>5299900</v>
      </c>
      <c r="D6" s="12">
        <v>44200</v>
      </c>
      <c r="E6" s="12">
        <v>16900</v>
      </c>
      <c r="F6" s="12">
        <v>43686</v>
      </c>
      <c r="G6" s="12">
        <v>40777</v>
      </c>
      <c r="H6" s="12">
        <v>5313600</v>
      </c>
      <c r="I6" s="12">
        <v>35900</v>
      </c>
      <c r="J6" s="12">
        <v>26200</v>
      </c>
      <c r="K6" s="12">
        <v>45116</v>
      </c>
      <c r="L6" s="12">
        <v>42078</v>
      </c>
      <c r="M6" s="12">
        <v>5327700</v>
      </c>
      <c r="N6" s="12">
        <v>28200</v>
      </c>
      <c r="O6" s="12">
        <v>26100</v>
      </c>
      <c r="P6" s="12">
        <v>47685</v>
      </c>
      <c r="Q6" s="12">
        <v>39823</v>
      </c>
      <c r="R6" s="12">
        <v>5347600</v>
      </c>
      <c r="S6" s="12">
        <v>33200</v>
      </c>
      <c r="T6" s="12">
        <v>25200</v>
      </c>
      <c r="U6" s="12">
        <v>49242</v>
      </c>
      <c r="V6" s="12">
        <v>39657</v>
      </c>
      <c r="W6" s="12">
        <v>5373000</v>
      </c>
      <c r="X6" s="12">
        <v>37800</v>
      </c>
      <c r="Y6" s="12">
        <v>18200</v>
      </c>
      <c r="Z6" s="12">
        <v>47154</v>
      </c>
      <c r="AA6" s="12">
        <v>38786</v>
      </c>
      <c r="AB6" s="12">
        <v>5404700</v>
      </c>
      <c r="AC6" s="12">
        <v>40400</v>
      </c>
      <c r="AD6" s="12">
        <v>17500</v>
      </c>
      <c r="AE6" s="12">
        <v>46305</v>
      </c>
      <c r="AF6" s="12">
        <v>37512</v>
      </c>
      <c r="AG6" s="12">
        <v>5424800</v>
      </c>
      <c r="AH6" s="12">
        <v>32900</v>
      </c>
      <c r="AI6" s="12">
        <v>19500</v>
      </c>
      <c r="AJ6" s="12">
        <v>47568</v>
      </c>
      <c r="AK6" s="12">
        <v>37113</v>
      </c>
      <c r="AL6" s="12">
        <v>5438100</v>
      </c>
      <c r="AM6" s="12">
        <v>32900</v>
      </c>
      <c r="AN6" s="12">
        <v>22000</v>
      </c>
      <c r="AO6" s="12">
        <v>47700</v>
      </c>
      <c r="AP6" s="12">
        <v>37700</v>
      </c>
      <c r="AQ6" s="12">
        <v>5463300</v>
      </c>
      <c r="AR6" s="12">
        <v>39910</v>
      </c>
      <c r="AS6" s="12">
        <v>19730</v>
      </c>
      <c r="AT6" s="12">
        <v>47500</v>
      </c>
      <c r="AU6" s="12">
        <v>37400</v>
      </c>
      <c r="AV6" s="12">
        <v>5466000</v>
      </c>
      <c r="AW6" s="12">
        <v>39200</v>
      </c>
      <c r="AX6" s="12">
        <v>31300</v>
      </c>
      <c r="AY6" s="12">
        <v>41800</v>
      </c>
      <c r="AZ6" s="13">
        <v>32800</v>
      </c>
    </row>
    <row r="7" spans="1:54" x14ac:dyDescent="0.3">
      <c r="A7" s="1" t="s">
        <v>18</v>
      </c>
      <c r="B7" s="1" t="s">
        <v>19</v>
      </c>
      <c r="C7" s="12">
        <v>3063758</v>
      </c>
      <c r="D7" s="12">
        <v>13241</v>
      </c>
      <c r="E7" s="12">
        <v>11232</v>
      </c>
      <c r="F7" s="12">
        <v>57122</v>
      </c>
      <c r="G7" s="12">
        <v>54590</v>
      </c>
      <c r="H7" s="12">
        <v>3074067</v>
      </c>
      <c r="I7" s="12">
        <v>13713</v>
      </c>
      <c r="J7" s="12">
        <v>12579</v>
      </c>
      <c r="K7" s="12">
        <v>59233</v>
      </c>
      <c r="L7" s="12">
        <v>54753</v>
      </c>
      <c r="M7" s="12">
        <v>3082412</v>
      </c>
      <c r="N7" s="12">
        <v>13725</v>
      </c>
      <c r="O7" s="12">
        <v>6414</v>
      </c>
      <c r="P7" s="12">
        <v>55014</v>
      </c>
      <c r="Q7" s="12">
        <v>55679</v>
      </c>
      <c r="R7" s="12">
        <v>3092036</v>
      </c>
      <c r="S7" s="12">
        <v>15180</v>
      </c>
      <c r="T7" s="12">
        <v>9283</v>
      </c>
      <c r="U7" s="12">
        <v>57484</v>
      </c>
      <c r="V7" s="12">
        <v>57319</v>
      </c>
      <c r="W7" s="12">
        <v>3099086</v>
      </c>
      <c r="X7" s="12">
        <v>16699</v>
      </c>
      <c r="Y7" s="12">
        <v>10777</v>
      </c>
      <c r="Z7" s="12">
        <v>57518</v>
      </c>
      <c r="AA7" s="12">
        <v>56678</v>
      </c>
      <c r="AB7" s="12">
        <v>3113150</v>
      </c>
      <c r="AC7" s="12">
        <v>16826</v>
      </c>
      <c r="AD7" s="12">
        <v>7150</v>
      </c>
      <c r="AE7" s="12">
        <v>58654</v>
      </c>
      <c r="AF7" s="12">
        <v>55275</v>
      </c>
      <c r="AG7" s="12">
        <v>3125165</v>
      </c>
      <c r="AH7" s="12">
        <v>15230</v>
      </c>
      <c r="AI7" s="12">
        <v>10140</v>
      </c>
      <c r="AJ7" s="12">
        <v>67690</v>
      </c>
      <c r="AK7" s="12">
        <v>60304</v>
      </c>
      <c r="AL7" s="12">
        <v>3138631</v>
      </c>
      <c r="AM7" s="12">
        <v>17470</v>
      </c>
      <c r="AN7" s="12">
        <v>10792</v>
      </c>
      <c r="AO7" s="12">
        <v>69115</v>
      </c>
      <c r="AP7" s="12">
        <v>60282</v>
      </c>
      <c r="AQ7" s="12">
        <v>3152879</v>
      </c>
      <c r="AR7" s="12">
        <v>17518</v>
      </c>
      <c r="AS7" s="12">
        <v>9706</v>
      </c>
      <c r="AT7" s="12">
        <v>70963</v>
      </c>
      <c r="AU7" s="12">
        <v>62278</v>
      </c>
      <c r="AV7" s="12">
        <v>3169586</v>
      </c>
      <c r="AW7" s="12">
        <v>18644</v>
      </c>
      <c r="AX7" s="12">
        <v>8698</v>
      </c>
      <c r="AY7" s="12">
        <v>65897</v>
      </c>
      <c r="AZ7" s="13">
        <v>53029</v>
      </c>
    </row>
    <row r="8" spans="1:54" x14ac:dyDescent="0.3">
      <c r="A8" s="1"/>
      <c r="B8" s="1"/>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3"/>
    </row>
    <row r="9" spans="1:54" x14ac:dyDescent="0.3">
      <c r="A9" s="1" t="s">
        <v>22</v>
      </c>
      <c r="B9" s="1" t="s">
        <v>23</v>
      </c>
      <c r="C9" s="12">
        <v>2596441</v>
      </c>
      <c r="D9" s="12">
        <v>16493</v>
      </c>
      <c r="E9" s="12">
        <v>8473</v>
      </c>
      <c r="F9" s="12">
        <v>42285</v>
      </c>
      <c r="G9" s="12">
        <v>45009</v>
      </c>
      <c r="H9" s="12">
        <v>2602387</v>
      </c>
      <c r="I9" s="12">
        <v>12251</v>
      </c>
      <c r="J9" s="12">
        <v>8916</v>
      </c>
      <c r="K9" s="12">
        <v>41919</v>
      </c>
      <c r="L9" s="12">
        <v>44423</v>
      </c>
      <c r="M9" s="12">
        <v>2610563</v>
      </c>
      <c r="N9" s="12">
        <v>13082</v>
      </c>
      <c r="O9" s="12">
        <v>6524</v>
      </c>
      <c r="P9" s="12">
        <v>41470</v>
      </c>
      <c r="Q9" s="12">
        <v>42900</v>
      </c>
      <c r="R9" s="12">
        <v>2618736</v>
      </c>
      <c r="S9" s="12">
        <v>14430</v>
      </c>
      <c r="T9" s="12">
        <v>10108</v>
      </c>
      <c r="U9" s="12">
        <v>44037</v>
      </c>
      <c r="V9" s="12">
        <v>43777</v>
      </c>
      <c r="W9" s="12">
        <v>2624579</v>
      </c>
      <c r="X9" s="12">
        <v>15132</v>
      </c>
      <c r="Y9" s="12">
        <v>8821</v>
      </c>
      <c r="Z9" s="12">
        <v>43405</v>
      </c>
      <c r="AA9" s="12">
        <v>43555</v>
      </c>
      <c r="AB9" s="12">
        <v>2636589</v>
      </c>
      <c r="AC9" s="12">
        <v>15292</v>
      </c>
      <c r="AD9" s="12">
        <v>6001</v>
      </c>
      <c r="AE9" s="12">
        <v>43090</v>
      </c>
      <c r="AF9" s="12">
        <v>42072</v>
      </c>
      <c r="AG9" s="12">
        <v>2644727</v>
      </c>
      <c r="AH9" s="12">
        <v>13837</v>
      </c>
      <c r="AI9" s="12">
        <v>8678</v>
      </c>
      <c r="AJ9" s="12">
        <v>51593</v>
      </c>
      <c r="AK9" s="12">
        <v>48659</v>
      </c>
      <c r="AL9" s="12">
        <v>2657909</v>
      </c>
      <c r="AM9" s="12">
        <v>15874</v>
      </c>
      <c r="AN9" s="12">
        <v>4601</v>
      </c>
      <c r="AO9" s="12">
        <v>52852</v>
      </c>
      <c r="AP9" s="12">
        <v>49440</v>
      </c>
      <c r="AQ9" s="12">
        <v>2669941</v>
      </c>
      <c r="AR9" s="12">
        <v>16636</v>
      </c>
      <c r="AS9" s="12">
        <v>6900</v>
      </c>
      <c r="AT9" s="12">
        <v>54949</v>
      </c>
      <c r="AU9" s="12">
        <v>51798</v>
      </c>
      <c r="AV9" s="12">
        <v>2680763</v>
      </c>
      <c r="AW9" s="12">
        <v>17881</v>
      </c>
      <c r="AX9" s="12">
        <v>5469</v>
      </c>
      <c r="AY9" s="12">
        <v>51587</v>
      </c>
      <c r="AZ9" s="13">
        <v>46959</v>
      </c>
    </row>
    <row r="10" spans="1:54" x14ac:dyDescent="0.3">
      <c r="A10" s="1" t="s">
        <v>24</v>
      </c>
      <c r="B10" s="1" t="s">
        <v>25</v>
      </c>
      <c r="C10" s="12">
        <v>7055961</v>
      </c>
      <c r="D10" s="12">
        <v>48677</v>
      </c>
      <c r="E10" s="12">
        <v>30939</v>
      </c>
      <c r="F10" s="12">
        <v>109088</v>
      </c>
      <c r="G10" s="12">
        <v>116160</v>
      </c>
      <c r="H10" s="12">
        <v>7084470</v>
      </c>
      <c r="I10" s="12">
        <v>40655</v>
      </c>
      <c r="J10" s="12">
        <v>26578</v>
      </c>
      <c r="K10" s="12">
        <v>110583</v>
      </c>
      <c r="L10" s="12">
        <v>118784</v>
      </c>
      <c r="M10" s="12">
        <v>7103488</v>
      </c>
      <c r="N10" s="12">
        <v>40349</v>
      </c>
      <c r="O10" s="12">
        <v>30631</v>
      </c>
      <c r="P10" s="12">
        <v>106617</v>
      </c>
      <c r="Q10" s="12">
        <v>115123</v>
      </c>
      <c r="R10" s="12">
        <v>7133026</v>
      </c>
      <c r="S10" s="12">
        <v>46003</v>
      </c>
      <c r="T10" s="12">
        <v>32388</v>
      </c>
      <c r="U10" s="12">
        <v>113907</v>
      </c>
      <c r="V10" s="12">
        <v>118325</v>
      </c>
      <c r="W10" s="12">
        <v>7175178</v>
      </c>
      <c r="X10" s="12">
        <v>51633</v>
      </c>
      <c r="Y10" s="12">
        <v>28038</v>
      </c>
      <c r="Z10" s="12">
        <v>116779</v>
      </c>
      <c r="AA10" s="12">
        <v>113139</v>
      </c>
      <c r="AB10" s="12">
        <v>7223961</v>
      </c>
      <c r="AC10" s="12">
        <v>55689</v>
      </c>
      <c r="AD10" s="12">
        <v>30039</v>
      </c>
      <c r="AE10" s="12">
        <v>117264</v>
      </c>
      <c r="AF10" s="12">
        <v>111647</v>
      </c>
      <c r="AG10" s="12">
        <v>7258627</v>
      </c>
      <c r="AH10" s="12">
        <v>47712</v>
      </c>
      <c r="AI10" s="12">
        <v>36148</v>
      </c>
      <c r="AJ10" s="12">
        <v>136226</v>
      </c>
      <c r="AK10" s="12">
        <v>125542</v>
      </c>
      <c r="AL10" s="12">
        <v>7292093</v>
      </c>
      <c r="AM10" s="12">
        <v>53391</v>
      </c>
      <c r="AN10" s="12">
        <v>36854</v>
      </c>
      <c r="AO10" s="12">
        <v>137812</v>
      </c>
      <c r="AP10" s="12">
        <v>129164</v>
      </c>
      <c r="AQ10" s="12">
        <v>7341196</v>
      </c>
      <c r="AR10" s="12">
        <v>51512</v>
      </c>
      <c r="AS10" s="12">
        <v>23713</v>
      </c>
      <c r="AT10" s="12">
        <v>143606</v>
      </c>
      <c r="AU10" s="12">
        <v>133554</v>
      </c>
      <c r="AV10" s="12">
        <v>7367456</v>
      </c>
      <c r="AW10" s="12">
        <v>52198</v>
      </c>
      <c r="AX10" s="12">
        <v>32792</v>
      </c>
      <c r="AY10" s="12">
        <v>129836</v>
      </c>
      <c r="AZ10" s="13">
        <v>120946</v>
      </c>
    </row>
    <row r="11" spans="1:54" s="1" customFormat="1" ht="13.2" x14ac:dyDescent="0.25">
      <c r="A11" s="1" t="s">
        <v>26</v>
      </c>
      <c r="B11" s="1" t="s">
        <v>27</v>
      </c>
      <c r="C11" s="12">
        <v>5288212</v>
      </c>
      <c r="D11" s="12">
        <v>38664</v>
      </c>
      <c r="E11" s="12">
        <v>16106</v>
      </c>
      <c r="F11" s="12">
        <v>101809</v>
      </c>
      <c r="G11" s="12">
        <v>107485</v>
      </c>
      <c r="H11" s="12">
        <v>5316897</v>
      </c>
      <c r="I11" s="12">
        <v>32096</v>
      </c>
      <c r="J11" s="12">
        <v>21060</v>
      </c>
      <c r="K11" s="12">
        <v>106016</v>
      </c>
      <c r="L11" s="12">
        <v>108225</v>
      </c>
      <c r="M11" s="12">
        <v>5337940</v>
      </c>
      <c r="N11" s="12">
        <v>32282</v>
      </c>
      <c r="O11" s="12">
        <v>19634</v>
      </c>
      <c r="P11" s="12">
        <v>100091</v>
      </c>
      <c r="Q11" s="12">
        <v>106900</v>
      </c>
      <c r="R11" s="12">
        <v>5360117</v>
      </c>
      <c r="S11" s="12">
        <v>36407</v>
      </c>
      <c r="T11" s="12">
        <v>24706</v>
      </c>
      <c r="U11" s="12">
        <v>105663</v>
      </c>
      <c r="V11" s="12">
        <v>110331</v>
      </c>
      <c r="W11" s="12">
        <v>5390211</v>
      </c>
      <c r="X11" s="12">
        <v>39571</v>
      </c>
      <c r="Y11" s="12">
        <v>19051</v>
      </c>
      <c r="Z11" s="12">
        <v>104994</v>
      </c>
      <c r="AA11" s="12">
        <v>107256</v>
      </c>
      <c r="AB11" s="12">
        <v>5425370</v>
      </c>
      <c r="AC11" s="12">
        <v>40702</v>
      </c>
      <c r="AD11" s="12">
        <v>21196</v>
      </c>
      <c r="AE11" s="12">
        <v>105286</v>
      </c>
      <c r="AF11" s="12">
        <v>104157</v>
      </c>
      <c r="AG11" s="12">
        <v>5450130</v>
      </c>
      <c r="AH11" s="12">
        <v>36667</v>
      </c>
      <c r="AI11" s="12">
        <v>22132</v>
      </c>
      <c r="AJ11" s="12">
        <v>122905</v>
      </c>
      <c r="AK11" s="12">
        <v>123569</v>
      </c>
      <c r="AL11" s="12">
        <v>5479615</v>
      </c>
      <c r="AM11" s="12">
        <v>39846</v>
      </c>
      <c r="AN11" s="12">
        <v>19821</v>
      </c>
      <c r="AO11" s="12">
        <v>126337</v>
      </c>
      <c r="AP11" s="12">
        <v>124166</v>
      </c>
      <c r="AQ11" s="12">
        <v>5502967</v>
      </c>
      <c r="AR11" s="12">
        <v>38879</v>
      </c>
      <c r="AS11" s="12">
        <v>24919</v>
      </c>
      <c r="AT11" s="12">
        <v>130705</v>
      </c>
      <c r="AU11" s="12">
        <v>129224</v>
      </c>
      <c r="AV11" s="12">
        <v>5526350</v>
      </c>
      <c r="AW11" s="12">
        <v>40788</v>
      </c>
      <c r="AX11" s="12">
        <v>18139</v>
      </c>
      <c r="AY11" s="12">
        <v>118089</v>
      </c>
      <c r="AZ11" s="13">
        <v>118116</v>
      </c>
    </row>
    <row r="12" spans="1:54" x14ac:dyDescent="0.3">
      <c r="A12" s="1" t="s">
        <v>28</v>
      </c>
      <c r="B12" s="1" t="s">
        <v>873</v>
      </c>
      <c r="C12" s="12">
        <v>4537448</v>
      </c>
      <c r="D12" s="12">
        <v>32042</v>
      </c>
      <c r="E12" s="12">
        <v>18069</v>
      </c>
      <c r="F12" s="12">
        <v>112265</v>
      </c>
      <c r="G12" s="12">
        <v>108376</v>
      </c>
      <c r="H12" s="12">
        <v>4567798</v>
      </c>
      <c r="I12" s="12">
        <v>27744</v>
      </c>
      <c r="J12" s="12">
        <v>18496</v>
      </c>
      <c r="K12" s="12">
        <v>118269</v>
      </c>
      <c r="L12" s="12">
        <v>111970</v>
      </c>
      <c r="M12" s="12">
        <v>4598548</v>
      </c>
      <c r="N12" s="12">
        <v>30240</v>
      </c>
      <c r="O12" s="12">
        <v>17588</v>
      </c>
      <c r="P12" s="12">
        <v>114982</v>
      </c>
      <c r="Q12" s="12">
        <v>109354</v>
      </c>
      <c r="R12" s="12">
        <v>4637369</v>
      </c>
      <c r="S12" s="12">
        <v>33159</v>
      </c>
      <c r="T12" s="12">
        <v>13841</v>
      </c>
      <c r="U12" s="12">
        <v>120509</v>
      </c>
      <c r="V12" s="12">
        <v>114357</v>
      </c>
      <c r="W12" s="12">
        <v>4677425</v>
      </c>
      <c r="X12" s="12">
        <v>37107</v>
      </c>
      <c r="Y12" s="12">
        <v>14814</v>
      </c>
      <c r="Z12" s="12">
        <v>120895</v>
      </c>
      <c r="AA12" s="12">
        <v>111450</v>
      </c>
      <c r="AB12" s="12">
        <v>4725390</v>
      </c>
      <c r="AC12" s="12">
        <v>38712</v>
      </c>
      <c r="AD12" s="12">
        <v>14965</v>
      </c>
      <c r="AE12" s="12">
        <v>122500</v>
      </c>
      <c r="AF12" s="12">
        <v>109739</v>
      </c>
      <c r="AG12" s="12">
        <v>4771666</v>
      </c>
      <c r="AH12" s="12">
        <v>33431</v>
      </c>
      <c r="AI12" s="12">
        <v>14119</v>
      </c>
      <c r="AJ12" s="12">
        <v>150974</v>
      </c>
      <c r="AK12" s="12">
        <v>131161</v>
      </c>
      <c r="AL12" s="12">
        <v>4804149</v>
      </c>
      <c r="AM12" s="12">
        <v>38035</v>
      </c>
      <c r="AN12" s="12">
        <v>27166</v>
      </c>
      <c r="AO12" s="12">
        <v>150938</v>
      </c>
      <c r="AP12" s="12">
        <v>133916</v>
      </c>
      <c r="AQ12" s="12">
        <v>4835928</v>
      </c>
      <c r="AR12" s="12">
        <v>35209</v>
      </c>
      <c r="AS12" s="12">
        <v>20521</v>
      </c>
      <c r="AT12" s="12">
        <v>153627</v>
      </c>
      <c r="AU12" s="12">
        <v>141563</v>
      </c>
      <c r="AV12" s="12">
        <v>4865583</v>
      </c>
      <c r="AW12" s="12">
        <v>35539</v>
      </c>
      <c r="AX12" s="12">
        <v>13703</v>
      </c>
      <c r="AY12" s="12">
        <v>140942</v>
      </c>
      <c r="AZ12" s="13">
        <v>132181</v>
      </c>
    </row>
    <row r="13" spans="1:54" x14ac:dyDescent="0.3">
      <c r="A13" s="1" t="s">
        <v>29</v>
      </c>
      <c r="B13" s="1" t="s">
        <v>844</v>
      </c>
      <c r="C13" s="12">
        <v>5608667</v>
      </c>
      <c r="D13" s="12">
        <v>45305</v>
      </c>
      <c r="E13" s="12">
        <v>24519</v>
      </c>
      <c r="F13" s="12">
        <v>102066</v>
      </c>
      <c r="G13" s="12">
        <v>109248</v>
      </c>
      <c r="H13" s="12">
        <v>5642763</v>
      </c>
      <c r="I13" s="12">
        <v>36192</v>
      </c>
      <c r="J13" s="12">
        <v>20422</v>
      </c>
      <c r="K13" s="12">
        <v>104977</v>
      </c>
      <c r="L13" s="12">
        <v>111238</v>
      </c>
      <c r="M13" s="12">
        <v>5675030</v>
      </c>
      <c r="N13" s="12">
        <v>36422</v>
      </c>
      <c r="O13" s="12">
        <v>22421</v>
      </c>
      <c r="P13" s="12">
        <v>104244</v>
      </c>
      <c r="Q13" s="12">
        <v>107245</v>
      </c>
      <c r="R13" s="12">
        <v>5713439</v>
      </c>
      <c r="S13" s="12">
        <v>42317</v>
      </c>
      <c r="T13" s="12">
        <v>22645</v>
      </c>
      <c r="U13" s="12">
        <v>109152</v>
      </c>
      <c r="V13" s="12">
        <v>112103</v>
      </c>
      <c r="W13" s="12">
        <v>5755032</v>
      </c>
      <c r="X13" s="12">
        <v>50357</v>
      </c>
      <c r="Y13" s="12">
        <v>22140</v>
      </c>
      <c r="Z13" s="12">
        <v>108992</v>
      </c>
      <c r="AA13" s="12">
        <v>111040</v>
      </c>
      <c r="AB13" s="12">
        <v>5810773</v>
      </c>
      <c r="AC13" s="12">
        <v>54885</v>
      </c>
      <c r="AD13" s="12">
        <v>19608</v>
      </c>
      <c r="AE13" s="12">
        <v>110942</v>
      </c>
      <c r="AF13" s="12">
        <v>109246</v>
      </c>
      <c r="AG13" s="12">
        <v>5860706</v>
      </c>
      <c r="AH13" s="12">
        <v>45319</v>
      </c>
      <c r="AI13" s="12">
        <v>17095</v>
      </c>
      <c r="AJ13" s="12">
        <v>135324</v>
      </c>
      <c r="AK13" s="12">
        <v>129636</v>
      </c>
      <c r="AL13" s="12">
        <v>5900757</v>
      </c>
      <c r="AM13" s="12">
        <v>50823</v>
      </c>
      <c r="AN13" s="12">
        <v>24906</v>
      </c>
      <c r="AO13" s="12">
        <v>135723</v>
      </c>
      <c r="AP13" s="12">
        <v>133000</v>
      </c>
      <c r="AQ13" s="12">
        <v>5934037</v>
      </c>
      <c r="AR13" s="12">
        <v>49997</v>
      </c>
      <c r="AS13" s="12">
        <v>27502</v>
      </c>
      <c r="AT13" s="12">
        <v>137783</v>
      </c>
      <c r="AU13" s="12">
        <v>139653</v>
      </c>
      <c r="AV13" s="12">
        <v>5961929</v>
      </c>
      <c r="AW13" s="12">
        <v>50814</v>
      </c>
      <c r="AX13" s="12">
        <v>22367</v>
      </c>
      <c r="AY13" s="12">
        <v>124128</v>
      </c>
      <c r="AZ13" s="13">
        <v>127420</v>
      </c>
    </row>
    <row r="14" spans="1:54" x14ac:dyDescent="0.3">
      <c r="A14" s="1" t="s">
        <v>30</v>
      </c>
      <c r="B14" s="1" t="s">
        <v>31</v>
      </c>
      <c r="C14" s="12">
        <v>5862418</v>
      </c>
      <c r="D14" s="12">
        <v>43198</v>
      </c>
      <c r="E14" s="12">
        <v>25260</v>
      </c>
      <c r="F14" s="12">
        <v>145352</v>
      </c>
      <c r="G14" s="12">
        <v>130732</v>
      </c>
      <c r="H14" s="12">
        <v>5905914</v>
      </c>
      <c r="I14" s="12">
        <v>36974</v>
      </c>
      <c r="J14" s="12">
        <v>29012</v>
      </c>
      <c r="K14" s="12">
        <v>151679</v>
      </c>
      <c r="L14" s="12">
        <v>136657</v>
      </c>
      <c r="M14" s="12">
        <v>5951934</v>
      </c>
      <c r="N14" s="12">
        <v>35754</v>
      </c>
      <c r="O14" s="12">
        <v>23234</v>
      </c>
      <c r="P14" s="12">
        <v>149489</v>
      </c>
      <c r="Q14" s="12">
        <v>131952</v>
      </c>
      <c r="R14" s="12">
        <v>6017250</v>
      </c>
      <c r="S14" s="12">
        <v>41234</v>
      </c>
      <c r="T14" s="12">
        <v>19422</v>
      </c>
      <c r="U14" s="12">
        <v>158743</v>
      </c>
      <c r="V14" s="12">
        <v>139250</v>
      </c>
      <c r="W14" s="12">
        <v>6075970</v>
      </c>
      <c r="X14" s="12">
        <v>46207</v>
      </c>
      <c r="Y14" s="12">
        <v>18594</v>
      </c>
      <c r="Z14" s="12">
        <v>157996</v>
      </c>
      <c r="AA14" s="12">
        <v>143359</v>
      </c>
      <c r="AB14" s="12">
        <v>6129005</v>
      </c>
      <c r="AC14" s="12">
        <v>47634</v>
      </c>
      <c r="AD14" s="12">
        <v>26002</v>
      </c>
      <c r="AE14" s="12">
        <v>156946</v>
      </c>
      <c r="AF14" s="12">
        <v>141857</v>
      </c>
      <c r="AG14" s="12">
        <v>6168432</v>
      </c>
      <c r="AH14" s="12">
        <v>41488</v>
      </c>
      <c r="AI14" s="12">
        <v>26481</v>
      </c>
      <c r="AJ14" s="12">
        <v>176465</v>
      </c>
      <c r="AK14" s="12">
        <v>167656</v>
      </c>
      <c r="AL14" s="12">
        <v>6201214</v>
      </c>
      <c r="AM14" s="12">
        <v>45878</v>
      </c>
      <c r="AN14" s="12">
        <v>33485</v>
      </c>
      <c r="AO14" s="12">
        <v>179464</v>
      </c>
      <c r="AP14" s="12">
        <v>169183</v>
      </c>
      <c r="AQ14" s="12">
        <v>6236072</v>
      </c>
      <c r="AR14" s="12">
        <v>42556</v>
      </c>
      <c r="AS14" s="12">
        <v>31704</v>
      </c>
      <c r="AT14" s="12">
        <v>185894</v>
      </c>
      <c r="AU14" s="12">
        <v>172940</v>
      </c>
      <c r="AV14" s="12">
        <v>6269161</v>
      </c>
      <c r="AW14" s="12">
        <v>42324</v>
      </c>
      <c r="AX14" s="12">
        <v>27289</v>
      </c>
      <c r="AY14" s="12">
        <v>170971</v>
      </c>
      <c r="AZ14" s="13">
        <v>153578</v>
      </c>
    </row>
    <row r="15" spans="1:54" x14ac:dyDescent="0.3">
      <c r="A15" s="1" t="s">
        <v>32</v>
      </c>
      <c r="B15" s="1" t="s">
        <v>33</v>
      </c>
      <c r="C15" s="12">
        <v>8204407</v>
      </c>
      <c r="D15" s="12">
        <v>205343</v>
      </c>
      <c r="E15" s="12">
        <v>102326</v>
      </c>
      <c r="F15" s="12">
        <v>201620</v>
      </c>
      <c r="G15" s="12">
        <v>241972</v>
      </c>
      <c r="H15" s="12">
        <v>8308833</v>
      </c>
      <c r="I15" s="12">
        <v>176340</v>
      </c>
      <c r="J15" s="12">
        <v>107159</v>
      </c>
      <c r="K15" s="12">
        <v>203482</v>
      </c>
      <c r="L15" s="12">
        <v>255141</v>
      </c>
      <c r="M15" s="12">
        <v>8417458</v>
      </c>
      <c r="N15" s="12">
        <v>170054</v>
      </c>
      <c r="O15" s="12">
        <v>90237</v>
      </c>
      <c r="P15" s="12">
        <v>196571</v>
      </c>
      <c r="Q15" s="12">
        <v>251599</v>
      </c>
      <c r="R15" s="12">
        <v>8539398</v>
      </c>
      <c r="S15" s="12">
        <v>200902</v>
      </c>
      <c r="T15" s="12">
        <v>93495</v>
      </c>
      <c r="U15" s="12">
        <v>204443</v>
      </c>
      <c r="V15" s="12">
        <v>273077</v>
      </c>
      <c r="W15" s="12">
        <v>8666930</v>
      </c>
      <c r="X15" s="12">
        <v>212837</v>
      </c>
      <c r="Y15" s="12">
        <v>86447</v>
      </c>
      <c r="Z15" s="12">
        <v>205531</v>
      </c>
      <c r="AA15" s="12">
        <v>283066</v>
      </c>
      <c r="AB15" s="12">
        <v>8769659</v>
      </c>
      <c r="AC15" s="12">
        <v>208593</v>
      </c>
      <c r="AD15" s="12">
        <v>94368</v>
      </c>
      <c r="AE15" s="12">
        <v>198327</v>
      </c>
      <c r="AF15" s="12">
        <v>291629</v>
      </c>
      <c r="AG15" s="12">
        <v>8825001</v>
      </c>
      <c r="AH15" s="12">
        <v>190401</v>
      </c>
      <c r="AI15" s="12">
        <v>106913</v>
      </c>
      <c r="AJ15" s="12">
        <v>229405</v>
      </c>
      <c r="AK15" s="12">
        <v>336013</v>
      </c>
      <c r="AL15" s="12">
        <v>8908081</v>
      </c>
      <c r="AM15" s="12">
        <v>201872</v>
      </c>
      <c r="AN15" s="12">
        <v>89079</v>
      </c>
      <c r="AO15" s="12">
        <v>237275</v>
      </c>
      <c r="AP15" s="12">
        <v>340505</v>
      </c>
      <c r="AQ15" s="12">
        <v>8961989</v>
      </c>
      <c r="AR15" s="12">
        <v>192920</v>
      </c>
      <c r="AS15" s="12">
        <v>115511</v>
      </c>
      <c r="AT15" s="12">
        <v>255299</v>
      </c>
      <c r="AU15" s="12">
        <v>349291</v>
      </c>
      <c r="AV15" s="12">
        <v>9002488</v>
      </c>
      <c r="AW15" s="12">
        <v>200389</v>
      </c>
      <c r="AX15" s="12">
        <v>115844</v>
      </c>
      <c r="AY15" s="12">
        <v>218902</v>
      </c>
      <c r="AZ15" s="13">
        <v>320283</v>
      </c>
    </row>
    <row r="16" spans="1:54" x14ac:dyDescent="0.3">
      <c r="A16" s="1" t="s">
        <v>34</v>
      </c>
      <c r="B16" s="1" t="s">
        <v>35</v>
      </c>
      <c r="C16" s="12">
        <v>8652784</v>
      </c>
      <c r="D16" s="12">
        <v>71385</v>
      </c>
      <c r="E16" s="12">
        <v>53739</v>
      </c>
      <c r="F16" s="12">
        <v>229093</v>
      </c>
      <c r="G16" s="12">
        <v>208410</v>
      </c>
      <c r="H16" s="12">
        <v>8724928</v>
      </c>
      <c r="I16" s="12">
        <v>62546</v>
      </c>
      <c r="J16" s="12">
        <v>49177</v>
      </c>
      <c r="K16" s="12">
        <v>240745</v>
      </c>
      <c r="L16" s="12">
        <v>216412</v>
      </c>
      <c r="M16" s="12">
        <v>8793154</v>
      </c>
      <c r="N16" s="12">
        <v>60068</v>
      </c>
      <c r="O16" s="12">
        <v>43989</v>
      </c>
      <c r="P16" s="12">
        <v>232608</v>
      </c>
      <c r="Q16" s="12">
        <v>207754</v>
      </c>
      <c r="R16" s="12">
        <v>8874005</v>
      </c>
      <c r="S16" s="12">
        <v>71392</v>
      </c>
      <c r="T16" s="12">
        <v>37464</v>
      </c>
      <c r="U16" s="12">
        <v>242323</v>
      </c>
      <c r="V16" s="12">
        <v>222328</v>
      </c>
      <c r="W16" s="12">
        <v>8949392</v>
      </c>
      <c r="X16" s="12">
        <v>77609</v>
      </c>
      <c r="Y16" s="12">
        <v>40764</v>
      </c>
      <c r="Z16" s="12">
        <v>240286</v>
      </c>
      <c r="AA16" s="12">
        <v>224014</v>
      </c>
      <c r="AB16" s="12">
        <v>9030347</v>
      </c>
      <c r="AC16" s="12">
        <v>79278</v>
      </c>
      <c r="AD16" s="12">
        <v>38103</v>
      </c>
      <c r="AE16" s="12">
        <v>238756</v>
      </c>
      <c r="AF16" s="12">
        <v>225097</v>
      </c>
      <c r="AG16" s="12">
        <v>9080825</v>
      </c>
      <c r="AH16" s="12">
        <v>69230</v>
      </c>
      <c r="AI16" s="12">
        <v>43573</v>
      </c>
      <c r="AJ16" s="12">
        <v>268850</v>
      </c>
      <c r="AK16" s="12">
        <v>261949</v>
      </c>
      <c r="AL16" s="12">
        <v>9133625</v>
      </c>
      <c r="AM16" s="12">
        <v>78513</v>
      </c>
      <c r="AN16" s="12">
        <v>50302</v>
      </c>
      <c r="AO16" s="12">
        <v>274281</v>
      </c>
      <c r="AP16" s="12">
        <v>263614</v>
      </c>
      <c r="AQ16" s="12">
        <v>9180135</v>
      </c>
      <c r="AR16" s="12">
        <v>73944</v>
      </c>
      <c r="AS16" s="12">
        <v>52855</v>
      </c>
      <c r="AT16" s="12">
        <v>282745</v>
      </c>
      <c r="AU16" s="12">
        <v>272595</v>
      </c>
      <c r="AV16" s="12">
        <v>9217265</v>
      </c>
      <c r="AW16" s="12">
        <v>76086</v>
      </c>
      <c r="AX16" s="12">
        <v>61701</v>
      </c>
      <c r="AY16" s="12">
        <v>257708</v>
      </c>
      <c r="AZ16" s="13">
        <v>240025</v>
      </c>
    </row>
    <row r="17" spans="1:52" x14ac:dyDescent="0.3">
      <c r="A17" s="1" t="s">
        <v>36</v>
      </c>
      <c r="B17" s="1" t="s">
        <v>37</v>
      </c>
      <c r="C17" s="12">
        <v>5300831</v>
      </c>
      <c r="D17" s="12">
        <v>34913</v>
      </c>
      <c r="E17" s="12">
        <v>21581</v>
      </c>
      <c r="F17" s="12">
        <v>136772</v>
      </c>
      <c r="G17" s="12">
        <v>117556</v>
      </c>
      <c r="H17" s="12">
        <v>5339739</v>
      </c>
      <c r="I17" s="12">
        <v>30421</v>
      </c>
      <c r="J17" s="12">
        <v>20061</v>
      </c>
      <c r="K17" s="12">
        <v>139717</v>
      </c>
      <c r="L17" s="12">
        <v>120281</v>
      </c>
      <c r="M17" s="12">
        <v>5377702</v>
      </c>
      <c r="N17" s="12">
        <v>30811</v>
      </c>
      <c r="O17" s="12">
        <v>19968</v>
      </c>
      <c r="P17" s="12">
        <v>136831</v>
      </c>
      <c r="Q17" s="12">
        <v>115817</v>
      </c>
      <c r="R17" s="12">
        <v>5423278</v>
      </c>
      <c r="S17" s="12">
        <v>35097</v>
      </c>
      <c r="T17" s="12">
        <v>23311</v>
      </c>
      <c r="U17" s="12">
        <v>145956</v>
      </c>
      <c r="V17" s="12">
        <v>120252</v>
      </c>
      <c r="W17" s="12">
        <v>5471610</v>
      </c>
      <c r="X17" s="12">
        <v>38232</v>
      </c>
      <c r="Y17" s="12">
        <v>22698</v>
      </c>
      <c r="Z17" s="12">
        <v>147056</v>
      </c>
      <c r="AA17" s="12">
        <v>117491</v>
      </c>
      <c r="AB17" s="12">
        <v>5516973</v>
      </c>
      <c r="AC17" s="12">
        <v>38541</v>
      </c>
      <c r="AD17" s="12">
        <v>27427</v>
      </c>
      <c r="AE17" s="12">
        <v>146834</v>
      </c>
      <c r="AF17" s="12">
        <v>116686</v>
      </c>
      <c r="AG17" s="12">
        <v>5559316</v>
      </c>
      <c r="AH17" s="12">
        <v>33990</v>
      </c>
      <c r="AI17" s="12">
        <v>26366</v>
      </c>
      <c r="AJ17" s="12">
        <v>169758</v>
      </c>
      <c r="AK17" s="12">
        <v>135739</v>
      </c>
      <c r="AL17" s="12">
        <v>5599735</v>
      </c>
      <c r="AM17" s="12">
        <v>38225</v>
      </c>
      <c r="AN17" s="12">
        <v>22746</v>
      </c>
      <c r="AO17" s="12">
        <v>169578</v>
      </c>
      <c r="AP17" s="12">
        <v>140298</v>
      </c>
      <c r="AQ17" s="12">
        <v>5624696</v>
      </c>
      <c r="AR17" s="12">
        <v>36046</v>
      </c>
      <c r="AS17" s="12">
        <v>35265</v>
      </c>
      <c r="AT17" s="12">
        <v>171520</v>
      </c>
      <c r="AU17" s="12">
        <v>145328</v>
      </c>
      <c r="AV17" s="12">
        <v>5659143</v>
      </c>
      <c r="AW17" s="12">
        <v>37097</v>
      </c>
      <c r="AX17" s="12">
        <v>24698</v>
      </c>
      <c r="AY17" s="12">
        <v>158484</v>
      </c>
      <c r="AZ17" s="13">
        <v>131432</v>
      </c>
    </row>
    <row r="18" spans="1:52" x14ac:dyDescent="0.3">
      <c r="A18" s="1"/>
      <c r="B18" s="1"/>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3"/>
    </row>
    <row r="19" spans="1:52" x14ac:dyDescent="0.3">
      <c r="A19" s="1" t="s">
        <v>39</v>
      </c>
      <c r="B19" s="1" t="s">
        <v>40</v>
      </c>
      <c r="C19" s="12">
        <v>622312</v>
      </c>
      <c r="D19" s="12">
        <v>7841</v>
      </c>
      <c r="E19" s="12">
        <v>4958</v>
      </c>
      <c r="F19" s="12">
        <v>29039</v>
      </c>
      <c r="G19" s="12">
        <v>28373</v>
      </c>
      <c r="H19" s="12">
        <v>625908</v>
      </c>
      <c r="I19" s="12">
        <v>7758</v>
      </c>
      <c r="J19" s="12">
        <v>7553</v>
      </c>
      <c r="K19" s="12" t="s">
        <v>809</v>
      </c>
      <c r="L19" s="12" t="s">
        <v>809</v>
      </c>
      <c r="M19" s="12">
        <v>628918</v>
      </c>
      <c r="N19" s="12">
        <v>6847</v>
      </c>
      <c r="O19" s="12">
        <v>5135</v>
      </c>
      <c r="P19" s="12">
        <v>28677</v>
      </c>
      <c r="Q19" s="12">
        <v>28351</v>
      </c>
      <c r="R19" s="12">
        <v>635186</v>
      </c>
      <c r="S19" s="12">
        <v>7421</v>
      </c>
      <c r="T19" s="12">
        <v>4691</v>
      </c>
      <c r="U19" s="12">
        <v>30185</v>
      </c>
      <c r="V19" s="12">
        <v>29450</v>
      </c>
      <c r="W19" s="12">
        <v>641524</v>
      </c>
      <c r="X19" s="12">
        <v>7864</v>
      </c>
      <c r="Y19" s="12">
        <v>4355</v>
      </c>
      <c r="Z19" s="12">
        <v>30415</v>
      </c>
      <c r="AA19" s="12">
        <v>30164</v>
      </c>
      <c r="AB19" s="12">
        <v>644575</v>
      </c>
      <c r="AC19" s="12">
        <v>7749</v>
      </c>
      <c r="AD19" s="12">
        <v>5946</v>
      </c>
      <c r="AE19" s="12">
        <v>29586</v>
      </c>
      <c r="AF19" s="12">
        <v>30416</v>
      </c>
      <c r="AG19" s="12">
        <v>648237</v>
      </c>
      <c r="AH19" s="12">
        <v>7080</v>
      </c>
      <c r="AI19" s="12">
        <v>5865</v>
      </c>
      <c r="AJ19" s="12">
        <v>34819</v>
      </c>
      <c r="AK19" s="12">
        <v>34305</v>
      </c>
      <c r="AL19" s="12">
        <v>651482</v>
      </c>
      <c r="AM19" s="12">
        <v>8977</v>
      </c>
      <c r="AN19" s="12">
        <v>7440</v>
      </c>
      <c r="AO19" s="12">
        <v>35066</v>
      </c>
      <c r="AP19" s="12">
        <v>34799</v>
      </c>
      <c r="AQ19" s="12">
        <v>653537</v>
      </c>
      <c r="AR19" s="12">
        <v>8169</v>
      </c>
      <c r="AS19" s="12">
        <v>7709</v>
      </c>
      <c r="AT19" s="12">
        <v>35851</v>
      </c>
      <c r="AU19" s="12">
        <v>35766</v>
      </c>
      <c r="AV19" s="12">
        <v>657204</v>
      </c>
      <c r="AW19" s="12">
        <v>8663</v>
      </c>
      <c r="AX19" s="12">
        <v>6218</v>
      </c>
      <c r="AY19" s="12">
        <v>32978</v>
      </c>
      <c r="AZ19" s="13">
        <v>32071</v>
      </c>
    </row>
    <row r="20" spans="1:52" x14ac:dyDescent="0.3">
      <c r="A20" s="1" t="s">
        <v>41</v>
      </c>
      <c r="B20" s="1" t="s">
        <v>42</v>
      </c>
      <c r="C20" s="12">
        <v>499817</v>
      </c>
      <c r="D20" s="12">
        <v>1583</v>
      </c>
      <c r="E20" s="12">
        <v>1273</v>
      </c>
      <c r="F20" s="12">
        <v>11317</v>
      </c>
      <c r="G20" s="12">
        <v>11576</v>
      </c>
      <c r="H20" s="12">
        <v>499205</v>
      </c>
      <c r="I20" s="12">
        <v>1336</v>
      </c>
      <c r="J20" s="12">
        <v>1169</v>
      </c>
      <c r="K20" s="12" t="s">
        <v>809</v>
      </c>
      <c r="L20" s="12" t="s">
        <v>809</v>
      </c>
      <c r="M20" s="12">
        <v>498499</v>
      </c>
      <c r="N20" s="12">
        <v>1253</v>
      </c>
      <c r="O20" s="12">
        <v>1128</v>
      </c>
      <c r="P20" s="12">
        <v>11426</v>
      </c>
      <c r="Q20" s="12">
        <v>11579</v>
      </c>
      <c r="R20" s="12">
        <v>498376</v>
      </c>
      <c r="S20" s="12">
        <v>1378</v>
      </c>
      <c r="T20" s="12">
        <v>1358</v>
      </c>
      <c r="U20" s="12">
        <v>12212</v>
      </c>
      <c r="V20" s="12">
        <v>12028</v>
      </c>
      <c r="W20" s="12">
        <v>498581</v>
      </c>
      <c r="X20" s="12">
        <v>1580</v>
      </c>
      <c r="Y20" s="12">
        <v>1238</v>
      </c>
      <c r="Z20" s="12">
        <v>12113</v>
      </c>
      <c r="AA20" s="12">
        <v>11463</v>
      </c>
      <c r="AB20" s="12">
        <v>498793</v>
      </c>
      <c r="AC20" s="12">
        <v>1592</v>
      </c>
      <c r="AD20" s="12">
        <v>1126</v>
      </c>
      <c r="AE20" s="12">
        <v>11882</v>
      </c>
      <c r="AF20" s="12">
        <v>11518</v>
      </c>
      <c r="AG20" s="12">
        <v>498375</v>
      </c>
      <c r="AH20" s="12">
        <v>1394</v>
      </c>
      <c r="AI20" s="12">
        <v>1529</v>
      </c>
      <c r="AJ20" s="12">
        <v>13285</v>
      </c>
      <c r="AK20" s="12">
        <v>12183</v>
      </c>
      <c r="AL20" s="12">
        <v>498888</v>
      </c>
      <c r="AM20" s="12">
        <v>1625</v>
      </c>
      <c r="AN20" s="12">
        <v>1465</v>
      </c>
      <c r="AO20" s="12">
        <v>13595</v>
      </c>
      <c r="AP20" s="12">
        <v>11929</v>
      </c>
      <c r="AQ20" s="12">
        <v>500012</v>
      </c>
      <c r="AR20" s="12">
        <v>1425</v>
      </c>
      <c r="AS20" s="12">
        <v>826</v>
      </c>
      <c r="AT20" s="12">
        <v>13783</v>
      </c>
      <c r="AU20" s="12">
        <v>12360</v>
      </c>
      <c r="AV20" s="12">
        <v>499781</v>
      </c>
      <c r="AW20" s="12">
        <v>1301</v>
      </c>
      <c r="AX20" s="12">
        <v>1040</v>
      </c>
      <c r="AY20" s="12">
        <v>12302</v>
      </c>
      <c r="AZ20" s="13">
        <v>10519</v>
      </c>
    </row>
    <row r="21" spans="1:52" x14ac:dyDescent="0.3">
      <c r="A21" s="1" t="s">
        <v>43</v>
      </c>
      <c r="B21" s="1" t="s">
        <v>44</v>
      </c>
      <c r="C21" s="12">
        <v>770688</v>
      </c>
      <c r="D21" s="12">
        <v>1609</v>
      </c>
      <c r="E21" s="12">
        <v>1347</v>
      </c>
      <c r="F21" s="12">
        <v>23940</v>
      </c>
      <c r="G21" s="12">
        <v>22354</v>
      </c>
      <c r="H21" s="12">
        <v>773726</v>
      </c>
      <c r="I21" s="12">
        <v>1230</v>
      </c>
      <c r="J21" s="12">
        <v>1004</v>
      </c>
      <c r="K21" s="12" t="s">
        <v>809</v>
      </c>
      <c r="L21" s="12" t="s">
        <v>809</v>
      </c>
      <c r="M21" s="12">
        <v>776639</v>
      </c>
      <c r="N21" s="12">
        <v>1305</v>
      </c>
      <c r="O21" s="12">
        <v>950</v>
      </c>
      <c r="P21" s="12">
        <v>24601</v>
      </c>
      <c r="Q21" s="12">
        <v>22533</v>
      </c>
      <c r="R21" s="12">
        <v>780382</v>
      </c>
      <c r="S21" s="12">
        <v>1484</v>
      </c>
      <c r="T21" s="12">
        <v>656</v>
      </c>
      <c r="U21" s="12">
        <v>26516</v>
      </c>
      <c r="V21" s="12">
        <v>24011</v>
      </c>
      <c r="W21" s="12">
        <v>783082</v>
      </c>
      <c r="X21" s="12">
        <v>1597</v>
      </c>
      <c r="Y21" s="12">
        <v>740</v>
      </c>
      <c r="Z21" s="12">
        <v>26076</v>
      </c>
      <c r="AA21" s="12">
        <v>23554</v>
      </c>
      <c r="AB21" s="12">
        <v>786734</v>
      </c>
      <c r="AC21" s="12">
        <v>1610</v>
      </c>
      <c r="AD21" s="12">
        <v>822</v>
      </c>
      <c r="AE21" s="12">
        <v>26055</v>
      </c>
      <c r="AF21" s="12">
        <v>23157</v>
      </c>
      <c r="AG21" s="12">
        <v>791966</v>
      </c>
      <c r="AH21" s="12">
        <v>1508</v>
      </c>
      <c r="AI21" s="12">
        <v>798</v>
      </c>
      <c r="AJ21" s="12">
        <v>32239</v>
      </c>
      <c r="AK21" s="12">
        <v>27182</v>
      </c>
      <c r="AL21" s="12">
        <v>796142</v>
      </c>
      <c r="AM21" s="12">
        <v>1475</v>
      </c>
      <c r="AN21" s="12">
        <v>1423</v>
      </c>
      <c r="AO21" s="12">
        <v>32438</v>
      </c>
      <c r="AP21" s="12">
        <v>27472</v>
      </c>
      <c r="AQ21" s="12">
        <v>802694</v>
      </c>
      <c r="AR21" s="12">
        <v>1426</v>
      </c>
      <c r="AS21" s="12">
        <v>899</v>
      </c>
      <c r="AT21" s="12">
        <v>34771</v>
      </c>
      <c r="AU21" s="12">
        <v>27891</v>
      </c>
      <c r="AV21" s="12">
        <v>807183</v>
      </c>
      <c r="AW21" s="12">
        <v>1293</v>
      </c>
      <c r="AX21" s="12">
        <v>557</v>
      </c>
      <c r="AY21" s="12">
        <v>30581</v>
      </c>
      <c r="AZ21" s="13">
        <v>24950</v>
      </c>
    </row>
    <row r="22" spans="1:52" x14ac:dyDescent="0.3">
      <c r="A22" s="1" t="s">
        <v>45</v>
      </c>
      <c r="B22" s="1" t="s">
        <v>46</v>
      </c>
      <c r="C22" s="12">
        <v>747709</v>
      </c>
      <c r="D22" s="12">
        <v>4690</v>
      </c>
      <c r="E22" s="12">
        <v>2782</v>
      </c>
      <c r="F22" s="12">
        <v>30288</v>
      </c>
      <c r="G22" s="12">
        <v>26964</v>
      </c>
      <c r="H22" s="12">
        <v>753102</v>
      </c>
      <c r="I22" s="12">
        <v>3803</v>
      </c>
      <c r="J22" s="12">
        <v>1990</v>
      </c>
      <c r="K22" s="12" t="s">
        <v>809</v>
      </c>
      <c r="L22" s="12" t="s">
        <v>809</v>
      </c>
      <c r="M22" s="12">
        <v>757930</v>
      </c>
      <c r="N22" s="12">
        <v>3992</v>
      </c>
      <c r="O22" s="12">
        <v>2070</v>
      </c>
      <c r="P22" s="12">
        <v>30225</v>
      </c>
      <c r="Q22" s="12">
        <v>26446</v>
      </c>
      <c r="R22" s="12">
        <v>764702</v>
      </c>
      <c r="S22" s="12">
        <v>4360</v>
      </c>
      <c r="T22" s="12">
        <v>2337</v>
      </c>
      <c r="U22" s="12">
        <v>33270</v>
      </c>
      <c r="V22" s="12">
        <v>27861</v>
      </c>
      <c r="W22" s="12">
        <v>772406</v>
      </c>
      <c r="X22" s="12">
        <v>4582</v>
      </c>
      <c r="Y22" s="12">
        <v>2097</v>
      </c>
      <c r="Z22" s="12">
        <v>33745</v>
      </c>
      <c r="AA22" s="12">
        <v>26776</v>
      </c>
      <c r="AB22" s="12">
        <v>778831</v>
      </c>
      <c r="AC22" s="12">
        <v>4474</v>
      </c>
      <c r="AD22" s="12">
        <v>2901</v>
      </c>
      <c r="AE22" s="12">
        <v>33399</v>
      </c>
      <c r="AF22" s="12">
        <v>26958</v>
      </c>
      <c r="AG22" s="12">
        <v>787171</v>
      </c>
      <c r="AH22" s="12">
        <v>4019</v>
      </c>
      <c r="AI22" s="12">
        <v>2673</v>
      </c>
      <c r="AJ22" s="12">
        <v>39717</v>
      </c>
      <c r="AK22" s="12">
        <v>30779</v>
      </c>
      <c r="AL22" s="12">
        <v>795286</v>
      </c>
      <c r="AM22" s="12">
        <v>4641</v>
      </c>
      <c r="AN22" s="12">
        <v>2183</v>
      </c>
      <c r="AO22" s="12">
        <v>39583</v>
      </c>
      <c r="AP22" s="12">
        <v>31495</v>
      </c>
      <c r="AQ22" s="12">
        <v>802375</v>
      </c>
      <c r="AR22" s="12">
        <v>4459</v>
      </c>
      <c r="AS22" s="12">
        <v>3435</v>
      </c>
      <c r="AT22" s="12">
        <v>40372</v>
      </c>
      <c r="AU22" s="12">
        <v>32365</v>
      </c>
      <c r="AV22" s="12">
        <v>810716</v>
      </c>
      <c r="AW22" s="12">
        <v>4845</v>
      </c>
      <c r="AX22" s="12">
        <v>2480</v>
      </c>
      <c r="AY22" s="12">
        <v>37067</v>
      </c>
      <c r="AZ22" s="13">
        <v>28546</v>
      </c>
    </row>
    <row r="23" spans="1:52" x14ac:dyDescent="0.3">
      <c r="A23" s="1" t="s">
        <v>48</v>
      </c>
      <c r="B23" s="1" t="s">
        <v>49</v>
      </c>
      <c r="C23" s="12">
        <v>527209</v>
      </c>
      <c r="D23" s="12">
        <v>2358</v>
      </c>
      <c r="E23" s="12">
        <v>2197</v>
      </c>
      <c r="F23" s="12">
        <v>19901</v>
      </c>
      <c r="G23" s="12">
        <v>16095</v>
      </c>
      <c r="H23" s="12">
        <v>531088</v>
      </c>
      <c r="I23" s="12">
        <v>2295</v>
      </c>
      <c r="J23" s="12">
        <v>2048</v>
      </c>
      <c r="K23" s="12" t="s">
        <v>809</v>
      </c>
      <c r="L23" s="12" t="s">
        <v>809</v>
      </c>
      <c r="M23" s="12">
        <v>534904</v>
      </c>
      <c r="N23" s="12">
        <v>2012</v>
      </c>
      <c r="O23" s="12">
        <v>1548</v>
      </c>
      <c r="P23" s="12">
        <v>20598</v>
      </c>
      <c r="Q23" s="12">
        <v>16153</v>
      </c>
      <c r="R23" s="12">
        <v>540503</v>
      </c>
      <c r="S23" s="12">
        <v>2297</v>
      </c>
      <c r="T23" s="12">
        <v>1230</v>
      </c>
      <c r="U23" s="12">
        <v>22380</v>
      </c>
      <c r="V23" s="12">
        <v>17115</v>
      </c>
      <c r="W23" s="12">
        <v>545021</v>
      </c>
      <c r="X23" s="12">
        <v>2382</v>
      </c>
      <c r="Y23" s="12">
        <v>1229</v>
      </c>
      <c r="Z23" s="12">
        <v>21547</v>
      </c>
      <c r="AA23" s="12">
        <v>16714</v>
      </c>
      <c r="AB23" s="12">
        <v>549557</v>
      </c>
      <c r="AC23" s="12">
        <v>2641</v>
      </c>
      <c r="AD23" s="12">
        <v>1100</v>
      </c>
      <c r="AE23" s="12">
        <v>21122</v>
      </c>
      <c r="AF23" s="12">
        <v>16830</v>
      </c>
      <c r="AG23" s="12">
        <v>552259</v>
      </c>
      <c r="AH23" s="12">
        <v>2287</v>
      </c>
      <c r="AI23" s="12">
        <v>1193</v>
      </c>
      <c r="AJ23" s="12">
        <v>21809</v>
      </c>
      <c r="AK23" s="12">
        <v>18667</v>
      </c>
      <c r="AL23" s="12">
        <v>554590</v>
      </c>
      <c r="AM23" s="12">
        <v>2665</v>
      </c>
      <c r="AN23" s="12">
        <v>1471</v>
      </c>
      <c r="AO23" s="12">
        <v>21709</v>
      </c>
      <c r="AP23" s="12">
        <v>18749</v>
      </c>
      <c r="AQ23" s="12">
        <v>557229</v>
      </c>
      <c r="AR23" s="12">
        <v>2420</v>
      </c>
      <c r="AS23" s="12">
        <v>1397</v>
      </c>
      <c r="AT23" s="12">
        <v>22120</v>
      </c>
      <c r="AU23" s="12">
        <v>18761</v>
      </c>
      <c r="AV23" s="12">
        <v>558852</v>
      </c>
      <c r="AW23" s="12">
        <v>2367</v>
      </c>
      <c r="AX23" s="12">
        <v>1582</v>
      </c>
      <c r="AY23" s="12">
        <v>20107</v>
      </c>
      <c r="AZ23" s="13">
        <v>16936</v>
      </c>
    </row>
    <row r="24" spans="1:52" x14ac:dyDescent="0.3">
      <c r="A24" s="1" t="s">
        <v>50</v>
      </c>
      <c r="B24" s="1" t="s">
        <v>51</v>
      </c>
      <c r="C24" s="12">
        <v>1396599</v>
      </c>
      <c r="D24" s="12">
        <v>6667</v>
      </c>
      <c r="E24" s="12">
        <v>4519</v>
      </c>
      <c r="F24" s="12">
        <v>44181</v>
      </c>
      <c r="G24" s="12">
        <v>40407</v>
      </c>
      <c r="H24" s="12">
        <v>1407084</v>
      </c>
      <c r="I24" s="12">
        <v>5457</v>
      </c>
      <c r="J24" s="12">
        <v>3893</v>
      </c>
      <c r="K24" s="12" t="s">
        <v>809</v>
      </c>
      <c r="L24" s="12" t="s">
        <v>809</v>
      </c>
      <c r="M24" s="12">
        <v>1417596</v>
      </c>
      <c r="N24" s="12">
        <v>5357</v>
      </c>
      <c r="O24" s="12">
        <v>3374</v>
      </c>
      <c r="P24" s="12">
        <v>46206</v>
      </c>
      <c r="Q24" s="12">
        <v>40676</v>
      </c>
      <c r="R24" s="12">
        <v>1433282</v>
      </c>
      <c r="S24" s="12">
        <v>6424</v>
      </c>
      <c r="T24" s="12">
        <v>2978</v>
      </c>
      <c r="U24" s="12">
        <v>51101</v>
      </c>
      <c r="V24" s="12">
        <v>42685</v>
      </c>
      <c r="W24" s="12">
        <v>1445323</v>
      </c>
      <c r="X24" s="12">
        <v>7458</v>
      </c>
      <c r="Y24" s="12">
        <v>2655</v>
      </c>
      <c r="Z24" s="12">
        <v>50024</v>
      </c>
      <c r="AA24" s="12">
        <v>44941</v>
      </c>
      <c r="AB24" s="12">
        <v>1457910</v>
      </c>
      <c r="AC24" s="12">
        <v>7489</v>
      </c>
      <c r="AD24" s="12">
        <v>3866</v>
      </c>
      <c r="AE24" s="12">
        <v>50301</v>
      </c>
      <c r="AF24" s="12">
        <v>43853</v>
      </c>
      <c r="AG24" s="12">
        <v>1468177</v>
      </c>
      <c r="AH24" s="12">
        <v>6531</v>
      </c>
      <c r="AI24" s="12">
        <v>3679</v>
      </c>
      <c r="AJ24" s="12">
        <v>56289</v>
      </c>
      <c r="AK24" s="12">
        <v>50841</v>
      </c>
      <c r="AL24" s="12">
        <v>1477764</v>
      </c>
      <c r="AM24" s="12">
        <v>7065</v>
      </c>
      <c r="AN24" s="12">
        <v>4483</v>
      </c>
      <c r="AO24" s="12">
        <v>57150</v>
      </c>
      <c r="AP24" s="12">
        <v>51468</v>
      </c>
      <c r="AQ24" s="12">
        <v>1489189</v>
      </c>
      <c r="AR24" s="12">
        <v>6631</v>
      </c>
      <c r="AS24" s="12">
        <v>4232</v>
      </c>
      <c r="AT24" s="12">
        <v>59524</v>
      </c>
      <c r="AU24" s="12">
        <v>52435</v>
      </c>
      <c r="AV24" s="12">
        <v>1497759</v>
      </c>
      <c r="AW24" s="12">
        <v>6643</v>
      </c>
      <c r="AX24" s="12">
        <v>3748</v>
      </c>
      <c r="AY24" s="12">
        <v>52719</v>
      </c>
      <c r="AZ24" s="13">
        <v>47058</v>
      </c>
    </row>
    <row r="25" spans="1:52" x14ac:dyDescent="0.3">
      <c r="A25" s="1" t="s">
        <v>52</v>
      </c>
      <c r="B25" s="1" t="s">
        <v>53</v>
      </c>
      <c r="C25" s="12">
        <v>598289</v>
      </c>
      <c r="D25" s="12">
        <v>3273</v>
      </c>
      <c r="E25" s="12">
        <v>1805</v>
      </c>
      <c r="F25" s="12">
        <v>21606</v>
      </c>
      <c r="G25" s="12">
        <v>19790</v>
      </c>
      <c r="H25" s="12">
        <v>602216</v>
      </c>
      <c r="I25" s="12">
        <v>3136</v>
      </c>
      <c r="J25" s="12">
        <v>2247</v>
      </c>
      <c r="K25" s="12" t="s">
        <v>809</v>
      </c>
      <c r="L25" s="12" t="s">
        <v>809</v>
      </c>
      <c r="M25" s="12">
        <v>605959</v>
      </c>
      <c r="N25" s="12">
        <v>2689</v>
      </c>
      <c r="O25" s="12">
        <v>2050</v>
      </c>
      <c r="P25" s="12">
        <v>22096</v>
      </c>
      <c r="Q25" s="12">
        <v>19805</v>
      </c>
      <c r="R25" s="12">
        <v>611739</v>
      </c>
      <c r="S25" s="12">
        <v>3277</v>
      </c>
      <c r="T25" s="12">
        <v>2347</v>
      </c>
      <c r="U25" s="12">
        <v>23975</v>
      </c>
      <c r="V25" s="12">
        <v>20126</v>
      </c>
      <c r="W25" s="12">
        <v>617527</v>
      </c>
      <c r="X25" s="12">
        <v>3396</v>
      </c>
      <c r="Y25" s="12">
        <v>2321</v>
      </c>
      <c r="Z25" s="12">
        <v>23963</v>
      </c>
      <c r="AA25" s="12">
        <v>19804</v>
      </c>
      <c r="AB25" s="12">
        <v>623094</v>
      </c>
      <c r="AC25" s="12">
        <v>3433</v>
      </c>
      <c r="AD25" s="12">
        <v>2578</v>
      </c>
      <c r="AE25" s="12">
        <v>23765</v>
      </c>
      <c r="AF25" s="12">
        <v>19890</v>
      </c>
      <c r="AG25" s="12">
        <v>628139</v>
      </c>
      <c r="AH25" s="12">
        <v>3098</v>
      </c>
      <c r="AI25" s="12">
        <v>2407</v>
      </c>
      <c r="AJ25" s="12">
        <v>27249</v>
      </c>
      <c r="AK25" s="12">
        <v>23127</v>
      </c>
      <c r="AL25" s="12">
        <v>633558</v>
      </c>
      <c r="AM25" s="12">
        <v>3510</v>
      </c>
      <c r="AN25" s="12">
        <v>2289</v>
      </c>
      <c r="AO25" s="12">
        <v>27041</v>
      </c>
      <c r="AP25" s="12">
        <v>23216</v>
      </c>
      <c r="AQ25" s="12">
        <v>637070</v>
      </c>
      <c r="AR25" s="12">
        <v>3171</v>
      </c>
      <c r="AS25" s="12">
        <v>3338</v>
      </c>
      <c r="AT25" s="12">
        <v>27689</v>
      </c>
      <c r="AU25" s="12">
        <v>24139</v>
      </c>
      <c r="AV25" s="12">
        <v>640650</v>
      </c>
      <c r="AW25" s="12">
        <v>3093</v>
      </c>
      <c r="AX25" s="12">
        <v>2089</v>
      </c>
      <c r="AY25" s="12">
        <v>24877</v>
      </c>
      <c r="AZ25" s="13">
        <v>21647</v>
      </c>
    </row>
    <row r="26" spans="1:52" x14ac:dyDescent="0.3">
      <c r="A26" s="1" t="s">
        <v>54</v>
      </c>
      <c r="B26" s="1" t="s">
        <v>55</v>
      </c>
      <c r="C26" s="12">
        <v>2685386</v>
      </c>
      <c r="D26" s="12">
        <v>25899</v>
      </c>
      <c r="E26" s="12">
        <v>16016</v>
      </c>
      <c r="F26" s="12">
        <v>62767</v>
      </c>
      <c r="G26" s="12">
        <v>66954</v>
      </c>
      <c r="H26" s="12">
        <v>2701377</v>
      </c>
      <c r="I26" s="12">
        <v>21659</v>
      </c>
      <c r="J26" s="12">
        <v>14457</v>
      </c>
      <c r="K26" s="12" t="s">
        <v>809</v>
      </c>
      <c r="L26" s="12" t="s">
        <v>809</v>
      </c>
      <c r="M26" s="12">
        <v>2713572</v>
      </c>
      <c r="N26" s="12">
        <v>21051</v>
      </c>
      <c r="O26" s="12">
        <v>16244</v>
      </c>
      <c r="P26" s="12">
        <v>62013</v>
      </c>
      <c r="Q26" s="12">
        <v>67919</v>
      </c>
      <c r="R26" s="12">
        <v>2730123</v>
      </c>
      <c r="S26" s="12">
        <v>24061</v>
      </c>
      <c r="T26" s="12">
        <v>16691</v>
      </c>
      <c r="U26" s="12">
        <v>65098</v>
      </c>
      <c r="V26" s="12">
        <v>69844</v>
      </c>
      <c r="W26" s="12">
        <v>2754017</v>
      </c>
      <c r="X26" s="12">
        <v>27688</v>
      </c>
      <c r="Y26" s="12">
        <v>14207</v>
      </c>
      <c r="Z26" s="12">
        <v>66781</v>
      </c>
      <c r="AA26" s="12">
        <v>68300</v>
      </c>
      <c r="AB26" s="12">
        <v>2780844</v>
      </c>
      <c r="AC26" s="12">
        <v>30298</v>
      </c>
      <c r="AD26" s="12">
        <v>15240</v>
      </c>
      <c r="AE26" s="12">
        <v>67422</v>
      </c>
      <c r="AF26" s="12">
        <v>68871</v>
      </c>
      <c r="AG26" s="12">
        <v>2798799</v>
      </c>
      <c r="AH26" s="12">
        <v>25093</v>
      </c>
      <c r="AI26" s="12">
        <v>17371</v>
      </c>
      <c r="AJ26" s="12">
        <v>78405</v>
      </c>
      <c r="AK26" s="12">
        <v>80040</v>
      </c>
      <c r="AL26" s="12">
        <v>2812569</v>
      </c>
      <c r="AM26" s="12">
        <v>26499</v>
      </c>
      <c r="AN26" s="12">
        <v>18372</v>
      </c>
      <c r="AO26" s="12">
        <v>78220</v>
      </c>
      <c r="AP26" s="12">
        <v>82378</v>
      </c>
      <c r="AQ26" s="12">
        <v>2835686</v>
      </c>
      <c r="AR26" s="12">
        <v>26808</v>
      </c>
      <c r="AS26" s="12">
        <v>12156</v>
      </c>
      <c r="AT26" s="12">
        <v>83395</v>
      </c>
      <c r="AU26" s="12">
        <v>85835</v>
      </c>
      <c r="AV26" s="12">
        <v>2848286</v>
      </c>
      <c r="AW26" s="12">
        <v>27269</v>
      </c>
      <c r="AX26" s="12">
        <v>16777</v>
      </c>
      <c r="AY26" s="12">
        <v>74237</v>
      </c>
      <c r="AZ26" s="13">
        <v>78763</v>
      </c>
    </row>
    <row r="27" spans="1:52" x14ac:dyDescent="0.3">
      <c r="A27" s="1" t="s">
        <v>56</v>
      </c>
      <c r="B27" s="1" t="s">
        <v>57</v>
      </c>
      <c r="C27" s="12">
        <v>1322118</v>
      </c>
      <c r="D27" s="12">
        <v>6028</v>
      </c>
      <c r="E27" s="12">
        <v>5130</v>
      </c>
      <c r="F27" s="12">
        <v>49196</v>
      </c>
      <c r="G27" s="12">
        <v>44991</v>
      </c>
      <c r="H27" s="12">
        <v>1331394</v>
      </c>
      <c r="I27" s="12">
        <v>4902</v>
      </c>
      <c r="J27" s="12">
        <v>4090</v>
      </c>
      <c r="K27" s="12" t="s">
        <v>809</v>
      </c>
      <c r="L27" s="12" t="s">
        <v>809</v>
      </c>
      <c r="M27" s="12">
        <v>1340180</v>
      </c>
      <c r="N27" s="12">
        <v>4555</v>
      </c>
      <c r="O27" s="12">
        <v>4020</v>
      </c>
      <c r="P27" s="12">
        <v>50424</v>
      </c>
      <c r="Q27" s="12">
        <v>45384</v>
      </c>
      <c r="R27" s="12">
        <v>1349627</v>
      </c>
      <c r="S27" s="12">
        <v>5440</v>
      </c>
      <c r="T27" s="12">
        <v>3070</v>
      </c>
      <c r="U27" s="12">
        <v>51623</v>
      </c>
      <c r="V27" s="12">
        <v>47637</v>
      </c>
      <c r="W27" s="12">
        <v>1356994</v>
      </c>
      <c r="X27" s="12">
        <v>5543</v>
      </c>
      <c r="Y27" s="12">
        <v>3417</v>
      </c>
      <c r="Z27" s="12">
        <v>51671</v>
      </c>
      <c r="AA27" s="12">
        <v>48483</v>
      </c>
      <c r="AB27" s="12">
        <v>1365103</v>
      </c>
      <c r="AC27" s="12">
        <v>5741</v>
      </c>
      <c r="AD27" s="12">
        <v>3118</v>
      </c>
      <c r="AE27" s="12">
        <v>50715</v>
      </c>
      <c r="AF27" s="12">
        <v>48262</v>
      </c>
      <c r="AG27" s="12">
        <v>1370728</v>
      </c>
      <c r="AH27" s="12">
        <v>5094</v>
      </c>
      <c r="AI27" s="12">
        <v>3543</v>
      </c>
      <c r="AJ27" s="12">
        <v>58179</v>
      </c>
      <c r="AK27" s="12">
        <v>55202</v>
      </c>
      <c r="AL27" s="12">
        <v>1376316</v>
      </c>
      <c r="AM27" s="12">
        <v>5620</v>
      </c>
      <c r="AN27" s="12">
        <v>4252</v>
      </c>
      <c r="AO27" s="12">
        <v>58366</v>
      </c>
      <c r="AP27" s="12">
        <v>53893</v>
      </c>
      <c r="AQ27" s="12">
        <v>1382542</v>
      </c>
      <c r="AR27" s="12">
        <v>4927</v>
      </c>
      <c r="AS27" s="12">
        <v>4175</v>
      </c>
      <c r="AT27" s="12">
        <v>59865</v>
      </c>
      <c r="AU27" s="12">
        <v>55157</v>
      </c>
      <c r="AV27" s="12">
        <v>1389206</v>
      </c>
      <c r="AW27" s="12">
        <v>4687</v>
      </c>
      <c r="AX27" s="12">
        <v>4670</v>
      </c>
      <c r="AY27" s="12">
        <v>53602</v>
      </c>
      <c r="AZ27" s="13">
        <v>47268</v>
      </c>
    </row>
    <row r="28" spans="1:52" x14ac:dyDescent="0.3">
      <c r="A28" s="1" t="s">
        <v>58</v>
      </c>
      <c r="B28" s="1" t="s">
        <v>59</v>
      </c>
      <c r="C28" s="12">
        <v>1119824</v>
      </c>
      <c r="D28" s="12">
        <v>7199</v>
      </c>
      <c r="E28" s="12">
        <v>5439</v>
      </c>
      <c r="F28" s="12">
        <v>45648</v>
      </c>
      <c r="G28" s="12">
        <v>41538</v>
      </c>
      <c r="H28" s="12">
        <v>1129291</v>
      </c>
      <c r="I28" s="12">
        <v>6017</v>
      </c>
      <c r="J28" s="12">
        <v>6300</v>
      </c>
      <c r="K28" s="12" t="s">
        <v>809</v>
      </c>
      <c r="L28" s="12" t="s">
        <v>809</v>
      </c>
      <c r="M28" s="12">
        <v>1140618</v>
      </c>
      <c r="N28" s="12">
        <v>6238</v>
      </c>
      <c r="O28" s="12">
        <v>4857</v>
      </c>
      <c r="P28" s="12">
        <v>48583</v>
      </c>
      <c r="Q28" s="12">
        <v>43835</v>
      </c>
      <c r="R28" s="12">
        <v>1154195</v>
      </c>
      <c r="S28" s="12">
        <v>7627</v>
      </c>
      <c r="T28" s="12">
        <v>3626</v>
      </c>
      <c r="U28" s="12">
        <v>50919</v>
      </c>
      <c r="V28" s="12">
        <v>47428</v>
      </c>
      <c r="W28" s="12">
        <v>1165332</v>
      </c>
      <c r="X28" s="12">
        <v>8372</v>
      </c>
      <c r="Y28" s="12">
        <v>3539</v>
      </c>
      <c r="Z28" s="12">
        <v>50351</v>
      </c>
      <c r="AA28" s="12">
        <v>48983</v>
      </c>
      <c r="AB28" s="12">
        <v>1176386</v>
      </c>
      <c r="AC28" s="12">
        <v>8967</v>
      </c>
      <c r="AD28" s="12">
        <v>4329</v>
      </c>
      <c r="AE28" s="12">
        <v>50400</v>
      </c>
      <c r="AF28" s="12">
        <v>49591</v>
      </c>
      <c r="AG28" s="12">
        <v>1180934</v>
      </c>
      <c r="AH28" s="12">
        <v>7700</v>
      </c>
      <c r="AI28" s="12">
        <v>4897</v>
      </c>
      <c r="AJ28" s="12">
        <v>54955</v>
      </c>
      <c r="AK28" s="12">
        <v>57892</v>
      </c>
      <c r="AL28" s="12">
        <v>1184365</v>
      </c>
      <c r="AM28" s="12">
        <v>8351</v>
      </c>
      <c r="AN28" s="12">
        <v>5919</v>
      </c>
      <c r="AO28" s="12">
        <v>55035</v>
      </c>
      <c r="AP28" s="12">
        <v>58239</v>
      </c>
      <c r="AQ28" s="12">
        <v>1189519</v>
      </c>
      <c r="AR28" s="12">
        <v>7780</v>
      </c>
      <c r="AS28" s="12">
        <v>5689</v>
      </c>
      <c r="AT28" s="12">
        <v>57849</v>
      </c>
      <c r="AU28" s="12">
        <v>58874</v>
      </c>
      <c r="AV28" s="12">
        <v>1195672</v>
      </c>
      <c r="AW28" s="12">
        <v>7574</v>
      </c>
      <c r="AX28" s="12">
        <v>5244</v>
      </c>
      <c r="AY28" s="12">
        <v>52252</v>
      </c>
      <c r="AZ28" s="13">
        <v>51041</v>
      </c>
    </row>
    <row r="29" spans="1:52" x14ac:dyDescent="0.3">
      <c r="A29" s="1" t="s">
        <v>60</v>
      </c>
      <c r="B29" s="1" t="s">
        <v>61</v>
      </c>
      <c r="C29" s="12">
        <v>1466466</v>
      </c>
      <c r="D29" s="12">
        <v>9400</v>
      </c>
      <c r="E29" s="12">
        <v>6602</v>
      </c>
      <c r="F29" s="12">
        <v>48505</v>
      </c>
      <c r="G29" s="12">
        <v>42308</v>
      </c>
      <c r="H29" s="12">
        <v>1480151</v>
      </c>
      <c r="I29" s="12">
        <v>8623</v>
      </c>
      <c r="J29" s="12">
        <v>6074</v>
      </c>
      <c r="K29" s="12" t="s">
        <v>809</v>
      </c>
      <c r="L29" s="12" t="s">
        <v>809</v>
      </c>
      <c r="M29" s="12">
        <v>1493114</v>
      </c>
      <c r="N29" s="12">
        <v>7821</v>
      </c>
      <c r="O29" s="12">
        <v>5247</v>
      </c>
      <c r="P29" s="12">
        <v>50808</v>
      </c>
      <c r="Q29" s="12">
        <v>43764</v>
      </c>
      <c r="R29" s="12">
        <v>1509301</v>
      </c>
      <c r="S29" s="12">
        <v>9591</v>
      </c>
      <c r="T29" s="12">
        <v>4600</v>
      </c>
      <c r="U29" s="12">
        <v>54437</v>
      </c>
      <c r="V29" s="12">
        <v>46621</v>
      </c>
      <c r="W29" s="12">
        <v>1523100</v>
      </c>
      <c r="X29" s="12">
        <v>10402</v>
      </c>
      <c r="Y29" s="12">
        <v>4503</v>
      </c>
      <c r="Z29" s="12">
        <v>53407</v>
      </c>
      <c r="AA29" s="12">
        <v>47467</v>
      </c>
      <c r="AB29" s="12">
        <v>1540438</v>
      </c>
      <c r="AC29" s="12">
        <v>10610</v>
      </c>
      <c r="AD29" s="12">
        <v>4215</v>
      </c>
      <c r="AE29" s="12">
        <v>54097</v>
      </c>
      <c r="AF29" s="12">
        <v>46135</v>
      </c>
      <c r="AG29" s="12">
        <v>1554636</v>
      </c>
      <c r="AH29" s="12">
        <v>9384</v>
      </c>
      <c r="AI29" s="12">
        <v>4861</v>
      </c>
      <c r="AJ29" s="12">
        <v>58675</v>
      </c>
      <c r="AK29" s="12">
        <v>51477</v>
      </c>
      <c r="AL29" s="12">
        <v>1568623</v>
      </c>
      <c r="AM29" s="12">
        <v>9660</v>
      </c>
      <c r="AN29" s="12">
        <v>5673</v>
      </c>
      <c r="AO29" s="12">
        <v>59565</v>
      </c>
      <c r="AP29" s="12">
        <v>51556</v>
      </c>
      <c r="AQ29" s="12">
        <v>1581555</v>
      </c>
      <c r="AR29" s="12">
        <v>9073</v>
      </c>
      <c r="AS29" s="12">
        <v>5812</v>
      </c>
      <c r="AT29" s="12">
        <v>62066</v>
      </c>
      <c r="AU29" s="12">
        <v>53962</v>
      </c>
      <c r="AV29" s="12">
        <v>1589057</v>
      </c>
      <c r="AW29" s="12">
        <v>8922</v>
      </c>
      <c r="AX29" s="12">
        <v>7636</v>
      </c>
      <c r="AY29" s="12">
        <v>53861</v>
      </c>
      <c r="AZ29" s="13">
        <v>47592</v>
      </c>
    </row>
    <row r="30" spans="1:52" x14ac:dyDescent="0.3">
      <c r="A30" s="1" t="s">
        <v>62</v>
      </c>
      <c r="B30" s="1" t="s">
        <v>63</v>
      </c>
      <c r="C30" s="12">
        <v>1171558</v>
      </c>
      <c r="D30" s="12">
        <v>6767</v>
      </c>
      <c r="E30" s="12">
        <v>3393</v>
      </c>
      <c r="F30" s="12">
        <v>36294</v>
      </c>
      <c r="G30" s="12">
        <v>35681</v>
      </c>
      <c r="H30" s="12">
        <v>1175370</v>
      </c>
      <c r="I30" s="12">
        <v>5527</v>
      </c>
      <c r="J30" s="12">
        <v>3208</v>
      </c>
      <c r="K30" s="12" t="s">
        <v>809</v>
      </c>
      <c r="L30" s="12" t="s">
        <v>809</v>
      </c>
      <c r="M30" s="12">
        <v>1178594</v>
      </c>
      <c r="N30" s="12">
        <v>5415</v>
      </c>
      <c r="O30" s="12">
        <v>3777</v>
      </c>
      <c r="P30" s="12">
        <v>37668</v>
      </c>
      <c r="Q30" s="12">
        <v>37699</v>
      </c>
      <c r="R30" s="12">
        <v>1182605</v>
      </c>
      <c r="S30" s="12">
        <v>6036</v>
      </c>
      <c r="T30" s="12">
        <v>3973</v>
      </c>
      <c r="U30" s="12">
        <v>39771</v>
      </c>
      <c r="V30" s="12">
        <v>39125</v>
      </c>
      <c r="W30" s="12">
        <v>1188875</v>
      </c>
      <c r="X30" s="12">
        <v>6492</v>
      </c>
      <c r="Y30" s="12">
        <v>3336</v>
      </c>
      <c r="Z30" s="12">
        <v>39303</v>
      </c>
      <c r="AA30" s="12">
        <v>37487</v>
      </c>
      <c r="AB30" s="12">
        <v>1195418</v>
      </c>
      <c r="AC30" s="12">
        <v>6835</v>
      </c>
      <c r="AD30" s="12">
        <v>3871</v>
      </c>
      <c r="AE30" s="12">
        <v>39409</v>
      </c>
      <c r="AF30" s="12">
        <v>37263</v>
      </c>
      <c r="AG30" s="12">
        <v>1201855</v>
      </c>
      <c r="AH30" s="12">
        <v>6112</v>
      </c>
      <c r="AI30" s="12">
        <v>4408</v>
      </c>
      <c r="AJ30" s="12">
        <v>45385</v>
      </c>
      <c r="AK30" s="12">
        <v>40801</v>
      </c>
      <c r="AL30" s="12">
        <v>1210053</v>
      </c>
      <c r="AM30" s="12">
        <v>8133</v>
      </c>
      <c r="AN30" s="12">
        <v>3547</v>
      </c>
      <c r="AO30" s="12">
        <v>45066</v>
      </c>
      <c r="AP30" s="12">
        <v>40515</v>
      </c>
      <c r="AQ30" s="12">
        <v>1219799</v>
      </c>
      <c r="AR30" s="12">
        <v>7378</v>
      </c>
      <c r="AS30" s="12">
        <v>2182</v>
      </c>
      <c r="AT30" s="12">
        <v>46737</v>
      </c>
      <c r="AU30" s="12">
        <v>42250</v>
      </c>
      <c r="AV30" s="12">
        <v>1227076</v>
      </c>
      <c r="AW30" s="12">
        <v>7664</v>
      </c>
      <c r="AX30" s="12">
        <v>3401</v>
      </c>
      <c r="AY30" s="12">
        <v>43199</v>
      </c>
      <c r="AZ30" s="13">
        <v>37939</v>
      </c>
    </row>
    <row r="31" spans="1:52" x14ac:dyDescent="0.3">
      <c r="A31" s="1" t="s">
        <v>64</v>
      </c>
      <c r="B31" s="1" t="s">
        <v>65</v>
      </c>
      <c r="C31" s="12">
        <v>651179</v>
      </c>
      <c r="D31" s="12">
        <v>3589</v>
      </c>
      <c r="E31" s="12">
        <v>1707</v>
      </c>
      <c r="F31" s="12">
        <v>26635</v>
      </c>
      <c r="G31" s="12">
        <v>24697</v>
      </c>
      <c r="H31" s="12">
        <v>656182</v>
      </c>
      <c r="I31" s="12">
        <v>2806</v>
      </c>
      <c r="J31" s="12">
        <v>1935</v>
      </c>
      <c r="K31" s="12" t="s">
        <v>809</v>
      </c>
      <c r="L31" s="12" t="s">
        <v>809</v>
      </c>
      <c r="M31" s="12">
        <v>660917</v>
      </c>
      <c r="N31" s="12">
        <v>2514</v>
      </c>
      <c r="O31" s="12">
        <v>1614</v>
      </c>
      <c r="P31" s="12">
        <v>28102</v>
      </c>
      <c r="Q31" s="12">
        <v>25385</v>
      </c>
      <c r="R31" s="12">
        <v>666682</v>
      </c>
      <c r="S31" s="12">
        <v>2905</v>
      </c>
      <c r="T31" s="12">
        <v>1394</v>
      </c>
      <c r="U31" s="12">
        <v>30123</v>
      </c>
      <c r="V31" s="12">
        <v>26827</v>
      </c>
      <c r="W31" s="12">
        <v>673410</v>
      </c>
      <c r="X31" s="12">
        <v>3005</v>
      </c>
      <c r="Y31" s="12">
        <v>1567</v>
      </c>
      <c r="Z31" s="12">
        <v>30393</v>
      </c>
      <c r="AA31" s="12">
        <v>26015</v>
      </c>
      <c r="AB31" s="12">
        <v>680466</v>
      </c>
      <c r="AC31" s="12">
        <v>3072</v>
      </c>
      <c r="AD31" s="12">
        <v>1536</v>
      </c>
      <c r="AE31" s="12">
        <v>30298</v>
      </c>
      <c r="AF31" s="12">
        <v>25843</v>
      </c>
      <c r="AG31" s="12">
        <v>690212</v>
      </c>
      <c r="AH31" s="12">
        <v>2774</v>
      </c>
      <c r="AI31" s="12">
        <v>1321</v>
      </c>
      <c r="AJ31" s="12">
        <v>37099</v>
      </c>
      <c r="AK31" s="12">
        <v>29139</v>
      </c>
      <c r="AL31" s="12">
        <v>698268</v>
      </c>
      <c r="AM31" s="12">
        <v>3248</v>
      </c>
      <c r="AN31" s="12">
        <v>2328</v>
      </c>
      <c r="AO31" s="12">
        <v>37809</v>
      </c>
      <c r="AP31" s="12">
        <v>31291</v>
      </c>
      <c r="AQ31" s="12">
        <v>706155</v>
      </c>
      <c r="AR31" s="12">
        <v>3264</v>
      </c>
      <c r="AS31" s="12">
        <v>1713</v>
      </c>
      <c r="AT31" s="12">
        <v>38527</v>
      </c>
      <c r="AU31" s="12">
        <v>32700</v>
      </c>
      <c r="AV31" s="12">
        <v>713085</v>
      </c>
      <c r="AW31" s="12">
        <v>3528</v>
      </c>
      <c r="AX31" s="12">
        <v>1188</v>
      </c>
      <c r="AY31" s="12">
        <v>34068</v>
      </c>
      <c r="AZ31" s="13">
        <v>29284</v>
      </c>
    </row>
    <row r="32" spans="1:52" x14ac:dyDescent="0.3">
      <c r="A32" s="1" t="s">
        <v>66</v>
      </c>
      <c r="B32" s="1" t="s">
        <v>67</v>
      </c>
      <c r="C32" s="12">
        <v>714768</v>
      </c>
      <c r="D32" s="12">
        <v>3901</v>
      </c>
      <c r="E32" s="12">
        <v>2149</v>
      </c>
      <c r="F32" s="12">
        <v>25262</v>
      </c>
      <c r="G32" s="12">
        <v>23190</v>
      </c>
      <c r="H32" s="12">
        <v>719184</v>
      </c>
      <c r="I32" s="12">
        <v>3759</v>
      </c>
      <c r="J32" s="12">
        <v>2008</v>
      </c>
      <c r="K32" s="12" t="s">
        <v>809</v>
      </c>
      <c r="L32" s="12" t="s">
        <v>809</v>
      </c>
      <c r="M32" s="12">
        <v>724523</v>
      </c>
      <c r="N32" s="12">
        <v>4341</v>
      </c>
      <c r="O32" s="12">
        <v>1901</v>
      </c>
      <c r="P32" s="12">
        <v>26716</v>
      </c>
      <c r="Q32" s="12">
        <v>23928</v>
      </c>
      <c r="R32" s="12">
        <v>731886</v>
      </c>
      <c r="S32" s="12">
        <v>4732</v>
      </c>
      <c r="T32" s="12">
        <v>1339</v>
      </c>
      <c r="U32" s="12">
        <v>28402</v>
      </c>
      <c r="V32" s="12">
        <v>25253</v>
      </c>
      <c r="W32" s="12">
        <v>737350</v>
      </c>
      <c r="X32" s="12">
        <v>5156</v>
      </c>
      <c r="Y32" s="12">
        <v>1452</v>
      </c>
      <c r="Z32" s="12">
        <v>27086</v>
      </c>
      <c r="AA32" s="12">
        <v>25130</v>
      </c>
      <c r="AB32" s="12">
        <v>744811</v>
      </c>
      <c r="AC32" s="12">
        <v>5350</v>
      </c>
      <c r="AD32" s="12">
        <v>1514</v>
      </c>
      <c r="AE32" s="12">
        <v>27695</v>
      </c>
      <c r="AF32" s="12">
        <v>24482</v>
      </c>
      <c r="AG32" s="12">
        <v>751171</v>
      </c>
      <c r="AH32" s="12">
        <v>4537</v>
      </c>
      <c r="AI32" s="12">
        <v>1714</v>
      </c>
      <c r="AJ32" s="12">
        <v>32949</v>
      </c>
      <c r="AK32" s="12">
        <v>28619</v>
      </c>
      <c r="AL32" s="12">
        <v>755833</v>
      </c>
      <c r="AM32" s="12">
        <v>4758</v>
      </c>
      <c r="AN32" s="12">
        <v>3449</v>
      </c>
      <c r="AO32" s="12">
        <v>32965</v>
      </c>
      <c r="AP32" s="12">
        <v>28152</v>
      </c>
      <c r="AQ32" s="12">
        <v>761224</v>
      </c>
      <c r="AR32" s="12">
        <v>4225</v>
      </c>
      <c r="AS32" s="12">
        <v>2330</v>
      </c>
      <c r="AT32" s="12">
        <v>33787</v>
      </c>
      <c r="AU32" s="12">
        <v>29081</v>
      </c>
      <c r="AV32" s="12">
        <v>766333</v>
      </c>
      <c r="AW32" s="12">
        <v>4018</v>
      </c>
      <c r="AX32" s="12">
        <v>1374</v>
      </c>
      <c r="AY32" s="12">
        <v>31022</v>
      </c>
      <c r="AZ32" s="13">
        <v>26584</v>
      </c>
    </row>
    <row r="33" spans="1:52" x14ac:dyDescent="0.3">
      <c r="A33" s="1" t="s">
        <v>68</v>
      </c>
      <c r="B33" s="1" t="s">
        <v>69</v>
      </c>
      <c r="C33" s="12">
        <v>1380770</v>
      </c>
      <c r="D33" s="12">
        <v>9110</v>
      </c>
      <c r="E33" s="12">
        <v>5285</v>
      </c>
      <c r="F33" s="12">
        <v>28545</v>
      </c>
      <c r="G33" s="12">
        <v>31465</v>
      </c>
      <c r="H33" s="12">
        <v>1386444</v>
      </c>
      <c r="I33" s="12">
        <v>7744</v>
      </c>
      <c r="J33" s="12">
        <v>4138</v>
      </c>
      <c r="K33" s="12" t="s">
        <v>809</v>
      </c>
      <c r="L33" s="12" t="s">
        <v>809</v>
      </c>
      <c r="M33" s="12">
        <v>1388143</v>
      </c>
      <c r="N33" s="12">
        <v>7958</v>
      </c>
      <c r="O33" s="12">
        <v>5122</v>
      </c>
      <c r="P33" s="12">
        <v>29980</v>
      </c>
      <c r="Q33" s="12">
        <v>32219</v>
      </c>
      <c r="R33" s="12">
        <v>1393548</v>
      </c>
      <c r="S33" s="12">
        <v>9219</v>
      </c>
      <c r="T33" s="12">
        <v>5825</v>
      </c>
      <c r="U33" s="12">
        <v>32330</v>
      </c>
      <c r="V33" s="12">
        <v>32754</v>
      </c>
      <c r="W33" s="12">
        <v>1401516</v>
      </c>
      <c r="X33" s="12">
        <v>10161</v>
      </c>
      <c r="Y33" s="12">
        <v>4970</v>
      </c>
      <c r="Z33" s="12">
        <v>33524</v>
      </c>
      <c r="AA33" s="12">
        <v>31752</v>
      </c>
      <c r="AB33" s="12">
        <v>1411155</v>
      </c>
      <c r="AC33" s="12">
        <v>10633</v>
      </c>
      <c r="AD33" s="12">
        <v>5675</v>
      </c>
      <c r="AE33" s="12">
        <v>34814</v>
      </c>
      <c r="AF33" s="12">
        <v>31682</v>
      </c>
      <c r="AG33" s="12">
        <v>1416825</v>
      </c>
      <c r="AH33" s="12">
        <v>9462</v>
      </c>
      <c r="AI33" s="12">
        <v>7603</v>
      </c>
      <c r="AJ33" s="12">
        <v>39986</v>
      </c>
      <c r="AK33" s="12">
        <v>37135</v>
      </c>
      <c r="AL33" s="12">
        <v>1423065</v>
      </c>
      <c r="AM33" s="12">
        <v>11109</v>
      </c>
      <c r="AN33" s="12">
        <v>8355</v>
      </c>
      <c r="AO33" s="12">
        <v>41954</v>
      </c>
      <c r="AP33" s="12">
        <v>38724</v>
      </c>
      <c r="AQ33" s="12">
        <v>1429910</v>
      </c>
      <c r="AR33" s="12">
        <v>10594</v>
      </c>
      <c r="AS33" s="12">
        <v>5462</v>
      </c>
      <c r="AT33" s="12">
        <v>42135</v>
      </c>
      <c r="AU33" s="12">
        <v>41001</v>
      </c>
      <c r="AV33" s="12">
        <v>1434256</v>
      </c>
      <c r="AW33" s="12">
        <v>10978</v>
      </c>
      <c r="AX33" s="12">
        <v>7372</v>
      </c>
      <c r="AY33" s="12">
        <v>41610</v>
      </c>
      <c r="AZ33" s="13">
        <v>38520</v>
      </c>
    </row>
    <row r="34" spans="1:52" x14ac:dyDescent="0.3">
      <c r="A34" s="1" t="s">
        <v>70</v>
      </c>
      <c r="B34" s="1" t="s">
        <v>71</v>
      </c>
      <c r="C34" s="12">
        <v>859426</v>
      </c>
      <c r="D34" s="12">
        <v>5643</v>
      </c>
      <c r="E34" s="12">
        <v>2109</v>
      </c>
      <c r="F34" s="12">
        <v>24836</v>
      </c>
      <c r="G34" s="12">
        <v>22220</v>
      </c>
      <c r="H34" s="12">
        <v>864847</v>
      </c>
      <c r="I34" s="12">
        <v>4976</v>
      </c>
      <c r="J34" s="12">
        <v>2921</v>
      </c>
      <c r="K34" s="12" t="s">
        <v>809</v>
      </c>
      <c r="L34" s="12" t="s">
        <v>809</v>
      </c>
      <c r="M34" s="12">
        <v>870296</v>
      </c>
      <c r="N34" s="12">
        <v>5189</v>
      </c>
      <c r="O34" s="12">
        <v>2674</v>
      </c>
      <c r="P34" s="12">
        <v>25553</v>
      </c>
      <c r="Q34" s="12">
        <v>22459</v>
      </c>
      <c r="R34" s="12">
        <v>877388</v>
      </c>
      <c r="S34" s="12">
        <v>5657</v>
      </c>
      <c r="T34" s="12">
        <v>2124</v>
      </c>
      <c r="U34" s="12">
        <v>26734</v>
      </c>
      <c r="V34" s="12">
        <v>23848</v>
      </c>
      <c r="W34" s="12">
        <v>884748</v>
      </c>
      <c r="X34" s="12">
        <v>6207</v>
      </c>
      <c r="Y34" s="12">
        <v>1933</v>
      </c>
      <c r="Z34" s="12">
        <v>26893</v>
      </c>
      <c r="AA34" s="12">
        <v>23167</v>
      </c>
      <c r="AB34" s="12">
        <v>891731</v>
      </c>
      <c r="AC34" s="12">
        <v>6097</v>
      </c>
      <c r="AD34" s="12">
        <v>3114</v>
      </c>
      <c r="AE34" s="12">
        <v>27414</v>
      </c>
      <c r="AF34" s="12">
        <v>22538</v>
      </c>
      <c r="AG34" s="12">
        <v>898390</v>
      </c>
      <c r="AH34" s="12">
        <v>5383</v>
      </c>
      <c r="AI34" s="12">
        <v>3265</v>
      </c>
      <c r="AJ34" s="12">
        <v>31566</v>
      </c>
      <c r="AK34" s="12">
        <v>26131</v>
      </c>
      <c r="AL34" s="12">
        <v>903680</v>
      </c>
      <c r="AM34" s="12">
        <v>5433</v>
      </c>
      <c r="AN34" s="12">
        <v>4179</v>
      </c>
      <c r="AO34" s="12">
        <v>32508</v>
      </c>
      <c r="AP34" s="12">
        <v>26450</v>
      </c>
      <c r="AQ34" s="12">
        <v>907760</v>
      </c>
      <c r="AR34" s="12">
        <v>5315</v>
      </c>
      <c r="AS34" s="12">
        <v>3804</v>
      </c>
      <c r="AT34" s="12">
        <v>33007</v>
      </c>
      <c r="AU34" s="12">
        <v>28299</v>
      </c>
      <c r="AV34" s="12">
        <v>914039</v>
      </c>
      <c r="AW34" s="12">
        <v>5422</v>
      </c>
      <c r="AX34" s="12">
        <v>3126</v>
      </c>
      <c r="AY34" s="12">
        <v>31891</v>
      </c>
      <c r="AZ34" s="13">
        <v>24710</v>
      </c>
    </row>
    <row r="35" spans="1:52" x14ac:dyDescent="0.3">
      <c r="A35" s="1" t="s">
        <v>72</v>
      </c>
      <c r="B35" s="1" t="s">
        <v>73</v>
      </c>
      <c r="C35" s="12">
        <v>601206</v>
      </c>
      <c r="D35" s="12">
        <v>2428</v>
      </c>
      <c r="E35" s="12">
        <v>1806</v>
      </c>
      <c r="F35" s="12">
        <v>21602</v>
      </c>
      <c r="G35" s="12">
        <v>20766</v>
      </c>
      <c r="H35" s="12">
        <v>603508</v>
      </c>
      <c r="I35" s="12">
        <v>2254</v>
      </c>
      <c r="J35" s="12">
        <v>2245</v>
      </c>
      <c r="K35" s="12" t="s">
        <v>809</v>
      </c>
      <c r="L35" s="12" t="s">
        <v>809</v>
      </c>
      <c r="M35" s="12">
        <v>604724</v>
      </c>
      <c r="N35" s="12">
        <v>2069</v>
      </c>
      <c r="O35" s="12">
        <v>1613</v>
      </c>
      <c r="P35" s="12">
        <v>23174</v>
      </c>
      <c r="Q35" s="12">
        <v>21668</v>
      </c>
      <c r="R35" s="12">
        <v>604730</v>
      </c>
      <c r="S35" s="12">
        <v>2384</v>
      </c>
      <c r="T35" s="12">
        <v>1862</v>
      </c>
      <c r="U35" s="12">
        <v>23992</v>
      </c>
      <c r="V35" s="12">
        <v>22919</v>
      </c>
      <c r="W35" s="12">
        <v>606017</v>
      </c>
      <c r="X35" s="12">
        <v>2296</v>
      </c>
      <c r="Y35" s="12">
        <v>1475</v>
      </c>
      <c r="Z35" s="12">
        <v>24054</v>
      </c>
      <c r="AA35" s="12">
        <v>22430</v>
      </c>
      <c r="AB35" s="12">
        <v>609538</v>
      </c>
      <c r="AC35" s="12">
        <v>2515</v>
      </c>
      <c r="AD35" s="12">
        <v>1415</v>
      </c>
      <c r="AE35" s="12">
        <v>24184</v>
      </c>
      <c r="AF35" s="12">
        <v>21889</v>
      </c>
      <c r="AG35" s="12">
        <v>611633</v>
      </c>
      <c r="AH35" s="12">
        <v>2342</v>
      </c>
      <c r="AI35" s="12">
        <v>1589</v>
      </c>
      <c r="AJ35" s="12">
        <v>27838</v>
      </c>
      <c r="AK35" s="12">
        <v>25546</v>
      </c>
      <c r="AL35" s="12">
        <v>614505</v>
      </c>
      <c r="AM35" s="12">
        <v>2661</v>
      </c>
      <c r="AN35" s="12">
        <v>1453</v>
      </c>
      <c r="AO35" s="12">
        <v>27837</v>
      </c>
      <c r="AP35" s="12">
        <v>24677</v>
      </c>
      <c r="AQ35" s="12">
        <v>618054</v>
      </c>
      <c r="AR35" s="12">
        <v>2368</v>
      </c>
      <c r="AS35" s="12">
        <v>1969</v>
      </c>
      <c r="AT35" s="12">
        <v>28771</v>
      </c>
      <c r="AU35" s="12">
        <v>25392</v>
      </c>
      <c r="AV35" s="12">
        <v>620610</v>
      </c>
      <c r="AW35" s="12">
        <v>2303</v>
      </c>
      <c r="AX35" s="12">
        <v>1337</v>
      </c>
      <c r="AY35" s="12">
        <v>25602</v>
      </c>
      <c r="AZ35" s="13">
        <v>21963</v>
      </c>
    </row>
    <row r="36" spans="1:52" x14ac:dyDescent="0.3">
      <c r="A36" s="1" t="s">
        <v>76</v>
      </c>
      <c r="B36" s="1" t="s">
        <v>77</v>
      </c>
      <c r="C36" s="12">
        <v>786796</v>
      </c>
      <c r="D36" s="12">
        <v>3001</v>
      </c>
      <c r="E36" s="12">
        <v>1964</v>
      </c>
      <c r="F36" s="12">
        <v>26895</v>
      </c>
      <c r="G36" s="12">
        <v>26275</v>
      </c>
      <c r="H36" s="12">
        <v>790167</v>
      </c>
      <c r="I36" s="12">
        <v>2611</v>
      </c>
      <c r="J36" s="12">
        <v>1777</v>
      </c>
      <c r="K36" s="12" t="s">
        <v>809</v>
      </c>
      <c r="L36" s="12" t="s">
        <v>809</v>
      </c>
      <c r="M36" s="12">
        <v>796423</v>
      </c>
      <c r="N36" s="12">
        <v>2647</v>
      </c>
      <c r="O36" s="12">
        <v>1639</v>
      </c>
      <c r="P36" s="12">
        <v>30415</v>
      </c>
      <c r="Q36" s="12">
        <v>26615</v>
      </c>
      <c r="R36" s="12">
        <v>801616</v>
      </c>
      <c r="S36" s="12">
        <v>2806</v>
      </c>
      <c r="T36" s="12">
        <v>1260</v>
      </c>
      <c r="U36" s="12">
        <v>30862</v>
      </c>
      <c r="V36" s="12">
        <v>28697</v>
      </c>
      <c r="W36" s="12">
        <v>806217</v>
      </c>
      <c r="X36" s="12">
        <v>3178</v>
      </c>
      <c r="Y36" s="12">
        <v>1327</v>
      </c>
      <c r="Z36" s="12">
        <v>30708</v>
      </c>
      <c r="AA36" s="12">
        <v>28265</v>
      </c>
      <c r="AB36" s="12">
        <v>811483</v>
      </c>
      <c r="AC36" s="12">
        <v>3503</v>
      </c>
      <c r="AD36" s="12">
        <v>1421</v>
      </c>
      <c r="AE36" s="12">
        <v>30314</v>
      </c>
      <c r="AF36" s="12">
        <v>28030</v>
      </c>
      <c r="AG36" s="12">
        <v>817851</v>
      </c>
      <c r="AH36" s="12">
        <v>3023</v>
      </c>
      <c r="AI36" s="12">
        <v>1469</v>
      </c>
      <c r="AJ36" s="12">
        <v>35733</v>
      </c>
      <c r="AK36" s="12">
        <v>31354</v>
      </c>
      <c r="AL36" s="12">
        <v>823126</v>
      </c>
      <c r="AM36" s="12">
        <v>3063</v>
      </c>
      <c r="AN36" s="12">
        <v>2593</v>
      </c>
      <c r="AO36" s="12">
        <v>36381</v>
      </c>
      <c r="AP36" s="12">
        <v>31300</v>
      </c>
      <c r="AQ36" s="12">
        <v>828224</v>
      </c>
      <c r="AR36" s="12">
        <v>2885</v>
      </c>
      <c r="AS36" s="12">
        <v>1719</v>
      </c>
      <c r="AT36" s="12">
        <v>37032</v>
      </c>
      <c r="AU36" s="12">
        <v>32975</v>
      </c>
      <c r="AV36" s="12">
        <v>833377</v>
      </c>
      <c r="AW36" s="12">
        <v>2789</v>
      </c>
      <c r="AX36" s="12">
        <v>1192</v>
      </c>
      <c r="AY36" s="12">
        <v>34481</v>
      </c>
      <c r="AZ36" s="13">
        <v>29701</v>
      </c>
    </row>
    <row r="37" spans="1:52" x14ac:dyDescent="0.3">
      <c r="A37" s="1" t="s">
        <v>78</v>
      </c>
      <c r="B37" s="1" t="s">
        <v>79</v>
      </c>
      <c r="C37" s="12">
        <v>654791</v>
      </c>
      <c r="D37" s="12">
        <v>8538</v>
      </c>
      <c r="E37" s="12">
        <v>5450</v>
      </c>
      <c r="F37" s="12">
        <v>31370</v>
      </c>
      <c r="G37" s="12">
        <v>32157</v>
      </c>
      <c r="H37" s="12">
        <v>660009</v>
      </c>
      <c r="I37" s="12">
        <v>7683</v>
      </c>
      <c r="J37" s="12">
        <v>6216</v>
      </c>
      <c r="K37" s="12" t="s">
        <v>809</v>
      </c>
      <c r="L37" s="12" t="s">
        <v>809</v>
      </c>
      <c r="M37" s="12">
        <v>663998</v>
      </c>
      <c r="N37" s="12">
        <v>7307</v>
      </c>
      <c r="O37" s="12">
        <v>5551</v>
      </c>
      <c r="P37" s="12">
        <v>30932</v>
      </c>
      <c r="Q37" s="12">
        <v>31250</v>
      </c>
      <c r="R37" s="12">
        <v>669377</v>
      </c>
      <c r="S37" s="12">
        <v>8862</v>
      </c>
      <c r="T37" s="12">
        <v>4791</v>
      </c>
      <c r="U37" s="12">
        <v>32208</v>
      </c>
      <c r="V37" s="12">
        <v>32961</v>
      </c>
      <c r="W37" s="12">
        <v>673590</v>
      </c>
      <c r="X37" s="12">
        <v>9303</v>
      </c>
      <c r="Y37" s="12">
        <v>5659</v>
      </c>
      <c r="Z37" s="12">
        <v>31331</v>
      </c>
      <c r="AA37" s="12">
        <v>33520</v>
      </c>
      <c r="AB37" s="12">
        <v>678484</v>
      </c>
      <c r="AC37" s="12">
        <v>9372</v>
      </c>
      <c r="AD37" s="12">
        <v>5297</v>
      </c>
      <c r="AE37" s="12">
        <v>31068</v>
      </c>
      <c r="AF37" s="12">
        <v>33086</v>
      </c>
      <c r="AG37" s="12">
        <v>682444</v>
      </c>
      <c r="AH37" s="12">
        <v>8377</v>
      </c>
      <c r="AI37" s="12">
        <v>6201</v>
      </c>
      <c r="AJ37" s="12">
        <v>37157</v>
      </c>
      <c r="AK37" s="12">
        <v>37531</v>
      </c>
      <c r="AL37" s="12">
        <v>687524</v>
      </c>
      <c r="AM37" s="12">
        <v>10218</v>
      </c>
      <c r="AN37" s="12">
        <v>7233</v>
      </c>
      <c r="AO37" s="12">
        <v>38483</v>
      </c>
      <c r="AP37" s="12">
        <v>37939</v>
      </c>
      <c r="AQ37" s="12">
        <v>691667</v>
      </c>
      <c r="AR37" s="12">
        <v>9741</v>
      </c>
      <c r="AS37" s="12">
        <v>8138</v>
      </c>
      <c r="AT37" s="12">
        <v>40218</v>
      </c>
      <c r="AU37" s="12">
        <v>39586</v>
      </c>
      <c r="AV37" s="12">
        <v>696880</v>
      </c>
      <c r="AW37" s="12">
        <v>10454</v>
      </c>
      <c r="AX37" s="12">
        <v>9187</v>
      </c>
      <c r="AY37" s="12">
        <v>38034</v>
      </c>
      <c r="AZ37" s="13">
        <v>35166</v>
      </c>
    </row>
    <row r="38" spans="1:52" x14ac:dyDescent="0.3">
      <c r="A38" s="1" t="s">
        <v>80</v>
      </c>
      <c r="B38" s="1" t="s">
        <v>81</v>
      </c>
      <c r="C38" s="12">
        <v>531581</v>
      </c>
      <c r="D38" s="12">
        <v>2377</v>
      </c>
      <c r="E38" s="12">
        <v>1381</v>
      </c>
      <c r="F38" s="12">
        <v>19585</v>
      </c>
      <c r="G38" s="12">
        <v>17351</v>
      </c>
      <c r="H38" s="12">
        <v>535197</v>
      </c>
      <c r="I38" s="12">
        <v>2124</v>
      </c>
      <c r="J38" s="12">
        <v>1371</v>
      </c>
      <c r="K38" s="12" t="s">
        <v>809</v>
      </c>
      <c r="L38" s="12" t="s">
        <v>809</v>
      </c>
      <c r="M38" s="12">
        <v>538370</v>
      </c>
      <c r="N38" s="12">
        <v>1987</v>
      </c>
      <c r="O38" s="12">
        <v>1414</v>
      </c>
      <c r="P38" s="12">
        <v>20241</v>
      </c>
      <c r="Q38" s="12">
        <v>17326</v>
      </c>
      <c r="R38" s="12">
        <v>542203</v>
      </c>
      <c r="S38" s="12">
        <v>2360</v>
      </c>
      <c r="T38" s="12">
        <v>1367</v>
      </c>
      <c r="U38" s="12">
        <v>21166</v>
      </c>
      <c r="V38" s="12">
        <v>18451</v>
      </c>
      <c r="W38" s="12">
        <v>546466</v>
      </c>
      <c r="X38" s="12">
        <v>2652</v>
      </c>
      <c r="Y38" s="12">
        <v>1411</v>
      </c>
      <c r="Z38" s="12">
        <v>21451</v>
      </c>
      <c r="AA38" s="12">
        <v>18147</v>
      </c>
      <c r="AB38" s="12">
        <v>551446</v>
      </c>
      <c r="AC38" s="12">
        <v>2763</v>
      </c>
      <c r="AD38" s="12">
        <v>1576</v>
      </c>
      <c r="AE38" s="12">
        <v>21808</v>
      </c>
      <c r="AF38" s="12">
        <v>17912</v>
      </c>
      <c r="AG38" s="12">
        <v>555195</v>
      </c>
      <c r="AH38" s="12">
        <v>2357</v>
      </c>
      <c r="AI38" s="12">
        <v>1610</v>
      </c>
      <c r="AJ38" s="12">
        <v>23420</v>
      </c>
      <c r="AK38" s="12">
        <v>20016</v>
      </c>
      <c r="AL38" s="12">
        <v>559399</v>
      </c>
      <c r="AM38" s="12">
        <v>2776</v>
      </c>
      <c r="AN38" s="12">
        <v>1478</v>
      </c>
      <c r="AO38" s="12">
        <v>23816</v>
      </c>
      <c r="AP38" s="12">
        <v>19927</v>
      </c>
      <c r="AQ38" s="12">
        <v>562225</v>
      </c>
      <c r="AR38" s="12">
        <v>2449</v>
      </c>
      <c r="AS38" s="12">
        <v>2241</v>
      </c>
      <c r="AT38" s="12">
        <v>23853</v>
      </c>
      <c r="AU38" s="12">
        <v>20305</v>
      </c>
      <c r="AV38" s="12">
        <v>563851</v>
      </c>
      <c r="AW38" s="12">
        <v>2338</v>
      </c>
      <c r="AX38" s="12">
        <v>1548</v>
      </c>
      <c r="AY38" s="12">
        <v>19846</v>
      </c>
      <c r="AZ38" s="13">
        <v>17653</v>
      </c>
    </row>
    <row r="39" spans="1:52" x14ac:dyDescent="0.3">
      <c r="A39" s="1" t="s">
        <v>82</v>
      </c>
      <c r="B39" s="1" t="s">
        <v>83</v>
      </c>
      <c r="C39" s="12">
        <v>1343805</v>
      </c>
      <c r="D39" s="12">
        <v>10342</v>
      </c>
      <c r="E39" s="12">
        <v>3747</v>
      </c>
      <c r="F39" s="12">
        <v>33579</v>
      </c>
      <c r="G39" s="12">
        <v>34880</v>
      </c>
      <c r="H39" s="12">
        <v>1352382</v>
      </c>
      <c r="I39" s="12">
        <v>9169</v>
      </c>
      <c r="J39" s="12">
        <v>4797</v>
      </c>
      <c r="K39" s="12" t="s">
        <v>809</v>
      </c>
      <c r="L39" s="12" t="s">
        <v>809</v>
      </c>
      <c r="M39" s="12">
        <v>1358520</v>
      </c>
      <c r="N39" s="12">
        <v>9458</v>
      </c>
      <c r="O39" s="12">
        <v>4444</v>
      </c>
      <c r="P39" s="12">
        <v>32975</v>
      </c>
      <c r="Q39" s="12">
        <v>35532</v>
      </c>
      <c r="R39" s="12">
        <v>1366088</v>
      </c>
      <c r="S39" s="12">
        <v>10166</v>
      </c>
      <c r="T39" s="12">
        <v>5342</v>
      </c>
      <c r="U39" s="12">
        <v>35304</v>
      </c>
      <c r="V39" s="12">
        <v>36412</v>
      </c>
      <c r="W39" s="12">
        <v>1375457</v>
      </c>
      <c r="X39" s="12">
        <v>11877</v>
      </c>
      <c r="Y39" s="12">
        <v>4109</v>
      </c>
      <c r="Z39" s="12">
        <v>35205</v>
      </c>
      <c r="AA39" s="12">
        <v>36199</v>
      </c>
      <c r="AB39" s="12">
        <v>1385413</v>
      </c>
      <c r="AC39" s="12">
        <v>11786</v>
      </c>
      <c r="AD39" s="12">
        <v>4931</v>
      </c>
      <c r="AE39" s="12">
        <v>35386</v>
      </c>
      <c r="AF39" s="12">
        <v>35474</v>
      </c>
      <c r="AG39" s="12">
        <v>1393445</v>
      </c>
      <c r="AH39" s="12">
        <v>10644</v>
      </c>
      <c r="AI39" s="12">
        <v>4966</v>
      </c>
      <c r="AJ39" s="12">
        <v>42198</v>
      </c>
      <c r="AK39" s="12">
        <v>42463</v>
      </c>
      <c r="AL39" s="12">
        <v>1402918</v>
      </c>
      <c r="AM39" s="12">
        <v>11003</v>
      </c>
      <c r="AN39" s="12">
        <v>4903</v>
      </c>
      <c r="AO39" s="12">
        <v>44092</v>
      </c>
      <c r="AP39" s="12">
        <v>42607</v>
      </c>
      <c r="AQ39" s="12">
        <v>1409020</v>
      </c>
      <c r="AR39" s="12">
        <v>11405</v>
      </c>
      <c r="AS39" s="12">
        <v>6020</v>
      </c>
      <c r="AT39" s="12">
        <v>44545</v>
      </c>
      <c r="AU39" s="12">
        <v>45114</v>
      </c>
      <c r="AV39" s="12">
        <v>1415054</v>
      </c>
      <c r="AW39" s="12">
        <v>11956</v>
      </c>
      <c r="AX39" s="12">
        <v>4594</v>
      </c>
      <c r="AY39" s="12">
        <v>40058</v>
      </c>
      <c r="AZ39" s="13">
        <v>40803</v>
      </c>
    </row>
    <row r="40" spans="1:52" x14ac:dyDescent="0.3">
      <c r="A40" s="1" t="s">
        <v>84</v>
      </c>
      <c r="B40" s="1" t="s">
        <v>85</v>
      </c>
      <c r="C40" s="12">
        <v>849546</v>
      </c>
      <c r="D40" s="12">
        <v>2971</v>
      </c>
      <c r="E40" s="12">
        <v>1486</v>
      </c>
      <c r="F40" s="12">
        <v>27172</v>
      </c>
      <c r="G40" s="12">
        <v>26506</v>
      </c>
      <c r="H40" s="12">
        <v>852039</v>
      </c>
      <c r="I40" s="12">
        <v>2490</v>
      </c>
      <c r="J40" s="12">
        <v>1411</v>
      </c>
      <c r="K40" s="12" t="s">
        <v>809</v>
      </c>
      <c r="L40" s="12" t="s">
        <v>809</v>
      </c>
      <c r="M40" s="12">
        <v>856837</v>
      </c>
      <c r="N40" s="12">
        <v>2530</v>
      </c>
      <c r="O40" s="12">
        <v>1535</v>
      </c>
      <c r="P40" s="12">
        <v>28903</v>
      </c>
      <c r="Q40" s="12">
        <v>26954</v>
      </c>
      <c r="R40" s="12">
        <v>859870</v>
      </c>
      <c r="S40" s="12">
        <v>2981</v>
      </c>
      <c r="T40" s="12">
        <v>1439</v>
      </c>
      <c r="U40" s="12">
        <v>29108</v>
      </c>
      <c r="V40" s="12">
        <v>28594</v>
      </c>
      <c r="W40" s="12">
        <v>862166</v>
      </c>
      <c r="X40" s="12">
        <v>3334</v>
      </c>
      <c r="Y40" s="12">
        <v>1497</v>
      </c>
      <c r="Z40" s="12">
        <v>28344</v>
      </c>
      <c r="AA40" s="12">
        <v>27923</v>
      </c>
      <c r="AB40" s="12">
        <v>866430</v>
      </c>
      <c r="AC40" s="12">
        <v>3446</v>
      </c>
      <c r="AD40" s="12">
        <v>1457</v>
      </c>
      <c r="AE40" s="12">
        <v>28537</v>
      </c>
      <c r="AF40" s="12">
        <v>27395</v>
      </c>
      <c r="AG40" s="12">
        <v>870825</v>
      </c>
      <c r="AH40" s="12">
        <v>2986</v>
      </c>
      <c r="AI40" s="12">
        <v>1197</v>
      </c>
      <c r="AJ40" s="12">
        <v>34453</v>
      </c>
      <c r="AK40" s="12">
        <v>32477</v>
      </c>
      <c r="AL40" s="12">
        <v>875219</v>
      </c>
      <c r="AM40" s="12">
        <v>2967</v>
      </c>
      <c r="AN40" s="12">
        <v>1665</v>
      </c>
      <c r="AO40" s="12">
        <v>34709</v>
      </c>
      <c r="AP40" s="12">
        <v>31013</v>
      </c>
      <c r="AQ40" s="12">
        <v>879560</v>
      </c>
      <c r="AR40" s="12">
        <v>2749</v>
      </c>
      <c r="AS40" s="12">
        <v>1447</v>
      </c>
      <c r="AT40" s="12">
        <v>36267</v>
      </c>
      <c r="AU40" s="12">
        <v>32690</v>
      </c>
      <c r="AV40" s="12">
        <v>883172</v>
      </c>
      <c r="AW40" s="12">
        <v>2583</v>
      </c>
      <c r="AX40" s="12">
        <v>976</v>
      </c>
      <c r="AY40" s="12">
        <v>32018</v>
      </c>
      <c r="AZ40" s="13">
        <v>28236</v>
      </c>
    </row>
    <row r="41" spans="1:52" x14ac:dyDescent="0.3">
      <c r="A41" s="1" t="s">
        <v>86</v>
      </c>
      <c r="B41" s="1" t="s">
        <v>87</v>
      </c>
      <c r="C41" s="12">
        <v>730133</v>
      </c>
      <c r="D41" s="12">
        <v>3083</v>
      </c>
      <c r="E41" s="12">
        <v>3022</v>
      </c>
      <c r="F41" s="12">
        <v>32791</v>
      </c>
      <c r="G41" s="12">
        <v>29942</v>
      </c>
      <c r="H41" s="12">
        <v>732802</v>
      </c>
      <c r="I41" s="12">
        <v>2932</v>
      </c>
      <c r="J41" s="12">
        <v>2566</v>
      </c>
      <c r="K41" s="12">
        <v>34639</v>
      </c>
      <c r="L41" s="12">
        <v>32504</v>
      </c>
      <c r="M41" s="12">
        <v>735844</v>
      </c>
      <c r="N41" s="12">
        <v>2583</v>
      </c>
      <c r="O41" s="12">
        <v>2321</v>
      </c>
      <c r="P41" s="12">
        <v>34108</v>
      </c>
      <c r="Q41" s="12">
        <v>30807</v>
      </c>
      <c r="R41" s="12">
        <v>742499</v>
      </c>
      <c r="S41" s="12">
        <v>3086</v>
      </c>
      <c r="T41" s="12">
        <v>1794</v>
      </c>
      <c r="U41" s="12">
        <v>35734</v>
      </c>
      <c r="V41" s="12">
        <v>32951</v>
      </c>
      <c r="W41" s="12">
        <v>747734</v>
      </c>
      <c r="X41" s="12">
        <v>3665</v>
      </c>
      <c r="Y41" s="12">
        <v>1848</v>
      </c>
      <c r="Z41" s="12">
        <v>36320</v>
      </c>
      <c r="AA41" s="12">
        <v>33273</v>
      </c>
      <c r="AB41" s="12">
        <v>751175</v>
      </c>
      <c r="AC41" s="12">
        <v>3807</v>
      </c>
      <c r="AD41" s="12">
        <v>2461</v>
      </c>
      <c r="AE41" s="12">
        <v>36321</v>
      </c>
      <c r="AF41" s="12">
        <v>33313</v>
      </c>
      <c r="AG41" s="12">
        <v>756978</v>
      </c>
      <c r="AH41" s="12">
        <v>3326</v>
      </c>
      <c r="AI41" s="12">
        <v>2473</v>
      </c>
      <c r="AJ41" s="12">
        <v>40271</v>
      </c>
      <c r="AK41" s="12">
        <v>36816</v>
      </c>
      <c r="AL41" s="12">
        <v>758556</v>
      </c>
      <c r="AM41" s="12">
        <v>3822</v>
      </c>
      <c r="AN41" s="12">
        <v>3827</v>
      </c>
      <c r="AO41" s="12">
        <v>38424</v>
      </c>
      <c r="AP41" s="12">
        <v>35918</v>
      </c>
      <c r="AQ41" s="12">
        <v>761350</v>
      </c>
      <c r="AR41" s="12">
        <v>3320</v>
      </c>
      <c r="AS41" s="12">
        <v>3251</v>
      </c>
      <c r="AT41" s="12">
        <v>26969</v>
      </c>
      <c r="AU41" s="12">
        <v>23500</v>
      </c>
      <c r="AV41" s="12">
        <v>761246</v>
      </c>
      <c r="AW41" s="12">
        <v>3038</v>
      </c>
      <c r="AX41" s="12">
        <v>2926</v>
      </c>
      <c r="AY41" s="12">
        <v>24484</v>
      </c>
      <c r="AZ41" s="13">
        <v>21135</v>
      </c>
    </row>
    <row r="42" spans="1:52" x14ac:dyDescent="0.3">
      <c r="A42" s="1" t="s">
        <v>88</v>
      </c>
      <c r="B42" s="1" t="s">
        <v>89</v>
      </c>
      <c r="C42" s="12">
        <v>1135367</v>
      </c>
      <c r="D42" s="12">
        <v>10455</v>
      </c>
      <c r="E42" s="12">
        <v>8206</v>
      </c>
      <c r="F42" s="12">
        <v>52832</v>
      </c>
      <c r="G42" s="12">
        <v>48959</v>
      </c>
      <c r="H42" s="12">
        <v>1144046</v>
      </c>
      <c r="I42" s="12">
        <v>9021</v>
      </c>
      <c r="J42" s="12">
        <v>8050</v>
      </c>
      <c r="K42" s="12" t="s">
        <v>809</v>
      </c>
      <c r="L42" s="12" t="s">
        <v>809</v>
      </c>
      <c r="M42" s="12">
        <v>1154136</v>
      </c>
      <c r="N42" s="12">
        <v>8341</v>
      </c>
      <c r="O42" s="12">
        <v>6338</v>
      </c>
      <c r="P42" s="12">
        <v>54138</v>
      </c>
      <c r="Q42" s="12">
        <v>50175</v>
      </c>
      <c r="R42" s="12">
        <v>1164095</v>
      </c>
      <c r="S42" s="12">
        <v>9528</v>
      </c>
      <c r="T42" s="12">
        <v>5650</v>
      </c>
      <c r="U42" s="12">
        <v>57212</v>
      </c>
      <c r="V42" s="12">
        <v>54710</v>
      </c>
      <c r="W42" s="12">
        <v>1172382</v>
      </c>
      <c r="X42" s="12">
        <v>10480</v>
      </c>
      <c r="Y42" s="12">
        <v>6129</v>
      </c>
      <c r="Z42" s="12">
        <v>55019</v>
      </c>
      <c r="AA42" s="12">
        <v>55138</v>
      </c>
      <c r="AB42" s="12">
        <v>1180956</v>
      </c>
      <c r="AC42" s="12">
        <v>10902</v>
      </c>
      <c r="AD42" s="12">
        <v>5476</v>
      </c>
      <c r="AE42" s="12">
        <v>54718</v>
      </c>
      <c r="AF42" s="12">
        <v>55422</v>
      </c>
      <c r="AG42" s="12">
        <v>1185321</v>
      </c>
      <c r="AH42" s="12">
        <v>9398</v>
      </c>
      <c r="AI42" s="12">
        <v>6115</v>
      </c>
      <c r="AJ42" s="12">
        <v>62051</v>
      </c>
      <c r="AK42" s="12">
        <v>63331</v>
      </c>
      <c r="AL42" s="12">
        <v>1189934</v>
      </c>
      <c r="AM42" s="12">
        <v>11182</v>
      </c>
      <c r="AN42" s="12">
        <v>6524</v>
      </c>
      <c r="AO42" s="12">
        <v>62097</v>
      </c>
      <c r="AP42" s="12">
        <v>64573</v>
      </c>
      <c r="AQ42" s="12">
        <v>1196236</v>
      </c>
      <c r="AR42" s="12">
        <v>10818</v>
      </c>
      <c r="AS42" s="12">
        <v>7000</v>
      </c>
      <c r="AT42" s="12">
        <v>65209</v>
      </c>
      <c r="AU42" s="12">
        <v>65674</v>
      </c>
      <c r="AV42" s="12">
        <v>1199870</v>
      </c>
      <c r="AW42" s="12">
        <v>11296</v>
      </c>
      <c r="AX42" s="12">
        <v>8938</v>
      </c>
      <c r="AY42" s="12">
        <v>60458</v>
      </c>
      <c r="AZ42" s="13">
        <v>59058</v>
      </c>
    </row>
    <row r="43" spans="1:52" x14ac:dyDescent="0.3">
      <c r="A43" s="1" t="s">
        <v>90</v>
      </c>
      <c r="B43" s="1" t="s">
        <v>91</v>
      </c>
      <c r="C43" s="12">
        <v>1104141</v>
      </c>
      <c r="D43" s="12">
        <v>9791</v>
      </c>
      <c r="E43" s="12">
        <v>4469</v>
      </c>
      <c r="F43" s="12">
        <v>27109</v>
      </c>
      <c r="G43" s="12">
        <v>29465</v>
      </c>
      <c r="H43" s="12">
        <v>1107684</v>
      </c>
      <c r="I43" s="12">
        <v>7691</v>
      </c>
      <c r="J43" s="12">
        <v>5500</v>
      </c>
      <c r="K43" s="12" t="s">
        <v>809</v>
      </c>
      <c r="L43" s="12" t="s">
        <v>809</v>
      </c>
      <c r="M43" s="12">
        <v>1112559</v>
      </c>
      <c r="N43" s="12">
        <v>8344</v>
      </c>
      <c r="O43" s="12">
        <v>4031</v>
      </c>
      <c r="P43" s="12">
        <v>28507</v>
      </c>
      <c r="Q43" s="12">
        <v>29416</v>
      </c>
      <c r="R43" s="12">
        <v>1117332</v>
      </c>
      <c r="S43" s="12">
        <v>8879</v>
      </c>
      <c r="T43" s="12">
        <v>6154</v>
      </c>
      <c r="U43" s="12">
        <v>30341</v>
      </c>
      <c r="V43" s="12">
        <v>30140</v>
      </c>
      <c r="W43" s="12">
        <v>1120521</v>
      </c>
      <c r="X43" s="12">
        <v>9271</v>
      </c>
      <c r="Y43" s="12">
        <v>5434</v>
      </c>
      <c r="Z43" s="12">
        <v>29518</v>
      </c>
      <c r="AA43" s="12">
        <v>30435</v>
      </c>
      <c r="AB43" s="12">
        <v>1126417</v>
      </c>
      <c r="AC43" s="12">
        <v>8990</v>
      </c>
      <c r="AD43" s="12">
        <v>3723</v>
      </c>
      <c r="AE43" s="12">
        <v>29203</v>
      </c>
      <c r="AF43" s="12">
        <v>29848</v>
      </c>
      <c r="AG43" s="12">
        <v>1129538</v>
      </c>
      <c r="AH43" s="12">
        <v>8013</v>
      </c>
      <c r="AI43" s="12">
        <v>5373</v>
      </c>
      <c r="AJ43" s="12">
        <v>34205</v>
      </c>
      <c r="AK43" s="12">
        <v>34260</v>
      </c>
      <c r="AL43" s="12">
        <v>1136371</v>
      </c>
      <c r="AM43" s="12">
        <v>8979</v>
      </c>
      <c r="AN43" s="12">
        <v>2905</v>
      </c>
      <c r="AO43" s="12">
        <v>35727</v>
      </c>
      <c r="AP43" s="12">
        <v>34850</v>
      </c>
      <c r="AQ43" s="12">
        <v>1141469</v>
      </c>
      <c r="AR43" s="12">
        <v>9470</v>
      </c>
      <c r="AS43" s="12">
        <v>4437</v>
      </c>
      <c r="AT43" s="12">
        <v>36581</v>
      </c>
      <c r="AU43" s="12">
        <v>36793</v>
      </c>
      <c r="AV43" s="12">
        <v>1146624</v>
      </c>
      <c r="AW43" s="12">
        <v>10479</v>
      </c>
      <c r="AX43" s="12">
        <v>3485</v>
      </c>
      <c r="AY43" s="12">
        <v>33628</v>
      </c>
      <c r="AZ43" s="13">
        <v>33721</v>
      </c>
    </row>
    <row r="44" spans="1:52" x14ac:dyDescent="0.3">
      <c r="A44" s="1" t="s">
        <v>92</v>
      </c>
      <c r="B44" s="1" t="s">
        <v>93</v>
      </c>
      <c r="C44" s="12">
        <v>546554</v>
      </c>
      <c r="D44" s="12">
        <v>2757</v>
      </c>
      <c r="E44" s="12">
        <v>2575</v>
      </c>
      <c r="F44" s="12">
        <v>21628</v>
      </c>
      <c r="G44" s="12">
        <v>20963</v>
      </c>
      <c r="H44" s="12">
        <v>548320</v>
      </c>
      <c r="I44" s="12">
        <v>2517</v>
      </c>
      <c r="J44" s="12">
        <v>2249</v>
      </c>
      <c r="K44" s="12" t="s">
        <v>809</v>
      </c>
      <c r="L44" s="12" t="s">
        <v>809</v>
      </c>
      <c r="M44" s="12">
        <v>549517</v>
      </c>
      <c r="N44" s="12">
        <v>2488</v>
      </c>
      <c r="O44" s="12">
        <v>1986</v>
      </c>
      <c r="P44" s="12">
        <v>21147</v>
      </c>
      <c r="Q44" s="12">
        <v>21635</v>
      </c>
      <c r="R44" s="12">
        <v>552450</v>
      </c>
      <c r="S44" s="12">
        <v>3476</v>
      </c>
      <c r="T44" s="12">
        <v>2240</v>
      </c>
      <c r="U44" s="12">
        <v>22629</v>
      </c>
      <c r="V44" s="12">
        <v>22196</v>
      </c>
      <c r="W44" s="12">
        <v>555154</v>
      </c>
      <c r="X44" s="12">
        <v>3467</v>
      </c>
      <c r="Y44" s="12">
        <v>2221</v>
      </c>
      <c r="Z44" s="12">
        <v>22498</v>
      </c>
      <c r="AA44" s="12">
        <v>21532</v>
      </c>
      <c r="AB44" s="12">
        <v>558991</v>
      </c>
      <c r="AC44" s="12">
        <v>3870</v>
      </c>
      <c r="AD44" s="12">
        <v>2102</v>
      </c>
      <c r="AE44" s="12">
        <v>22726</v>
      </c>
      <c r="AF44" s="12">
        <v>21388</v>
      </c>
      <c r="AG44" s="12">
        <v>564562</v>
      </c>
      <c r="AH44" s="12">
        <v>3381</v>
      </c>
      <c r="AI44" s="12">
        <v>1871</v>
      </c>
      <c r="AJ44" s="12">
        <v>28728</v>
      </c>
      <c r="AK44" s="12">
        <v>25167</v>
      </c>
      <c r="AL44" s="12">
        <v>571010</v>
      </c>
      <c r="AM44" s="12">
        <v>3495</v>
      </c>
      <c r="AN44" s="12">
        <v>2532</v>
      </c>
      <c r="AO44" s="12">
        <v>30604</v>
      </c>
      <c r="AP44" s="12">
        <v>25564</v>
      </c>
      <c r="AQ44" s="12">
        <v>577933</v>
      </c>
      <c r="AR44" s="12">
        <v>3146</v>
      </c>
      <c r="AS44" s="12">
        <v>2529</v>
      </c>
      <c r="AT44" s="12">
        <v>32179</v>
      </c>
      <c r="AU44" s="12">
        <v>26411</v>
      </c>
      <c r="AV44" s="12">
        <v>583786</v>
      </c>
      <c r="AW44" s="12">
        <v>2887</v>
      </c>
      <c r="AX44" s="12">
        <v>1860</v>
      </c>
      <c r="AY44" s="12">
        <v>28459</v>
      </c>
      <c r="AZ44" s="13">
        <v>23130</v>
      </c>
    </row>
    <row r="45" spans="1:52" x14ac:dyDescent="0.3">
      <c r="A45" s="1" t="s">
        <v>94</v>
      </c>
      <c r="B45" s="1" t="s">
        <v>95</v>
      </c>
      <c r="C45" s="12">
        <v>2739733</v>
      </c>
      <c r="D45" s="12">
        <v>32608</v>
      </c>
      <c r="E45" s="12">
        <v>16276</v>
      </c>
      <c r="F45" s="12">
        <v>62293</v>
      </c>
      <c r="G45" s="12">
        <v>71482</v>
      </c>
      <c r="H45" s="12">
        <v>2761887</v>
      </c>
      <c r="I45" s="12">
        <v>24324</v>
      </c>
      <c r="J45" s="12">
        <v>12980</v>
      </c>
      <c r="K45" s="12" t="s">
        <v>809</v>
      </c>
      <c r="L45" s="12" t="s">
        <v>809</v>
      </c>
      <c r="M45" s="12">
        <v>2781753</v>
      </c>
      <c r="N45" s="12">
        <v>24977</v>
      </c>
      <c r="O45" s="12">
        <v>14811</v>
      </c>
      <c r="P45" s="12">
        <v>66623</v>
      </c>
      <c r="Q45" s="12">
        <v>73119</v>
      </c>
      <c r="R45" s="12">
        <v>2805891</v>
      </c>
      <c r="S45" s="12">
        <v>28434</v>
      </c>
      <c r="T45" s="12">
        <v>14790</v>
      </c>
      <c r="U45" s="12">
        <v>69539</v>
      </c>
      <c r="V45" s="12">
        <v>75781</v>
      </c>
      <c r="W45" s="12">
        <v>2834490</v>
      </c>
      <c r="X45" s="12">
        <v>34997</v>
      </c>
      <c r="Y45" s="12">
        <v>14177</v>
      </c>
      <c r="Z45" s="12">
        <v>70230</v>
      </c>
      <c r="AA45" s="12">
        <v>76514</v>
      </c>
      <c r="AB45" s="12">
        <v>2870551</v>
      </c>
      <c r="AC45" s="12">
        <v>38518</v>
      </c>
      <c r="AD45" s="12">
        <v>12513</v>
      </c>
      <c r="AE45" s="12">
        <v>70895</v>
      </c>
      <c r="AF45" s="12">
        <v>76312</v>
      </c>
      <c r="AG45" s="12">
        <v>2897303</v>
      </c>
      <c r="AH45" s="12">
        <v>30997</v>
      </c>
      <c r="AI45" s="12">
        <v>10614</v>
      </c>
      <c r="AJ45" s="12">
        <v>84994</v>
      </c>
      <c r="AK45" s="12">
        <v>93169</v>
      </c>
      <c r="AL45" s="12">
        <v>2916458</v>
      </c>
      <c r="AM45" s="12">
        <v>35534</v>
      </c>
      <c r="AN45" s="12">
        <v>15771</v>
      </c>
      <c r="AO45" s="12">
        <v>85289</v>
      </c>
      <c r="AP45" s="12">
        <v>98310</v>
      </c>
      <c r="AQ45" s="12">
        <v>2928592</v>
      </c>
      <c r="AR45" s="12">
        <v>35877</v>
      </c>
      <c r="AS45" s="12">
        <v>18882</v>
      </c>
      <c r="AT45" s="12">
        <v>86459</v>
      </c>
      <c r="AU45" s="12">
        <v>104138</v>
      </c>
      <c r="AV45" s="12">
        <v>2939927</v>
      </c>
      <c r="AW45" s="12">
        <v>37682</v>
      </c>
      <c r="AX45" s="12">
        <v>16075</v>
      </c>
      <c r="AY45" s="12">
        <v>78094</v>
      </c>
      <c r="AZ45" s="13">
        <v>96139</v>
      </c>
    </row>
    <row r="46" spans="1:52" x14ac:dyDescent="0.3">
      <c r="A46" s="1" t="s">
        <v>96</v>
      </c>
      <c r="B46" s="1" t="s">
        <v>97</v>
      </c>
      <c r="C46" s="12">
        <v>808919</v>
      </c>
      <c r="D46" s="12">
        <v>4399</v>
      </c>
      <c r="E46" s="12">
        <v>2966</v>
      </c>
      <c r="F46" s="12">
        <v>28898</v>
      </c>
      <c r="G46" s="12">
        <v>25267</v>
      </c>
      <c r="H46" s="12">
        <v>815960</v>
      </c>
      <c r="I46" s="12">
        <v>4472</v>
      </c>
      <c r="J46" s="12">
        <v>3258</v>
      </c>
      <c r="K46" s="12" t="s">
        <v>809</v>
      </c>
      <c r="L46" s="12" t="s">
        <v>809</v>
      </c>
      <c r="M46" s="12">
        <v>822940</v>
      </c>
      <c r="N46" s="12">
        <v>4226</v>
      </c>
      <c r="O46" s="12">
        <v>2761</v>
      </c>
      <c r="P46" s="12">
        <v>30569</v>
      </c>
      <c r="Q46" s="12">
        <v>25350</v>
      </c>
      <c r="R46" s="12">
        <v>830512</v>
      </c>
      <c r="S46" s="12">
        <v>4864</v>
      </c>
      <c r="T46" s="12">
        <v>2399</v>
      </c>
      <c r="U46" s="12">
        <v>32302</v>
      </c>
      <c r="V46" s="12">
        <v>27394</v>
      </c>
      <c r="W46" s="12">
        <v>838525</v>
      </c>
      <c r="X46" s="12">
        <v>5134</v>
      </c>
      <c r="Y46" s="12">
        <v>2536</v>
      </c>
      <c r="Z46" s="12">
        <v>32817</v>
      </c>
      <c r="AA46" s="12">
        <v>27276</v>
      </c>
      <c r="AB46" s="12">
        <v>846888</v>
      </c>
      <c r="AC46" s="12">
        <v>5690</v>
      </c>
      <c r="AD46" s="12">
        <v>2434</v>
      </c>
      <c r="AE46" s="12">
        <v>32033</v>
      </c>
      <c r="AF46" s="12">
        <v>27065</v>
      </c>
      <c r="AG46" s="12">
        <v>852353</v>
      </c>
      <c r="AH46" s="12">
        <v>4726</v>
      </c>
      <c r="AI46" s="12">
        <v>2923</v>
      </c>
      <c r="AJ46" s="12">
        <v>35096</v>
      </c>
      <c r="AK46" s="12">
        <v>30818</v>
      </c>
      <c r="AL46" s="12">
        <v>858852</v>
      </c>
      <c r="AM46" s="12">
        <v>5436</v>
      </c>
      <c r="AN46" s="12">
        <v>3402</v>
      </c>
      <c r="AO46" s="12">
        <v>35920</v>
      </c>
      <c r="AP46" s="12">
        <v>30627</v>
      </c>
      <c r="AQ46" s="12">
        <v>863980</v>
      </c>
      <c r="AR46" s="12">
        <v>4732</v>
      </c>
      <c r="AS46" s="12">
        <v>3403</v>
      </c>
      <c r="AT46" s="12">
        <v>35879</v>
      </c>
      <c r="AU46" s="12">
        <v>31638</v>
      </c>
      <c r="AV46" s="12">
        <v>867635</v>
      </c>
      <c r="AW46" s="12">
        <v>4488</v>
      </c>
      <c r="AX46" s="12">
        <v>3991</v>
      </c>
      <c r="AY46" s="12">
        <v>32088</v>
      </c>
      <c r="AZ46" s="13">
        <v>27266</v>
      </c>
    </row>
    <row r="47" spans="1:52" x14ac:dyDescent="0.3">
      <c r="A47" s="1" t="s">
        <v>98</v>
      </c>
      <c r="B47" s="1" t="s">
        <v>99</v>
      </c>
      <c r="C47" s="12">
        <v>2227371</v>
      </c>
      <c r="D47" s="12">
        <v>18219</v>
      </c>
      <c r="E47" s="12">
        <v>7723</v>
      </c>
      <c r="F47" s="12">
        <v>54291</v>
      </c>
      <c r="G47" s="12">
        <v>58778</v>
      </c>
      <c r="H47" s="12">
        <v>2240388</v>
      </c>
      <c r="I47" s="12">
        <v>14549</v>
      </c>
      <c r="J47" s="12">
        <v>10014</v>
      </c>
      <c r="K47" s="12" t="s">
        <v>809</v>
      </c>
      <c r="L47" s="12" t="s">
        <v>809</v>
      </c>
      <c r="M47" s="12">
        <v>2250644</v>
      </c>
      <c r="N47" s="12">
        <v>14287</v>
      </c>
      <c r="O47" s="12">
        <v>9666</v>
      </c>
      <c r="P47" s="12">
        <v>54137</v>
      </c>
      <c r="Q47" s="12">
        <v>59536</v>
      </c>
      <c r="R47" s="12">
        <v>2261757</v>
      </c>
      <c r="S47" s="12">
        <v>16535</v>
      </c>
      <c r="T47" s="12">
        <v>12500</v>
      </c>
      <c r="U47" s="12">
        <v>56916</v>
      </c>
      <c r="V47" s="12">
        <v>61151</v>
      </c>
      <c r="W47" s="12">
        <v>2277796</v>
      </c>
      <c r="X47" s="12">
        <v>17730</v>
      </c>
      <c r="Y47" s="12">
        <v>9599</v>
      </c>
      <c r="Z47" s="12">
        <v>57361</v>
      </c>
      <c r="AA47" s="12">
        <v>59276</v>
      </c>
      <c r="AB47" s="12">
        <v>2295025</v>
      </c>
      <c r="AC47" s="12">
        <v>18767</v>
      </c>
      <c r="AD47" s="12">
        <v>10544</v>
      </c>
      <c r="AE47" s="12">
        <v>57279</v>
      </c>
      <c r="AF47" s="12">
        <v>58609</v>
      </c>
      <c r="AG47" s="12">
        <v>2307035</v>
      </c>
      <c r="AH47" s="12">
        <v>16658</v>
      </c>
      <c r="AI47" s="12">
        <v>10666</v>
      </c>
      <c r="AJ47" s="12">
        <v>65615</v>
      </c>
      <c r="AK47" s="12">
        <v>68896</v>
      </c>
      <c r="AL47" s="12">
        <v>2320214</v>
      </c>
      <c r="AM47" s="12">
        <v>18080</v>
      </c>
      <c r="AN47" s="12">
        <v>9048</v>
      </c>
      <c r="AO47" s="12">
        <v>66951</v>
      </c>
      <c r="AP47" s="12">
        <v>70262</v>
      </c>
      <c r="AQ47" s="12">
        <v>2332469</v>
      </c>
      <c r="AR47" s="12">
        <v>17747</v>
      </c>
      <c r="AS47" s="12">
        <v>11500</v>
      </c>
      <c r="AT47" s="12">
        <v>70593</v>
      </c>
      <c r="AU47" s="12">
        <v>72171</v>
      </c>
      <c r="AV47" s="12">
        <v>2345235</v>
      </c>
      <c r="AW47" s="12">
        <v>18960</v>
      </c>
      <c r="AX47" s="12">
        <v>8562</v>
      </c>
      <c r="AY47" s="12">
        <v>63553</v>
      </c>
      <c r="AZ47" s="13">
        <v>65955</v>
      </c>
    </row>
    <row r="48" spans="1:52" x14ac:dyDescent="0.3">
      <c r="A48" s="1" t="s">
        <v>100</v>
      </c>
      <c r="B48" s="1" t="s">
        <v>101</v>
      </c>
      <c r="C48" s="12">
        <v>566557</v>
      </c>
      <c r="D48" s="12">
        <v>2300</v>
      </c>
      <c r="E48" s="12">
        <v>1893</v>
      </c>
      <c r="F48" s="12">
        <v>17465</v>
      </c>
      <c r="G48" s="12">
        <v>16480</v>
      </c>
      <c r="H48" s="12">
        <v>569301</v>
      </c>
      <c r="I48" s="12">
        <v>2246</v>
      </c>
      <c r="J48" s="12">
        <v>1344</v>
      </c>
      <c r="K48" s="12" t="s">
        <v>809</v>
      </c>
      <c r="L48" s="12" t="s">
        <v>809</v>
      </c>
      <c r="M48" s="12">
        <v>572613</v>
      </c>
      <c r="N48" s="12">
        <v>2251</v>
      </c>
      <c r="O48" s="12">
        <v>1323</v>
      </c>
      <c r="P48" s="12">
        <v>18743</v>
      </c>
      <c r="Q48" s="12">
        <v>16757</v>
      </c>
      <c r="R48" s="12">
        <v>575993</v>
      </c>
      <c r="S48" s="12">
        <v>2614</v>
      </c>
      <c r="T48" s="12">
        <v>1464</v>
      </c>
      <c r="U48" s="12">
        <v>19815</v>
      </c>
      <c r="V48" s="12">
        <v>18226</v>
      </c>
      <c r="W48" s="12">
        <v>579050</v>
      </c>
      <c r="X48" s="12">
        <v>2836</v>
      </c>
      <c r="Y48" s="12">
        <v>1525</v>
      </c>
      <c r="Z48" s="12">
        <v>19813</v>
      </c>
      <c r="AA48" s="12">
        <v>18038</v>
      </c>
      <c r="AB48" s="12">
        <v>583491</v>
      </c>
      <c r="AC48" s="12">
        <v>3023</v>
      </c>
      <c r="AD48" s="12">
        <v>1303</v>
      </c>
      <c r="AE48" s="12">
        <v>20029</v>
      </c>
      <c r="AF48" s="12">
        <v>17572</v>
      </c>
      <c r="AG48" s="12">
        <v>588370</v>
      </c>
      <c r="AH48" s="12">
        <v>2584</v>
      </c>
      <c r="AI48" s="12">
        <v>1224</v>
      </c>
      <c r="AJ48" s="12">
        <v>23835</v>
      </c>
      <c r="AK48" s="12">
        <v>20177</v>
      </c>
      <c r="AL48" s="12">
        <v>592057</v>
      </c>
      <c r="AM48" s="12">
        <v>2847</v>
      </c>
      <c r="AN48" s="12">
        <v>1773</v>
      </c>
      <c r="AO48" s="12">
        <v>23588</v>
      </c>
      <c r="AP48" s="12">
        <v>20373</v>
      </c>
      <c r="AQ48" s="12">
        <v>595786</v>
      </c>
      <c r="AR48" s="12">
        <v>2542</v>
      </c>
      <c r="AS48" s="12">
        <v>1562</v>
      </c>
      <c r="AT48" s="12">
        <v>23923</v>
      </c>
      <c r="AU48" s="12">
        <v>20862</v>
      </c>
      <c r="AV48" s="12">
        <v>598070</v>
      </c>
      <c r="AW48" s="12">
        <v>2452</v>
      </c>
      <c r="AX48" s="12">
        <v>1237</v>
      </c>
      <c r="AY48" s="12">
        <v>20552</v>
      </c>
      <c r="AZ48" s="13">
        <v>17939</v>
      </c>
    </row>
    <row r="49" spans="1:52" x14ac:dyDescent="0.3">
      <c r="A49" s="1"/>
      <c r="B49" s="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3"/>
    </row>
    <row r="50" spans="1:52" x14ac:dyDescent="0.3">
      <c r="A50" s="1"/>
      <c r="B50" s="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3"/>
    </row>
    <row r="51" spans="1:52" x14ac:dyDescent="0.3">
      <c r="A51" s="1" t="s">
        <v>102</v>
      </c>
      <c r="B51" s="1" t="s">
        <v>103</v>
      </c>
      <c r="C51" s="12">
        <v>222460</v>
      </c>
      <c r="D51" s="12">
        <v>5284</v>
      </c>
      <c r="E51" s="12">
        <v>1154</v>
      </c>
      <c r="F51" s="12">
        <v>8298</v>
      </c>
      <c r="G51" s="12">
        <v>9350</v>
      </c>
      <c r="H51" s="12">
        <v>224910</v>
      </c>
      <c r="I51" s="12">
        <v>4414</v>
      </c>
      <c r="J51" s="12">
        <v>2312</v>
      </c>
      <c r="K51" s="12">
        <v>9238</v>
      </c>
      <c r="L51" s="12">
        <v>9493</v>
      </c>
      <c r="M51" s="12">
        <v>227070</v>
      </c>
      <c r="N51" s="12">
        <v>3636</v>
      </c>
      <c r="O51" s="12">
        <v>2334</v>
      </c>
      <c r="P51" s="12">
        <v>10405</v>
      </c>
      <c r="Q51" s="12">
        <v>10043</v>
      </c>
      <c r="R51" s="12">
        <v>228920</v>
      </c>
      <c r="S51" s="12">
        <v>4202</v>
      </c>
      <c r="T51" s="12">
        <v>2237</v>
      </c>
      <c r="U51" s="12">
        <v>10004</v>
      </c>
      <c r="V51" s="12">
        <v>10557</v>
      </c>
      <c r="W51" s="12">
        <v>230350</v>
      </c>
      <c r="X51" s="12">
        <v>4590</v>
      </c>
      <c r="Y51" s="12">
        <v>1401</v>
      </c>
      <c r="Z51" s="12">
        <v>9470</v>
      </c>
      <c r="AA51" s="12">
        <v>11574</v>
      </c>
      <c r="AB51" s="12">
        <v>229840</v>
      </c>
      <c r="AC51" s="12">
        <v>4157</v>
      </c>
      <c r="AD51" s="12">
        <v>1683</v>
      </c>
      <c r="AE51" s="12">
        <v>8148</v>
      </c>
      <c r="AF51" s="12">
        <v>11591</v>
      </c>
      <c r="AG51" s="12">
        <v>228800</v>
      </c>
      <c r="AH51" s="12">
        <v>3182</v>
      </c>
      <c r="AI51" s="12">
        <v>1691</v>
      </c>
      <c r="AJ51" s="12">
        <v>8152</v>
      </c>
      <c r="AK51" s="12">
        <v>11059</v>
      </c>
      <c r="AL51" s="12">
        <v>227560</v>
      </c>
      <c r="AM51" s="12">
        <v>2980</v>
      </c>
      <c r="AN51" s="12">
        <v>1800</v>
      </c>
      <c r="AO51" s="12">
        <v>7710</v>
      </c>
      <c r="AP51" s="12">
        <v>10210</v>
      </c>
      <c r="AQ51" s="12">
        <v>228670</v>
      </c>
      <c r="AR51" s="12">
        <v>3590</v>
      </c>
      <c r="AS51" s="12">
        <v>1570</v>
      </c>
      <c r="AT51" s="12">
        <v>8310</v>
      </c>
      <c r="AU51" s="12">
        <v>9530</v>
      </c>
      <c r="AV51" s="12">
        <v>229060</v>
      </c>
      <c r="AW51" s="12">
        <v>3780</v>
      </c>
      <c r="AX51" s="12">
        <v>2480</v>
      </c>
      <c r="AY51" s="12">
        <v>7330</v>
      </c>
      <c r="AZ51" s="13">
        <v>8130</v>
      </c>
    </row>
    <row r="52" spans="1:52" x14ac:dyDescent="0.3">
      <c r="A52" s="1" t="s">
        <v>104</v>
      </c>
      <c r="B52" s="1" t="s">
        <v>105</v>
      </c>
      <c r="C52" s="12">
        <v>253650</v>
      </c>
      <c r="D52" s="12">
        <v>1438</v>
      </c>
      <c r="E52" s="12">
        <v>715</v>
      </c>
      <c r="F52" s="12">
        <v>7398</v>
      </c>
      <c r="G52" s="12">
        <v>6737</v>
      </c>
      <c r="H52" s="12">
        <v>255560</v>
      </c>
      <c r="I52" s="12">
        <v>1062</v>
      </c>
      <c r="J52" s="12">
        <v>853</v>
      </c>
      <c r="K52" s="12">
        <v>8000</v>
      </c>
      <c r="L52" s="12">
        <v>6823</v>
      </c>
      <c r="M52" s="12">
        <v>257770</v>
      </c>
      <c r="N52" s="12">
        <v>978</v>
      </c>
      <c r="O52" s="12">
        <v>862</v>
      </c>
      <c r="P52" s="12">
        <v>8575</v>
      </c>
      <c r="Q52" s="12">
        <v>7027</v>
      </c>
      <c r="R52" s="12">
        <v>260530</v>
      </c>
      <c r="S52" s="12">
        <v>1062</v>
      </c>
      <c r="T52" s="12">
        <v>938</v>
      </c>
      <c r="U52" s="12">
        <v>9280</v>
      </c>
      <c r="V52" s="12">
        <v>7363</v>
      </c>
      <c r="W52" s="12">
        <v>261960</v>
      </c>
      <c r="X52" s="12">
        <v>1080</v>
      </c>
      <c r="Y52" s="12">
        <v>824</v>
      </c>
      <c r="Z52" s="12">
        <v>8408</v>
      </c>
      <c r="AA52" s="12">
        <v>7678</v>
      </c>
      <c r="AB52" s="12">
        <v>262190</v>
      </c>
      <c r="AC52" s="12">
        <v>978</v>
      </c>
      <c r="AD52" s="12">
        <v>662</v>
      </c>
      <c r="AE52" s="12">
        <v>7179</v>
      </c>
      <c r="AF52" s="12">
        <v>7849</v>
      </c>
      <c r="AG52" s="12">
        <v>261800</v>
      </c>
      <c r="AH52" s="12">
        <v>758</v>
      </c>
      <c r="AI52" s="12">
        <v>547</v>
      </c>
      <c r="AJ52" s="12">
        <v>6464</v>
      </c>
      <c r="AK52" s="12">
        <v>7363</v>
      </c>
      <c r="AL52" s="12">
        <v>261470</v>
      </c>
      <c r="AM52" s="12">
        <v>600</v>
      </c>
      <c r="AN52" s="12">
        <v>640</v>
      </c>
      <c r="AO52" s="12">
        <v>6530</v>
      </c>
      <c r="AP52" s="12">
        <v>7090</v>
      </c>
      <c r="AQ52" s="12">
        <v>261210</v>
      </c>
      <c r="AR52" s="12">
        <v>760</v>
      </c>
      <c r="AS52" s="12">
        <v>560</v>
      </c>
      <c r="AT52" s="12">
        <v>6490</v>
      </c>
      <c r="AU52" s="12">
        <v>7080</v>
      </c>
      <c r="AV52" s="12">
        <v>260780</v>
      </c>
      <c r="AW52" s="12">
        <v>650</v>
      </c>
      <c r="AX52" s="12">
        <v>740</v>
      </c>
      <c r="AY52" s="12">
        <v>5710</v>
      </c>
      <c r="AZ52" s="13">
        <v>5740</v>
      </c>
    </row>
    <row r="53" spans="1:52" x14ac:dyDescent="0.3">
      <c r="A53" s="1" t="s">
        <v>106</v>
      </c>
      <c r="B53" s="1" t="s">
        <v>107</v>
      </c>
      <c r="C53" s="12">
        <v>61334</v>
      </c>
      <c r="D53" s="12">
        <v>171</v>
      </c>
      <c r="E53" s="12">
        <v>170</v>
      </c>
      <c r="F53" s="12">
        <v>3166</v>
      </c>
      <c r="G53" s="12">
        <v>3025</v>
      </c>
      <c r="H53" s="12">
        <v>61970</v>
      </c>
      <c r="I53" s="12">
        <v>177</v>
      </c>
      <c r="J53" s="12">
        <v>123</v>
      </c>
      <c r="K53" s="12">
        <v>3709</v>
      </c>
      <c r="L53" s="12">
        <v>3088</v>
      </c>
      <c r="M53" s="12">
        <v>62605</v>
      </c>
      <c r="N53" s="12">
        <v>165</v>
      </c>
      <c r="O53" s="12">
        <v>120</v>
      </c>
      <c r="P53" s="12">
        <v>3651</v>
      </c>
      <c r="Q53" s="12">
        <v>3132</v>
      </c>
      <c r="R53" s="12">
        <v>63266</v>
      </c>
      <c r="S53" s="12">
        <v>181</v>
      </c>
      <c r="T53" s="12">
        <v>97</v>
      </c>
      <c r="U53" s="12">
        <v>3718</v>
      </c>
      <c r="V53" s="12">
        <v>3227</v>
      </c>
      <c r="W53" s="12">
        <v>63526</v>
      </c>
      <c r="X53" s="12">
        <v>196</v>
      </c>
      <c r="Y53" s="12">
        <v>95</v>
      </c>
      <c r="Z53" s="12">
        <v>3609</v>
      </c>
      <c r="AA53" s="12">
        <v>3428</v>
      </c>
      <c r="AB53" s="12">
        <v>63621</v>
      </c>
      <c r="AC53" s="12">
        <v>226</v>
      </c>
      <c r="AD53" s="12">
        <v>115</v>
      </c>
      <c r="AE53" s="12">
        <v>3337</v>
      </c>
      <c r="AF53" s="12">
        <v>3324</v>
      </c>
      <c r="AG53" s="12">
        <v>63721</v>
      </c>
      <c r="AH53" s="12">
        <v>183</v>
      </c>
      <c r="AI53" s="12">
        <v>107</v>
      </c>
      <c r="AJ53" s="12">
        <v>3714</v>
      </c>
      <c r="AK53" s="12">
        <v>3630</v>
      </c>
      <c r="AL53" s="12">
        <v>63869</v>
      </c>
      <c r="AM53" s="12">
        <v>240</v>
      </c>
      <c r="AN53" s="12">
        <v>125</v>
      </c>
      <c r="AO53" s="12">
        <v>3828</v>
      </c>
      <c r="AP53" s="12">
        <v>3714</v>
      </c>
      <c r="AQ53" s="12">
        <v>64301</v>
      </c>
      <c r="AR53" s="12">
        <v>223</v>
      </c>
      <c r="AS53" s="12">
        <v>114</v>
      </c>
      <c r="AT53" s="12">
        <v>3887</v>
      </c>
      <c r="AU53" s="12">
        <v>3527</v>
      </c>
      <c r="AV53" s="12">
        <v>64187</v>
      </c>
      <c r="AW53" s="12">
        <v>231</v>
      </c>
      <c r="AX53" s="12">
        <v>170</v>
      </c>
      <c r="AY53" s="12">
        <v>3222</v>
      </c>
      <c r="AZ53" s="13">
        <v>3213</v>
      </c>
    </row>
    <row r="54" spans="1:52" x14ac:dyDescent="0.3">
      <c r="A54" s="1" t="s">
        <v>108</v>
      </c>
      <c r="B54" s="1" t="s">
        <v>109</v>
      </c>
      <c r="C54" s="12">
        <v>96444</v>
      </c>
      <c r="D54" s="12">
        <v>263</v>
      </c>
      <c r="E54" s="12">
        <v>205</v>
      </c>
      <c r="F54" s="12">
        <v>2626</v>
      </c>
      <c r="G54" s="12">
        <v>2529</v>
      </c>
      <c r="H54" s="12">
        <v>96269</v>
      </c>
      <c r="I54" s="12">
        <v>182</v>
      </c>
      <c r="J54" s="12">
        <v>137</v>
      </c>
      <c r="K54" s="12">
        <v>2806</v>
      </c>
      <c r="L54" s="12">
        <v>2868</v>
      </c>
      <c r="M54" s="12">
        <v>96269</v>
      </c>
      <c r="N54" s="12">
        <v>158</v>
      </c>
      <c r="O54" s="12">
        <v>120</v>
      </c>
      <c r="P54" s="12">
        <v>2780</v>
      </c>
      <c r="Q54" s="12">
        <v>2620</v>
      </c>
      <c r="R54" s="12">
        <v>96532</v>
      </c>
      <c r="S54" s="12">
        <v>185</v>
      </c>
      <c r="T54" s="12">
        <v>164</v>
      </c>
      <c r="U54" s="12">
        <v>3052</v>
      </c>
      <c r="V54" s="12">
        <v>2720</v>
      </c>
      <c r="W54" s="12">
        <v>96756</v>
      </c>
      <c r="X54" s="12">
        <v>218</v>
      </c>
      <c r="Y54" s="12">
        <v>126</v>
      </c>
      <c r="Z54" s="12">
        <v>3130</v>
      </c>
      <c r="AA54" s="12">
        <v>2766</v>
      </c>
      <c r="AB54" s="12">
        <v>97099</v>
      </c>
      <c r="AC54" s="12">
        <v>218</v>
      </c>
      <c r="AD54" s="12">
        <v>112</v>
      </c>
      <c r="AE54" s="12">
        <v>3024</v>
      </c>
      <c r="AF54" s="12">
        <v>2574</v>
      </c>
      <c r="AG54" s="12">
        <v>97213</v>
      </c>
      <c r="AH54" s="12">
        <v>187</v>
      </c>
      <c r="AI54" s="12">
        <v>181</v>
      </c>
      <c r="AJ54" s="12">
        <v>3250</v>
      </c>
      <c r="AK54" s="12">
        <v>2875</v>
      </c>
      <c r="AL54" s="12">
        <v>97527</v>
      </c>
      <c r="AM54" s="12">
        <v>198</v>
      </c>
      <c r="AN54" s="12">
        <v>150</v>
      </c>
      <c r="AO54" s="12">
        <v>3510</v>
      </c>
      <c r="AP54" s="12">
        <v>2976</v>
      </c>
      <c r="AQ54" s="12">
        <v>97761</v>
      </c>
      <c r="AR54" s="12">
        <v>188</v>
      </c>
      <c r="AS54" s="12">
        <v>89</v>
      </c>
      <c r="AT54" s="12">
        <v>3428</v>
      </c>
      <c r="AU54" s="12">
        <v>3020</v>
      </c>
      <c r="AV54" s="12">
        <v>97831</v>
      </c>
      <c r="AW54" s="12">
        <v>150</v>
      </c>
      <c r="AX54" s="12">
        <v>109</v>
      </c>
      <c r="AY54" s="12">
        <v>2904</v>
      </c>
      <c r="AZ54" s="13">
        <v>2424</v>
      </c>
    </row>
    <row r="55" spans="1:52" x14ac:dyDescent="0.3">
      <c r="A55" s="1" t="s">
        <v>110</v>
      </c>
      <c r="B55" s="1" t="s">
        <v>111</v>
      </c>
      <c r="C55" s="12">
        <v>122521</v>
      </c>
      <c r="D55" s="12">
        <v>203</v>
      </c>
      <c r="E55" s="12">
        <v>172</v>
      </c>
      <c r="F55" s="12">
        <v>4825</v>
      </c>
      <c r="G55" s="12">
        <v>4488</v>
      </c>
      <c r="H55" s="12">
        <v>122798</v>
      </c>
      <c r="I55" s="12">
        <v>159</v>
      </c>
      <c r="J55" s="12">
        <v>130</v>
      </c>
      <c r="K55" s="12">
        <v>4906</v>
      </c>
      <c r="L55" s="12">
        <v>4716</v>
      </c>
      <c r="M55" s="12">
        <v>123592</v>
      </c>
      <c r="N55" s="12">
        <v>173</v>
      </c>
      <c r="O55" s="12">
        <v>135</v>
      </c>
      <c r="P55" s="12">
        <v>5181</v>
      </c>
      <c r="Q55" s="12">
        <v>4563</v>
      </c>
      <c r="R55" s="12">
        <v>124050</v>
      </c>
      <c r="S55" s="12">
        <v>189</v>
      </c>
      <c r="T55" s="12">
        <v>107</v>
      </c>
      <c r="U55" s="12">
        <v>5240</v>
      </c>
      <c r="V55" s="12">
        <v>4845</v>
      </c>
      <c r="W55" s="12">
        <v>124188</v>
      </c>
      <c r="X55" s="12">
        <v>185</v>
      </c>
      <c r="Y55" s="12">
        <v>115</v>
      </c>
      <c r="Z55" s="12">
        <v>5237</v>
      </c>
      <c r="AA55" s="12">
        <v>5006</v>
      </c>
      <c r="AB55" s="12">
        <v>124802</v>
      </c>
      <c r="AC55" s="12">
        <v>178</v>
      </c>
      <c r="AD55" s="12">
        <v>109</v>
      </c>
      <c r="AE55" s="12">
        <v>5295</v>
      </c>
      <c r="AF55" s="12">
        <v>4711</v>
      </c>
      <c r="AG55" s="12">
        <v>125898</v>
      </c>
      <c r="AH55" s="12">
        <v>171</v>
      </c>
      <c r="AI55" s="12">
        <v>110</v>
      </c>
      <c r="AJ55" s="12">
        <v>6316</v>
      </c>
      <c r="AK55" s="12">
        <v>5215</v>
      </c>
      <c r="AL55" s="12">
        <v>126678</v>
      </c>
      <c r="AM55" s="12">
        <v>181</v>
      </c>
      <c r="AN55" s="12">
        <v>177</v>
      </c>
      <c r="AO55" s="12">
        <v>6301</v>
      </c>
      <c r="AP55" s="12">
        <v>5413</v>
      </c>
      <c r="AQ55" s="12">
        <v>128147</v>
      </c>
      <c r="AR55" s="12">
        <v>160</v>
      </c>
      <c r="AS55" s="12">
        <v>122</v>
      </c>
      <c r="AT55" s="12">
        <v>6928</v>
      </c>
      <c r="AU55" s="12">
        <v>5388</v>
      </c>
      <c r="AV55" s="12">
        <v>128829</v>
      </c>
      <c r="AW55" s="12">
        <v>138</v>
      </c>
      <c r="AX55" s="12">
        <v>60</v>
      </c>
      <c r="AY55" s="12">
        <v>5923</v>
      </c>
      <c r="AZ55" s="13">
        <v>5022</v>
      </c>
    </row>
    <row r="56" spans="1:52" x14ac:dyDescent="0.3">
      <c r="A56" s="1" t="s">
        <v>113</v>
      </c>
      <c r="B56" s="1" t="s">
        <v>114</v>
      </c>
      <c r="C56" s="12">
        <v>116200</v>
      </c>
      <c r="D56" s="12">
        <v>513</v>
      </c>
      <c r="E56" s="12">
        <v>278</v>
      </c>
      <c r="F56" s="12">
        <v>3091</v>
      </c>
      <c r="G56" s="12">
        <v>3211</v>
      </c>
      <c r="H56" s="12">
        <v>116220</v>
      </c>
      <c r="I56" s="12">
        <v>369</v>
      </c>
      <c r="J56" s="12">
        <v>358</v>
      </c>
      <c r="K56" s="12">
        <v>3561</v>
      </c>
      <c r="L56" s="12">
        <v>3314</v>
      </c>
      <c r="M56" s="12">
        <v>116290</v>
      </c>
      <c r="N56" s="12">
        <v>279</v>
      </c>
      <c r="O56" s="12">
        <v>366</v>
      </c>
      <c r="P56" s="12">
        <v>3666</v>
      </c>
      <c r="Q56" s="12">
        <v>3466</v>
      </c>
      <c r="R56" s="12">
        <v>116740</v>
      </c>
      <c r="S56" s="12">
        <v>340</v>
      </c>
      <c r="T56" s="12">
        <v>313</v>
      </c>
      <c r="U56" s="12">
        <v>3890</v>
      </c>
      <c r="V56" s="12">
        <v>3272</v>
      </c>
      <c r="W56" s="12">
        <v>116900</v>
      </c>
      <c r="X56" s="12">
        <v>290</v>
      </c>
      <c r="Y56" s="12">
        <v>301</v>
      </c>
      <c r="Z56" s="12">
        <v>4016</v>
      </c>
      <c r="AA56" s="12">
        <v>3468</v>
      </c>
      <c r="AB56" s="12">
        <v>116520</v>
      </c>
      <c r="AC56" s="12">
        <v>346</v>
      </c>
      <c r="AD56" s="12">
        <v>273</v>
      </c>
      <c r="AE56" s="12">
        <v>3565</v>
      </c>
      <c r="AF56" s="12">
        <v>3570</v>
      </c>
      <c r="AG56" s="12">
        <v>116280</v>
      </c>
      <c r="AH56" s="12">
        <v>304</v>
      </c>
      <c r="AI56" s="12">
        <v>254</v>
      </c>
      <c r="AJ56" s="12">
        <v>3484</v>
      </c>
      <c r="AK56" s="12">
        <v>3390</v>
      </c>
      <c r="AL56" s="12">
        <v>116040</v>
      </c>
      <c r="AM56" s="12">
        <v>220</v>
      </c>
      <c r="AN56" s="12">
        <v>270</v>
      </c>
      <c r="AO56" s="12">
        <v>3670</v>
      </c>
      <c r="AP56" s="12">
        <v>3430</v>
      </c>
      <c r="AQ56" s="12">
        <v>116200</v>
      </c>
      <c r="AR56" s="12">
        <v>310</v>
      </c>
      <c r="AS56" s="12">
        <v>250</v>
      </c>
      <c r="AT56" s="12">
        <v>3700</v>
      </c>
      <c r="AU56" s="12">
        <v>3280</v>
      </c>
      <c r="AV56" s="12">
        <v>115820</v>
      </c>
      <c r="AW56" s="12">
        <v>240</v>
      </c>
      <c r="AX56" s="12">
        <v>330</v>
      </c>
      <c r="AY56" s="12">
        <v>3120</v>
      </c>
      <c r="AZ56" s="13">
        <v>2750</v>
      </c>
    </row>
    <row r="57" spans="1:52" x14ac:dyDescent="0.3">
      <c r="A57" s="1" t="s">
        <v>874</v>
      </c>
      <c r="B57" s="1" t="s">
        <v>875</v>
      </c>
      <c r="C57" s="12">
        <v>138651</v>
      </c>
      <c r="D57" s="12">
        <v>904</v>
      </c>
      <c r="E57" s="12">
        <v>1130</v>
      </c>
      <c r="F57" s="12">
        <v>4263</v>
      </c>
      <c r="G57" s="12">
        <v>4179</v>
      </c>
      <c r="H57" s="12">
        <v>139157</v>
      </c>
      <c r="I57" s="12">
        <v>742</v>
      </c>
      <c r="J57" s="12">
        <v>822</v>
      </c>
      <c r="K57" s="12">
        <v>4845</v>
      </c>
      <c r="L57" s="12">
        <v>4999</v>
      </c>
      <c r="M57" s="12">
        <v>139536</v>
      </c>
      <c r="N57" s="12">
        <v>617</v>
      </c>
      <c r="O57" s="12">
        <v>938</v>
      </c>
      <c r="P57" s="12">
        <v>4705</v>
      </c>
      <c r="Q57" s="12">
        <v>4662</v>
      </c>
      <c r="R57" s="12">
        <v>139966</v>
      </c>
      <c r="S57" s="12">
        <v>678</v>
      </c>
      <c r="T57" s="12">
        <v>804</v>
      </c>
      <c r="U57" s="12">
        <v>4596</v>
      </c>
      <c r="V57" s="12">
        <v>4833</v>
      </c>
      <c r="W57" s="12">
        <v>140467</v>
      </c>
      <c r="X57" s="12">
        <v>562</v>
      </c>
      <c r="Y57" s="12">
        <v>549</v>
      </c>
      <c r="Z57" s="12">
        <v>5069</v>
      </c>
      <c r="AA57" s="12">
        <v>4509</v>
      </c>
      <c r="AB57" s="12">
        <v>141032</v>
      </c>
      <c r="AC57" s="12">
        <v>652</v>
      </c>
      <c r="AD57" s="12">
        <v>726</v>
      </c>
      <c r="AE57" s="12">
        <v>4653</v>
      </c>
      <c r="AF57" s="12">
        <v>4615</v>
      </c>
      <c r="AG57" s="12">
        <v>141697</v>
      </c>
      <c r="AH57" s="12">
        <v>557</v>
      </c>
      <c r="AI57" s="12">
        <v>663</v>
      </c>
      <c r="AJ57" s="12">
        <v>4722</v>
      </c>
      <c r="AK57" s="12">
        <v>4436</v>
      </c>
      <c r="AL57" s="12">
        <v>142492</v>
      </c>
      <c r="AM57" s="12">
        <v>741</v>
      </c>
      <c r="AN57" s="12">
        <v>600</v>
      </c>
      <c r="AO57" s="12">
        <v>4683</v>
      </c>
      <c r="AP57" s="12">
        <v>4564</v>
      </c>
      <c r="AQ57" s="12">
        <v>143504</v>
      </c>
      <c r="AR57" s="12">
        <v>745</v>
      </c>
      <c r="AS57" s="12">
        <v>543</v>
      </c>
      <c r="AT57" s="12">
        <v>4767</v>
      </c>
      <c r="AU57" s="12">
        <v>4296</v>
      </c>
      <c r="AV57" s="12">
        <v>143756</v>
      </c>
      <c r="AW57" s="12">
        <v>556</v>
      </c>
      <c r="AX57" s="12">
        <v>630</v>
      </c>
      <c r="AY57" s="12">
        <v>3923</v>
      </c>
      <c r="AZ57" s="13">
        <v>3961</v>
      </c>
    </row>
    <row r="58" spans="1:52" x14ac:dyDescent="0.3">
      <c r="A58" s="1" t="s">
        <v>876</v>
      </c>
      <c r="B58" s="1" t="s">
        <v>877</v>
      </c>
      <c r="C58" s="12">
        <v>156943</v>
      </c>
      <c r="D58" s="12">
        <v>556</v>
      </c>
      <c r="E58" s="12">
        <v>680</v>
      </c>
      <c r="F58" s="12">
        <v>3577</v>
      </c>
      <c r="G58" s="12">
        <v>3295</v>
      </c>
      <c r="H58" s="12">
        <v>157637</v>
      </c>
      <c r="I58" s="12">
        <v>643</v>
      </c>
      <c r="J58" s="12">
        <v>607</v>
      </c>
      <c r="K58" s="12">
        <v>3972</v>
      </c>
      <c r="L58" s="12">
        <v>3643</v>
      </c>
      <c r="M58" s="12">
        <v>157640</v>
      </c>
      <c r="N58" s="12">
        <v>548</v>
      </c>
      <c r="O58" s="12">
        <v>691</v>
      </c>
      <c r="P58" s="12">
        <v>3780</v>
      </c>
      <c r="Q58" s="12">
        <v>3746</v>
      </c>
      <c r="R58" s="12">
        <v>157931</v>
      </c>
      <c r="S58" s="12">
        <v>468</v>
      </c>
      <c r="T58" s="12">
        <v>599</v>
      </c>
      <c r="U58" s="12">
        <v>4266</v>
      </c>
      <c r="V58" s="12">
        <v>3753</v>
      </c>
      <c r="W58" s="12">
        <v>158797</v>
      </c>
      <c r="X58" s="12">
        <v>437</v>
      </c>
      <c r="Y58" s="12">
        <v>529</v>
      </c>
      <c r="Z58" s="12">
        <v>4606</v>
      </c>
      <c r="AA58" s="12">
        <v>3379</v>
      </c>
      <c r="AB58" s="12">
        <v>159593</v>
      </c>
      <c r="AC58" s="12">
        <v>501</v>
      </c>
      <c r="AD58" s="12">
        <v>455</v>
      </c>
      <c r="AE58" s="12">
        <v>4277</v>
      </c>
      <c r="AF58" s="12">
        <v>3647</v>
      </c>
      <c r="AG58" s="12">
        <v>160098</v>
      </c>
      <c r="AH58" s="12">
        <v>475</v>
      </c>
      <c r="AI58" s="12">
        <v>404</v>
      </c>
      <c r="AJ58" s="12">
        <v>4213</v>
      </c>
      <c r="AK58" s="12">
        <v>3430</v>
      </c>
      <c r="AL58" s="12">
        <v>160864</v>
      </c>
      <c r="AM58" s="12">
        <v>523</v>
      </c>
      <c r="AN58" s="12">
        <v>334</v>
      </c>
      <c r="AO58" s="12">
        <v>4196</v>
      </c>
      <c r="AP58" s="12">
        <v>3547</v>
      </c>
      <c r="AQ58" s="12">
        <v>161725</v>
      </c>
      <c r="AR58" s="12">
        <v>492</v>
      </c>
      <c r="AS58" s="12">
        <v>348</v>
      </c>
      <c r="AT58" s="12">
        <v>4176</v>
      </c>
      <c r="AU58" s="12">
        <v>3514</v>
      </c>
      <c r="AV58" s="12">
        <v>162056</v>
      </c>
      <c r="AW58" s="12">
        <v>433</v>
      </c>
      <c r="AX58" s="12">
        <v>563</v>
      </c>
      <c r="AY58" s="12">
        <v>3822</v>
      </c>
      <c r="AZ58" s="13">
        <v>3148</v>
      </c>
    </row>
    <row r="59" spans="1:52" x14ac:dyDescent="0.3">
      <c r="A59" s="1" t="s">
        <v>115</v>
      </c>
      <c r="B59" s="1" t="s">
        <v>116</v>
      </c>
      <c r="C59" s="12">
        <v>88930</v>
      </c>
      <c r="D59" s="12">
        <v>360</v>
      </c>
      <c r="E59" s="12">
        <v>305</v>
      </c>
      <c r="F59" s="12">
        <v>3375</v>
      </c>
      <c r="G59" s="12">
        <v>3126</v>
      </c>
      <c r="H59" s="12">
        <v>86910</v>
      </c>
      <c r="I59" s="12">
        <v>304</v>
      </c>
      <c r="J59" s="12">
        <v>475</v>
      </c>
      <c r="K59" s="12">
        <v>3517</v>
      </c>
      <c r="L59" s="12">
        <v>3579</v>
      </c>
      <c r="M59" s="12">
        <v>88050</v>
      </c>
      <c r="N59" s="12">
        <v>235</v>
      </c>
      <c r="O59" s="12">
        <v>446</v>
      </c>
      <c r="P59" s="12">
        <v>3696</v>
      </c>
      <c r="Q59" s="12">
        <v>3508</v>
      </c>
      <c r="R59" s="12">
        <v>87650</v>
      </c>
      <c r="S59" s="12">
        <v>239</v>
      </c>
      <c r="T59" s="12">
        <v>473</v>
      </c>
      <c r="U59" s="12">
        <v>3546</v>
      </c>
      <c r="V59" s="12">
        <v>3587</v>
      </c>
      <c r="W59" s="12">
        <v>86890</v>
      </c>
      <c r="X59" s="12">
        <v>299</v>
      </c>
      <c r="Y59" s="12">
        <v>384</v>
      </c>
      <c r="Z59" s="12">
        <v>3614</v>
      </c>
      <c r="AA59" s="12">
        <v>3762</v>
      </c>
      <c r="AB59" s="12">
        <v>87130</v>
      </c>
      <c r="AC59" s="12">
        <v>351</v>
      </c>
      <c r="AD59" s="12">
        <v>313</v>
      </c>
      <c r="AE59" s="12">
        <v>3759</v>
      </c>
      <c r="AF59" s="12">
        <v>3563</v>
      </c>
      <c r="AG59" s="12">
        <v>86810</v>
      </c>
      <c r="AH59" s="12">
        <v>296</v>
      </c>
      <c r="AI59" s="12">
        <v>332</v>
      </c>
      <c r="AJ59" s="12">
        <v>3885</v>
      </c>
      <c r="AK59" s="12">
        <v>3712</v>
      </c>
      <c r="AL59" s="12">
        <v>86260</v>
      </c>
      <c r="AM59" s="12">
        <v>300</v>
      </c>
      <c r="AN59" s="12">
        <v>440</v>
      </c>
      <c r="AO59" s="12">
        <v>3830</v>
      </c>
      <c r="AP59" s="12">
        <v>3780</v>
      </c>
      <c r="AQ59" s="12">
        <v>85870</v>
      </c>
      <c r="AR59" s="12">
        <v>290</v>
      </c>
      <c r="AS59" s="12">
        <v>380</v>
      </c>
      <c r="AT59" s="12">
        <v>3640</v>
      </c>
      <c r="AU59" s="12">
        <v>3620</v>
      </c>
      <c r="AV59" s="12">
        <v>85430</v>
      </c>
      <c r="AW59" s="12">
        <v>300</v>
      </c>
      <c r="AX59" s="12">
        <v>570</v>
      </c>
      <c r="AY59" s="12">
        <v>3130</v>
      </c>
      <c r="AZ59" s="13">
        <v>2950</v>
      </c>
    </row>
    <row r="60" spans="1:52" x14ac:dyDescent="0.3">
      <c r="A60" s="1" t="s">
        <v>878</v>
      </c>
      <c r="B60" s="1" t="s">
        <v>879</v>
      </c>
      <c r="C60" s="12">
        <v>200298</v>
      </c>
      <c r="D60" s="12">
        <v>1604</v>
      </c>
      <c r="E60" s="12">
        <v>989</v>
      </c>
      <c r="F60" s="12">
        <v>4148</v>
      </c>
      <c r="G60" s="12">
        <v>4105</v>
      </c>
      <c r="H60" s="12">
        <v>202398</v>
      </c>
      <c r="I60" s="12">
        <v>1635</v>
      </c>
      <c r="J60" s="12">
        <v>945</v>
      </c>
      <c r="K60" s="12">
        <v>4394</v>
      </c>
      <c r="L60" s="12">
        <v>4658</v>
      </c>
      <c r="M60" s="12">
        <v>203757</v>
      </c>
      <c r="N60" s="12">
        <v>1505</v>
      </c>
      <c r="O60" s="12">
        <v>950</v>
      </c>
      <c r="P60" s="12">
        <v>4002</v>
      </c>
      <c r="Q60" s="12">
        <v>4510</v>
      </c>
      <c r="R60" s="12">
        <v>205711</v>
      </c>
      <c r="S60" s="12">
        <v>1680</v>
      </c>
      <c r="T60" s="12">
        <v>810</v>
      </c>
      <c r="U60" s="12">
        <v>4536</v>
      </c>
      <c r="V60" s="12">
        <v>4585</v>
      </c>
      <c r="W60" s="12">
        <v>207797</v>
      </c>
      <c r="X60" s="12">
        <v>1899</v>
      </c>
      <c r="Y60" s="12">
        <v>813</v>
      </c>
      <c r="Z60" s="12">
        <v>4891</v>
      </c>
      <c r="AA60" s="12">
        <v>3876</v>
      </c>
      <c r="AB60" s="12">
        <v>210260</v>
      </c>
      <c r="AC60" s="12">
        <v>1856</v>
      </c>
      <c r="AD60" s="12">
        <v>907</v>
      </c>
      <c r="AE60" s="12">
        <v>4908</v>
      </c>
      <c r="AF60" s="12">
        <v>4697</v>
      </c>
      <c r="AG60" s="12">
        <v>211898</v>
      </c>
      <c r="AH60" s="12">
        <v>1442</v>
      </c>
      <c r="AI60" s="12">
        <v>737</v>
      </c>
      <c r="AJ60" s="12">
        <v>5012</v>
      </c>
      <c r="AK60" s="12">
        <v>5031</v>
      </c>
      <c r="AL60" s="12">
        <v>214090</v>
      </c>
      <c r="AM60" s="12">
        <v>1886</v>
      </c>
      <c r="AN60" s="12">
        <v>740</v>
      </c>
      <c r="AO60" s="12">
        <v>5066</v>
      </c>
      <c r="AP60" s="12">
        <v>4927</v>
      </c>
      <c r="AQ60" s="12">
        <v>216205</v>
      </c>
      <c r="AR60" s="12">
        <v>1829</v>
      </c>
      <c r="AS60" s="12">
        <v>837</v>
      </c>
      <c r="AT60" s="12">
        <v>5138</v>
      </c>
      <c r="AU60" s="12">
        <v>5066</v>
      </c>
      <c r="AV60" s="12">
        <v>217232</v>
      </c>
      <c r="AW60" s="12">
        <v>1439</v>
      </c>
      <c r="AX60" s="12">
        <v>1135</v>
      </c>
      <c r="AY60" s="12">
        <v>4680</v>
      </c>
      <c r="AZ60" s="13">
        <v>4661</v>
      </c>
    </row>
    <row r="61" spans="1:52" x14ac:dyDescent="0.3">
      <c r="A61" s="1" t="s">
        <v>117</v>
      </c>
      <c r="B61" s="1" t="s">
        <v>118</v>
      </c>
      <c r="C61" s="12">
        <v>149811</v>
      </c>
      <c r="D61" s="12">
        <v>836</v>
      </c>
      <c r="E61" s="12">
        <v>459</v>
      </c>
      <c r="F61" s="12">
        <v>6608</v>
      </c>
      <c r="G61" s="12">
        <v>5685</v>
      </c>
      <c r="H61" s="12">
        <v>151556</v>
      </c>
      <c r="I61" s="12">
        <v>874</v>
      </c>
      <c r="J61" s="12">
        <v>549</v>
      </c>
      <c r="K61" s="12">
        <v>7724</v>
      </c>
      <c r="L61" s="12">
        <v>5878</v>
      </c>
      <c r="M61" s="12">
        <v>153013</v>
      </c>
      <c r="N61" s="12">
        <v>811</v>
      </c>
      <c r="O61" s="12">
        <v>410</v>
      </c>
      <c r="P61" s="12">
        <v>7337</v>
      </c>
      <c r="Q61" s="12">
        <v>5837</v>
      </c>
      <c r="R61" s="12">
        <v>154653</v>
      </c>
      <c r="S61" s="12">
        <v>847</v>
      </c>
      <c r="T61" s="12">
        <v>440</v>
      </c>
      <c r="U61" s="12">
        <v>7773</v>
      </c>
      <c r="V61" s="12">
        <v>6031</v>
      </c>
      <c r="W61" s="12">
        <v>155798</v>
      </c>
      <c r="X61" s="12">
        <v>865</v>
      </c>
      <c r="Y61" s="12">
        <v>492</v>
      </c>
      <c r="Z61" s="12">
        <v>7519</v>
      </c>
      <c r="AA61" s="12">
        <v>6037</v>
      </c>
      <c r="AB61" s="12">
        <v>157287</v>
      </c>
      <c r="AC61" s="12">
        <v>1017</v>
      </c>
      <c r="AD61" s="12">
        <v>404</v>
      </c>
      <c r="AE61" s="12">
        <v>7528</v>
      </c>
      <c r="AF61" s="12">
        <v>6023</v>
      </c>
      <c r="AG61" s="12">
        <v>158657</v>
      </c>
      <c r="AH61" s="12">
        <v>840</v>
      </c>
      <c r="AI61" s="12">
        <v>588</v>
      </c>
      <c r="AJ61" s="12">
        <v>8417</v>
      </c>
      <c r="AK61" s="12">
        <v>6654</v>
      </c>
      <c r="AL61" s="12">
        <v>159827</v>
      </c>
      <c r="AM61" s="12">
        <v>904</v>
      </c>
      <c r="AN61" s="12">
        <v>616</v>
      </c>
      <c r="AO61" s="12">
        <v>8593</v>
      </c>
      <c r="AP61" s="12">
        <v>6853</v>
      </c>
      <c r="AQ61" s="12">
        <v>160758</v>
      </c>
      <c r="AR61" s="12">
        <v>795</v>
      </c>
      <c r="AS61" s="12">
        <v>466</v>
      </c>
      <c r="AT61" s="12">
        <v>8308</v>
      </c>
      <c r="AU61" s="12">
        <v>6899</v>
      </c>
      <c r="AV61" s="12">
        <v>161123</v>
      </c>
      <c r="AW61" s="12">
        <v>729</v>
      </c>
      <c r="AX61" s="12">
        <v>529</v>
      </c>
      <c r="AY61" s="12">
        <v>7217</v>
      </c>
      <c r="AZ61" s="13">
        <v>6154</v>
      </c>
    </row>
    <row r="62" spans="1:52" x14ac:dyDescent="0.3">
      <c r="A62" s="1" t="s">
        <v>119</v>
      </c>
      <c r="B62" s="1" t="s">
        <v>120</v>
      </c>
      <c r="C62" s="12">
        <v>119522</v>
      </c>
      <c r="D62" s="12">
        <v>288</v>
      </c>
      <c r="E62" s="12">
        <v>193</v>
      </c>
      <c r="F62" s="12">
        <v>4728</v>
      </c>
      <c r="G62" s="12">
        <v>4362</v>
      </c>
      <c r="H62" s="12">
        <v>120120</v>
      </c>
      <c r="I62" s="12">
        <v>184</v>
      </c>
      <c r="J62" s="12">
        <v>140</v>
      </c>
      <c r="K62" s="12">
        <v>5092</v>
      </c>
      <c r="L62" s="12">
        <v>4939</v>
      </c>
      <c r="M62" s="12">
        <v>121546</v>
      </c>
      <c r="N62" s="12">
        <v>224</v>
      </c>
      <c r="O62" s="12">
        <v>143</v>
      </c>
      <c r="P62" s="12">
        <v>5606</v>
      </c>
      <c r="Q62" s="12">
        <v>4682</v>
      </c>
      <c r="R62" s="12">
        <v>122490</v>
      </c>
      <c r="S62" s="12">
        <v>250</v>
      </c>
      <c r="T62" s="12">
        <v>99</v>
      </c>
      <c r="U62" s="12">
        <v>5586</v>
      </c>
      <c r="V62" s="12">
        <v>5156</v>
      </c>
      <c r="W62" s="12">
        <v>123577</v>
      </c>
      <c r="X62" s="12">
        <v>275</v>
      </c>
      <c r="Y62" s="12">
        <v>108</v>
      </c>
      <c r="Z62" s="12">
        <v>5829</v>
      </c>
      <c r="AA62" s="12">
        <v>5035</v>
      </c>
      <c r="AB62" s="12">
        <v>124513</v>
      </c>
      <c r="AC62" s="12">
        <v>340</v>
      </c>
      <c r="AD62" s="12">
        <v>133</v>
      </c>
      <c r="AE62" s="12">
        <v>5733</v>
      </c>
      <c r="AF62" s="12">
        <v>5232</v>
      </c>
      <c r="AG62" s="12">
        <v>126164</v>
      </c>
      <c r="AH62" s="12">
        <v>297</v>
      </c>
      <c r="AI62" s="12">
        <v>136</v>
      </c>
      <c r="AJ62" s="12">
        <v>7000</v>
      </c>
      <c r="AK62" s="12">
        <v>5777</v>
      </c>
      <c r="AL62" s="12">
        <v>127151</v>
      </c>
      <c r="AM62" s="12">
        <v>283</v>
      </c>
      <c r="AN62" s="12">
        <v>274</v>
      </c>
      <c r="AO62" s="12">
        <v>6734</v>
      </c>
      <c r="AP62" s="12">
        <v>5835</v>
      </c>
      <c r="AQ62" s="12">
        <v>127918</v>
      </c>
      <c r="AR62" s="12">
        <v>266</v>
      </c>
      <c r="AS62" s="12">
        <v>153</v>
      </c>
      <c r="AT62" s="12">
        <v>6760</v>
      </c>
      <c r="AU62" s="12">
        <v>6235</v>
      </c>
      <c r="AV62" s="12">
        <v>128337</v>
      </c>
      <c r="AW62" s="12">
        <v>240</v>
      </c>
      <c r="AX62" s="12">
        <v>130</v>
      </c>
      <c r="AY62" s="12">
        <v>5944</v>
      </c>
      <c r="AZ62" s="13">
        <v>5545</v>
      </c>
    </row>
    <row r="63" spans="1:52" x14ac:dyDescent="0.3">
      <c r="A63" s="1" t="s">
        <v>121</v>
      </c>
      <c r="B63" s="1" t="s">
        <v>122</v>
      </c>
      <c r="C63" s="12">
        <v>118405</v>
      </c>
      <c r="D63" s="12">
        <v>630</v>
      </c>
      <c r="E63" s="12">
        <v>535</v>
      </c>
      <c r="F63" s="12">
        <v>5563</v>
      </c>
      <c r="G63" s="12">
        <v>4765</v>
      </c>
      <c r="H63" s="12">
        <v>120128</v>
      </c>
      <c r="I63" s="12">
        <v>497</v>
      </c>
      <c r="J63" s="12">
        <v>427</v>
      </c>
      <c r="K63" s="12">
        <v>5974</v>
      </c>
      <c r="L63" s="12">
        <v>4962</v>
      </c>
      <c r="M63" s="12">
        <v>121684</v>
      </c>
      <c r="N63" s="12">
        <v>473</v>
      </c>
      <c r="O63" s="12">
        <v>387</v>
      </c>
      <c r="P63" s="12">
        <v>6064</v>
      </c>
      <c r="Q63" s="12">
        <v>5120</v>
      </c>
      <c r="R63" s="12">
        <v>123159</v>
      </c>
      <c r="S63" s="12">
        <v>627</v>
      </c>
      <c r="T63" s="12">
        <v>315</v>
      </c>
      <c r="U63" s="12">
        <v>6350</v>
      </c>
      <c r="V63" s="12">
        <v>5653</v>
      </c>
      <c r="W63" s="12">
        <v>124047</v>
      </c>
      <c r="X63" s="12">
        <v>641</v>
      </c>
      <c r="Y63" s="12">
        <v>287</v>
      </c>
      <c r="Z63" s="12">
        <v>5949</v>
      </c>
      <c r="AA63" s="12">
        <v>5822</v>
      </c>
      <c r="AB63" s="12">
        <v>125871</v>
      </c>
      <c r="AC63" s="12">
        <v>689</v>
      </c>
      <c r="AD63" s="12">
        <v>241</v>
      </c>
      <c r="AE63" s="12">
        <v>6409</v>
      </c>
      <c r="AF63" s="12">
        <v>5469</v>
      </c>
      <c r="AG63" s="12">
        <v>127527</v>
      </c>
      <c r="AH63" s="12">
        <v>621</v>
      </c>
      <c r="AI63" s="12">
        <v>322</v>
      </c>
      <c r="AJ63" s="12">
        <v>6602</v>
      </c>
      <c r="AK63" s="12">
        <v>5766</v>
      </c>
      <c r="AL63" s="12">
        <v>129281</v>
      </c>
      <c r="AM63" s="12">
        <v>678</v>
      </c>
      <c r="AN63" s="12">
        <v>397</v>
      </c>
      <c r="AO63" s="12">
        <v>6638</v>
      </c>
      <c r="AP63" s="12">
        <v>5556</v>
      </c>
      <c r="AQ63" s="12">
        <v>130032</v>
      </c>
      <c r="AR63" s="12">
        <v>629</v>
      </c>
      <c r="AS63" s="12">
        <v>410</v>
      </c>
      <c r="AT63" s="12">
        <v>6522</v>
      </c>
      <c r="AU63" s="12">
        <v>6163</v>
      </c>
      <c r="AV63" s="12">
        <v>131018</v>
      </c>
      <c r="AW63" s="12">
        <v>565</v>
      </c>
      <c r="AX63" s="12">
        <v>391</v>
      </c>
      <c r="AY63" s="12">
        <v>5941</v>
      </c>
      <c r="AZ63" s="13">
        <v>5339</v>
      </c>
    </row>
    <row r="64" spans="1:52" x14ac:dyDescent="0.3">
      <c r="A64" s="1" t="s">
        <v>124</v>
      </c>
      <c r="B64" s="15" t="s">
        <v>125</v>
      </c>
      <c r="C64" s="12">
        <v>87901</v>
      </c>
      <c r="D64" s="12">
        <v>279</v>
      </c>
      <c r="E64" s="12">
        <v>227</v>
      </c>
      <c r="F64" s="12">
        <v>4481</v>
      </c>
      <c r="G64" s="12">
        <v>4229</v>
      </c>
      <c r="H64" s="12">
        <v>88088</v>
      </c>
      <c r="I64" s="12">
        <v>242</v>
      </c>
      <c r="J64" s="12">
        <v>207</v>
      </c>
      <c r="K64" s="12">
        <v>4561</v>
      </c>
      <c r="L64" s="12">
        <v>4370</v>
      </c>
      <c r="M64" s="12">
        <v>88704</v>
      </c>
      <c r="N64" s="12">
        <v>243</v>
      </c>
      <c r="O64" s="12">
        <v>167</v>
      </c>
      <c r="P64" s="12">
        <v>4610</v>
      </c>
      <c r="Q64" s="12">
        <v>3982</v>
      </c>
      <c r="R64" s="12">
        <v>89413</v>
      </c>
      <c r="S64" s="12">
        <v>267</v>
      </c>
      <c r="T64" s="12">
        <v>151</v>
      </c>
      <c r="U64" s="12">
        <v>5041</v>
      </c>
      <c r="V64" s="12">
        <v>4365</v>
      </c>
      <c r="W64" s="12">
        <v>89900</v>
      </c>
      <c r="X64" s="12">
        <v>245</v>
      </c>
      <c r="Y64" s="12">
        <v>115</v>
      </c>
      <c r="Z64" s="12">
        <v>4982</v>
      </c>
      <c r="AA64" s="12">
        <v>4392</v>
      </c>
      <c r="AB64" s="12">
        <v>90250</v>
      </c>
      <c r="AC64" s="12">
        <v>252</v>
      </c>
      <c r="AD64" s="12">
        <v>147</v>
      </c>
      <c r="AE64" s="12">
        <v>4828</v>
      </c>
      <c r="AF64" s="12">
        <v>4464</v>
      </c>
      <c r="AG64" s="12">
        <v>90794</v>
      </c>
      <c r="AH64" s="12">
        <v>224</v>
      </c>
      <c r="AI64" s="12">
        <v>116</v>
      </c>
      <c r="AJ64" s="12">
        <v>5430</v>
      </c>
      <c r="AK64" s="12">
        <v>4730</v>
      </c>
      <c r="AL64" s="12">
        <v>91401</v>
      </c>
      <c r="AM64" s="12">
        <v>238</v>
      </c>
      <c r="AN64" s="12">
        <v>168</v>
      </c>
      <c r="AO64" s="12">
        <v>5499</v>
      </c>
      <c r="AP64" s="12">
        <v>4732</v>
      </c>
      <c r="AQ64" s="12">
        <v>92036</v>
      </c>
      <c r="AR64" s="12">
        <v>213</v>
      </c>
      <c r="AS64" s="12">
        <v>175</v>
      </c>
      <c r="AT64" s="12">
        <v>5662</v>
      </c>
      <c r="AU64" s="12">
        <v>4744</v>
      </c>
      <c r="AV64" s="12">
        <v>92735</v>
      </c>
      <c r="AW64" s="12">
        <v>206</v>
      </c>
      <c r="AX64" s="12">
        <v>138</v>
      </c>
      <c r="AY64" s="12">
        <v>4910</v>
      </c>
      <c r="AZ64" s="13">
        <v>3987</v>
      </c>
    </row>
    <row r="65" spans="1:52" x14ac:dyDescent="0.3">
      <c r="A65" s="1" t="s">
        <v>126</v>
      </c>
      <c r="B65" s="1" t="s">
        <v>127</v>
      </c>
      <c r="C65" s="12">
        <v>187029</v>
      </c>
      <c r="D65" s="12">
        <v>3160</v>
      </c>
      <c r="E65" s="12">
        <v>586</v>
      </c>
      <c r="F65" s="12">
        <v>10840</v>
      </c>
      <c r="G65" s="12">
        <v>11487</v>
      </c>
      <c r="H65" s="12">
        <v>190663</v>
      </c>
      <c r="I65" s="12">
        <v>2479</v>
      </c>
      <c r="J65" s="12">
        <v>815</v>
      </c>
      <c r="K65" s="12">
        <v>11975</v>
      </c>
      <c r="L65" s="12">
        <v>12527</v>
      </c>
      <c r="M65" s="12">
        <v>194576</v>
      </c>
      <c r="N65" s="12">
        <v>2269</v>
      </c>
      <c r="O65" s="12">
        <v>753</v>
      </c>
      <c r="P65" s="12">
        <v>12354</v>
      </c>
      <c r="Q65" s="12">
        <v>12612</v>
      </c>
      <c r="R65" s="12">
        <v>198650</v>
      </c>
      <c r="S65" s="12">
        <v>3426</v>
      </c>
      <c r="T65" s="12">
        <v>742</v>
      </c>
      <c r="U65" s="12">
        <v>12928</v>
      </c>
      <c r="V65" s="12">
        <v>14046</v>
      </c>
      <c r="W65" s="12">
        <v>203101</v>
      </c>
      <c r="X65" s="12">
        <v>3898</v>
      </c>
      <c r="Y65" s="12">
        <v>616</v>
      </c>
      <c r="Z65" s="12">
        <v>12923</v>
      </c>
      <c r="AA65" s="12">
        <v>14099</v>
      </c>
      <c r="AB65" s="12">
        <v>208182</v>
      </c>
      <c r="AC65" s="12">
        <v>4689</v>
      </c>
      <c r="AD65" s="12">
        <v>799</v>
      </c>
      <c r="AE65" s="12">
        <v>12687</v>
      </c>
      <c r="AF65" s="12">
        <v>14263</v>
      </c>
      <c r="AG65" s="12">
        <v>210711</v>
      </c>
      <c r="AH65" s="12">
        <v>4185</v>
      </c>
      <c r="AI65" s="12">
        <v>959</v>
      </c>
      <c r="AJ65" s="12">
        <v>13681</v>
      </c>
      <c r="AK65" s="12">
        <v>17037</v>
      </c>
      <c r="AL65" s="12">
        <v>211998</v>
      </c>
      <c r="AM65" s="12">
        <v>3846</v>
      </c>
      <c r="AN65" s="12">
        <v>967</v>
      </c>
      <c r="AO65" s="12">
        <v>14258</v>
      </c>
      <c r="AP65" s="12">
        <v>18401</v>
      </c>
      <c r="AQ65" s="12">
        <v>212906</v>
      </c>
      <c r="AR65" s="12">
        <v>3760</v>
      </c>
      <c r="AS65" s="12">
        <v>1284</v>
      </c>
      <c r="AT65" s="12">
        <v>15149</v>
      </c>
      <c r="AU65" s="12">
        <v>19066</v>
      </c>
      <c r="AV65" s="12">
        <v>214107</v>
      </c>
      <c r="AW65" s="12">
        <v>3387</v>
      </c>
      <c r="AX65" s="12">
        <v>1366</v>
      </c>
      <c r="AY65" s="12">
        <v>12905</v>
      </c>
      <c r="AZ65" s="13">
        <v>15877</v>
      </c>
    </row>
    <row r="66" spans="1:52" x14ac:dyDescent="0.3">
      <c r="A66" s="1" t="s">
        <v>128</v>
      </c>
      <c r="B66" s="1" t="s">
        <v>129</v>
      </c>
      <c r="C66" s="12">
        <v>357538</v>
      </c>
      <c r="D66" s="12">
        <v>8311</v>
      </c>
      <c r="E66" s="12">
        <v>3329</v>
      </c>
      <c r="F66" s="12">
        <v>19948</v>
      </c>
      <c r="G66" s="12">
        <v>21296</v>
      </c>
      <c r="H66" s="12">
        <v>363777</v>
      </c>
      <c r="I66" s="12">
        <v>6748</v>
      </c>
      <c r="J66" s="12">
        <v>3033</v>
      </c>
      <c r="K66" s="12">
        <v>20777</v>
      </c>
      <c r="L66" s="12">
        <v>21611</v>
      </c>
      <c r="M66" s="12">
        <v>368301</v>
      </c>
      <c r="N66" s="12">
        <v>6092</v>
      </c>
      <c r="O66" s="12">
        <v>2793</v>
      </c>
      <c r="P66" s="12">
        <v>20664</v>
      </c>
      <c r="Q66" s="12">
        <v>22396</v>
      </c>
      <c r="R66" s="12">
        <v>373745</v>
      </c>
      <c r="S66" s="12">
        <v>7720</v>
      </c>
      <c r="T66" s="12">
        <v>3321</v>
      </c>
      <c r="U66" s="12">
        <v>21984</v>
      </c>
      <c r="V66" s="12">
        <v>23868</v>
      </c>
      <c r="W66" s="12">
        <v>378778</v>
      </c>
      <c r="X66" s="12">
        <v>8636</v>
      </c>
      <c r="Y66" s="12">
        <v>2969</v>
      </c>
      <c r="Z66" s="12">
        <v>21755</v>
      </c>
      <c r="AA66" s="12">
        <v>25134</v>
      </c>
      <c r="AB66" s="12">
        <v>384774</v>
      </c>
      <c r="AC66" s="12">
        <v>8257</v>
      </c>
      <c r="AD66" s="12">
        <v>3450</v>
      </c>
      <c r="AE66" s="12">
        <v>22812</v>
      </c>
      <c r="AF66" s="12">
        <v>24591</v>
      </c>
      <c r="AG66" s="12">
        <v>387803</v>
      </c>
      <c r="AH66" s="12">
        <v>7622</v>
      </c>
      <c r="AI66" s="12">
        <v>3506</v>
      </c>
      <c r="AJ66" s="12">
        <v>25028</v>
      </c>
      <c r="AK66" s="12">
        <v>28885</v>
      </c>
      <c r="AL66" s="12">
        <v>392140</v>
      </c>
      <c r="AM66" s="12">
        <v>7085</v>
      </c>
      <c r="AN66" s="12">
        <v>2864</v>
      </c>
      <c r="AO66" s="12">
        <v>25364</v>
      </c>
      <c r="AP66" s="12">
        <v>28084</v>
      </c>
      <c r="AQ66" s="12">
        <v>395869</v>
      </c>
      <c r="AR66" s="12">
        <v>7269</v>
      </c>
      <c r="AS66" s="12">
        <v>3792</v>
      </c>
      <c r="AT66" s="12">
        <v>26583</v>
      </c>
      <c r="AU66" s="12">
        <v>28906</v>
      </c>
      <c r="AV66" s="12">
        <v>399007</v>
      </c>
      <c r="AW66" s="12">
        <v>7395</v>
      </c>
      <c r="AX66" s="12">
        <v>3736</v>
      </c>
      <c r="AY66" s="12">
        <v>22984</v>
      </c>
      <c r="AZ66" s="13">
        <v>25676</v>
      </c>
    </row>
    <row r="67" spans="1:52" x14ac:dyDescent="0.3">
      <c r="A67" s="1" t="s">
        <v>130</v>
      </c>
      <c r="B67" s="1" t="s">
        <v>131</v>
      </c>
      <c r="C67" s="12">
        <v>231865</v>
      </c>
      <c r="D67" s="12">
        <v>737</v>
      </c>
      <c r="E67" s="12">
        <v>319</v>
      </c>
      <c r="F67" s="12">
        <v>6289</v>
      </c>
      <c r="G67" s="12">
        <v>5707</v>
      </c>
      <c r="H67" s="12">
        <v>233762</v>
      </c>
      <c r="I67" s="12">
        <v>593</v>
      </c>
      <c r="J67" s="12">
        <v>284</v>
      </c>
      <c r="K67" s="12">
        <v>6786</v>
      </c>
      <c r="L67" s="12">
        <v>5940</v>
      </c>
      <c r="M67" s="12">
        <v>235811</v>
      </c>
      <c r="N67" s="12">
        <v>640</v>
      </c>
      <c r="O67" s="12">
        <v>332</v>
      </c>
      <c r="P67" s="12">
        <v>7134</v>
      </c>
      <c r="Q67" s="12">
        <v>5974</v>
      </c>
      <c r="R67" s="12">
        <v>237971</v>
      </c>
      <c r="S67" s="12">
        <v>1065</v>
      </c>
      <c r="T67" s="12">
        <v>371</v>
      </c>
      <c r="U67" s="12">
        <v>7168</v>
      </c>
      <c r="V67" s="12">
        <v>6253</v>
      </c>
      <c r="W67" s="12">
        <v>239855</v>
      </c>
      <c r="X67" s="12">
        <v>1378</v>
      </c>
      <c r="Y67" s="12">
        <v>278</v>
      </c>
      <c r="Z67" s="12">
        <v>6797</v>
      </c>
      <c r="AA67" s="12">
        <v>6401</v>
      </c>
      <c r="AB67" s="12">
        <v>241847</v>
      </c>
      <c r="AC67" s="12">
        <v>1318</v>
      </c>
      <c r="AD67" s="12">
        <v>361</v>
      </c>
      <c r="AE67" s="12">
        <v>6935</v>
      </c>
      <c r="AF67" s="12">
        <v>6282</v>
      </c>
      <c r="AG67" s="12">
        <v>243341</v>
      </c>
      <c r="AH67" s="12">
        <v>1215</v>
      </c>
      <c r="AI67" s="12">
        <v>448</v>
      </c>
      <c r="AJ67" s="12">
        <v>7692</v>
      </c>
      <c r="AK67" s="12">
        <v>7377</v>
      </c>
      <c r="AL67" s="12">
        <v>245199</v>
      </c>
      <c r="AM67" s="12">
        <v>1080</v>
      </c>
      <c r="AN67" s="12">
        <v>447</v>
      </c>
      <c r="AO67" s="12">
        <v>8193</v>
      </c>
      <c r="AP67" s="12">
        <v>7121</v>
      </c>
      <c r="AQ67" s="12">
        <v>246866</v>
      </c>
      <c r="AR67" s="12">
        <v>1048</v>
      </c>
      <c r="AS67" s="12">
        <v>593</v>
      </c>
      <c r="AT67" s="12">
        <v>8771</v>
      </c>
      <c r="AU67" s="12">
        <v>7607</v>
      </c>
      <c r="AV67" s="12">
        <v>248071</v>
      </c>
      <c r="AW67" s="12">
        <v>913</v>
      </c>
      <c r="AX67" s="12">
        <v>430</v>
      </c>
      <c r="AY67" s="12">
        <v>7482</v>
      </c>
      <c r="AZ67" s="13">
        <v>6639</v>
      </c>
    </row>
    <row r="68" spans="1:52" x14ac:dyDescent="0.3">
      <c r="A68" s="1" t="s">
        <v>132</v>
      </c>
      <c r="B68" s="1" t="s">
        <v>133</v>
      </c>
      <c r="C68" s="12">
        <v>69056</v>
      </c>
      <c r="D68" s="12">
        <v>188</v>
      </c>
      <c r="E68" s="12">
        <v>129</v>
      </c>
      <c r="F68" s="12">
        <v>1505</v>
      </c>
      <c r="G68" s="12">
        <v>1721</v>
      </c>
      <c r="H68" s="12">
        <v>68471</v>
      </c>
      <c r="I68" s="12">
        <v>90</v>
      </c>
      <c r="J68" s="12">
        <v>95</v>
      </c>
      <c r="K68" s="12">
        <v>1337</v>
      </c>
      <c r="L68" s="12">
        <v>1997</v>
      </c>
      <c r="M68" s="12">
        <v>67936</v>
      </c>
      <c r="N68" s="12">
        <v>90</v>
      </c>
      <c r="O68" s="12">
        <v>79</v>
      </c>
      <c r="P68" s="12">
        <v>1450</v>
      </c>
      <c r="Q68" s="12">
        <v>1933</v>
      </c>
      <c r="R68" s="12">
        <v>67769</v>
      </c>
      <c r="S68" s="12">
        <v>111</v>
      </c>
      <c r="T68" s="12">
        <v>94</v>
      </c>
      <c r="U68" s="12">
        <v>1599</v>
      </c>
      <c r="V68" s="12">
        <v>1804</v>
      </c>
      <c r="W68" s="12">
        <v>67676</v>
      </c>
      <c r="X68" s="12">
        <v>118</v>
      </c>
      <c r="Y68" s="12">
        <v>62</v>
      </c>
      <c r="Z68" s="12">
        <v>1710</v>
      </c>
      <c r="AA68" s="12">
        <v>1873</v>
      </c>
      <c r="AB68" s="12">
        <v>67532</v>
      </c>
      <c r="AC68" s="12">
        <v>126</v>
      </c>
      <c r="AD68" s="12">
        <v>72</v>
      </c>
      <c r="AE68" s="12">
        <v>1639</v>
      </c>
      <c r="AF68" s="12">
        <v>1794</v>
      </c>
      <c r="AG68" s="12">
        <v>67099</v>
      </c>
      <c r="AH68" s="12">
        <v>106</v>
      </c>
      <c r="AI68" s="12">
        <v>81</v>
      </c>
      <c r="AJ68" s="12">
        <v>1651</v>
      </c>
      <c r="AK68" s="12">
        <v>2072</v>
      </c>
      <c r="AL68" s="12">
        <v>67137</v>
      </c>
      <c r="AM68" s="12">
        <v>136</v>
      </c>
      <c r="AN68" s="12">
        <v>72</v>
      </c>
      <c r="AO68" s="12">
        <v>1753</v>
      </c>
      <c r="AP68" s="12">
        <v>1751</v>
      </c>
      <c r="AQ68" s="12">
        <v>67049</v>
      </c>
      <c r="AR68" s="12">
        <v>108</v>
      </c>
      <c r="AS68" s="12">
        <v>50</v>
      </c>
      <c r="AT68" s="12">
        <v>1691</v>
      </c>
      <c r="AU68" s="12">
        <v>1860</v>
      </c>
      <c r="AV68" s="12">
        <v>66726</v>
      </c>
      <c r="AW68" s="12">
        <v>93</v>
      </c>
      <c r="AX68" s="12">
        <v>83</v>
      </c>
      <c r="AY68" s="12">
        <v>1552</v>
      </c>
      <c r="AZ68" s="13">
        <v>1643</v>
      </c>
    </row>
    <row r="69" spans="1:52" x14ac:dyDescent="0.3">
      <c r="A69" s="1" t="s">
        <v>134</v>
      </c>
      <c r="B69" s="1" t="s">
        <v>135</v>
      </c>
      <c r="C69" s="12">
        <v>174971</v>
      </c>
      <c r="D69" s="12">
        <v>545</v>
      </c>
      <c r="E69" s="12">
        <v>471</v>
      </c>
      <c r="F69" s="12">
        <v>6886</v>
      </c>
      <c r="G69" s="12">
        <v>6769</v>
      </c>
      <c r="H69" s="12">
        <v>176538</v>
      </c>
      <c r="I69" s="12">
        <v>393</v>
      </c>
      <c r="J69" s="12">
        <v>288</v>
      </c>
      <c r="K69" s="12">
        <v>7395</v>
      </c>
      <c r="L69" s="12">
        <v>6866</v>
      </c>
      <c r="M69" s="12">
        <v>178498</v>
      </c>
      <c r="N69" s="12">
        <v>401</v>
      </c>
      <c r="O69" s="12">
        <v>283</v>
      </c>
      <c r="P69" s="12">
        <v>7601</v>
      </c>
      <c r="Q69" s="12">
        <v>6685</v>
      </c>
      <c r="R69" s="12">
        <v>180676</v>
      </c>
      <c r="S69" s="12">
        <v>591</v>
      </c>
      <c r="T69" s="12">
        <v>203</v>
      </c>
      <c r="U69" s="12">
        <v>8160</v>
      </c>
      <c r="V69" s="12">
        <v>7326</v>
      </c>
      <c r="W69" s="12">
        <v>181951</v>
      </c>
      <c r="X69" s="12">
        <v>656</v>
      </c>
      <c r="Y69" s="12">
        <v>210</v>
      </c>
      <c r="Z69" s="12">
        <v>7969</v>
      </c>
      <c r="AA69" s="12">
        <v>7950</v>
      </c>
      <c r="AB69" s="12">
        <v>183768</v>
      </c>
      <c r="AC69" s="12">
        <v>741</v>
      </c>
      <c r="AD69" s="12">
        <v>318</v>
      </c>
      <c r="AE69" s="12">
        <v>8241</v>
      </c>
      <c r="AF69" s="12">
        <v>7880</v>
      </c>
      <c r="AG69" s="12">
        <v>184479</v>
      </c>
      <c r="AH69" s="12">
        <v>638</v>
      </c>
      <c r="AI69" s="12">
        <v>334</v>
      </c>
      <c r="AJ69" s="12">
        <v>8782</v>
      </c>
      <c r="AK69" s="12">
        <v>9213</v>
      </c>
      <c r="AL69" s="12">
        <v>185862</v>
      </c>
      <c r="AM69" s="12">
        <v>710</v>
      </c>
      <c r="AN69" s="12">
        <v>353</v>
      </c>
      <c r="AO69" s="12">
        <v>9304</v>
      </c>
      <c r="AP69" s="12">
        <v>9041</v>
      </c>
      <c r="AQ69" s="12">
        <v>187199</v>
      </c>
      <c r="AR69" s="12">
        <v>652</v>
      </c>
      <c r="AS69" s="12">
        <v>392</v>
      </c>
      <c r="AT69" s="12">
        <v>9657</v>
      </c>
      <c r="AU69" s="12">
        <v>9599</v>
      </c>
      <c r="AV69" s="12">
        <v>187558</v>
      </c>
      <c r="AW69" s="12">
        <v>584</v>
      </c>
      <c r="AX69" s="12">
        <v>412</v>
      </c>
      <c r="AY69" s="12">
        <v>7963</v>
      </c>
      <c r="AZ69" s="13">
        <v>8399</v>
      </c>
    </row>
    <row r="70" spans="1:52" x14ac:dyDescent="0.3">
      <c r="A70" s="1" t="s">
        <v>136</v>
      </c>
      <c r="B70" s="15" t="s">
        <v>137</v>
      </c>
      <c r="C70" s="12">
        <v>168550</v>
      </c>
      <c r="D70" s="12">
        <v>876</v>
      </c>
      <c r="E70" s="12">
        <v>759</v>
      </c>
      <c r="F70" s="12">
        <v>7754</v>
      </c>
      <c r="G70" s="12">
        <v>6826</v>
      </c>
      <c r="H70" s="12">
        <v>170691</v>
      </c>
      <c r="I70" s="12">
        <v>809</v>
      </c>
      <c r="J70" s="12">
        <v>670</v>
      </c>
      <c r="K70" s="12">
        <v>7931</v>
      </c>
      <c r="L70" s="12">
        <v>7107</v>
      </c>
      <c r="M70" s="12">
        <v>172050</v>
      </c>
      <c r="N70" s="12">
        <v>749</v>
      </c>
      <c r="O70" s="12">
        <v>748</v>
      </c>
      <c r="P70" s="12">
        <v>7302</v>
      </c>
      <c r="Q70" s="12">
        <v>7098</v>
      </c>
      <c r="R70" s="12">
        <v>173374</v>
      </c>
      <c r="S70" s="12">
        <v>931</v>
      </c>
      <c r="T70" s="12">
        <v>489</v>
      </c>
      <c r="U70" s="12">
        <v>7613</v>
      </c>
      <c r="V70" s="12">
        <v>7622</v>
      </c>
      <c r="W70" s="12">
        <v>174340</v>
      </c>
      <c r="X70" s="12">
        <v>955</v>
      </c>
      <c r="Y70" s="12">
        <v>595</v>
      </c>
      <c r="Z70" s="12">
        <v>7497</v>
      </c>
      <c r="AA70" s="12">
        <v>7603</v>
      </c>
      <c r="AB70" s="12">
        <v>175226</v>
      </c>
      <c r="AC70" s="12">
        <v>986</v>
      </c>
      <c r="AD70" s="12">
        <v>539</v>
      </c>
      <c r="AE70" s="12">
        <v>6949</v>
      </c>
      <c r="AF70" s="12">
        <v>7463</v>
      </c>
      <c r="AG70" s="12">
        <v>175337</v>
      </c>
      <c r="AH70" s="12">
        <v>855</v>
      </c>
      <c r="AI70" s="12">
        <v>677</v>
      </c>
      <c r="AJ70" s="12">
        <v>8261</v>
      </c>
      <c r="AK70" s="12">
        <v>9081</v>
      </c>
      <c r="AL70" s="12">
        <v>175729</v>
      </c>
      <c r="AM70" s="12">
        <v>953</v>
      </c>
      <c r="AN70" s="12">
        <v>838</v>
      </c>
      <c r="AO70" s="12">
        <v>8414</v>
      </c>
      <c r="AP70" s="12">
        <v>8602</v>
      </c>
      <c r="AQ70" s="12">
        <v>176582</v>
      </c>
      <c r="AR70" s="12">
        <v>780</v>
      </c>
      <c r="AS70" s="12">
        <v>833</v>
      </c>
      <c r="AT70" s="12">
        <v>9032</v>
      </c>
      <c r="AU70" s="12">
        <v>8742</v>
      </c>
      <c r="AV70" s="12">
        <v>177760</v>
      </c>
      <c r="AW70" s="12">
        <v>732</v>
      </c>
      <c r="AX70" s="12">
        <v>727</v>
      </c>
      <c r="AY70" s="12">
        <v>8073</v>
      </c>
      <c r="AZ70" s="13">
        <v>7352</v>
      </c>
    </row>
    <row r="71" spans="1:52" x14ac:dyDescent="0.3">
      <c r="A71" s="1" t="s">
        <v>138</v>
      </c>
      <c r="B71" s="15" t="s">
        <v>139</v>
      </c>
      <c r="C71" s="12">
        <v>113003</v>
      </c>
      <c r="D71" s="12">
        <v>352</v>
      </c>
      <c r="E71" s="12">
        <v>168</v>
      </c>
      <c r="F71" s="12">
        <v>3752</v>
      </c>
      <c r="G71" s="12">
        <v>3873</v>
      </c>
      <c r="H71" s="12">
        <v>113235</v>
      </c>
      <c r="I71" s="12">
        <v>311</v>
      </c>
      <c r="J71" s="12">
        <v>188</v>
      </c>
      <c r="K71" s="12">
        <v>4075</v>
      </c>
      <c r="L71" s="12">
        <v>4123</v>
      </c>
      <c r="M71" s="12">
        <v>113704</v>
      </c>
      <c r="N71" s="12">
        <v>344</v>
      </c>
      <c r="O71" s="12">
        <v>200</v>
      </c>
      <c r="P71" s="12">
        <v>4313</v>
      </c>
      <c r="Q71" s="12">
        <v>3985</v>
      </c>
      <c r="R71" s="12">
        <v>114256</v>
      </c>
      <c r="S71" s="12">
        <v>457</v>
      </c>
      <c r="T71" s="12">
        <v>145</v>
      </c>
      <c r="U71" s="12">
        <v>4374</v>
      </c>
      <c r="V71" s="12">
        <v>4304</v>
      </c>
      <c r="W71" s="12">
        <v>114689</v>
      </c>
      <c r="X71" s="12">
        <v>444</v>
      </c>
      <c r="Y71" s="12">
        <v>149</v>
      </c>
      <c r="Z71" s="12">
        <v>4194</v>
      </c>
      <c r="AA71" s="12">
        <v>3942</v>
      </c>
      <c r="AB71" s="12">
        <v>115212</v>
      </c>
      <c r="AC71" s="12">
        <v>512</v>
      </c>
      <c r="AD71" s="12">
        <v>137</v>
      </c>
      <c r="AE71" s="12">
        <v>4130</v>
      </c>
      <c r="AF71" s="12">
        <v>4009</v>
      </c>
      <c r="AG71" s="12">
        <v>116304</v>
      </c>
      <c r="AH71" s="12">
        <v>435</v>
      </c>
      <c r="AI71" s="12">
        <v>198</v>
      </c>
      <c r="AJ71" s="12">
        <v>5169</v>
      </c>
      <c r="AK71" s="12">
        <v>4402</v>
      </c>
      <c r="AL71" s="12">
        <v>116839</v>
      </c>
      <c r="AM71" s="12">
        <v>444</v>
      </c>
      <c r="AN71" s="12">
        <v>395</v>
      </c>
      <c r="AO71" s="12">
        <v>5187</v>
      </c>
      <c r="AP71" s="12">
        <v>4540</v>
      </c>
      <c r="AQ71" s="12">
        <v>117459</v>
      </c>
      <c r="AR71" s="12">
        <v>403</v>
      </c>
      <c r="AS71" s="12">
        <v>246</v>
      </c>
      <c r="AT71" s="12">
        <v>5163</v>
      </c>
      <c r="AU71" s="12">
        <v>4575</v>
      </c>
      <c r="AV71" s="12">
        <v>118280</v>
      </c>
      <c r="AW71" s="12">
        <v>362</v>
      </c>
      <c r="AX71" s="12">
        <v>178</v>
      </c>
      <c r="AY71" s="12">
        <v>4905</v>
      </c>
      <c r="AZ71" s="13">
        <v>3988</v>
      </c>
    </row>
    <row r="72" spans="1:52" x14ac:dyDescent="0.3">
      <c r="A72" s="1" t="s">
        <v>140</v>
      </c>
      <c r="B72" s="15" t="s">
        <v>141</v>
      </c>
      <c r="C72" s="12">
        <v>175538</v>
      </c>
      <c r="D72" s="12">
        <v>2722</v>
      </c>
      <c r="E72" s="12">
        <v>1526</v>
      </c>
      <c r="F72" s="12">
        <v>11395</v>
      </c>
      <c r="G72" s="12">
        <v>11163</v>
      </c>
      <c r="H72" s="12">
        <v>177196</v>
      </c>
      <c r="I72" s="12">
        <v>2177</v>
      </c>
      <c r="J72" s="12">
        <v>1314</v>
      </c>
      <c r="K72" s="12">
        <v>12255</v>
      </c>
      <c r="L72" s="12">
        <v>11720</v>
      </c>
      <c r="M72" s="12">
        <v>179460</v>
      </c>
      <c r="N72" s="12">
        <v>2410</v>
      </c>
      <c r="O72" s="12">
        <v>1091</v>
      </c>
      <c r="P72" s="12">
        <v>12492</v>
      </c>
      <c r="Q72" s="12">
        <v>11738</v>
      </c>
      <c r="R72" s="12">
        <v>181241</v>
      </c>
      <c r="S72" s="12">
        <v>2451</v>
      </c>
      <c r="T72" s="12">
        <v>1489</v>
      </c>
      <c r="U72" s="12">
        <v>13066</v>
      </c>
      <c r="V72" s="12">
        <v>12452</v>
      </c>
      <c r="W72" s="12">
        <v>184287</v>
      </c>
      <c r="X72" s="12">
        <v>2861</v>
      </c>
      <c r="Y72" s="12">
        <v>1339</v>
      </c>
      <c r="Z72" s="12">
        <v>13545</v>
      </c>
      <c r="AA72" s="12">
        <v>12086</v>
      </c>
      <c r="AB72" s="12">
        <v>186946</v>
      </c>
      <c r="AC72" s="12">
        <v>2867</v>
      </c>
      <c r="AD72" s="12">
        <v>1767</v>
      </c>
      <c r="AE72" s="12">
        <v>13907</v>
      </c>
      <c r="AF72" s="12">
        <v>12540</v>
      </c>
      <c r="AG72" s="12">
        <v>188678</v>
      </c>
      <c r="AH72" s="12">
        <v>2389</v>
      </c>
      <c r="AI72" s="12">
        <v>1555</v>
      </c>
      <c r="AJ72" s="12">
        <v>15671</v>
      </c>
      <c r="AK72" s="12">
        <v>14753</v>
      </c>
      <c r="AL72" s="12">
        <v>192106</v>
      </c>
      <c r="AM72" s="12">
        <v>3029</v>
      </c>
      <c r="AN72" s="12">
        <v>1305</v>
      </c>
      <c r="AO72" s="12">
        <v>16746</v>
      </c>
      <c r="AP72" s="12">
        <v>15192</v>
      </c>
      <c r="AQ72" s="12">
        <v>193282</v>
      </c>
      <c r="AR72" s="12">
        <v>3065</v>
      </c>
      <c r="AS72" s="12">
        <v>2069</v>
      </c>
      <c r="AT72" s="12">
        <v>16895</v>
      </c>
      <c r="AU72" s="12">
        <v>16747</v>
      </c>
      <c r="AV72" s="12">
        <v>196357</v>
      </c>
      <c r="AW72" s="12">
        <v>3577</v>
      </c>
      <c r="AX72" s="12">
        <v>1612</v>
      </c>
      <c r="AY72" s="12">
        <v>16596</v>
      </c>
      <c r="AZ72" s="13">
        <v>15408</v>
      </c>
    </row>
    <row r="73" spans="1:52" x14ac:dyDescent="0.3">
      <c r="A73" s="1" t="s">
        <v>142</v>
      </c>
      <c r="B73" s="1" t="s">
        <v>143</v>
      </c>
      <c r="C73" s="12">
        <v>157840</v>
      </c>
      <c r="D73" s="12">
        <v>1347</v>
      </c>
      <c r="E73" s="12">
        <v>1014</v>
      </c>
      <c r="F73" s="12">
        <v>7400</v>
      </c>
      <c r="G73" s="12">
        <v>6423</v>
      </c>
      <c r="H73" s="12">
        <v>159369</v>
      </c>
      <c r="I73" s="12">
        <v>1079</v>
      </c>
      <c r="J73" s="12">
        <v>908</v>
      </c>
      <c r="K73" s="12">
        <v>7676</v>
      </c>
      <c r="L73" s="12">
        <v>7203</v>
      </c>
      <c r="M73" s="12">
        <v>161553</v>
      </c>
      <c r="N73" s="12">
        <v>1115</v>
      </c>
      <c r="O73" s="12">
        <v>747</v>
      </c>
      <c r="P73" s="12">
        <v>7937</v>
      </c>
      <c r="Q73" s="12">
        <v>6869</v>
      </c>
      <c r="R73" s="12">
        <v>163999</v>
      </c>
      <c r="S73" s="12">
        <v>1419</v>
      </c>
      <c r="T73" s="12">
        <v>744</v>
      </c>
      <c r="U73" s="12">
        <v>8097</v>
      </c>
      <c r="V73" s="12">
        <v>7216</v>
      </c>
      <c r="W73" s="12">
        <v>166376</v>
      </c>
      <c r="X73" s="12">
        <v>1651</v>
      </c>
      <c r="Y73" s="12">
        <v>753</v>
      </c>
      <c r="Z73" s="12">
        <v>8168</v>
      </c>
      <c r="AA73" s="12">
        <v>7301</v>
      </c>
      <c r="AB73" s="12">
        <v>168814</v>
      </c>
      <c r="AC73" s="12">
        <v>1816</v>
      </c>
      <c r="AD73" s="12">
        <v>1181</v>
      </c>
      <c r="AE73" s="12">
        <v>8290</v>
      </c>
      <c r="AF73" s="12">
        <v>7300</v>
      </c>
      <c r="AG73" s="12">
        <v>169912</v>
      </c>
      <c r="AH73" s="12">
        <v>1465</v>
      </c>
      <c r="AI73" s="12">
        <v>1127</v>
      </c>
      <c r="AJ73" s="12">
        <v>9038</v>
      </c>
      <c r="AK73" s="12">
        <v>8916</v>
      </c>
      <c r="AL73" s="12">
        <v>171623</v>
      </c>
      <c r="AM73" s="12">
        <v>1575</v>
      </c>
      <c r="AN73" s="12">
        <v>1350</v>
      </c>
      <c r="AO73" s="12">
        <v>9239</v>
      </c>
      <c r="AP73" s="12">
        <v>8474</v>
      </c>
      <c r="AQ73" s="12">
        <v>173292</v>
      </c>
      <c r="AR73" s="12">
        <v>1447</v>
      </c>
      <c r="AS73" s="12">
        <v>1212</v>
      </c>
      <c r="AT73" s="12">
        <v>9432</v>
      </c>
      <c r="AU73" s="12">
        <v>8604</v>
      </c>
      <c r="AV73" s="12">
        <v>174687</v>
      </c>
      <c r="AW73" s="12">
        <v>1322</v>
      </c>
      <c r="AX73" s="12">
        <v>1041</v>
      </c>
      <c r="AY73" s="12">
        <v>8420</v>
      </c>
      <c r="AZ73" s="13">
        <v>7699</v>
      </c>
    </row>
    <row r="74" spans="1:52" x14ac:dyDescent="0.3">
      <c r="A74" s="1" t="s">
        <v>880</v>
      </c>
      <c r="B74" s="1" t="s">
        <v>144</v>
      </c>
      <c r="C74" s="12">
        <v>333895</v>
      </c>
      <c r="D74" s="12">
        <v>4082</v>
      </c>
      <c r="E74" s="12">
        <v>5428</v>
      </c>
      <c r="F74" s="12">
        <v>12347</v>
      </c>
      <c r="G74" s="12">
        <v>13285</v>
      </c>
      <c r="H74" s="12">
        <v>333962</v>
      </c>
      <c r="I74" s="12">
        <v>4107</v>
      </c>
      <c r="J74" s="12">
        <v>4606</v>
      </c>
      <c r="K74" s="12">
        <v>13523</v>
      </c>
      <c r="L74" s="12">
        <v>14864</v>
      </c>
      <c r="M74" s="12">
        <v>335133</v>
      </c>
      <c r="N74" s="12">
        <v>4544</v>
      </c>
      <c r="O74" s="12">
        <v>5608</v>
      </c>
      <c r="P74" s="12">
        <v>14198</v>
      </c>
      <c r="Q74" s="12">
        <v>13949</v>
      </c>
      <c r="R74" s="12">
        <v>336830</v>
      </c>
      <c r="S74" s="12">
        <v>4710</v>
      </c>
      <c r="T74" s="12">
        <v>4330</v>
      </c>
      <c r="U74" s="12">
        <v>14115</v>
      </c>
      <c r="V74" s="12">
        <v>14955</v>
      </c>
      <c r="W74" s="12">
        <v>338907</v>
      </c>
      <c r="X74" s="12">
        <v>4490</v>
      </c>
      <c r="Y74" s="12">
        <v>3868</v>
      </c>
      <c r="Z74" s="12">
        <v>13207</v>
      </c>
      <c r="AA74" s="12">
        <v>15571</v>
      </c>
      <c r="AB74" s="12">
        <v>339579</v>
      </c>
      <c r="AC74" s="12">
        <v>4253</v>
      </c>
      <c r="AD74" s="12">
        <v>4833</v>
      </c>
      <c r="AE74" s="12">
        <v>15519</v>
      </c>
      <c r="AF74" s="12">
        <v>16502</v>
      </c>
      <c r="AG74" s="12">
        <v>340220</v>
      </c>
      <c r="AH74" s="12">
        <v>4254</v>
      </c>
      <c r="AI74" s="12">
        <v>4813</v>
      </c>
      <c r="AJ74" s="12">
        <v>15424</v>
      </c>
      <c r="AK74" s="12">
        <v>16519</v>
      </c>
      <c r="AL74" s="12">
        <v>341877</v>
      </c>
      <c r="AM74" s="12">
        <v>4989</v>
      </c>
      <c r="AN74" s="12">
        <v>4085</v>
      </c>
      <c r="AO74" s="12">
        <v>16756</v>
      </c>
      <c r="AP74" s="12">
        <v>17251</v>
      </c>
      <c r="AQ74" s="12">
        <v>343542</v>
      </c>
      <c r="AR74" s="12">
        <v>5660</v>
      </c>
      <c r="AS74" s="12">
        <v>5040</v>
      </c>
      <c r="AT74" s="12">
        <v>16779</v>
      </c>
      <c r="AU74" s="12">
        <v>17443</v>
      </c>
      <c r="AV74" s="12">
        <v>342560</v>
      </c>
      <c r="AW74" s="12">
        <v>4584</v>
      </c>
      <c r="AX74" s="12">
        <v>5775</v>
      </c>
      <c r="AY74" s="12">
        <v>15665</v>
      </c>
      <c r="AZ74" s="13">
        <v>16963</v>
      </c>
    </row>
    <row r="75" spans="1:52" x14ac:dyDescent="0.3">
      <c r="A75" s="1" t="s">
        <v>145</v>
      </c>
      <c r="B75" s="1" t="s">
        <v>146</v>
      </c>
      <c r="C75" s="12">
        <v>232774</v>
      </c>
      <c r="D75" s="12">
        <v>1214</v>
      </c>
      <c r="E75" s="12">
        <v>280</v>
      </c>
      <c r="F75" s="12">
        <v>9994</v>
      </c>
      <c r="G75" s="12">
        <v>9920</v>
      </c>
      <c r="H75" s="12">
        <v>234308</v>
      </c>
      <c r="I75" s="12">
        <v>960</v>
      </c>
      <c r="J75" s="12">
        <v>429</v>
      </c>
      <c r="K75" s="12">
        <v>11094</v>
      </c>
      <c r="L75" s="12">
        <v>11358</v>
      </c>
      <c r="M75" s="12">
        <v>236816</v>
      </c>
      <c r="N75" s="12">
        <v>970</v>
      </c>
      <c r="O75" s="12">
        <v>364</v>
      </c>
      <c r="P75" s="12">
        <v>11435</v>
      </c>
      <c r="Q75" s="12">
        <v>10590</v>
      </c>
      <c r="R75" s="12">
        <v>240016</v>
      </c>
      <c r="S75" s="12">
        <v>1144</v>
      </c>
      <c r="T75" s="12">
        <v>415</v>
      </c>
      <c r="U75" s="12">
        <v>12228</v>
      </c>
      <c r="V75" s="12">
        <v>10955</v>
      </c>
      <c r="W75" s="12">
        <v>242387</v>
      </c>
      <c r="X75" s="12">
        <v>1284</v>
      </c>
      <c r="Y75" s="12">
        <v>430</v>
      </c>
      <c r="Z75" s="12">
        <v>12355</v>
      </c>
      <c r="AA75" s="12">
        <v>11942</v>
      </c>
      <c r="AB75" s="12">
        <v>245095</v>
      </c>
      <c r="AC75" s="12">
        <v>1408</v>
      </c>
      <c r="AD75" s="12">
        <v>523</v>
      </c>
      <c r="AE75" s="12">
        <v>12496</v>
      </c>
      <c r="AF75" s="12">
        <v>11765</v>
      </c>
      <c r="AG75" s="12">
        <v>246124</v>
      </c>
      <c r="AH75" s="12">
        <v>1159</v>
      </c>
      <c r="AI75" s="12">
        <v>556</v>
      </c>
      <c r="AJ75" s="12">
        <v>13393</v>
      </c>
      <c r="AK75" s="12">
        <v>14008</v>
      </c>
      <c r="AL75" s="12">
        <v>247258</v>
      </c>
      <c r="AM75" s="12">
        <v>1273</v>
      </c>
      <c r="AN75" s="12">
        <v>439</v>
      </c>
      <c r="AO75" s="12">
        <v>13688</v>
      </c>
      <c r="AP75" s="12">
        <v>14387</v>
      </c>
      <c r="AQ75" s="12">
        <v>248287</v>
      </c>
      <c r="AR75" s="12">
        <v>1171</v>
      </c>
      <c r="AS75" s="12">
        <v>432</v>
      </c>
      <c r="AT75" s="12">
        <v>14245</v>
      </c>
      <c r="AU75" s="12">
        <v>14916</v>
      </c>
      <c r="AV75" s="12">
        <v>249301</v>
      </c>
      <c r="AW75" s="12">
        <v>1140</v>
      </c>
      <c r="AX75" s="12">
        <v>481</v>
      </c>
      <c r="AY75" s="12">
        <v>12211</v>
      </c>
      <c r="AZ75" s="13">
        <v>12500</v>
      </c>
    </row>
    <row r="76" spans="1:52" x14ac:dyDescent="0.3">
      <c r="A76" s="1" t="s">
        <v>147</v>
      </c>
      <c r="B76" s="1" t="s">
        <v>148</v>
      </c>
      <c r="C76" s="12">
        <v>1074283</v>
      </c>
      <c r="D76" s="12">
        <v>16136</v>
      </c>
      <c r="E76" s="12">
        <v>8599</v>
      </c>
      <c r="F76" s="12">
        <v>38041</v>
      </c>
      <c r="G76" s="12">
        <v>43555</v>
      </c>
      <c r="H76" s="12">
        <v>1085198</v>
      </c>
      <c r="I76" s="12">
        <v>11689</v>
      </c>
      <c r="J76" s="12">
        <v>7235</v>
      </c>
      <c r="K76" s="12">
        <v>42338</v>
      </c>
      <c r="L76" s="12">
        <v>45503</v>
      </c>
      <c r="M76" s="12">
        <v>1092190</v>
      </c>
      <c r="N76" s="12">
        <v>12001</v>
      </c>
      <c r="O76" s="12">
        <v>8557</v>
      </c>
      <c r="P76" s="12">
        <v>40845</v>
      </c>
      <c r="Q76" s="12">
        <v>46487</v>
      </c>
      <c r="R76" s="12">
        <v>1101521</v>
      </c>
      <c r="S76" s="12">
        <v>13708</v>
      </c>
      <c r="T76" s="12">
        <v>8301</v>
      </c>
      <c r="U76" s="12">
        <v>42502</v>
      </c>
      <c r="V76" s="12">
        <v>47639</v>
      </c>
      <c r="W76" s="12">
        <v>1112950</v>
      </c>
      <c r="X76" s="12">
        <v>15810</v>
      </c>
      <c r="Y76" s="12">
        <v>7909</v>
      </c>
      <c r="Z76" s="12">
        <v>42891</v>
      </c>
      <c r="AA76" s="12">
        <v>47420</v>
      </c>
      <c r="AB76" s="12">
        <v>1128077</v>
      </c>
      <c r="AC76" s="12">
        <v>17719</v>
      </c>
      <c r="AD76" s="12">
        <v>6879</v>
      </c>
      <c r="AE76" s="12">
        <v>43275</v>
      </c>
      <c r="AF76" s="12">
        <v>47764</v>
      </c>
      <c r="AG76" s="12">
        <v>1137123</v>
      </c>
      <c r="AH76" s="12">
        <v>14163</v>
      </c>
      <c r="AI76" s="12">
        <v>5898</v>
      </c>
      <c r="AJ76" s="12">
        <v>51122</v>
      </c>
      <c r="AK76" s="12">
        <v>58764</v>
      </c>
      <c r="AL76" s="12">
        <v>1141374</v>
      </c>
      <c r="AM76" s="12">
        <v>16128</v>
      </c>
      <c r="AN76" s="12">
        <v>8954</v>
      </c>
      <c r="AO76" s="12">
        <v>50273</v>
      </c>
      <c r="AP76" s="12">
        <v>60690</v>
      </c>
      <c r="AQ76" s="12">
        <v>1141816</v>
      </c>
      <c r="AR76" s="12">
        <v>16548</v>
      </c>
      <c r="AS76" s="12">
        <v>12121</v>
      </c>
      <c r="AT76" s="12">
        <v>51981</v>
      </c>
      <c r="AU76" s="12">
        <v>63541</v>
      </c>
      <c r="AV76" s="12">
        <v>1140525</v>
      </c>
      <c r="AW76" s="12">
        <v>17494</v>
      </c>
      <c r="AX76" s="12">
        <v>10625</v>
      </c>
      <c r="AY76" s="12">
        <v>46113</v>
      </c>
      <c r="AZ76" s="13">
        <v>59469</v>
      </c>
    </row>
    <row r="77" spans="1:52" x14ac:dyDescent="0.3">
      <c r="A77" s="1" t="s">
        <v>149</v>
      </c>
      <c r="B77" s="1" t="s">
        <v>150</v>
      </c>
      <c r="C77" s="12">
        <v>94132</v>
      </c>
      <c r="D77" s="12">
        <v>247</v>
      </c>
      <c r="E77" s="12">
        <v>104</v>
      </c>
      <c r="F77" s="12">
        <v>4208</v>
      </c>
      <c r="G77" s="12">
        <v>4390</v>
      </c>
      <c r="H77" s="12">
        <v>94608</v>
      </c>
      <c r="I77" s="12">
        <v>165</v>
      </c>
      <c r="J77" s="12">
        <v>135</v>
      </c>
      <c r="K77" s="12">
        <v>4982</v>
      </c>
      <c r="L77" s="12">
        <v>4794</v>
      </c>
      <c r="M77" s="12">
        <v>95105</v>
      </c>
      <c r="N77" s="12">
        <v>180</v>
      </c>
      <c r="O77" s="12">
        <v>146</v>
      </c>
      <c r="P77" s="12">
        <v>5014</v>
      </c>
      <c r="Q77" s="12">
        <v>4785</v>
      </c>
      <c r="R77" s="12">
        <v>95836</v>
      </c>
      <c r="S77" s="12">
        <v>213</v>
      </c>
      <c r="T77" s="12">
        <v>119</v>
      </c>
      <c r="U77" s="12">
        <v>5218</v>
      </c>
      <c r="V77" s="12">
        <v>4815</v>
      </c>
      <c r="W77" s="12">
        <v>96458</v>
      </c>
      <c r="X77" s="12">
        <v>205</v>
      </c>
      <c r="Y77" s="12">
        <v>142</v>
      </c>
      <c r="Z77" s="12">
        <v>5322</v>
      </c>
      <c r="AA77" s="12">
        <v>4933</v>
      </c>
      <c r="AB77" s="12">
        <v>97562</v>
      </c>
      <c r="AC77" s="12">
        <v>220</v>
      </c>
      <c r="AD77" s="12">
        <v>154</v>
      </c>
      <c r="AE77" s="12">
        <v>5524</v>
      </c>
      <c r="AF77" s="12">
        <v>4724</v>
      </c>
      <c r="AG77" s="12">
        <v>98977</v>
      </c>
      <c r="AH77" s="12">
        <v>204</v>
      </c>
      <c r="AI77" s="12">
        <v>141</v>
      </c>
      <c r="AJ77" s="12">
        <v>6859</v>
      </c>
      <c r="AK77" s="12">
        <v>5400</v>
      </c>
      <c r="AL77" s="12">
        <v>100421</v>
      </c>
      <c r="AM77" s="12">
        <v>244</v>
      </c>
      <c r="AN77" s="12">
        <v>257</v>
      </c>
      <c r="AO77" s="12">
        <v>6725</v>
      </c>
      <c r="AP77" s="12">
        <v>5458</v>
      </c>
      <c r="AQ77" s="12">
        <v>101526</v>
      </c>
      <c r="AR77" s="12">
        <v>201</v>
      </c>
      <c r="AS77" s="12">
        <v>176</v>
      </c>
      <c r="AT77" s="12">
        <v>6449</v>
      </c>
      <c r="AU77" s="12">
        <v>5619</v>
      </c>
      <c r="AV77" s="12">
        <v>101950</v>
      </c>
      <c r="AW77" s="12">
        <v>175</v>
      </c>
      <c r="AX77" s="12">
        <v>98</v>
      </c>
      <c r="AY77" s="12">
        <v>5365</v>
      </c>
      <c r="AZ77" s="13">
        <v>5152</v>
      </c>
    </row>
    <row r="78" spans="1:52" x14ac:dyDescent="0.3">
      <c r="A78" s="1" t="s">
        <v>151</v>
      </c>
      <c r="B78" s="1" t="s">
        <v>152</v>
      </c>
      <c r="C78" s="12">
        <v>147657</v>
      </c>
      <c r="D78" s="12">
        <v>856</v>
      </c>
      <c r="E78" s="12">
        <v>585</v>
      </c>
      <c r="F78" s="12">
        <v>4470</v>
      </c>
      <c r="G78" s="12">
        <v>5551</v>
      </c>
      <c r="H78" s="12">
        <v>147854</v>
      </c>
      <c r="I78" s="12">
        <v>662</v>
      </c>
      <c r="J78" s="12">
        <v>503</v>
      </c>
      <c r="K78" s="12">
        <v>4668</v>
      </c>
      <c r="L78" s="12">
        <v>5797</v>
      </c>
      <c r="M78" s="12">
        <v>147763</v>
      </c>
      <c r="N78" s="12">
        <v>659</v>
      </c>
      <c r="O78" s="12">
        <v>533</v>
      </c>
      <c r="P78" s="12">
        <v>4499</v>
      </c>
      <c r="Q78" s="12">
        <v>5771</v>
      </c>
      <c r="R78" s="12">
        <v>147416</v>
      </c>
      <c r="S78" s="12">
        <v>659</v>
      </c>
      <c r="T78" s="12">
        <v>502</v>
      </c>
      <c r="U78" s="12">
        <v>4520</v>
      </c>
      <c r="V78" s="12">
        <v>6055</v>
      </c>
      <c r="W78" s="12">
        <v>147856</v>
      </c>
      <c r="X78" s="12">
        <v>854</v>
      </c>
      <c r="Y78" s="12">
        <v>411</v>
      </c>
      <c r="Z78" s="12">
        <v>4754</v>
      </c>
      <c r="AA78" s="12">
        <v>5631</v>
      </c>
      <c r="AB78" s="12">
        <v>148462</v>
      </c>
      <c r="AC78" s="12">
        <v>1077</v>
      </c>
      <c r="AD78" s="12">
        <v>385</v>
      </c>
      <c r="AE78" s="12">
        <v>4617</v>
      </c>
      <c r="AF78" s="12">
        <v>5653</v>
      </c>
      <c r="AG78" s="12">
        <v>148772</v>
      </c>
      <c r="AH78" s="12">
        <v>790</v>
      </c>
      <c r="AI78" s="12">
        <v>381</v>
      </c>
      <c r="AJ78" s="12">
        <v>5189</v>
      </c>
      <c r="AK78" s="12">
        <v>6022</v>
      </c>
      <c r="AL78" s="12">
        <v>148942</v>
      </c>
      <c r="AM78" s="12">
        <v>1029</v>
      </c>
      <c r="AN78" s="12">
        <v>417</v>
      </c>
      <c r="AO78" s="12">
        <v>5079</v>
      </c>
      <c r="AP78" s="12">
        <v>6241</v>
      </c>
      <c r="AQ78" s="12">
        <v>149696</v>
      </c>
      <c r="AR78" s="12">
        <v>859</v>
      </c>
      <c r="AS78" s="12">
        <v>261</v>
      </c>
      <c r="AT78" s="12">
        <v>5733</v>
      </c>
      <c r="AU78" s="12">
        <v>6342</v>
      </c>
      <c r="AV78" s="12">
        <v>150030</v>
      </c>
      <c r="AW78" s="12">
        <v>780</v>
      </c>
      <c r="AX78" s="12">
        <v>337</v>
      </c>
      <c r="AY78" s="12">
        <v>5008</v>
      </c>
      <c r="AZ78" s="13">
        <v>5624</v>
      </c>
    </row>
    <row r="79" spans="1:52" x14ac:dyDescent="0.3">
      <c r="A79" s="1" t="s">
        <v>153</v>
      </c>
      <c r="B79" s="1" t="s">
        <v>154</v>
      </c>
      <c r="C79" s="12">
        <v>142080</v>
      </c>
      <c r="D79" s="12">
        <v>513</v>
      </c>
      <c r="E79" s="12">
        <v>771</v>
      </c>
      <c r="F79" s="12">
        <v>7505</v>
      </c>
      <c r="G79" s="12">
        <v>7744</v>
      </c>
      <c r="H79" s="12">
        <v>142037</v>
      </c>
      <c r="I79" s="12">
        <v>563</v>
      </c>
      <c r="J79" s="12">
        <v>423</v>
      </c>
      <c r="K79" s="12">
        <v>8052</v>
      </c>
      <c r="L79" s="12">
        <v>8240</v>
      </c>
      <c r="M79" s="12">
        <v>141603</v>
      </c>
      <c r="N79" s="12">
        <v>416</v>
      </c>
      <c r="O79" s="12">
        <v>373</v>
      </c>
      <c r="P79" s="12">
        <v>7916</v>
      </c>
      <c r="Q79" s="12">
        <v>8326</v>
      </c>
      <c r="R79" s="12">
        <v>140898</v>
      </c>
      <c r="S79" s="12">
        <v>530</v>
      </c>
      <c r="T79" s="12">
        <v>431</v>
      </c>
      <c r="U79" s="12">
        <v>8109</v>
      </c>
      <c r="V79" s="12">
        <v>8889</v>
      </c>
      <c r="W79" s="12">
        <v>140162</v>
      </c>
      <c r="X79" s="12">
        <v>536</v>
      </c>
      <c r="Y79" s="12">
        <v>342</v>
      </c>
      <c r="Z79" s="12">
        <v>7480</v>
      </c>
      <c r="AA79" s="12">
        <v>8241</v>
      </c>
      <c r="AB79" s="12">
        <v>139983</v>
      </c>
      <c r="AC79" s="12">
        <v>618</v>
      </c>
      <c r="AD79" s="12">
        <v>364</v>
      </c>
      <c r="AE79" s="12">
        <v>7747</v>
      </c>
      <c r="AF79" s="12">
        <v>7996</v>
      </c>
      <c r="AG79" s="12">
        <v>139870</v>
      </c>
      <c r="AH79" s="12">
        <v>612</v>
      </c>
      <c r="AI79" s="12">
        <v>477</v>
      </c>
      <c r="AJ79" s="12">
        <v>7994</v>
      </c>
      <c r="AK79" s="12">
        <v>7991</v>
      </c>
      <c r="AL79" s="12">
        <v>139305</v>
      </c>
      <c r="AM79" s="12">
        <v>508</v>
      </c>
      <c r="AN79" s="12">
        <v>490</v>
      </c>
      <c r="AO79" s="12">
        <v>7608</v>
      </c>
      <c r="AP79" s="12">
        <v>7900</v>
      </c>
      <c r="AQ79" s="12">
        <v>139446</v>
      </c>
      <c r="AR79" s="12">
        <v>420</v>
      </c>
      <c r="AS79" s="12">
        <v>289</v>
      </c>
      <c r="AT79" s="12">
        <v>7950</v>
      </c>
      <c r="AU79" s="12">
        <v>7763</v>
      </c>
      <c r="AV79" s="12">
        <v>138381</v>
      </c>
      <c r="AW79" s="12">
        <v>381</v>
      </c>
      <c r="AX79" s="12">
        <v>413</v>
      </c>
      <c r="AY79" s="12">
        <v>6638</v>
      </c>
      <c r="AZ79" s="13">
        <v>7184</v>
      </c>
    </row>
    <row r="80" spans="1:52" x14ac:dyDescent="0.3">
      <c r="A80" s="1" t="s">
        <v>155</v>
      </c>
      <c r="B80" s="1" t="s">
        <v>881</v>
      </c>
      <c r="C80" s="12">
        <v>69812</v>
      </c>
      <c r="D80" s="12">
        <v>69</v>
      </c>
      <c r="E80" s="12">
        <v>51</v>
      </c>
      <c r="F80" s="12">
        <v>1560</v>
      </c>
      <c r="G80" s="12">
        <v>1680</v>
      </c>
      <c r="H80" s="12">
        <v>69806</v>
      </c>
      <c r="I80" s="12">
        <v>85</v>
      </c>
      <c r="J80" s="12">
        <v>100</v>
      </c>
      <c r="K80" s="12">
        <v>1777</v>
      </c>
      <c r="L80" s="12">
        <v>1758</v>
      </c>
      <c r="M80" s="12">
        <v>69764</v>
      </c>
      <c r="N80" s="12">
        <v>93</v>
      </c>
      <c r="O80" s="12">
        <v>47</v>
      </c>
      <c r="P80" s="12">
        <v>1682</v>
      </c>
      <c r="Q80" s="12">
        <v>1785</v>
      </c>
      <c r="R80" s="12">
        <v>69653</v>
      </c>
      <c r="S80" s="12">
        <v>106</v>
      </c>
      <c r="T80" s="12">
        <v>60</v>
      </c>
      <c r="U80" s="12">
        <v>1664</v>
      </c>
      <c r="V80" s="12">
        <v>1878</v>
      </c>
      <c r="W80" s="12">
        <v>69547</v>
      </c>
      <c r="X80" s="12">
        <v>126</v>
      </c>
      <c r="Y80" s="12">
        <v>67</v>
      </c>
      <c r="Z80" s="12">
        <v>1727</v>
      </c>
      <c r="AA80" s="12">
        <v>1823</v>
      </c>
      <c r="AB80" s="12">
        <v>69630</v>
      </c>
      <c r="AC80" s="12">
        <v>119</v>
      </c>
      <c r="AD80" s="12">
        <v>49</v>
      </c>
      <c r="AE80" s="12">
        <v>1923</v>
      </c>
      <c r="AF80" s="12">
        <v>1857</v>
      </c>
      <c r="AG80" s="12">
        <v>69609</v>
      </c>
      <c r="AH80" s="12">
        <v>112</v>
      </c>
      <c r="AI80" s="12">
        <v>71</v>
      </c>
      <c r="AJ80" s="12">
        <v>1888</v>
      </c>
      <c r="AK80" s="12">
        <v>1834</v>
      </c>
      <c r="AL80" s="12">
        <v>69713</v>
      </c>
      <c r="AM80" s="12">
        <v>107</v>
      </c>
      <c r="AN80" s="12">
        <v>79</v>
      </c>
      <c r="AO80" s="12">
        <v>2112</v>
      </c>
      <c r="AP80" s="12">
        <v>1873</v>
      </c>
      <c r="AQ80" s="12">
        <v>69862</v>
      </c>
      <c r="AR80" s="12">
        <v>87</v>
      </c>
      <c r="AS80" s="12">
        <v>48</v>
      </c>
      <c r="AT80" s="12">
        <v>2082</v>
      </c>
      <c r="AU80" s="12">
        <v>1940</v>
      </c>
      <c r="AV80" s="12">
        <v>70020</v>
      </c>
      <c r="AW80" s="12">
        <v>80</v>
      </c>
      <c r="AX80" s="12">
        <v>51</v>
      </c>
      <c r="AY80" s="12">
        <v>1848</v>
      </c>
      <c r="AZ80" s="13">
        <v>1529</v>
      </c>
    </row>
    <row r="81" spans="1:52" x14ac:dyDescent="0.3">
      <c r="A81" s="1" t="s">
        <v>156</v>
      </c>
      <c r="B81" s="1" t="s">
        <v>157</v>
      </c>
      <c r="C81" s="12">
        <v>76029</v>
      </c>
      <c r="D81" s="12">
        <v>198</v>
      </c>
      <c r="E81" s="12">
        <v>65</v>
      </c>
      <c r="F81" s="12">
        <v>3336</v>
      </c>
      <c r="G81" s="12">
        <v>3317</v>
      </c>
      <c r="H81" s="12">
        <v>76480</v>
      </c>
      <c r="I81" s="12">
        <v>173</v>
      </c>
      <c r="J81" s="12">
        <v>75</v>
      </c>
      <c r="K81" s="12">
        <v>3516</v>
      </c>
      <c r="L81" s="12">
        <v>3196</v>
      </c>
      <c r="M81" s="12">
        <v>76774</v>
      </c>
      <c r="N81" s="12">
        <v>273</v>
      </c>
      <c r="O81" s="12">
        <v>61</v>
      </c>
      <c r="P81" s="12">
        <v>3324</v>
      </c>
      <c r="Q81" s="12">
        <v>3373</v>
      </c>
      <c r="R81" s="12">
        <v>77231</v>
      </c>
      <c r="S81" s="12">
        <v>251</v>
      </c>
      <c r="T81" s="12">
        <v>43</v>
      </c>
      <c r="U81" s="12">
        <v>3620</v>
      </c>
      <c r="V81" s="12">
        <v>3388</v>
      </c>
      <c r="W81" s="12">
        <v>77917</v>
      </c>
      <c r="X81" s="12">
        <v>348</v>
      </c>
      <c r="Y81" s="12">
        <v>65</v>
      </c>
      <c r="Z81" s="12">
        <v>3728</v>
      </c>
      <c r="AA81" s="12">
        <v>3321</v>
      </c>
      <c r="AB81" s="12">
        <v>78225</v>
      </c>
      <c r="AC81" s="12">
        <v>339</v>
      </c>
      <c r="AD81" s="12">
        <v>102</v>
      </c>
      <c r="AE81" s="12">
        <v>3775</v>
      </c>
      <c r="AF81" s="12">
        <v>3684</v>
      </c>
      <c r="AG81" s="12">
        <v>79098</v>
      </c>
      <c r="AH81" s="12">
        <v>305</v>
      </c>
      <c r="AI81" s="12">
        <v>99</v>
      </c>
      <c r="AJ81" s="12">
        <v>4790</v>
      </c>
      <c r="AK81" s="12">
        <v>4059</v>
      </c>
      <c r="AL81" s="12">
        <v>79530</v>
      </c>
      <c r="AM81" s="12">
        <v>228</v>
      </c>
      <c r="AN81" s="12">
        <v>173</v>
      </c>
      <c r="AO81" s="12">
        <v>4699</v>
      </c>
      <c r="AP81" s="12">
        <v>4275</v>
      </c>
      <c r="AQ81" s="12">
        <v>80562</v>
      </c>
      <c r="AR81" s="12">
        <v>239</v>
      </c>
      <c r="AS81" s="12">
        <v>99</v>
      </c>
      <c r="AT81" s="12">
        <v>5027</v>
      </c>
      <c r="AU81" s="12">
        <v>4135</v>
      </c>
      <c r="AV81" s="12">
        <v>81305</v>
      </c>
      <c r="AW81" s="12">
        <v>174</v>
      </c>
      <c r="AX81" s="12">
        <v>53</v>
      </c>
      <c r="AY81" s="12">
        <v>4441</v>
      </c>
      <c r="AZ81" s="13">
        <v>3749</v>
      </c>
    </row>
    <row r="82" spans="1:52" x14ac:dyDescent="0.3">
      <c r="A82" s="1" t="s">
        <v>158</v>
      </c>
      <c r="B82" s="15" t="s">
        <v>159</v>
      </c>
      <c r="C82" s="12">
        <v>277296</v>
      </c>
      <c r="D82" s="12">
        <v>1857</v>
      </c>
      <c r="E82" s="12">
        <v>884</v>
      </c>
      <c r="F82" s="12">
        <v>7956</v>
      </c>
      <c r="G82" s="12">
        <v>8587</v>
      </c>
      <c r="H82" s="12">
        <v>279084</v>
      </c>
      <c r="I82" s="12">
        <v>1467</v>
      </c>
      <c r="J82" s="12">
        <v>916</v>
      </c>
      <c r="K82" s="12">
        <v>8824</v>
      </c>
      <c r="L82" s="12">
        <v>9029</v>
      </c>
      <c r="M82" s="12">
        <v>280271</v>
      </c>
      <c r="N82" s="12">
        <v>1621</v>
      </c>
      <c r="O82" s="12">
        <v>1100</v>
      </c>
      <c r="P82" s="12">
        <v>8256</v>
      </c>
      <c r="Q82" s="12">
        <v>8851</v>
      </c>
      <c r="R82" s="12">
        <v>280788</v>
      </c>
      <c r="S82" s="12">
        <v>1703</v>
      </c>
      <c r="T82" s="12">
        <v>1127</v>
      </c>
      <c r="U82" s="12">
        <v>8332</v>
      </c>
      <c r="V82" s="12">
        <v>9804</v>
      </c>
      <c r="W82" s="12">
        <v>281828</v>
      </c>
      <c r="X82" s="12">
        <v>1865</v>
      </c>
      <c r="Y82" s="12">
        <v>1029</v>
      </c>
      <c r="Z82" s="12">
        <v>8631</v>
      </c>
      <c r="AA82" s="12">
        <v>9544</v>
      </c>
      <c r="AB82" s="12">
        <v>283536</v>
      </c>
      <c r="AC82" s="12">
        <v>2208</v>
      </c>
      <c r="AD82" s="12">
        <v>1023</v>
      </c>
      <c r="AE82" s="12">
        <v>8666</v>
      </c>
      <c r="AF82" s="12">
        <v>9430</v>
      </c>
      <c r="AG82" s="12">
        <v>284813</v>
      </c>
      <c r="AH82" s="12">
        <v>1832</v>
      </c>
      <c r="AI82" s="12">
        <v>1096</v>
      </c>
      <c r="AJ82" s="12">
        <v>10127</v>
      </c>
      <c r="AK82" s="12">
        <v>10767</v>
      </c>
      <c r="AL82" s="12">
        <v>285372</v>
      </c>
      <c r="AM82" s="12">
        <v>1892</v>
      </c>
      <c r="AN82" s="12">
        <v>959</v>
      </c>
      <c r="AO82" s="12">
        <v>9893</v>
      </c>
      <c r="AP82" s="12">
        <v>11272</v>
      </c>
      <c r="AQ82" s="12">
        <v>287550</v>
      </c>
      <c r="AR82" s="12">
        <v>2049</v>
      </c>
      <c r="AS82" s="12">
        <v>558</v>
      </c>
      <c r="AT82" s="12">
        <v>11002</v>
      </c>
      <c r="AU82" s="12">
        <v>11343</v>
      </c>
      <c r="AV82" s="12">
        <v>288248</v>
      </c>
      <c r="AW82" s="12">
        <v>1829</v>
      </c>
      <c r="AX82" s="12">
        <v>765</v>
      </c>
      <c r="AY82" s="12">
        <v>9053</v>
      </c>
      <c r="AZ82" s="13">
        <v>10195</v>
      </c>
    </row>
    <row r="83" spans="1:52" x14ac:dyDescent="0.3">
      <c r="A83" s="1" t="s">
        <v>160</v>
      </c>
      <c r="B83" s="1" t="s">
        <v>161</v>
      </c>
      <c r="C83" s="12">
        <v>64615</v>
      </c>
      <c r="D83" s="12">
        <v>1072</v>
      </c>
      <c r="E83" s="12">
        <v>298</v>
      </c>
      <c r="F83" s="12">
        <v>1997</v>
      </c>
      <c r="G83" s="12">
        <v>2815</v>
      </c>
      <c r="H83" s="12">
        <v>64855</v>
      </c>
      <c r="I83" s="12">
        <v>1082</v>
      </c>
      <c r="J83" s="12">
        <v>318</v>
      </c>
      <c r="K83" s="12">
        <v>2258</v>
      </c>
      <c r="L83" s="12">
        <v>2999</v>
      </c>
      <c r="M83" s="12">
        <v>65831</v>
      </c>
      <c r="N83" s="12">
        <v>1376</v>
      </c>
      <c r="O83" s="12">
        <v>262</v>
      </c>
      <c r="P83" s="12">
        <v>2332</v>
      </c>
      <c r="Q83" s="12">
        <v>2649</v>
      </c>
      <c r="R83" s="12">
        <v>66454</v>
      </c>
      <c r="S83" s="12">
        <v>1378</v>
      </c>
      <c r="T83" s="12">
        <v>207</v>
      </c>
      <c r="U83" s="12">
        <v>2286</v>
      </c>
      <c r="V83" s="12">
        <v>2946</v>
      </c>
      <c r="W83" s="12">
        <v>66876</v>
      </c>
      <c r="X83" s="12">
        <v>1538</v>
      </c>
      <c r="Y83" s="12">
        <v>198</v>
      </c>
      <c r="Z83" s="12">
        <v>2132</v>
      </c>
      <c r="AA83" s="12">
        <v>3092</v>
      </c>
      <c r="AB83" s="12">
        <v>67709</v>
      </c>
      <c r="AC83" s="12">
        <v>1733</v>
      </c>
      <c r="AD83" s="12">
        <v>208</v>
      </c>
      <c r="AE83" s="12">
        <v>2060</v>
      </c>
      <c r="AF83" s="12">
        <v>2971</v>
      </c>
      <c r="AG83" s="12">
        <v>68488</v>
      </c>
      <c r="AH83" s="12">
        <v>1374</v>
      </c>
      <c r="AI83" s="12">
        <v>279</v>
      </c>
      <c r="AJ83" s="12">
        <v>2753</v>
      </c>
      <c r="AK83" s="12">
        <v>3117</v>
      </c>
      <c r="AL83" s="12">
        <v>69366</v>
      </c>
      <c r="AM83" s="12">
        <v>1593</v>
      </c>
      <c r="AN83" s="12">
        <v>596</v>
      </c>
      <c r="AO83" s="12">
        <v>2984</v>
      </c>
      <c r="AP83" s="12">
        <v>3082</v>
      </c>
      <c r="AQ83" s="12">
        <v>70173</v>
      </c>
      <c r="AR83" s="12">
        <v>1313</v>
      </c>
      <c r="AS83" s="12">
        <v>386</v>
      </c>
      <c r="AT83" s="12">
        <v>3094</v>
      </c>
      <c r="AU83" s="12">
        <v>3198</v>
      </c>
      <c r="AV83" s="12">
        <v>70837</v>
      </c>
      <c r="AW83" s="12">
        <v>1227</v>
      </c>
      <c r="AX83" s="12">
        <v>262</v>
      </c>
      <c r="AY83" s="12">
        <v>2659</v>
      </c>
      <c r="AZ83" s="13">
        <v>2867</v>
      </c>
    </row>
    <row r="84" spans="1:52" x14ac:dyDescent="0.3">
      <c r="A84" s="1" t="s">
        <v>882</v>
      </c>
      <c r="B84" s="1" t="s">
        <v>843</v>
      </c>
      <c r="C84" s="12">
        <v>379441</v>
      </c>
      <c r="D84" s="12">
        <v>4375</v>
      </c>
      <c r="E84" s="12">
        <v>2217</v>
      </c>
      <c r="F84" s="12">
        <v>19136</v>
      </c>
      <c r="G84" s="12">
        <v>17363</v>
      </c>
      <c r="H84" s="12">
        <v>382788</v>
      </c>
      <c r="I84" s="12">
        <v>4239</v>
      </c>
      <c r="J84" s="12">
        <v>2555</v>
      </c>
      <c r="K84" s="12">
        <v>20122</v>
      </c>
      <c r="L84" s="12">
        <v>18963</v>
      </c>
      <c r="M84" s="12">
        <v>385178</v>
      </c>
      <c r="N84" s="12">
        <v>3644</v>
      </c>
      <c r="O84" s="12">
        <v>2139</v>
      </c>
      <c r="P84" s="12">
        <v>19214</v>
      </c>
      <c r="Q84" s="12">
        <v>18375</v>
      </c>
      <c r="R84" s="12">
        <v>388358</v>
      </c>
      <c r="S84" s="12">
        <v>4252</v>
      </c>
      <c r="T84" s="12">
        <v>3002</v>
      </c>
      <c r="U84" s="12">
        <v>20593</v>
      </c>
      <c r="V84" s="12">
        <v>18919</v>
      </c>
      <c r="W84" s="12">
        <v>390889</v>
      </c>
      <c r="X84" s="12">
        <v>4785</v>
      </c>
      <c r="Y84" s="12">
        <v>2897</v>
      </c>
      <c r="Z84" s="12">
        <v>20000</v>
      </c>
      <c r="AA84" s="12">
        <v>19057</v>
      </c>
      <c r="AB84" s="12">
        <v>394009</v>
      </c>
      <c r="AC84" s="12">
        <v>4822</v>
      </c>
      <c r="AD84" s="12">
        <v>3422</v>
      </c>
      <c r="AE84" s="12">
        <v>20197</v>
      </c>
      <c r="AF84" s="12">
        <v>18459</v>
      </c>
      <c r="AG84" s="12">
        <v>395638</v>
      </c>
      <c r="AH84" s="12">
        <v>4272</v>
      </c>
      <c r="AI84" s="12">
        <v>3209</v>
      </c>
      <c r="AJ84" s="12">
        <v>22634</v>
      </c>
      <c r="AK84" s="12">
        <v>21750</v>
      </c>
      <c r="AL84" s="12">
        <v>395784</v>
      </c>
      <c r="AM84" s="12">
        <v>4287</v>
      </c>
      <c r="AN84" s="12">
        <v>2623</v>
      </c>
      <c r="AO84" s="12">
        <v>22346</v>
      </c>
      <c r="AP84" s="12">
        <v>23265</v>
      </c>
      <c r="AQ84" s="12">
        <v>395331</v>
      </c>
      <c r="AR84" s="12">
        <v>4340</v>
      </c>
      <c r="AS84" s="12">
        <v>3726</v>
      </c>
      <c r="AT84" s="12">
        <v>22092</v>
      </c>
      <c r="AU84" s="12">
        <v>22771</v>
      </c>
      <c r="AV84" s="12">
        <v>396989</v>
      </c>
      <c r="AW84" s="12">
        <v>4566</v>
      </c>
      <c r="AX84" s="12">
        <v>2369</v>
      </c>
      <c r="AY84" s="12">
        <v>20727</v>
      </c>
      <c r="AZ84" s="13">
        <v>20501</v>
      </c>
    </row>
    <row r="85" spans="1:52" x14ac:dyDescent="0.3">
      <c r="A85" s="1" t="s">
        <v>163</v>
      </c>
      <c r="B85" s="1" t="s">
        <v>164</v>
      </c>
      <c r="C85" s="12">
        <v>113696</v>
      </c>
      <c r="D85" s="12">
        <v>970</v>
      </c>
      <c r="E85" s="12">
        <v>747</v>
      </c>
      <c r="F85" s="12">
        <v>6010</v>
      </c>
      <c r="G85" s="12">
        <v>5852</v>
      </c>
      <c r="H85" s="12">
        <v>115089</v>
      </c>
      <c r="I85" s="12">
        <v>765</v>
      </c>
      <c r="J85" s="12">
        <v>514</v>
      </c>
      <c r="K85" s="12">
        <v>6417</v>
      </c>
      <c r="L85" s="12">
        <v>6117</v>
      </c>
      <c r="M85" s="12">
        <v>116543</v>
      </c>
      <c r="N85" s="12">
        <v>734</v>
      </c>
      <c r="O85" s="12">
        <v>506</v>
      </c>
      <c r="P85" s="12">
        <v>6647</v>
      </c>
      <c r="Q85" s="12">
        <v>6285</v>
      </c>
      <c r="R85" s="12">
        <v>117997</v>
      </c>
      <c r="S85" s="12">
        <v>875</v>
      </c>
      <c r="T85" s="12">
        <v>396</v>
      </c>
      <c r="U85" s="12">
        <v>6513</v>
      </c>
      <c r="V85" s="12">
        <v>6379</v>
      </c>
      <c r="W85" s="12">
        <v>119205</v>
      </c>
      <c r="X85" s="12">
        <v>966</v>
      </c>
      <c r="Y85" s="12">
        <v>406</v>
      </c>
      <c r="Z85" s="12">
        <v>6438</v>
      </c>
      <c r="AA85" s="12">
        <v>6478</v>
      </c>
      <c r="AB85" s="12">
        <v>119730</v>
      </c>
      <c r="AC85" s="12">
        <v>951</v>
      </c>
      <c r="AD85" s="12">
        <v>428</v>
      </c>
      <c r="AE85" s="12">
        <v>6071</v>
      </c>
      <c r="AF85" s="12">
        <v>6870</v>
      </c>
      <c r="AG85" s="12">
        <v>120377</v>
      </c>
      <c r="AH85" s="12">
        <v>846</v>
      </c>
      <c r="AI85" s="12">
        <v>452</v>
      </c>
      <c r="AJ85" s="12">
        <v>6527</v>
      </c>
      <c r="AK85" s="12">
        <v>7069</v>
      </c>
      <c r="AL85" s="12">
        <v>121676</v>
      </c>
      <c r="AM85" s="12">
        <v>1003</v>
      </c>
      <c r="AN85" s="12">
        <v>528</v>
      </c>
      <c r="AO85" s="12">
        <v>7078</v>
      </c>
      <c r="AP85" s="12">
        <v>6867</v>
      </c>
      <c r="AQ85" s="12">
        <v>122549</v>
      </c>
      <c r="AR85" s="12">
        <v>924</v>
      </c>
      <c r="AS85" s="12">
        <v>536</v>
      </c>
      <c r="AT85" s="12">
        <v>7000</v>
      </c>
      <c r="AU85" s="12">
        <v>7171</v>
      </c>
      <c r="AV85" s="12">
        <v>124165</v>
      </c>
      <c r="AW85" s="12">
        <v>979</v>
      </c>
      <c r="AX85" s="12">
        <v>629</v>
      </c>
      <c r="AY85" s="12">
        <v>6731</v>
      </c>
      <c r="AZ85" s="13">
        <v>6127</v>
      </c>
    </row>
    <row r="86" spans="1:52" x14ac:dyDescent="0.3">
      <c r="A86" s="1" t="s">
        <v>165</v>
      </c>
      <c r="B86" s="1" t="s">
        <v>166</v>
      </c>
      <c r="C86" s="12">
        <v>523115</v>
      </c>
      <c r="D86" s="12">
        <v>4928</v>
      </c>
      <c r="E86" s="12">
        <v>1799</v>
      </c>
      <c r="F86" s="12">
        <v>13416</v>
      </c>
      <c r="G86" s="12">
        <v>16507</v>
      </c>
      <c r="H86" s="12">
        <v>524386</v>
      </c>
      <c r="I86" s="12">
        <v>3753</v>
      </c>
      <c r="J86" s="12">
        <v>2552</v>
      </c>
      <c r="K86" s="12">
        <v>13551</v>
      </c>
      <c r="L86" s="12">
        <v>17529</v>
      </c>
      <c r="M86" s="12">
        <v>525936</v>
      </c>
      <c r="N86" s="12">
        <v>3603</v>
      </c>
      <c r="O86" s="12">
        <v>2147</v>
      </c>
      <c r="P86" s="12">
        <v>13874</v>
      </c>
      <c r="Q86" s="12">
        <v>17422</v>
      </c>
      <c r="R86" s="12">
        <v>527567</v>
      </c>
      <c r="S86" s="12">
        <v>3860</v>
      </c>
      <c r="T86" s="12">
        <v>2754</v>
      </c>
      <c r="U86" s="12">
        <v>14413</v>
      </c>
      <c r="V86" s="12">
        <v>17749</v>
      </c>
      <c r="W86" s="12">
        <v>529879</v>
      </c>
      <c r="X86" s="12">
        <v>3868</v>
      </c>
      <c r="Y86" s="12">
        <v>2123</v>
      </c>
      <c r="Z86" s="12">
        <v>14312</v>
      </c>
      <c r="AA86" s="12">
        <v>17173</v>
      </c>
      <c r="AB86" s="12">
        <v>532539</v>
      </c>
      <c r="AC86" s="12">
        <v>3973</v>
      </c>
      <c r="AD86" s="12">
        <v>2142</v>
      </c>
      <c r="AE86" s="12">
        <v>14352</v>
      </c>
      <c r="AF86" s="12">
        <v>17083</v>
      </c>
      <c r="AG86" s="12">
        <v>534800</v>
      </c>
      <c r="AH86" s="12">
        <v>3777</v>
      </c>
      <c r="AI86" s="12">
        <v>2092</v>
      </c>
      <c r="AJ86" s="12">
        <v>16614</v>
      </c>
      <c r="AK86" s="12">
        <v>19332</v>
      </c>
      <c r="AL86" s="12">
        <v>537173</v>
      </c>
      <c r="AM86" s="12">
        <v>3511</v>
      </c>
      <c r="AN86" s="12">
        <v>1625</v>
      </c>
      <c r="AO86" s="12">
        <v>17453</v>
      </c>
      <c r="AP86" s="12">
        <v>19669</v>
      </c>
      <c r="AQ86" s="12">
        <v>539776</v>
      </c>
      <c r="AR86" s="12">
        <v>3688</v>
      </c>
      <c r="AS86" s="12">
        <v>2207</v>
      </c>
      <c r="AT86" s="12">
        <v>18184</v>
      </c>
      <c r="AU86" s="12">
        <v>20020</v>
      </c>
      <c r="AV86" s="12">
        <v>542128</v>
      </c>
      <c r="AW86" s="12">
        <v>3871</v>
      </c>
      <c r="AX86" s="12">
        <v>1533</v>
      </c>
      <c r="AY86" s="12">
        <v>15555</v>
      </c>
      <c r="AZ86" s="13">
        <v>17591</v>
      </c>
    </row>
    <row r="87" spans="1:52" x14ac:dyDescent="0.3">
      <c r="A87" s="1" t="s">
        <v>167</v>
      </c>
      <c r="B87" s="1" t="s">
        <v>168</v>
      </c>
      <c r="C87" s="12">
        <v>147514</v>
      </c>
      <c r="D87" s="12">
        <v>418</v>
      </c>
      <c r="E87" s="12">
        <v>314</v>
      </c>
      <c r="F87" s="12">
        <v>6708</v>
      </c>
      <c r="G87" s="12">
        <v>5954</v>
      </c>
      <c r="H87" s="12">
        <v>148375</v>
      </c>
      <c r="I87" s="12">
        <v>361</v>
      </c>
      <c r="J87" s="12">
        <v>296</v>
      </c>
      <c r="K87" s="12">
        <v>6689</v>
      </c>
      <c r="L87" s="12">
        <v>6321</v>
      </c>
      <c r="M87" s="12">
        <v>149150</v>
      </c>
      <c r="N87" s="12">
        <v>348</v>
      </c>
      <c r="O87" s="12">
        <v>248</v>
      </c>
      <c r="P87" s="12">
        <v>6618</v>
      </c>
      <c r="Q87" s="12">
        <v>6329</v>
      </c>
      <c r="R87" s="12">
        <v>150076</v>
      </c>
      <c r="S87" s="12">
        <v>451</v>
      </c>
      <c r="T87" s="12">
        <v>203</v>
      </c>
      <c r="U87" s="12">
        <v>7083</v>
      </c>
      <c r="V87" s="12">
        <v>6772</v>
      </c>
      <c r="W87" s="12">
        <v>150530</v>
      </c>
      <c r="X87" s="12">
        <v>494</v>
      </c>
      <c r="Y87" s="12">
        <v>219</v>
      </c>
      <c r="Z87" s="12">
        <v>7023</v>
      </c>
      <c r="AA87" s="12">
        <v>6990</v>
      </c>
      <c r="AB87" s="12">
        <v>151233</v>
      </c>
      <c r="AC87" s="12">
        <v>488</v>
      </c>
      <c r="AD87" s="12">
        <v>290</v>
      </c>
      <c r="AE87" s="12">
        <v>7128</v>
      </c>
      <c r="AF87" s="12">
        <v>6854</v>
      </c>
      <c r="AG87" s="12">
        <v>151677</v>
      </c>
      <c r="AH87" s="12">
        <v>439</v>
      </c>
      <c r="AI87" s="12">
        <v>306</v>
      </c>
      <c r="AJ87" s="12">
        <v>7613</v>
      </c>
      <c r="AK87" s="12">
        <v>7491</v>
      </c>
      <c r="AL87" s="12">
        <v>151561</v>
      </c>
      <c r="AM87" s="12">
        <v>369</v>
      </c>
      <c r="AN87" s="12">
        <v>443</v>
      </c>
      <c r="AO87" s="12">
        <v>7312</v>
      </c>
      <c r="AP87" s="12">
        <v>7475</v>
      </c>
      <c r="AQ87" s="12">
        <v>152604</v>
      </c>
      <c r="AR87" s="12">
        <v>361</v>
      </c>
      <c r="AS87" s="12">
        <v>339</v>
      </c>
      <c r="AT87" s="12">
        <v>8322</v>
      </c>
      <c r="AU87" s="12">
        <v>7371</v>
      </c>
      <c r="AV87" s="12">
        <v>153091</v>
      </c>
      <c r="AW87" s="12">
        <v>323</v>
      </c>
      <c r="AX87" s="12">
        <v>219</v>
      </c>
      <c r="AY87" s="12">
        <v>7010</v>
      </c>
      <c r="AZ87" s="13">
        <v>6573</v>
      </c>
    </row>
    <row r="88" spans="1:52" x14ac:dyDescent="0.3">
      <c r="A88" s="1" t="s">
        <v>169</v>
      </c>
      <c r="B88" s="1" t="s">
        <v>170</v>
      </c>
      <c r="C88" s="12">
        <v>131009</v>
      </c>
      <c r="D88" s="12">
        <v>831</v>
      </c>
      <c r="E88" s="12">
        <v>329</v>
      </c>
      <c r="F88" s="12">
        <v>5956</v>
      </c>
      <c r="G88" s="12">
        <v>5410</v>
      </c>
      <c r="H88" s="12">
        <v>131857</v>
      </c>
      <c r="I88" s="12">
        <v>889</v>
      </c>
      <c r="J88" s="12">
        <v>331</v>
      </c>
      <c r="K88" s="12">
        <v>6038</v>
      </c>
      <c r="L88" s="12">
        <v>5647</v>
      </c>
      <c r="M88" s="12">
        <v>132995</v>
      </c>
      <c r="N88" s="12">
        <v>748</v>
      </c>
      <c r="O88" s="12">
        <v>303</v>
      </c>
      <c r="P88" s="12">
        <v>6412</v>
      </c>
      <c r="Q88" s="12">
        <v>5714</v>
      </c>
      <c r="R88" s="12">
        <v>134287</v>
      </c>
      <c r="S88" s="12">
        <v>808</v>
      </c>
      <c r="T88" s="12">
        <v>217</v>
      </c>
      <c r="U88" s="12">
        <v>6580</v>
      </c>
      <c r="V88" s="12">
        <v>6015</v>
      </c>
      <c r="W88" s="12">
        <v>135698</v>
      </c>
      <c r="X88" s="12">
        <v>858</v>
      </c>
      <c r="Y88" s="12">
        <v>263</v>
      </c>
      <c r="Z88" s="12">
        <v>6926</v>
      </c>
      <c r="AA88" s="12">
        <v>6010</v>
      </c>
      <c r="AB88" s="12">
        <v>137123</v>
      </c>
      <c r="AC88" s="12">
        <v>800</v>
      </c>
      <c r="AD88" s="12">
        <v>377</v>
      </c>
      <c r="AE88" s="12">
        <v>6956</v>
      </c>
      <c r="AF88" s="12">
        <v>5684</v>
      </c>
      <c r="AG88" s="12">
        <v>138602</v>
      </c>
      <c r="AH88" s="12">
        <v>757</v>
      </c>
      <c r="AI88" s="12">
        <v>443</v>
      </c>
      <c r="AJ88" s="12">
        <v>7726</v>
      </c>
      <c r="AK88" s="12">
        <v>6476</v>
      </c>
      <c r="AL88" s="12">
        <v>139329</v>
      </c>
      <c r="AM88" s="12">
        <v>698</v>
      </c>
      <c r="AN88" s="12">
        <v>572</v>
      </c>
      <c r="AO88" s="12">
        <v>7612</v>
      </c>
      <c r="AP88" s="12">
        <v>6568</v>
      </c>
      <c r="AQ88" s="12">
        <v>139968</v>
      </c>
      <c r="AR88" s="12">
        <v>635</v>
      </c>
      <c r="AS88" s="12">
        <v>537</v>
      </c>
      <c r="AT88" s="12">
        <v>7609</v>
      </c>
      <c r="AU88" s="12">
        <v>6611</v>
      </c>
      <c r="AV88" s="12">
        <v>141255</v>
      </c>
      <c r="AW88" s="12">
        <v>582</v>
      </c>
      <c r="AX88" s="12">
        <v>444</v>
      </c>
      <c r="AY88" s="12">
        <v>7088</v>
      </c>
      <c r="AZ88" s="13">
        <v>5450</v>
      </c>
    </row>
    <row r="89" spans="1:52" x14ac:dyDescent="0.3">
      <c r="A89" s="1" t="s">
        <v>171</v>
      </c>
      <c r="B89" s="1" t="s">
        <v>172</v>
      </c>
      <c r="C89" s="12">
        <v>312245</v>
      </c>
      <c r="D89" s="12">
        <v>8829</v>
      </c>
      <c r="E89" s="12">
        <v>3110</v>
      </c>
      <c r="F89" s="12">
        <v>16855</v>
      </c>
      <c r="G89" s="12">
        <v>21200</v>
      </c>
      <c r="H89" s="12">
        <v>314593</v>
      </c>
      <c r="I89" s="12">
        <v>8027</v>
      </c>
      <c r="J89" s="12">
        <v>5230</v>
      </c>
      <c r="K89" s="12">
        <v>17621</v>
      </c>
      <c r="L89" s="12">
        <v>21812</v>
      </c>
      <c r="M89" s="12">
        <v>317112</v>
      </c>
      <c r="N89" s="12">
        <v>8323</v>
      </c>
      <c r="O89" s="12">
        <v>4394</v>
      </c>
      <c r="P89" s="12">
        <v>17319</v>
      </c>
      <c r="Q89" s="12">
        <v>22241</v>
      </c>
      <c r="R89" s="12">
        <v>320101</v>
      </c>
      <c r="S89" s="12">
        <v>11257</v>
      </c>
      <c r="T89" s="12">
        <v>5041</v>
      </c>
      <c r="U89" s="12">
        <v>17393</v>
      </c>
      <c r="V89" s="12">
        <v>24325</v>
      </c>
      <c r="W89" s="12">
        <v>323443</v>
      </c>
      <c r="X89" s="12">
        <v>11727</v>
      </c>
      <c r="Y89" s="12">
        <v>3997</v>
      </c>
      <c r="Z89" s="12">
        <v>17595</v>
      </c>
      <c r="AA89" s="12">
        <v>25334</v>
      </c>
      <c r="AB89" s="12">
        <v>326427</v>
      </c>
      <c r="AC89" s="12">
        <v>11598</v>
      </c>
      <c r="AD89" s="12">
        <v>4193</v>
      </c>
      <c r="AE89" s="12">
        <v>18066</v>
      </c>
      <c r="AF89" s="12">
        <v>26022</v>
      </c>
      <c r="AG89" s="12">
        <v>329102</v>
      </c>
      <c r="AH89" s="12">
        <v>10765</v>
      </c>
      <c r="AI89" s="12">
        <v>4740</v>
      </c>
      <c r="AJ89" s="12">
        <v>22152</v>
      </c>
      <c r="AK89" s="12">
        <v>28954</v>
      </c>
      <c r="AL89" s="12">
        <v>330795</v>
      </c>
      <c r="AM89" s="12">
        <v>9182</v>
      </c>
      <c r="AN89" s="12">
        <v>3816</v>
      </c>
      <c r="AO89" s="12">
        <v>23410</v>
      </c>
      <c r="AP89" s="12">
        <v>30207</v>
      </c>
      <c r="AQ89" s="12">
        <v>329771</v>
      </c>
      <c r="AR89" s="12">
        <v>8801</v>
      </c>
      <c r="AS89" s="12">
        <v>5608</v>
      </c>
      <c r="AT89" s="12">
        <v>24533</v>
      </c>
      <c r="AU89" s="12">
        <v>31882</v>
      </c>
      <c r="AV89" s="12">
        <v>327753</v>
      </c>
      <c r="AW89" s="12">
        <v>8367</v>
      </c>
      <c r="AX89" s="12">
        <v>5030</v>
      </c>
      <c r="AY89" s="12">
        <v>21392</v>
      </c>
      <c r="AZ89" s="13">
        <v>29427</v>
      </c>
    </row>
    <row r="90" spans="1:52" x14ac:dyDescent="0.3">
      <c r="A90" s="1" t="s">
        <v>173</v>
      </c>
      <c r="B90" s="1" t="s">
        <v>174</v>
      </c>
      <c r="C90" s="12">
        <v>73841</v>
      </c>
      <c r="D90" s="12">
        <v>288</v>
      </c>
      <c r="E90" s="12">
        <v>253</v>
      </c>
      <c r="F90" s="12">
        <v>3946</v>
      </c>
      <c r="G90" s="12">
        <v>3550</v>
      </c>
      <c r="H90" s="12">
        <v>74142</v>
      </c>
      <c r="I90" s="12">
        <v>236</v>
      </c>
      <c r="J90" s="12">
        <v>228</v>
      </c>
      <c r="K90" s="12">
        <v>4038</v>
      </c>
      <c r="L90" s="12">
        <v>3813</v>
      </c>
      <c r="M90" s="12">
        <v>74734</v>
      </c>
      <c r="N90" s="12">
        <v>226</v>
      </c>
      <c r="O90" s="12">
        <v>119</v>
      </c>
      <c r="P90" s="12">
        <v>4017</v>
      </c>
      <c r="Q90" s="12">
        <v>3687</v>
      </c>
      <c r="R90" s="12">
        <v>75914</v>
      </c>
      <c r="S90" s="12">
        <v>302</v>
      </c>
      <c r="T90" s="12">
        <v>169</v>
      </c>
      <c r="U90" s="12">
        <v>4805</v>
      </c>
      <c r="V90" s="12">
        <v>3843</v>
      </c>
      <c r="W90" s="12">
        <v>76403</v>
      </c>
      <c r="X90" s="12">
        <v>358</v>
      </c>
      <c r="Y90" s="12">
        <v>148</v>
      </c>
      <c r="Z90" s="12">
        <v>4325</v>
      </c>
      <c r="AA90" s="12">
        <v>4126</v>
      </c>
      <c r="AB90" s="12">
        <v>76769</v>
      </c>
      <c r="AC90" s="12">
        <v>336</v>
      </c>
      <c r="AD90" s="12">
        <v>206</v>
      </c>
      <c r="AE90" s="12">
        <v>4285</v>
      </c>
      <c r="AF90" s="12">
        <v>4154</v>
      </c>
      <c r="AG90" s="12">
        <v>76575</v>
      </c>
      <c r="AH90" s="12">
        <v>309</v>
      </c>
      <c r="AI90" s="12">
        <v>185</v>
      </c>
      <c r="AJ90" s="12">
        <v>4383</v>
      </c>
      <c r="AK90" s="12">
        <v>4785</v>
      </c>
      <c r="AL90" s="12">
        <v>76550</v>
      </c>
      <c r="AM90" s="12">
        <v>298</v>
      </c>
      <c r="AN90" s="12">
        <v>198</v>
      </c>
      <c r="AO90" s="12">
        <v>4532</v>
      </c>
      <c r="AP90" s="12">
        <v>4674</v>
      </c>
      <c r="AQ90" s="12">
        <v>77021</v>
      </c>
      <c r="AR90" s="12">
        <v>280</v>
      </c>
      <c r="AS90" s="12">
        <v>162</v>
      </c>
      <c r="AT90" s="12">
        <v>4994</v>
      </c>
      <c r="AU90" s="12">
        <v>4787</v>
      </c>
      <c r="AV90" s="12">
        <v>77242</v>
      </c>
      <c r="AW90" s="12">
        <v>257</v>
      </c>
      <c r="AX90" s="12">
        <v>89</v>
      </c>
      <c r="AY90" s="12">
        <v>4116</v>
      </c>
      <c r="AZ90" s="13">
        <v>4087</v>
      </c>
    </row>
    <row r="91" spans="1:52" x14ac:dyDescent="0.3">
      <c r="A91" s="1" t="s">
        <v>175</v>
      </c>
      <c r="B91" s="1" t="s">
        <v>883</v>
      </c>
      <c r="C91" s="12">
        <v>139410</v>
      </c>
      <c r="D91" s="12">
        <v>204</v>
      </c>
      <c r="E91" s="12">
        <v>230</v>
      </c>
      <c r="F91" s="12">
        <v>3704</v>
      </c>
      <c r="G91" s="12">
        <v>3475</v>
      </c>
      <c r="H91" s="12">
        <v>139769</v>
      </c>
      <c r="I91" s="12">
        <v>237</v>
      </c>
      <c r="J91" s="12">
        <v>261</v>
      </c>
      <c r="K91" s="12">
        <v>3886</v>
      </c>
      <c r="L91" s="12">
        <v>3717</v>
      </c>
      <c r="M91" s="12">
        <v>140536</v>
      </c>
      <c r="N91" s="12">
        <v>225</v>
      </c>
      <c r="O91" s="12">
        <v>121</v>
      </c>
      <c r="P91" s="12">
        <v>4214</v>
      </c>
      <c r="Q91" s="12">
        <v>3564</v>
      </c>
      <c r="R91" s="12">
        <v>141287</v>
      </c>
      <c r="S91" s="12">
        <v>366</v>
      </c>
      <c r="T91" s="12">
        <v>217</v>
      </c>
      <c r="U91" s="12">
        <v>4198</v>
      </c>
      <c r="V91" s="12">
        <v>3722</v>
      </c>
      <c r="W91" s="12">
        <v>142259</v>
      </c>
      <c r="X91" s="12">
        <v>310</v>
      </c>
      <c r="Y91" s="12">
        <v>188</v>
      </c>
      <c r="Z91" s="12">
        <v>4319</v>
      </c>
      <c r="AA91" s="12">
        <v>3653</v>
      </c>
      <c r="AB91" s="12">
        <v>143408</v>
      </c>
      <c r="AC91" s="12">
        <v>427</v>
      </c>
      <c r="AD91" s="12">
        <v>156</v>
      </c>
      <c r="AE91" s="12">
        <v>4656</v>
      </c>
      <c r="AF91" s="12">
        <v>3803</v>
      </c>
      <c r="AG91" s="12">
        <v>144288</v>
      </c>
      <c r="AH91" s="12">
        <v>404</v>
      </c>
      <c r="AI91" s="12">
        <v>202</v>
      </c>
      <c r="AJ91" s="12">
        <v>4741</v>
      </c>
      <c r="AK91" s="12">
        <v>4006</v>
      </c>
      <c r="AL91" s="12">
        <v>144876</v>
      </c>
      <c r="AM91" s="12">
        <v>274</v>
      </c>
      <c r="AN91" s="12">
        <v>198</v>
      </c>
      <c r="AO91" s="12">
        <v>4815</v>
      </c>
      <c r="AP91" s="12">
        <v>4055</v>
      </c>
      <c r="AQ91" s="12">
        <v>147049</v>
      </c>
      <c r="AR91" s="12">
        <v>258</v>
      </c>
      <c r="AS91" s="12">
        <v>175</v>
      </c>
      <c r="AT91" s="12">
        <v>5796</v>
      </c>
      <c r="AU91" s="12">
        <v>3498</v>
      </c>
      <c r="AV91" s="12">
        <v>147539</v>
      </c>
      <c r="AW91" s="12">
        <v>276</v>
      </c>
      <c r="AX91" s="12">
        <v>143</v>
      </c>
      <c r="AY91" s="12">
        <v>4024</v>
      </c>
      <c r="AZ91" s="13">
        <v>3258</v>
      </c>
    </row>
    <row r="92" spans="1:52" x14ac:dyDescent="0.3">
      <c r="A92" s="1" t="s">
        <v>176</v>
      </c>
      <c r="B92" s="1" t="s">
        <v>177</v>
      </c>
      <c r="C92" s="12">
        <v>272952</v>
      </c>
      <c r="D92" s="12">
        <v>5463</v>
      </c>
      <c r="E92" s="12">
        <v>3940</v>
      </c>
      <c r="F92" s="12">
        <v>17682</v>
      </c>
      <c r="G92" s="12">
        <v>18111</v>
      </c>
      <c r="H92" s="12">
        <v>275724</v>
      </c>
      <c r="I92" s="12">
        <v>5851</v>
      </c>
      <c r="J92" s="12">
        <v>3257</v>
      </c>
      <c r="K92" s="12">
        <v>18843</v>
      </c>
      <c r="L92" s="12">
        <v>19756</v>
      </c>
      <c r="M92" s="12">
        <v>277991</v>
      </c>
      <c r="N92" s="12">
        <v>5583</v>
      </c>
      <c r="O92" s="12">
        <v>2955</v>
      </c>
      <c r="P92" s="12">
        <v>17710</v>
      </c>
      <c r="Q92" s="12">
        <v>19040</v>
      </c>
      <c r="R92" s="12">
        <v>280650</v>
      </c>
      <c r="S92" s="12">
        <v>6019</v>
      </c>
      <c r="T92" s="12">
        <v>2681</v>
      </c>
      <c r="U92" s="12">
        <v>18356</v>
      </c>
      <c r="V92" s="12">
        <v>20079</v>
      </c>
      <c r="W92" s="12">
        <v>284073</v>
      </c>
      <c r="X92" s="12">
        <v>6220</v>
      </c>
      <c r="Y92" s="12">
        <v>2820</v>
      </c>
      <c r="Z92" s="12">
        <v>19195</v>
      </c>
      <c r="AA92" s="12">
        <v>20030</v>
      </c>
      <c r="AB92" s="12">
        <v>287173</v>
      </c>
      <c r="AC92" s="12">
        <v>5806</v>
      </c>
      <c r="AD92" s="12">
        <v>2865</v>
      </c>
      <c r="AE92" s="12">
        <v>19601</v>
      </c>
      <c r="AF92" s="12">
        <v>20288</v>
      </c>
      <c r="AG92" s="12">
        <v>288155</v>
      </c>
      <c r="AH92" s="12">
        <v>5309</v>
      </c>
      <c r="AI92" s="12">
        <v>3405</v>
      </c>
      <c r="AJ92" s="12">
        <v>21242</v>
      </c>
      <c r="AK92" s="12">
        <v>22633</v>
      </c>
      <c r="AL92" s="12">
        <v>290395</v>
      </c>
      <c r="AM92" s="12">
        <v>6039</v>
      </c>
      <c r="AN92" s="12">
        <v>3845</v>
      </c>
      <c r="AO92" s="12">
        <v>22218</v>
      </c>
      <c r="AP92" s="12">
        <v>22617</v>
      </c>
      <c r="AQ92" s="12">
        <v>290885</v>
      </c>
      <c r="AR92" s="12">
        <v>5891</v>
      </c>
      <c r="AS92" s="12">
        <v>4097</v>
      </c>
      <c r="AT92" s="12">
        <v>22453</v>
      </c>
      <c r="AU92" s="12">
        <v>24061</v>
      </c>
      <c r="AV92" s="12">
        <v>291738</v>
      </c>
      <c r="AW92" s="12">
        <v>6661</v>
      </c>
      <c r="AX92" s="12">
        <v>4471</v>
      </c>
      <c r="AY92" s="12">
        <v>20682</v>
      </c>
      <c r="AZ92" s="13">
        <v>22224</v>
      </c>
    </row>
    <row r="93" spans="1:52" x14ac:dyDescent="0.3">
      <c r="A93" s="1" t="s">
        <v>178</v>
      </c>
      <c r="B93" s="1" t="s">
        <v>179</v>
      </c>
      <c r="C93" s="12">
        <v>428074</v>
      </c>
      <c r="D93" s="12">
        <v>5982</v>
      </c>
      <c r="E93" s="12">
        <v>3997</v>
      </c>
      <c r="F93" s="12">
        <v>25190</v>
      </c>
      <c r="G93" s="12">
        <v>24938</v>
      </c>
      <c r="H93" s="12">
        <v>433043</v>
      </c>
      <c r="I93" s="12">
        <v>5121</v>
      </c>
      <c r="J93" s="12">
        <v>4007</v>
      </c>
      <c r="K93" s="12">
        <v>27281</v>
      </c>
      <c r="L93" s="12">
        <v>27077</v>
      </c>
      <c r="M93" s="12">
        <v>438386</v>
      </c>
      <c r="N93" s="12">
        <v>5789</v>
      </c>
      <c r="O93" s="12">
        <v>3856</v>
      </c>
      <c r="P93" s="12">
        <v>26857</v>
      </c>
      <c r="Q93" s="12">
        <v>26724</v>
      </c>
      <c r="R93" s="12">
        <v>443791</v>
      </c>
      <c r="S93" s="12">
        <v>6419</v>
      </c>
      <c r="T93" s="12">
        <v>4774</v>
      </c>
      <c r="U93" s="12">
        <v>28539</v>
      </c>
      <c r="V93" s="12">
        <v>27874</v>
      </c>
      <c r="W93" s="12">
        <v>450640</v>
      </c>
      <c r="X93" s="12">
        <v>7280</v>
      </c>
      <c r="Y93" s="12">
        <v>4795</v>
      </c>
      <c r="Z93" s="12">
        <v>29347</v>
      </c>
      <c r="AA93" s="12">
        <v>28045</v>
      </c>
      <c r="AB93" s="12">
        <v>455966</v>
      </c>
      <c r="AC93" s="12">
        <v>7240</v>
      </c>
      <c r="AD93" s="12">
        <v>6153</v>
      </c>
      <c r="AE93" s="12">
        <v>29474</v>
      </c>
      <c r="AF93" s="12">
        <v>28380</v>
      </c>
      <c r="AG93" s="12">
        <v>459252</v>
      </c>
      <c r="AH93" s="12">
        <v>6389</v>
      </c>
      <c r="AI93" s="12">
        <v>6106</v>
      </c>
      <c r="AJ93" s="12">
        <v>33834</v>
      </c>
      <c r="AK93" s="12">
        <v>33625</v>
      </c>
      <c r="AL93" s="12">
        <v>463405</v>
      </c>
      <c r="AM93" s="12">
        <v>7523</v>
      </c>
      <c r="AN93" s="12">
        <v>5411</v>
      </c>
      <c r="AO93" s="12">
        <v>34685</v>
      </c>
      <c r="AP93" s="12">
        <v>35098</v>
      </c>
      <c r="AQ93" s="12">
        <v>463377</v>
      </c>
      <c r="AR93" s="12">
        <v>7071</v>
      </c>
      <c r="AS93" s="12">
        <v>8646</v>
      </c>
      <c r="AT93" s="12">
        <v>36391</v>
      </c>
      <c r="AU93" s="12">
        <v>37107</v>
      </c>
      <c r="AV93" s="12">
        <v>465866</v>
      </c>
      <c r="AW93" s="12">
        <v>7380</v>
      </c>
      <c r="AX93" s="12">
        <v>6628</v>
      </c>
      <c r="AY93" s="12">
        <v>33092</v>
      </c>
      <c r="AZ93" s="13">
        <v>33282</v>
      </c>
    </row>
    <row r="94" spans="1:52" x14ac:dyDescent="0.3">
      <c r="A94" s="1" t="s">
        <v>180</v>
      </c>
      <c r="B94" s="1" t="s">
        <v>181</v>
      </c>
      <c r="C94" s="12">
        <v>124740</v>
      </c>
      <c r="D94" s="12">
        <v>254</v>
      </c>
      <c r="E94" s="12">
        <v>99</v>
      </c>
      <c r="F94" s="12">
        <v>5823</v>
      </c>
      <c r="G94" s="12">
        <v>5565</v>
      </c>
      <c r="H94" s="12">
        <v>125173</v>
      </c>
      <c r="I94" s="12">
        <v>215</v>
      </c>
      <c r="J94" s="12">
        <v>152</v>
      </c>
      <c r="K94" s="12">
        <v>6342</v>
      </c>
      <c r="L94" s="12">
        <v>5809</v>
      </c>
      <c r="M94" s="12">
        <v>125499</v>
      </c>
      <c r="N94" s="12">
        <v>202</v>
      </c>
      <c r="O94" s="12">
        <v>141</v>
      </c>
      <c r="P94" s="12">
        <v>6200</v>
      </c>
      <c r="Q94" s="12">
        <v>5683</v>
      </c>
      <c r="R94" s="12">
        <v>125956</v>
      </c>
      <c r="S94" s="12">
        <v>216</v>
      </c>
      <c r="T94" s="12">
        <v>80</v>
      </c>
      <c r="U94" s="12">
        <v>6539</v>
      </c>
      <c r="V94" s="12">
        <v>5942</v>
      </c>
      <c r="W94" s="12">
        <v>126626</v>
      </c>
      <c r="X94" s="12">
        <v>224</v>
      </c>
      <c r="Y94" s="12">
        <v>104</v>
      </c>
      <c r="Z94" s="12">
        <v>6572</v>
      </c>
      <c r="AA94" s="12">
        <v>5643</v>
      </c>
      <c r="AB94" s="12">
        <v>127402</v>
      </c>
      <c r="AC94" s="12">
        <v>232</v>
      </c>
      <c r="AD94" s="12">
        <v>156</v>
      </c>
      <c r="AE94" s="12">
        <v>6595</v>
      </c>
      <c r="AF94" s="12">
        <v>5514</v>
      </c>
      <c r="AG94" s="12">
        <v>128535</v>
      </c>
      <c r="AH94" s="12">
        <v>199</v>
      </c>
      <c r="AI94" s="12">
        <v>143</v>
      </c>
      <c r="AJ94" s="12">
        <v>7873</v>
      </c>
      <c r="AK94" s="12">
        <v>6467</v>
      </c>
      <c r="AL94" s="12">
        <v>129464</v>
      </c>
      <c r="AM94" s="12">
        <v>225</v>
      </c>
      <c r="AN94" s="12">
        <v>159</v>
      </c>
      <c r="AO94" s="12">
        <v>7684</v>
      </c>
      <c r="AP94" s="12">
        <v>6417</v>
      </c>
      <c r="AQ94" s="12">
        <v>130783</v>
      </c>
      <c r="AR94" s="12">
        <v>193</v>
      </c>
      <c r="AS94" s="12">
        <v>89</v>
      </c>
      <c r="AT94" s="12">
        <v>7910</v>
      </c>
      <c r="AU94" s="12">
        <v>6373</v>
      </c>
      <c r="AV94" s="12">
        <v>131931</v>
      </c>
      <c r="AW94" s="12">
        <v>173</v>
      </c>
      <c r="AX94" s="12">
        <v>83</v>
      </c>
      <c r="AY94" s="12">
        <v>7088</v>
      </c>
      <c r="AZ94" s="13">
        <v>5563</v>
      </c>
    </row>
    <row r="95" spans="1:52" x14ac:dyDescent="0.3">
      <c r="A95" s="1" t="s">
        <v>182</v>
      </c>
      <c r="B95" s="1" t="s">
        <v>183</v>
      </c>
      <c r="C95" s="12">
        <v>310554</v>
      </c>
      <c r="D95" s="12">
        <v>1599</v>
      </c>
      <c r="E95" s="12">
        <v>732</v>
      </c>
      <c r="F95" s="12">
        <v>14851</v>
      </c>
      <c r="G95" s="12">
        <v>14284</v>
      </c>
      <c r="H95" s="12">
        <v>314039</v>
      </c>
      <c r="I95" s="12">
        <v>1446</v>
      </c>
      <c r="J95" s="12">
        <v>973</v>
      </c>
      <c r="K95" s="12">
        <v>16692</v>
      </c>
      <c r="L95" s="12">
        <v>15225</v>
      </c>
      <c r="M95" s="12">
        <v>318167</v>
      </c>
      <c r="N95" s="12">
        <v>1338</v>
      </c>
      <c r="O95" s="12">
        <v>736</v>
      </c>
      <c r="P95" s="12">
        <v>17034</v>
      </c>
      <c r="Q95" s="12">
        <v>14988</v>
      </c>
      <c r="R95" s="12">
        <v>321602</v>
      </c>
      <c r="S95" s="12">
        <v>1694</v>
      </c>
      <c r="T95" s="12">
        <v>904</v>
      </c>
      <c r="U95" s="12">
        <v>18140</v>
      </c>
      <c r="V95" s="12">
        <v>16971</v>
      </c>
      <c r="W95" s="12">
        <v>325303</v>
      </c>
      <c r="X95" s="12">
        <v>1815</v>
      </c>
      <c r="Y95" s="12">
        <v>898</v>
      </c>
      <c r="Z95" s="12">
        <v>18177</v>
      </c>
      <c r="AA95" s="12">
        <v>16835</v>
      </c>
      <c r="AB95" s="12">
        <v>327580</v>
      </c>
      <c r="AC95" s="12">
        <v>1936</v>
      </c>
      <c r="AD95" s="12">
        <v>936</v>
      </c>
      <c r="AE95" s="12">
        <v>17371</v>
      </c>
      <c r="AF95" s="12">
        <v>17827</v>
      </c>
      <c r="AG95" s="12">
        <v>329391</v>
      </c>
      <c r="AH95" s="12">
        <v>1640</v>
      </c>
      <c r="AI95" s="12">
        <v>1059</v>
      </c>
      <c r="AJ95" s="12">
        <v>18726</v>
      </c>
      <c r="AK95" s="12">
        <v>19061</v>
      </c>
      <c r="AL95" s="12">
        <v>331096</v>
      </c>
      <c r="AM95" s="12">
        <v>1797</v>
      </c>
      <c r="AN95" s="12">
        <v>887</v>
      </c>
      <c r="AO95" s="12">
        <v>18616</v>
      </c>
      <c r="AP95" s="12">
        <v>19276</v>
      </c>
      <c r="AQ95" s="12">
        <v>332336</v>
      </c>
      <c r="AR95" s="12">
        <v>1540</v>
      </c>
      <c r="AS95" s="12">
        <v>1011</v>
      </c>
      <c r="AT95" s="12">
        <v>19250</v>
      </c>
      <c r="AU95" s="12">
        <v>19884</v>
      </c>
      <c r="AV95" s="12">
        <v>332752</v>
      </c>
      <c r="AW95" s="12">
        <v>1448</v>
      </c>
      <c r="AX95" s="12">
        <v>1031</v>
      </c>
      <c r="AY95" s="12">
        <v>17032</v>
      </c>
      <c r="AZ95" s="13">
        <v>17993</v>
      </c>
    </row>
    <row r="96" spans="1:52" x14ac:dyDescent="0.3">
      <c r="A96" s="1" t="s">
        <v>184</v>
      </c>
      <c r="B96" s="1" t="s">
        <v>185</v>
      </c>
      <c r="C96" s="12">
        <v>93732</v>
      </c>
      <c r="D96" s="12">
        <v>229</v>
      </c>
      <c r="E96" s="12">
        <v>252</v>
      </c>
      <c r="F96" s="12">
        <v>4431</v>
      </c>
      <c r="G96" s="12">
        <v>4010</v>
      </c>
      <c r="H96" s="12">
        <v>94281</v>
      </c>
      <c r="I96" s="12">
        <v>170</v>
      </c>
      <c r="J96" s="12">
        <v>132</v>
      </c>
      <c r="K96" s="12">
        <v>4886</v>
      </c>
      <c r="L96" s="12">
        <v>4144</v>
      </c>
      <c r="M96" s="12">
        <v>94806</v>
      </c>
      <c r="N96" s="12">
        <v>175</v>
      </c>
      <c r="O96" s="12">
        <v>86</v>
      </c>
      <c r="P96" s="12">
        <v>4862</v>
      </c>
      <c r="Q96" s="12">
        <v>4075</v>
      </c>
      <c r="R96" s="12">
        <v>95519</v>
      </c>
      <c r="S96" s="12">
        <v>178</v>
      </c>
      <c r="T96" s="12">
        <v>123</v>
      </c>
      <c r="U96" s="12">
        <v>5268</v>
      </c>
      <c r="V96" s="12">
        <v>4631</v>
      </c>
      <c r="W96" s="12">
        <v>95800</v>
      </c>
      <c r="X96" s="12">
        <v>188</v>
      </c>
      <c r="Y96" s="12">
        <v>93</v>
      </c>
      <c r="Z96" s="12">
        <v>5190</v>
      </c>
      <c r="AA96" s="12">
        <v>4727</v>
      </c>
      <c r="AB96" s="12">
        <v>96770</v>
      </c>
      <c r="AC96" s="12">
        <v>174</v>
      </c>
      <c r="AD96" s="12">
        <v>86</v>
      </c>
      <c r="AE96" s="12">
        <v>5479</v>
      </c>
      <c r="AF96" s="12">
        <v>4485</v>
      </c>
      <c r="AG96" s="12">
        <v>97594</v>
      </c>
      <c r="AH96" s="12">
        <v>154</v>
      </c>
      <c r="AI96" s="12">
        <v>92</v>
      </c>
      <c r="AJ96" s="12">
        <v>6192</v>
      </c>
      <c r="AK96" s="12">
        <v>5214</v>
      </c>
      <c r="AL96" s="12">
        <v>98662</v>
      </c>
      <c r="AM96" s="12">
        <v>254</v>
      </c>
      <c r="AN96" s="12">
        <v>104</v>
      </c>
      <c r="AO96" s="12">
        <v>6407</v>
      </c>
      <c r="AP96" s="12">
        <v>5304</v>
      </c>
      <c r="AQ96" s="12">
        <v>99881</v>
      </c>
      <c r="AR96" s="12">
        <v>232</v>
      </c>
      <c r="AS96" s="12">
        <v>109</v>
      </c>
      <c r="AT96" s="12">
        <v>6460</v>
      </c>
      <c r="AU96" s="12">
        <v>5140</v>
      </c>
      <c r="AV96" s="12">
        <v>100569</v>
      </c>
      <c r="AW96" s="12">
        <v>235</v>
      </c>
      <c r="AX96" s="12">
        <v>82</v>
      </c>
      <c r="AY96" s="12">
        <v>5292</v>
      </c>
      <c r="AZ96" s="13">
        <v>4287</v>
      </c>
    </row>
    <row r="97" spans="1:52" x14ac:dyDescent="0.3">
      <c r="A97" s="1" t="s">
        <v>186</v>
      </c>
      <c r="B97" s="1" t="s">
        <v>187</v>
      </c>
      <c r="C97" s="12">
        <v>93702</v>
      </c>
      <c r="D97" s="12">
        <v>383</v>
      </c>
      <c r="E97" s="12">
        <v>292</v>
      </c>
      <c r="F97" s="12">
        <v>4074</v>
      </c>
      <c r="G97" s="12">
        <v>4256</v>
      </c>
      <c r="H97" s="12">
        <v>94595</v>
      </c>
      <c r="I97" s="12">
        <v>314</v>
      </c>
      <c r="J97" s="12">
        <v>292</v>
      </c>
      <c r="K97" s="12">
        <v>4730</v>
      </c>
      <c r="L97" s="12">
        <v>4462</v>
      </c>
      <c r="M97" s="12">
        <v>95107</v>
      </c>
      <c r="N97" s="12">
        <v>364</v>
      </c>
      <c r="O97" s="12">
        <v>254</v>
      </c>
      <c r="P97" s="12">
        <v>4477</v>
      </c>
      <c r="Q97" s="12">
        <v>4582</v>
      </c>
      <c r="R97" s="12">
        <v>95837</v>
      </c>
      <c r="S97" s="12">
        <v>412</v>
      </c>
      <c r="T97" s="12">
        <v>226</v>
      </c>
      <c r="U97" s="12">
        <v>4901</v>
      </c>
      <c r="V97" s="12">
        <v>4916</v>
      </c>
      <c r="W97" s="12">
        <v>96311</v>
      </c>
      <c r="X97" s="12">
        <v>455</v>
      </c>
      <c r="Y97" s="12">
        <v>172</v>
      </c>
      <c r="Z97" s="12">
        <v>4901</v>
      </c>
      <c r="AA97" s="12">
        <v>5260</v>
      </c>
      <c r="AB97" s="12">
        <v>96881</v>
      </c>
      <c r="AC97" s="12">
        <v>535</v>
      </c>
      <c r="AD97" s="12">
        <v>319</v>
      </c>
      <c r="AE97" s="12">
        <v>4822</v>
      </c>
      <c r="AF97" s="12">
        <v>4981</v>
      </c>
      <c r="AG97" s="12">
        <v>96762</v>
      </c>
      <c r="AH97" s="12">
        <v>448</v>
      </c>
      <c r="AI97" s="12">
        <v>344</v>
      </c>
      <c r="AJ97" s="12">
        <v>5329</v>
      </c>
      <c r="AK97" s="12">
        <v>6033</v>
      </c>
      <c r="AL97" s="12">
        <v>96876</v>
      </c>
      <c r="AM97" s="12">
        <v>447</v>
      </c>
      <c r="AN97" s="12">
        <v>451</v>
      </c>
      <c r="AO97" s="12">
        <v>5598</v>
      </c>
      <c r="AP97" s="12">
        <v>5960</v>
      </c>
      <c r="AQ97" s="12">
        <v>97279</v>
      </c>
      <c r="AR97" s="12">
        <v>426</v>
      </c>
      <c r="AS97" s="12">
        <v>358</v>
      </c>
      <c r="AT97" s="12">
        <v>5978</v>
      </c>
      <c r="AU97" s="12">
        <v>6047</v>
      </c>
      <c r="AV97" s="12">
        <v>97592</v>
      </c>
      <c r="AW97" s="12">
        <v>377</v>
      </c>
      <c r="AX97" s="12">
        <v>278</v>
      </c>
      <c r="AY97" s="12">
        <v>5115</v>
      </c>
      <c r="AZ97" s="13">
        <v>5137</v>
      </c>
    </row>
    <row r="98" spans="1:52" x14ac:dyDescent="0.3">
      <c r="A98" s="1" t="s">
        <v>188</v>
      </c>
      <c r="B98" s="1" t="s">
        <v>189</v>
      </c>
      <c r="C98" s="12">
        <v>109749</v>
      </c>
      <c r="D98" s="12">
        <v>854</v>
      </c>
      <c r="E98" s="12">
        <v>419</v>
      </c>
      <c r="F98" s="12">
        <v>6339</v>
      </c>
      <c r="G98" s="12">
        <v>6254</v>
      </c>
      <c r="H98" s="12">
        <v>110568</v>
      </c>
      <c r="I98" s="12">
        <v>679</v>
      </c>
      <c r="J98" s="12">
        <v>489</v>
      </c>
      <c r="K98" s="12">
        <v>6941</v>
      </c>
      <c r="L98" s="12">
        <v>6630</v>
      </c>
      <c r="M98" s="12">
        <v>111077</v>
      </c>
      <c r="N98" s="12">
        <v>646</v>
      </c>
      <c r="O98" s="12">
        <v>405</v>
      </c>
      <c r="P98" s="12">
        <v>6731</v>
      </c>
      <c r="Q98" s="12">
        <v>6708</v>
      </c>
      <c r="R98" s="12">
        <v>111534</v>
      </c>
      <c r="S98" s="12">
        <v>594</v>
      </c>
      <c r="T98" s="12">
        <v>343</v>
      </c>
      <c r="U98" s="12">
        <v>7219</v>
      </c>
      <c r="V98" s="12">
        <v>7215</v>
      </c>
      <c r="W98" s="12">
        <v>111837</v>
      </c>
      <c r="X98" s="12">
        <v>642</v>
      </c>
      <c r="Y98" s="12">
        <v>340</v>
      </c>
      <c r="Z98" s="12">
        <v>7177</v>
      </c>
      <c r="AA98" s="12">
        <v>7191</v>
      </c>
      <c r="AB98" s="12">
        <v>112116</v>
      </c>
      <c r="AC98" s="12">
        <v>635</v>
      </c>
      <c r="AD98" s="12">
        <v>341</v>
      </c>
      <c r="AE98" s="12">
        <v>6799</v>
      </c>
      <c r="AF98" s="12">
        <v>7024</v>
      </c>
      <c r="AG98" s="12">
        <v>112718</v>
      </c>
      <c r="AH98" s="12">
        <v>571</v>
      </c>
      <c r="AI98" s="12">
        <v>308</v>
      </c>
      <c r="AJ98" s="12">
        <v>8047</v>
      </c>
      <c r="AK98" s="12">
        <v>7686</v>
      </c>
      <c r="AL98" s="12">
        <v>113272</v>
      </c>
      <c r="AM98" s="12">
        <v>669</v>
      </c>
      <c r="AN98" s="12">
        <v>535</v>
      </c>
      <c r="AO98" s="12">
        <v>8347</v>
      </c>
      <c r="AP98" s="12">
        <v>7860</v>
      </c>
      <c r="AQ98" s="12">
        <v>114033</v>
      </c>
      <c r="AR98" s="12">
        <v>666</v>
      </c>
      <c r="AS98" s="12">
        <v>341</v>
      </c>
      <c r="AT98" s="12">
        <v>8724</v>
      </c>
      <c r="AU98" s="12">
        <v>8172</v>
      </c>
      <c r="AV98" s="12">
        <v>114627</v>
      </c>
      <c r="AW98" s="12">
        <v>750</v>
      </c>
      <c r="AX98" s="12">
        <v>242</v>
      </c>
      <c r="AY98" s="12">
        <v>7824</v>
      </c>
      <c r="AZ98" s="13">
        <v>7502</v>
      </c>
    </row>
    <row r="99" spans="1:52" x14ac:dyDescent="0.3">
      <c r="A99" s="1" t="s">
        <v>934</v>
      </c>
      <c r="B99" s="1" t="s">
        <v>38</v>
      </c>
      <c r="C99" s="12">
        <v>506550</v>
      </c>
      <c r="D99" s="12">
        <v>3810</v>
      </c>
      <c r="E99" s="12">
        <v>3404</v>
      </c>
      <c r="F99" s="12">
        <v>21272</v>
      </c>
      <c r="G99" s="12">
        <v>20303</v>
      </c>
      <c r="H99" s="12">
        <v>510983</v>
      </c>
      <c r="I99" s="12">
        <v>2894</v>
      </c>
      <c r="J99" s="12">
        <v>3057</v>
      </c>
      <c r="K99" s="12" t="s">
        <v>809</v>
      </c>
      <c r="L99" s="12" t="s">
        <v>809</v>
      </c>
      <c r="M99" s="12">
        <v>515533</v>
      </c>
      <c r="N99" s="12">
        <v>2823</v>
      </c>
      <c r="O99" s="12">
        <v>2603</v>
      </c>
      <c r="P99" s="12">
        <v>23977</v>
      </c>
      <c r="Q99" s="12">
        <v>21761</v>
      </c>
      <c r="R99" s="12">
        <v>520900</v>
      </c>
      <c r="S99" s="12">
        <v>3406</v>
      </c>
      <c r="T99" s="12">
        <v>2214</v>
      </c>
      <c r="U99" s="12">
        <v>25007</v>
      </c>
      <c r="V99" s="12">
        <v>22920</v>
      </c>
      <c r="W99" s="12">
        <v>527114</v>
      </c>
      <c r="X99" s="12">
        <v>3966</v>
      </c>
      <c r="Y99" s="12">
        <v>2484</v>
      </c>
      <c r="Z99" s="12">
        <v>25781</v>
      </c>
      <c r="AA99" s="12">
        <v>22856</v>
      </c>
      <c r="AB99" s="12">
        <v>533056</v>
      </c>
      <c r="AC99" s="12">
        <v>4047</v>
      </c>
      <c r="AD99" s="12">
        <v>2324</v>
      </c>
      <c r="AE99" s="12">
        <v>24682</v>
      </c>
      <c r="AF99" s="12">
        <v>22843</v>
      </c>
      <c r="AG99" s="12">
        <v>535918</v>
      </c>
      <c r="AH99" s="12">
        <v>3482</v>
      </c>
      <c r="AI99" s="12">
        <v>2459</v>
      </c>
      <c r="AJ99" s="12">
        <v>27602</v>
      </c>
      <c r="AK99" s="12">
        <v>27394</v>
      </c>
      <c r="AL99" s="12">
        <v>540059</v>
      </c>
      <c r="AM99" s="12">
        <v>4264</v>
      </c>
      <c r="AN99" s="12">
        <v>2663</v>
      </c>
      <c r="AO99" s="12">
        <v>28057</v>
      </c>
      <c r="AP99" s="12">
        <v>27061</v>
      </c>
      <c r="AQ99" s="12">
        <v>543973</v>
      </c>
      <c r="AR99" s="12">
        <v>3949</v>
      </c>
      <c r="AS99" s="12">
        <v>3062</v>
      </c>
      <c r="AT99" s="12">
        <v>29075</v>
      </c>
      <c r="AU99" s="12">
        <v>27458</v>
      </c>
      <c r="AV99" s="12">
        <v>547060</v>
      </c>
      <c r="AW99" s="12">
        <v>4094</v>
      </c>
      <c r="AX99" s="12">
        <v>3402</v>
      </c>
      <c r="AY99" s="12">
        <v>26119</v>
      </c>
      <c r="AZ99" s="13">
        <v>24657</v>
      </c>
    </row>
    <row r="100" spans="1:52" x14ac:dyDescent="0.3">
      <c r="A100" s="1" t="s">
        <v>190</v>
      </c>
      <c r="B100" s="1" t="s">
        <v>191</v>
      </c>
      <c r="C100" s="12">
        <v>87032</v>
      </c>
      <c r="D100" s="12">
        <v>268</v>
      </c>
      <c r="E100" s="12">
        <v>237</v>
      </c>
      <c r="F100" s="12">
        <v>3058</v>
      </c>
      <c r="G100" s="12">
        <v>3329</v>
      </c>
      <c r="H100" s="12">
        <v>87091</v>
      </c>
      <c r="I100" s="12">
        <v>186</v>
      </c>
      <c r="J100" s="12">
        <v>166</v>
      </c>
      <c r="K100" s="12">
        <v>3352</v>
      </c>
      <c r="L100" s="12">
        <v>3577</v>
      </c>
      <c r="M100" s="12">
        <v>86829</v>
      </c>
      <c r="N100" s="12">
        <v>182</v>
      </c>
      <c r="O100" s="12">
        <v>197</v>
      </c>
      <c r="P100" s="12">
        <v>3174</v>
      </c>
      <c r="Q100" s="12">
        <v>3686</v>
      </c>
      <c r="R100" s="12">
        <v>87194</v>
      </c>
      <c r="S100" s="12">
        <v>289</v>
      </c>
      <c r="T100" s="12">
        <v>211</v>
      </c>
      <c r="U100" s="12">
        <v>3644</v>
      </c>
      <c r="V100" s="12">
        <v>3681</v>
      </c>
      <c r="W100" s="12">
        <v>87262</v>
      </c>
      <c r="X100" s="12">
        <v>262</v>
      </c>
      <c r="Y100" s="12">
        <v>146</v>
      </c>
      <c r="Z100" s="12">
        <v>3311</v>
      </c>
      <c r="AA100" s="12">
        <v>3538</v>
      </c>
      <c r="AB100" s="12">
        <v>87496</v>
      </c>
      <c r="AC100" s="12">
        <v>389</v>
      </c>
      <c r="AD100" s="12">
        <v>211</v>
      </c>
      <c r="AE100" s="12">
        <v>3274</v>
      </c>
      <c r="AF100" s="12">
        <v>3544</v>
      </c>
      <c r="AG100" s="12">
        <v>87705</v>
      </c>
      <c r="AH100" s="12">
        <v>288</v>
      </c>
      <c r="AI100" s="12">
        <v>268</v>
      </c>
      <c r="AJ100" s="12">
        <v>3803</v>
      </c>
      <c r="AK100" s="12">
        <v>3890</v>
      </c>
      <c r="AL100" s="12">
        <v>88527</v>
      </c>
      <c r="AM100" s="12">
        <v>800</v>
      </c>
      <c r="AN100" s="12">
        <v>228</v>
      </c>
      <c r="AO100" s="12">
        <v>3660</v>
      </c>
      <c r="AP100" s="12">
        <v>3603</v>
      </c>
      <c r="AQ100" s="12">
        <v>88920</v>
      </c>
      <c r="AR100" s="12">
        <v>492</v>
      </c>
      <c r="AS100" s="12">
        <v>138</v>
      </c>
      <c r="AT100" s="12">
        <v>3844</v>
      </c>
      <c r="AU100" s="12">
        <v>4018</v>
      </c>
      <c r="AV100" s="12">
        <v>89344</v>
      </c>
      <c r="AW100" s="12">
        <v>427</v>
      </c>
      <c r="AX100" s="12">
        <v>286</v>
      </c>
      <c r="AY100" s="12">
        <v>3615</v>
      </c>
      <c r="AZ100" s="13">
        <v>3437</v>
      </c>
    </row>
    <row r="101" spans="1:52" x14ac:dyDescent="0.3">
      <c r="A101" s="1" t="s">
        <v>192</v>
      </c>
      <c r="B101" s="1" t="s">
        <v>193</v>
      </c>
      <c r="C101" s="12">
        <v>185422</v>
      </c>
      <c r="D101" s="12">
        <v>921</v>
      </c>
      <c r="E101" s="12">
        <v>672</v>
      </c>
      <c r="F101" s="12">
        <v>6752</v>
      </c>
      <c r="G101" s="12">
        <v>6951</v>
      </c>
      <c r="H101" s="12">
        <v>186150</v>
      </c>
      <c r="I101" s="12">
        <v>727</v>
      </c>
      <c r="J101" s="12">
        <v>551</v>
      </c>
      <c r="K101" s="12">
        <v>7100</v>
      </c>
      <c r="L101" s="12">
        <v>7411</v>
      </c>
      <c r="M101" s="12">
        <v>186468</v>
      </c>
      <c r="N101" s="12">
        <v>667</v>
      </c>
      <c r="O101" s="12">
        <v>580</v>
      </c>
      <c r="P101" s="12">
        <v>6908</v>
      </c>
      <c r="Q101" s="12">
        <v>7316</v>
      </c>
      <c r="R101" s="12">
        <v>187287</v>
      </c>
      <c r="S101" s="12">
        <v>818</v>
      </c>
      <c r="T101" s="12">
        <v>638</v>
      </c>
      <c r="U101" s="12">
        <v>7318</v>
      </c>
      <c r="V101" s="12">
        <v>7395</v>
      </c>
      <c r="W101" s="12">
        <v>187788</v>
      </c>
      <c r="X101" s="12">
        <v>896</v>
      </c>
      <c r="Y101" s="12">
        <v>601</v>
      </c>
      <c r="Z101" s="12">
        <v>7386</v>
      </c>
      <c r="AA101" s="12">
        <v>7741</v>
      </c>
      <c r="AB101" s="12">
        <v>188503</v>
      </c>
      <c r="AC101" s="12">
        <v>1117</v>
      </c>
      <c r="AD101" s="12">
        <v>640</v>
      </c>
      <c r="AE101" s="12">
        <v>7189</v>
      </c>
      <c r="AF101" s="12">
        <v>7478</v>
      </c>
      <c r="AG101" s="12">
        <v>189628</v>
      </c>
      <c r="AH101" s="12">
        <v>898</v>
      </c>
      <c r="AI101" s="12">
        <v>621</v>
      </c>
      <c r="AJ101" s="12">
        <v>8679</v>
      </c>
      <c r="AK101" s="12">
        <v>8265</v>
      </c>
      <c r="AL101" s="12">
        <v>190108</v>
      </c>
      <c r="AM101" s="12">
        <v>865</v>
      </c>
      <c r="AN101" s="12">
        <v>639</v>
      </c>
      <c r="AO101" s="12">
        <v>8415</v>
      </c>
      <c r="AP101" s="12">
        <v>8584</v>
      </c>
      <c r="AQ101" s="12">
        <v>190990</v>
      </c>
      <c r="AR101" s="12">
        <v>957</v>
      </c>
      <c r="AS101" s="12">
        <v>302</v>
      </c>
      <c r="AT101" s="12">
        <v>8746</v>
      </c>
      <c r="AU101" s="12">
        <v>9113</v>
      </c>
      <c r="AV101" s="12">
        <v>190708</v>
      </c>
      <c r="AW101" s="12">
        <v>775</v>
      </c>
      <c r="AX101" s="12">
        <v>411</v>
      </c>
      <c r="AY101" s="12">
        <v>6790</v>
      </c>
      <c r="AZ101" s="13">
        <v>7665</v>
      </c>
    </row>
    <row r="102" spans="1:52" x14ac:dyDescent="0.3">
      <c r="A102" s="1" t="s">
        <v>194</v>
      </c>
      <c r="B102" s="1" t="s">
        <v>884</v>
      </c>
      <c r="C102" s="12">
        <v>178782</v>
      </c>
      <c r="D102" s="12">
        <v>122</v>
      </c>
      <c r="E102" s="12">
        <v>192</v>
      </c>
      <c r="F102" s="12">
        <v>3916</v>
      </c>
      <c r="G102" s="12">
        <v>4261</v>
      </c>
      <c r="H102" s="12">
        <v>179014</v>
      </c>
      <c r="I102" s="12">
        <v>143</v>
      </c>
      <c r="J102" s="12">
        <v>197</v>
      </c>
      <c r="K102" s="12">
        <v>4542</v>
      </c>
      <c r="L102" s="12">
        <v>4640</v>
      </c>
      <c r="M102" s="12">
        <v>179230</v>
      </c>
      <c r="N102" s="12">
        <v>148</v>
      </c>
      <c r="O102" s="12">
        <v>115</v>
      </c>
      <c r="P102" s="12">
        <v>4507</v>
      </c>
      <c r="Q102" s="12">
        <v>4599</v>
      </c>
      <c r="R102" s="12">
        <v>179933</v>
      </c>
      <c r="S102" s="12">
        <v>184</v>
      </c>
      <c r="T102" s="12">
        <v>129</v>
      </c>
      <c r="U102" s="12">
        <v>4808</v>
      </c>
      <c r="V102" s="12">
        <v>4570</v>
      </c>
      <c r="W102" s="12">
        <v>180168</v>
      </c>
      <c r="X102" s="12">
        <v>178</v>
      </c>
      <c r="Y102" s="12">
        <v>126</v>
      </c>
      <c r="Z102" s="12">
        <v>4734</v>
      </c>
      <c r="AA102" s="12">
        <v>4763</v>
      </c>
      <c r="AB102" s="12">
        <v>180453</v>
      </c>
      <c r="AC102" s="12">
        <v>179</v>
      </c>
      <c r="AD102" s="12">
        <v>93</v>
      </c>
      <c r="AE102" s="12">
        <v>4636</v>
      </c>
      <c r="AF102" s="12">
        <v>4782</v>
      </c>
      <c r="AG102" s="12">
        <v>180795</v>
      </c>
      <c r="AH102" s="12">
        <v>171</v>
      </c>
      <c r="AI102" s="12">
        <v>152</v>
      </c>
      <c r="AJ102" s="12">
        <v>4922</v>
      </c>
      <c r="AK102" s="12">
        <v>4687</v>
      </c>
      <c r="AL102" s="12">
        <v>181019</v>
      </c>
      <c r="AM102" s="12">
        <v>166</v>
      </c>
      <c r="AN102" s="12">
        <v>163</v>
      </c>
      <c r="AO102" s="12">
        <v>5167</v>
      </c>
      <c r="AP102" s="12">
        <v>5100</v>
      </c>
      <c r="AQ102" s="12">
        <v>181075</v>
      </c>
      <c r="AR102" s="12">
        <v>135</v>
      </c>
      <c r="AS102" s="12">
        <v>122</v>
      </c>
      <c r="AT102" s="12">
        <v>5058</v>
      </c>
      <c r="AU102" s="12">
        <v>4986</v>
      </c>
      <c r="AV102" s="12">
        <v>181731</v>
      </c>
      <c r="AW102" s="12">
        <v>120</v>
      </c>
      <c r="AX102" s="12">
        <v>100</v>
      </c>
      <c r="AY102" s="12">
        <v>4935</v>
      </c>
      <c r="AZ102" s="13">
        <v>4068</v>
      </c>
    </row>
    <row r="103" spans="1:52" x14ac:dyDescent="0.3">
      <c r="A103" s="1" t="s">
        <v>195</v>
      </c>
      <c r="B103" s="1" t="s">
        <v>196</v>
      </c>
      <c r="C103" s="12">
        <v>204170</v>
      </c>
      <c r="D103" s="12">
        <v>765</v>
      </c>
      <c r="E103" s="12">
        <v>511</v>
      </c>
      <c r="F103" s="12">
        <v>6577</v>
      </c>
      <c r="G103" s="12">
        <v>6302</v>
      </c>
      <c r="H103" s="12">
        <v>205200</v>
      </c>
      <c r="I103" s="12">
        <v>693</v>
      </c>
      <c r="J103" s="12">
        <v>457</v>
      </c>
      <c r="K103" s="12">
        <v>6792</v>
      </c>
      <c r="L103" s="12">
        <v>6812</v>
      </c>
      <c r="M103" s="12">
        <v>206136</v>
      </c>
      <c r="N103" s="12">
        <v>644</v>
      </c>
      <c r="O103" s="12">
        <v>450</v>
      </c>
      <c r="P103" s="12">
        <v>6820</v>
      </c>
      <c r="Q103" s="12">
        <v>6819</v>
      </c>
      <c r="R103" s="12">
        <v>207042</v>
      </c>
      <c r="S103" s="12">
        <v>768</v>
      </c>
      <c r="T103" s="12">
        <v>488</v>
      </c>
      <c r="U103" s="12">
        <v>6848</v>
      </c>
      <c r="V103" s="12">
        <v>6921</v>
      </c>
      <c r="W103" s="12">
        <v>207832</v>
      </c>
      <c r="X103" s="12">
        <v>659</v>
      </c>
      <c r="Y103" s="12">
        <v>348</v>
      </c>
      <c r="Z103" s="12">
        <v>6732</v>
      </c>
      <c r="AA103" s="12">
        <v>6847</v>
      </c>
      <c r="AB103" s="12">
        <v>209069</v>
      </c>
      <c r="AC103" s="12">
        <v>744</v>
      </c>
      <c r="AD103" s="12">
        <v>333</v>
      </c>
      <c r="AE103" s="12">
        <v>7127</v>
      </c>
      <c r="AF103" s="12">
        <v>6812</v>
      </c>
      <c r="AG103" s="12">
        <v>209454</v>
      </c>
      <c r="AH103" s="12">
        <v>765</v>
      </c>
      <c r="AI103" s="12">
        <v>340</v>
      </c>
      <c r="AJ103" s="12">
        <v>7800</v>
      </c>
      <c r="AK103" s="12">
        <v>8264</v>
      </c>
      <c r="AL103" s="12">
        <v>210082</v>
      </c>
      <c r="AM103" s="12">
        <v>740</v>
      </c>
      <c r="AN103" s="12">
        <v>255</v>
      </c>
      <c r="AO103" s="12">
        <v>7973</v>
      </c>
      <c r="AP103" s="12">
        <v>8154</v>
      </c>
      <c r="AQ103" s="12">
        <v>211455</v>
      </c>
      <c r="AR103" s="12">
        <v>745</v>
      </c>
      <c r="AS103" s="12">
        <v>282</v>
      </c>
      <c r="AT103" s="12">
        <v>8872</v>
      </c>
      <c r="AU103" s="12">
        <v>8258</v>
      </c>
      <c r="AV103" s="12">
        <v>211439</v>
      </c>
      <c r="AW103" s="12">
        <v>691</v>
      </c>
      <c r="AX103" s="12">
        <v>207</v>
      </c>
      <c r="AY103" s="12">
        <v>6866</v>
      </c>
      <c r="AZ103" s="13">
        <v>7495</v>
      </c>
    </row>
    <row r="104" spans="1:52" x14ac:dyDescent="0.3">
      <c r="A104" s="1" t="s">
        <v>197</v>
      </c>
      <c r="B104" s="1" t="s">
        <v>198</v>
      </c>
      <c r="C104" s="12">
        <v>122725</v>
      </c>
      <c r="D104" s="12">
        <v>4583</v>
      </c>
      <c r="E104" s="12">
        <v>3418</v>
      </c>
      <c r="F104" s="12">
        <v>12771</v>
      </c>
      <c r="G104" s="12">
        <v>13684</v>
      </c>
      <c r="H104" s="12">
        <v>122601</v>
      </c>
      <c r="I104" s="12">
        <v>4749</v>
      </c>
      <c r="J104" s="12">
        <v>5260</v>
      </c>
      <c r="K104" s="12">
        <v>12997</v>
      </c>
      <c r="L104" s="12">
        <v>13233</v>
      </c>
      <c r="M104" s="12">
        <v>123024</v>
      </c>
      <c r="N104" s="12">
        <v>3986</v>
      </c>
      <c r="O104" s="12">
        <v>3340</v>
      </c>
      <c r="P104" s="12">
        <v>12575</v>
      </c>
      <c r="Q104" s="12">
        <v>13257</v>
      </c>
      <c r="R104" s="12">
        <v>123735</v>
      </c>
      <c r="S104" s="12">
        <v>4209</v>
      </c>
      <c r="T104" s="12">
        <v>3293</v>
      </c>
      <c r="U104" s="12">
        <v>12862</v>
      </c>
      <c r="V104" s="12">
        <v>13774</v>
      </c>
      <c r="W104" s="12">
        <v>125105</v>
      </c>
      <c r="X104" s="12">
        <v>4455</v>
      </c>
      <c r="Y104" s="12">
        <v>2978</v>
      </c>
      <c r="Z104" s="12">
        <v>13758</v>
      </c>
      <c r="AA104" s="12">
        <v>14369</v>
      </c>
      <c r="AB104" s="12">
        <v>124635</v>
      </c>
      <c r="AC104" s="12">
        <v>4404</v>
      </c>
      <c r="AD104" s="12">
        <v>3930</v>
      </c>
      <c r="AE104" s="12">
        <v>13448</v>
      </c>
      <c r="AF104" s="12">
        <v>14928</v>
      </c>
      <c r="AG104" s="12">
        <v>124919</v>
      </c>
      <c r="AH104" s="12">
        <v>4019</v>
      </c>
      <c r="AI104" s="12">
        <v>3593</v>
      </c>
      <c r="AJ104" s="12">
        <v>15622</v>
      </c>
      <c r="AK104" s="12">
        <v>16285</v>
      </c>
      <c r="AL104" s="12">
        <v>125758</v>
      </c>
      <c r="AM104" s="12">
        <v>5764</v>
      </c>
      <c r="AN104" s="12">
        <v>4566</v>
      </c>
      <c r="AO104" s="12">
        <v>16241</v>
      </c>
      <c r="AP104" s="12">
        <v>17105</v>
      </c>
      <c r="AQ104" s="12">
        <v>124798</v>
      </c>
      <c r="AR104" s="12">
        <v>5354</v>
      </c>
      <c r="AS104" s="12">
        <v>5147</v>
      </c>
      <c r="AT104" s="12">
        <v>16358</v>
      </c>
      <c r="AU104" s="12">
        <v>18070</v>
      </c>
      <c r="AV104" s="12">
        <v>125063</v>
      </c>
      <c r="AW104" s="12">
        <v>6046</v>
      </c>
      <c r="AX104" s="12">
        <v>4215</v>
      </c>
      <c r="AY104" s="12">
        <v>14772</v>
      </c>
      <c r="AZ104" s="13">
        <v>16740</v>
      </c>
    </row>
    <row r="105" spans="1:52" x14ac:dyDescent="0.3">
      <c r="A105" s="1" t="s">
        <v>199</v>
      </c>
      <c r="B105" s="1" t="s">
        <v>200</v>
      </c>
      <c r="C105" s="12">
        <v>220087</v>
      </c>
      <c r="D105" s="12">
        <v>13788</v>
      </c>
      <c r="E105" s="12">
        <v>6346</v>
      </c>
      <c r="F105" s="12">
        <v>20005</v>
      </c>
      <c r="G105" s="12">
        <v>21907</v>
      </c>
      <c r="H105" s="12">
        <v>224809</v>
      </c>
      <c r="I105" s="12">
        <v>11946</v>
      </c>
      <c r="J105" s="12">
        <v>6918</v>
      </c>
      <c r="K105" s="12">
        <v>20400</v>
      </c>
      <c r="L105" s="12">
        <v>22698</v>
      </c>
      <c r="M105" s="12">
        <v>230486</v>
      </c>
      <c r="N105" s="12">
        <v>11010</v>
      </c>
      <c r="O105" s="12">
        <v>5346</v>
      </c>
      <c r="P105" s="12">
        <v>20254</v>
      </c>
      <c r="Q105" s="12">
        <v>21990</v>
      </c>
      <c r="R105" s="12">
        <v>236022</v>
      </c>
      <c r="S105" s="12">
        <v>12531</v>
      </c>
      <c r="T105" s="12">
        <v>5829</v>
      </c>
      <c r="U105" s="12">
        <v>20976</v>
      </c>
      <c r="V105" s="12">
        <v>23766</v>
      </c>
      <c r="W105" s="12">
        <v>243837</v>
      </c>
      <c r="X105" s="12">
        <v>14501</v>
      </c>
      <c r="Y105" s="12">
        <v>5393</v>
      </c>
      <c r="Z105" s="12">
        <v>20770</v>
      </c>
      <c r="AA105" s="12">
        <v>23687</v>
      </c>
      <c r="AB105" s="12">
        <v>249162</v>
      </c>
      <c r="AC105" s="12">
        <v>12775</v>
      </c>
      <c r="AD105" s="12">
        <v>5947</v>
      </c>
      <c r="AE105" s="12">
        <v>20300</v>
      </c>
      <c r="AF105" s="12">
        <v>23452</v>
      </c>
      <c r="AG105" s="12">
        <v>253361</v>
      </c>
      <c r="AH105" s="12">
        <v>11815</v>
      </c>
      <c r="AI105" s="12">
        <v>6140</v>
      </c>
      <c r="AJ105" s="12">
        <v>22189</v>
      </c>
      <c r="AK105" s="12">
        <v>25132</v>
      </c>
      <c r="AL105" s="12">
        <v>262226</v>
      </c>
      <c r="AM105" s="12">
        <v>16404</v>
      </c>
      <c r="AN105" s="12">
        <v>5475</v>
      </c>
      <c r="AO105" s="12">
        <v>22670</v>
      </c>
      <c r="AP105" s="12">
        <v>26066</v>
      </c>
      <c r="AQ105" s="12">
        <v>270029</v>
      </c>
      <c r="AR105" s="12">
        <v>16514</v>
      </c>
      <c r="AS105" s="12">
        <v>7265</v>
      </c>
      <c r="AT105" s="12">
        <v>24141</v>
      </c>
      <c r="AU105" s="12">
        <v>27036</v>
      </c>
      <c r="AV105" s="12">
        <v>279516</v>
      </c>
      <c r="AW105" s="12">
        <v>20044</v>
      </c>
      <c r="AX105" s="12">
        <v>7827</v>
      </c>
      <c r="AY105" s="12">
        <v>21052</v>
      </c>
      <c r="AZ105" s="13">
        <v>24804</v>
      </c>
    </row>
    <row r="106" spans="1:52" x14ac:dyDescent="0.3">
      <c r="A106" s="1" t="s">
        <v>201</v>
      </c>
      <c r="B106" s="1" t="s">
        <v>202</v>
      </c>
      <c r="C106" s="12">
        <v>97582</v>
      </c>
      <c r="D106" s="12">
        <v>166</v>
      </c>
      <c r="E106" s="12">
        <v>110</v>
      </c>
      <c r="F106" s="12">
        <v>3381</v>
      </c>
      <c r="G106" s="12">
        <v>3404</v>
      </c>
      <c r="H106" s="12">
        <v>97932</v>
      </c>
      <c r="I106" s="12">
        <v>100</v>
      </c>
      <c r="J106" s="12">
        <v>64</v>
      </c>
      <c r="K106" s="12">
        <v>3490</v>
      </c>
      <c r="L106" s="12">
        <v>3490</v>
      </c>
      <c r="M106" s="12">
        <v>98106</v>
      </c>
      <c r="N106" s="12">
        <v>99</v>
      </c>
      <c r="O106" s="12">
        <v>80</v>
      </c>
      <c r="P106" s="12">
        <v>3424</v>
      </c>
      <c r="Q106" s="12">
        <v>3653</v>
      </c>
      <c r="R106" s="12">
        <v>98508</v>
      </c>
      <c r="S106" s="12">
        <v>147</v>
      </c>
      <c r="T106" s="12">
        <v>73</v>
      </c>
      <c r="U106" s="12">
        <v>3632</v>
      </c>
      <c r="V106" s="12">
        <v>3641</v>
      </c>
      <c r="W106" s="12">
        <v>98490</v>
      </c>
      <c r="X106" s="12">
        <v>172</v>
      </c>
      <c r="Y106" s="12">
        <v>71</v>
      </c>
      <c r="Z106" s="12">
        <v>3350</v>
      </c>
      <c r="AA106" s="12">
        <v>3623</v>
      </c>
      <c r="AB106" s="12">
        <v>98513</v>
      </c>
      <c r="AC106" s="12">
        <v>225</v>
      </c>
      <c r="AD106" s="12">
        <v>77</v>
      </c>
      <c r="AE106" s="12">
        <v>3512</v>
      </c>
      <c r="AF106" s="12">
        <v>3784</v>
      </c>
      <c r="AG106" s="12">
        <v>99126</v>
      </c>
      <c r="AH106" s="12">
        <v>169</v>
      </c>
      <c r="AI106" s="12">
        <v>58</v>
      </c>
      <c r="AJ106" s="12">
        <v>4457</v>
      </c>
      <c r="AK106" s="12">
        <v>4106</v>
      </c>
      <c r="AL106" s="12">
        <v>100109</v>
      </c>
      <c r="AM106" s="12">
        <v>207</v>
      </c>
      <c r="AN106" s="12">
        <v>81</v>
      </c>
      <c r="AO106" s="12">
        <v>4663</v>
      </c>
      <c r="AP106" s="12">
        <v>3913</v>
      </c>
      <c r="AQ106" s="12">
        <v>100762</v>
      </c>
      <c r="AR106" s="12">
        <v>181</v>
      </c>
      <c r="AS106" s="12">
        <v>93</v>
      </c>
      <c r="AT106" s="12">
        <v>4698</v>
      </c>
      <c r="AU106" s="12">
        <v>4287</v>
      </c>
      <c r="AV106" s="12">
        <v>101484</v>
      </c>
      <c r="AW106" s="12">
        <v>183</v>
      </c>
      <c r="AX106" s="12">
        <v>53</v>
      </c>
      <c r="AY106" s="12">
        <v>4059</v>
      </c>
      <c r="AZ106" s="13">
        <v>3560</v>
      </c>
    </row>
    <row r="107" spans="1:52" x14ac:dyDescent="0.3">
      <c r="A107" s="1" t="s">
        <v>203</v>
      </c>
      <c r="B107" s="1" t="s">
        <v>204</v>
      </c>
      <c r="C107" s="12">
        <v>150600</v>
      </c>
      <c r="D107" s="12">
        <v>2696</v>
      </c>
      <c r="E107" s="12">
        <v>1340</v>
      </c>
      <c r="F107" s="12">
        <v>11373</v>
      </c>
      <c r="G107" s="12">
        <v>10491</v>
      </c>
      <c r="H107" s="12">
        <v>153223</v>
      </c>
      <c r="I107" s="12">
        <v>2459</v>
      </c>
      <c r="J107" s="12">
        <v>1125</v>
      </c>
      <c r="K107" s="12">
        <v>12267</v>
      </c>
      <c r="L107" s="12">
        <v>10982</v>
      </c>
      <c r="M107" s="12">
        <v>154941</v>
      </c>
      <c r="N107" s="12">
        <v>1727</v>
      </c>
      <c r="O107" s="12">
        <v>1024</v>
      </c>
      <c r="P107" s="12">
        <v>12535</v>
      </c>
      <c r="Q107" s="12">
        <v>11031</v>
      </c>
      <c r="R107" s="12">
        <v>157044</v>
      </c>
      <c r="S107" s="12">
        <v>2245</v>
      </c>
      <c r="T107" s="12">
        <v>1035</v>
      </c>
      <c r="U107" s="12">
        <v>12939</v>
      </c>
      <c r="V107" s="12">
        <v>11749</v>
      </c>
      <c r="W107" s="12">
        <v>159663</v>
      </c>
      <c r="X107" s="12">
        <v>2736</v>
      </c>
      <c r="Y107" s="12">
        <v>890</v>
      </c>
      <c r="Z107" s="12">
        <v>12797</v>
      </c>
      <c r="AA107" s="12">
        <v>11650</v>
      </c>
      <c r="AB107" s="12">
        <v>162502</v>
      </c>
      <c r="AC107" s="12">
        <v>2716</v>
      </c>
      <c r="AD107" s="12">
        <v>875</v>
      </c>
      <c r="AE107" s="12">
        <v>12634</v>
      </c>
      <c r="AF107" s="12">
        <v>11460</v>
      </c>
      <c r="AG107" s="12">
        <v>164100</v>
      </c>
      <c r="AH107" s="12">
        <v>2284</v>
      </c>
      <c r="AI107" s="12">
        <v>887</v>
      </c>
      <c r="AJ107" s="12">
        <v>13936</v>
      </c>
      <c r="AK107" s="12">
        <v>13410</v>
      </c>
      <c r="AL107" s="12">
        <v>164553</v>
      </c>
      <c r="AM107" s="12">
        <v>2345</v>
      </c>
      <c r="AN107" s="12">
        <v>1079</v>
      </c>
      <c r="AO107" s="12">
        <v>13545</v>
      </c>
      <c r="AP107" s="12">
        <v>13993</v>
      </c>
      <c r="AQ107" s="12">
        <v>165394</v>
      </c>
      <c r="AR107" s="12">
        <v>2609</v>
      </c>
      <c r="AS107" s="12">
        <v>1083</v>
      </c>
      <c r="AT107" s="12">
        <v>14136</v>
      </c>
      <c r="AU107" s="12">
        <v>14436</v>
      </c>
      <c r="AV107" s="12">
        <v>166762</v>
      </c>
      <c r="AW107" s="12">
        <v>2953</v>
      </c>
      <c r="AX107" s="12">
        <v>1763</v>
      </c>
      <c r="AY107" s="12">
        <v>13196</v>
      </c>
      <c r="AZ107" s="13">
        <v>12560</v>
      </c>
    </row>
    <row r="108" spans="1:52" x14ac:dyDescent="0.3">
      <c r="A108" s="1" t="s">
        <v>205</v>
      </c>
      <c r="B108" s="1" t="s">
        <v>885</v>
      </c>
      <c r="C108" s="12">
        <v>345442</v>
      </c>
      <c r="D108" s="12">
        <v>4699</v>
      </c>
      <c r="E108" s="12">
        <v>4175</v>
      </c>
      <c r="F108" s="12">
        <v>19765</v>
      </c>
      <c r="G108" s="12">
        <v>18793</v>
      </c>
      <c r="H108" s="12">
        <v>348724</v>
      </c>
      <c r="I108" s="12">
        <v>4256</v>
      </c>
      <c r="J108" s="12">
        <v>4466</v>
      </c>
      <c r="K108" s="12">
        <v>20837</v>
      </c>
      <c r="L108" s="12">
        <v>19492</v>
      </c>
      <c r="M108" s="12">
        <v>352146</v>
      </c>
      <c r="N108" s="12">
        <v>4723</v>
      </c>
      <c r="O108" s="12">
        <v>2284</v>
      </c>
      <c r="P108" s="12">
        <v>19488</v>
      </c>
      <c r="Q108" s="12">
        <v>20249</v>
      </c>
      <c r="R108" s="12">
        <v>354829</v>
      </c>
      <c r="S108" s="12">
        <v>5248</v>
      </c>
      <c r="T108" s="12">
        <v>3345</v>
      </c>
      <c r="U108" s="12">
        <v>19849</v>
      </c>
      <c r="V108" s="12">
        <v>21102</v>
      </c>
      <c r="W108" s="12">
        <v>357496</v>
      </c>
      <c r="X108" s="12">
        <v>5760</v>
      </c>
      <c r="Y108" s="12">
        <v>4026</v>
      </c>
      <c r="Z108" s="12">
        <v>20267</v>
      </c>
      <c r="AA108" s="12">
        <v>20986</v>
      </c>
      <c r="AB108" s="12">
        <v>361168</v>
      </c>
      <c r="AC108" s="12">
        <v>5343</v>
      </c>
      <c r="AD108" s="12">
        <v>2591</v>
      </c>
      <c r="AE108" s="12">
        <v>20099</v>
      </c>
      <c r="AF108" s="12">
        <v>21019</v>
      </c>
      <c r="AG108" s="12">
        <v>362756</v>
      </c>
      <c r="AH108" s="12">
        <v>4987</v>
      </c>
      <c r="AI108" s="12">
        <v>3501</v>
      </c>
      <c r="AJ108" s="12">
        <v>21626</v>
      </c>
      <c r="AK108" s="12">
        <v>22913</v>
      </c>
      <c r="AL108" s="12">
        <v>364248</v>
      </c>
      <c r="AM108" s="12">
        <v>5903</v>
      </c>
      <c r="AN108" s="12">
        <v>3994</v>
      </c>
      <c r="AO108" s="12">
        <v>21838</v>
      </c>
      <c r="AP108" s="12">
        <v>23334</v>
      </c>
      <c r="AQ108" s="12">
        <v>366903</v>
      </c>
      <c r="AR108" s="12">
        <v>6384</v>
      </c>
      <c r="AS108" s="12">
        <v>3731</v>
      </c>
      <c r="AT108" s="12">
        <v>22910</v>
      </c>
      <c r="AU108" s="12">
        <v>24012</v>
      </c>
      <c r="AV108" s="12">
        <v>369202</v>
      </c>
      <c r="AW108" s="12">
        <v>7196</v>
      </c>
      <c r="AX108" s="12">
        <v>3613</v>
      </c>
      <c r="AY108" s="12">
        <v>20962</v>
      </c>
      <c r="AZ108" s="13">
        <v>22958</v>
      </c>
    </row>
    <row r="109" spans="1:52" x14ac:dyDescent="0.3">
      <c r="A109" s="1" t="s">
        <v>206</v>
      </c>
      <c r="B109" s="1" t="s">
        <v>207</v>
      </c>
      <c r="C109" s="12">
        <v>107475</v>
      </c>
      <c r="D109" s="12">
        <v>353</v>
      </c>
      <c r="E109" s="12">
        <v>271</v>
      </c>
      <c r="F109" s="12">
        <v>3596</v>
      </c>
      <c r="G109" s="12">
        <v>3542</v>
      </c>
      <c r="H109" s="12">
        <v>107925</v>
      </c>
      <c r="I109" s="12">
        <v>305</v>
      </c>
      <c r="J109" s="12">
        <v>353</v>
      </c>
      <c r="K109" s="12">
        <v>3856</v>
      </c>
      <c r="L109" s="12">
        <v>3598</v>
      </c>
      <c r="M109" s="12">
        <v>107992</v>
      </c>
      <c r="N109" s="12">
        <v>299</v>
      </c>
      <c r="O109" s="12">
        <v>275</v>
      </c>
      <c r="P109" s="12">
        <v>3573</v>
      </c>
      <c r="Q109" s="12">
        <v>3575</v>
      </c>
      <c r="R109" s="12">
        <v>108059</v>
      </c>
      <c r="S109" s="12">
        <v>333</v>
      </c>
      <c r="T109" s="12">
        <v>410</v>
      </c>
      <c r="U109" s="12">
        <v>3808</v>
      </c>
      <c r="V109" s="12">
        <v>3909</v>
      </c>
      <c r="W109" s="12">
        <v>108109</v>
      </c>
      <c r="X109" s="12">
        <v>362</v>
      </c>
      <c r="Y109" s="12">
        <v>416</v>
      </c>
      <c r="Z109" s="12">
        <v>3673</v>
      </c>
      <c r="AA109" s="12">
        <v>3618</v>
      </c>
      <c r="AB109" s="12">
        <v>108388</v>
      </c>
      <c r="AC109" s="12">
        <v>374</v>
      </c>
      <c r="AD109" s="12">
        <v>368</v>
      </c>
      <c r="AE109" s="12">
        <v>3638</v>
      </c>
      <c r="AF109" s="12">
        <v>3536</v>
      </c>
      <c r="AG109" s="12">
        <v>108274</v>
      </c>
      <c r="AH109" s="12">
        <v>343</v>
      </c>
      <c r="AI109" s="12">
        <v>497</v>
      </c>
      <c r="AJ109" s="12">
        <v>4013</v>
      </c>
      <c r="AK109" s="12">
        <v>3871</v>
      </c>
      <c r="AL109" s="12">
        <v>108387</v>
      </c>
      <c r="AM109" s="12">
        <v>422</v>
      </c>
      <c r="AN109" s="12">
        <v>450</v>
      </c>
      <c r="AO109" s="12">
        <v>4176</v>
      </c>
      <c r="AP109" s="12">
        <v>3881</v>
      </c>
      <c r="AQ109" s="12">
        <v>108678</v>
      </c>
      <c r="AR109" s="12">
        <v>386</v>
      </c>
      <c r="AS109" s="12">
        <v>283</v>
      </c>
      <c r="AT109" s="12">
        <v>4103</v>
      </c>
      <c r="AU109" s="12">
        <v>3868</v>
      </c>
      <c r="AV109" s="12">
        <v>108524</v>
      </c>
      <c r="AW109" s="12">
        <v>357</v>
      </c>
      <c r="AX109" s="12">
        <v>330</v>
      </c>
      <c r="AY109" s="12">
        <v>3504</v>
      </c>
      <c r="AZ109" s="13">
        <v>3313</v>
      </c>
    </row>
    <row r="110" spans="1:52" x14ac:dyDescent="0.3">
      <c r="A110" s="1" t="s">
        <v>208</v>
      </c>
      <c r="B110" s="1" t="s">
        <v>886</v>
      </c>
      <c r="C110" s="12">
        <v>183961</v>
      </c>
      <c r="D110" s="12">
        <v>331</v>
      </c>
      <c r="E110" s="12">
        <v>259</v>
      </c>
      <c r="F110" s="12">
        <v>6023</v>
      </c>
      <c r="G110" s="12">
        <v>5196</v>
      </c>
      <c r="H110" s="12">
        <v>184332</v>
      </c>
      <c r="I110" s="12">
        <v>470</v>
      </c>
      <c r="J110" s="12">
        <v>437</v>
      </c>
      <c r="K110" s="12">
        <v>6473</v>
      </c>
      <c r="L110" s="12">
        <v>6001</v>
      </c>
      <c r="M110" s="12">
        <v>184669</v>
      </c>
      <c r="N110" s="12">
        <v>517</v>
      </c>
      <c r="O110" s="12">
        <v>209</v>
      </c>
      <c r="P110" s="12">
        <v>6220</v>
      </c>
      <c r="Q110" s="12">
        <v>5881</v>
      </c>
      <c r="R110" s="12">
        <v>184968</v>
      </c>
      <c r="S110" s="12">
        <v>602</v>
      </c>
      <c r="T110" s="12">
        <v>320</v>
      </c>
      <c r="U110" s="12">
        <v>6286</v>
      </c>
      <c r="V110" s="12">
        <v>6078</v>
      </c>
      <c r="W110" s="12">
        <v>185247</v>
      </c>
      <c r="X110" s="12">
        <v>539</v>
      </c>
      <c r="Y110" s="12">
        <v>363</v>
      </c>
      <c r="Z110" s="12">
        <v>6318</v>
      </c>
      <c r="AA110" s="12">
        <v>5768</v>
      </c>
      <c r="AB110" s="12">
        <v>185754</v>
      </c>
      <c r="AC110" s="12">
        <v>487</v>
      </c>
      <c r="AD110" s="12">
        <v>231</v>
      </c>
      <c r="AE110" s="12">
        <v>6702</v>
      </c>
      <c r="AF110" s="12">
        <v>6080</v>
      </c>
      <c r="AG110" s="12">
        <v>186452</v>
      </c>
      <c r="AH110" s="12">
        <v>525</v>
      </c>
      <c r="AI110" s="12">
        <v>362</v>
      </c>
      <c r="AJ110" s="12">
        <v>6931</v>
      </c>
      <c r="AK110" s="12">
        <v>6047</v>
      </c>
      <c r="AL110" s="12">
        <v>187568</v>
      </c>
      <c r="AM110" s="12">
        <v>500</v>
      </c>
      <c r="AN110" s="12">
        <v>330</v>
      </c>
      <c r="AO110" s="12">
        <v>7241</v>
      </c>
      <c r="AP110" s="12">
        <v>5672</v>
      </c>
      <c r="AQ110" s="12">
        <v>188771</v>
      </c>
      <c r="AR110" s="12">
        <v>431</v>
      </c>
      <c r="AS110" s="12">
        <v>265</v>
      </c>
      <c r="AT110" s="12">
        <v>7409</v>
      </c>
      <c r="AU110" s="12">
        <v>5919</v>
      </c>
      <c r="AV110" s="12">
        <v>190073</v>
      </c>
      <c r="AW110" s="12">
        <v>394</v>
      </c>
      <c r="AX110" s="12">
        <v>207</v>
      </c>
      <c r="AY110" s="12">
        <v>6609</v>
      </c>
      <c r="AZ110" s="13">
        <v>4847</v>
      </c>
    </row>
    <row r="111" spans="1:52" x14ac:dyDescent="0.3">
      <c r="A111" s="1" t="s">
        <v>209</v>
      </c>
      <c r="B111" s="1" t="s">
        <v>210</v>
      </c>
      <c r="C111" s="12">
        <v>87964</v>
      </c>
      <c r="D111" s="12">
        <v>143</v>
      </c>
      <c r="E111" s="12">
        <v>130</v>
      </c>
      <c r="F111" s="12">
        <v>3583</v>
      </c>
      <c r="G111" s="12">
        <v>3547</v>
      </c>
      <c r="H111" s="12">
        <v>88219</v>
      </c>
      <c r="I111" s="12">
        <v>110</v>
      </c>
      <c r="J111" s="12">
        <v>72</v>
      </c>
      <c r="K111" s="12">
        <v>3958</v>
      </c>
      <c r="L111" s="12">
        <v>3593</v>
      </c>
      <c r="M111" s="12">
        <v>88594</v>
      </c>
      <c r="N111" s="12">
        <v>94</v>
      </c>
      <c r="O111" s="12">
        <v>64</v>
      </c>
      <c r="P111" s="12">
        <v>3935</v>
      </c>
      <c r="Q111" s="12">
        <v>3442</v>
      </c>
      <c r="R111" s="12">
        <v>88912</v>
      </c>
      <c r="S111" s="12">
        <v>143</v>
      </c>
      <c r="T111" s="12">
        <v>47</v>
      </c>
      <c r="U111" s="12">
        <v>4151</v>
      </c>
      <c r="V111" s="12">
        <v>3801</v>
      </c>
      <c r="W111" s="12">
        <v>89184</v>
      </c>
      <c r="X111" s="12">
        <v>142</v>
      </c>
      <c r="Y111" s="12">
        <v>55</v>
      </c>
      <c r="Z111" s="12">
        <v>4028</v>
      </c>
      <c r="AA111" s="12">
        <v>3641</v>
      </c>
      <c r="AB111" s="12">
        <v>89752</v>
      </c>
      <c r="AC111" s="12">
        <v>161</v>
      </c>
      <c r="AD111" s="12">
        <v>75</v>
      </c>
      <c r="AE111" s="12">
        <v>4267</v>
      </c>
      <c r="AF111" s="12">
        <v>3612</v>
      </c>
      <c r="AG111" s="12">
        <v>89814</v>
      </c>
      <c r="AH111" s="12">
        <v>130</v>
      </c>
      <c r="AI111" s="12">
        <v>50</v>
      </c>
      <c r="AJ111" s="12">
        <v>4333</v>
      </c>
      <c r="AK111" s="12">
        <v>4156</v>
      </c>
      <c r="AL111" s="12">
        <v>90070</v>
      </c>
      <c r="AM111" s="12">
        <v>128</v>
      </c>
      <c r="AN111" s="12">
        <v>53</v>
      </c>
      <c r="AO111" s="12">
        <v>4558</v>
      </c>
      <c r="AP111" s="12">
        <v>4172</v>
      </c>
      <c r="AQ111" s="12">
        <v>90376</v>
      </c>
      <c r="AR111" s="12">
        <v>111</v>
      </c>
      <c r="AS111" s="12">
        <v>49</v>
      </c>
      <c r="AT111" s="12">
        <v>4471</v>
      </c>
      <c r="AU111" s="12">
        <v>3986</v>
      </c>
      <c r="AV111" s="12">
        <v>90524</v>
      </c>
      <c r="AW111" s="12">
        <v>101</v>
      </c>
      <c r="AX111" s="12">
        <v>34</v>
      </c>
      <c r="AY111" s="12">
        <v>3968</v>
      </c>
      <c r="AZ111" s="13">
        <v>3562</v>
      </c>
    </row>
    <row r="112" spans="1:52" x14ac:dyDescent="0.3">
      <c r="A112" s="1" t="s">
        <v>887</v>
      </c>
      <c r="B112" s="1" t="s">
        <v>888</v>
      </c>
      <c r="C112" s="12">
        <v>140907</v>
      </c>
      <c r="D112" s="12">
        <v>738</v>
      </c>
      <c r="E112" s="12">
        <v>805</v>
      </c>
      <c r="F112" s="12">
        <v>3964</v>
      </c>
      <c r="G112" s="12">
        <v>3912</v>
      </c>
      <c r="H112" s="12">
        <v>141434</v>
      </c>
      <c r="I112" s="12">
        <v>682</v>
      </c>
      <c r="J112" s="12">
        <v>753</v>
      </c>
      <c r="K112" s="12">
        <v>3965</v>
      </c>
      <c r="L112" s="12">
        <v>4030</v>
      </c>
      <c r="M112" s="12">
        <v>141699</v>
      </c>
      <c r="N112" s="12">
        <v>639</v>
      </c>
      <c r="O112" s="12">
        <v>775</v>
      </c>
      <c r="P112" s="12">
        <v>4393</v>
      </c>
      <c r="Q112" s="12">
        <v>4517</v>
      </c>
      <c r="R112" s="12">
        <v>142303</v>
      </c>
      <c r="S112" s="12">
        <v>632</v>
      </c>
      <c r="T112" s="12">
        <v>678</v>
      </c>
      <c r="U112" s="12">
        <v>4478</v>
      </c>
      <c r="V112" s="12">
        <v>4506</v>
      </c>
      <c r="W112" s="12">
        <v>143148</v>
      </c>
      <c r="X112" s="12">
        <v>640</v>
      </c>
      <c r="Y112" s="12">
        <v>708</v>
      </c>
      <c r="Z112" s="12">
        <v>4351</v>
      </c>
      <c r="AA112" s="12">
        <v>4335</v>
      </c>
      <c r="AB112" s="12">
        <v>143525</v>
      </c>
      <c r="AC112" s="12">
        <v>650</v>
      </c>
      <c r="AD112" s="12">
        <v>907</v>
      </c>
      <c r="AE112" s="12">
        <v>4661</v>
      </c>
      <c r="AF112" s="12">
        <v>4679</v>
      </c>
      <c r="AG112" s="12">
        <v>143920</v>
      </c>
      <c r="AH112" s="12">
        <v>510</v>
      </c>
      <c r="AI112" s="12">
        <v>678</v>
      </c>
      <c r="AJ112" s="12">
        <v>4682</v>
      </c>
      <c r="AK112" s="12">
        <v>4726</v>
      </c>
      <c r="AL112" s="12">
        <v>144246</v>
      </c>
      <c r="AM112" s="12">
        <v>379</v>
      </c>
      <c r="AN112" s="12">
        <v>453</v>
      </c>
      <c r="AO112" s="12">
        <v>4557</v>
      </c>
      <c r="AP112" s="12">
        <v>4681</v>
      </c>
      <c r="AQ112" s="12">
        <v>144838</v>
      </c>
      <c r="AR112" s="12">
        <v>414</v>
      </c>
      <c r="AS112" s="12">
        <v>493</v>
      </c>
      <c r="AT112" s="12">
        <v>4618</v>
      </c>
      <c r="AU112" s="12">
        <v>4318</v>
      </c>
      <c r="AV112" s="12">
        <v>144943</v>
      </c>
      <c r="AW112" s="12">
        <v>385</v>
      </c>
      <c r="AX112" s="12">
        <v>543</v>
      </c>
      <c r="AY112" s="12">
        <v>3867</v>
      </c>
      <c r="AZ112" s="13">
        <v>4257</v>
      </c>
    </row>
    <row r="113" spans="1:52" x14ac:dyDescent="0.3">
      <c r="A113" s="1" t="s">
        <v>211</v>
      </c>
      <c r="B113" s="1" t="s">
        <v>212</v>
      </c>
      <c r="C113" s="12">
        <v>255644</v>
      </c>
      <c r="D113" s="12">
        <v>2150</v>
      </c>
      <c r="E113" s="12">
        <v>772</v>
      </c>
      <c r="F113" s="12">
        <v>12518</v>
      </c>
      <c r="G113" s="12">
        <v>11203</v>
      </c>
      <c r="H113" s="12">
        <v>259591</v>
      </c>
      <c r="I113" s="12">
        <v>1496</v>
      </c>
      <c r="J113" s="12">
        <v>938</v>
      </c>
      <c r="K113" s="12">
        <v>14022</v>
      </c>
      <c r="L113" s="12">
        <v>12033</v>
      </c>
      <c r="M113" s="12">
        <v>263793</v>
      </c>
      <c r="N113" s="12">
        <v>1601</v>
      </c>
      <c r="O113" s="12">
        <v>927</v>
      </c>
      <c r="P113" s="12">
        <v>14144</v>
      </c>
      <c r="Q113" s="12">
        <v>11913</v>
      </c>
      <c r="R113" s="12">
        <v>267846</v>
      </c>
      <c r="S113" s="12">
        <v>1718</v>
      </c>
      <c r="T113" s="12">
        <v>815</v>
      </c>
      <c r="U113" s="12">
        <v>14773</v>
      </c>
      <c r="V113" s="12">
        <v>12941</v>
      </c>
      <c r="W113" s="12">
        <v>272421</v>
      </c>
      <c r="X113" s="12">
        <v>1983</v>
      </c>
      <c r="Y113" s="12">
        <v>847</v>
      </c>
      <c r="Z113" s="12">
        <v>14968</v>
      </c>
      <c r="AA113" s="12">
        <v>12621</v>
      </c>
      <c r="AB113" s="12">
        <v>276731</v>
      </c>
      <c r="AC113" s="12">
        <v>1765</v>
      </c>
      <c r="AD113" s="12">
        <v>1192</v>
      </c>
      <c r="AE113" s="12">
        <v>15116</v>
      </c>
      <c r="AF113" s="12">
        <v>12748</v>
      </c>
      <c r="AG113" s="12">
        <v>280030</v>
      </c>
      <c r="AH113" s="12">
        <v>1657</v>
      </c>
      <c r="AI113" s="12">
        <v>1165</v>
      </c>
      <c r="AJ113" s="12">
        <v>16374</v>
      </c>
      <c r="AK113" s="12">
        <v>14845</v>
      </c>
      <c r="AL113" s="12">
        <v>283606</v>
      </c>
      <c r="AM113" s="12">
        <v>1879</v>
      </c>
      <c r="AN113" s="12">
        <v>1276</v>
      </c>
      <c r="AO113" s="12">
        <v>16944</v>
      </c>
      <c r="AP113" s="12">
        <v>14906</v>
      </c>
      <c r="AQ113" s="12">
        <v>288648</v>
      </c>
      <c r="AR113" s="12">
        <v>1905</v>
      </c>
      <c r="AS113" s="12">
        <v>1203</v>
      </c>
      <c r="AT113" s="12">
        <v>17659</v>
      </c>
      <c r="AU113" s="12">
        <v>14588</v>
      </c>
      <c r="AV113" s="12">
        <v>294096</v>
      </c>
      <c r="AW113" s="12">
        <v>2145</v>
      </c>
      <c r="AX113" s="12">
        <v>981</v>
      </c>
      <c r="AY113" s="12">
        <v>15667</v>
      </c>
      <c r="AZ113" s="13">
        <v>12147</v>
      </c>
    </row>
    <row r="114" spans="1:52" x14ac:dyDescent="0.3">
      <c r="A114" s="1" t="s">
        <v>213</v>
      </c>
      <c r="B114" s="1" t="s">
        <v>889</v>
      </c>
      <c r="C114" s="12">
        <v>75293</v>
      </c>
      <c r="D114" s="12">
        <v>620</v>
      </c>
      <c r="E114" s="12">
        <v>553</v>
      </c>
      <c r="F114" s="12">
        <v>5685</v>
      </c>
      <c r="G114" s="12">
        <v>5538</v>
      </c>
      <c r="H114" s="12">
        <v>75932</v>
      </c>
      <c r="I114" s="12">
        <v>628</v>
      </c>
      <c r="J114" s="12">
        <v>546</v>
      </c>
      <c r="K114" s="12">
        <v>6467</v>
      </c>
      <c r="L114" s="12">
        <v>5799</v>
      </c>
      <c r="M114" s="12">
        <v>75789</v>
      </c>
      <c r="N114" s="12">
        <v>618</v>
      </c>
      <c r="O114" s="12">
        <v>247</v>
      </c>
      <c r="P114" s="12">
        <v>5676</v>
      </c>
      <c r="Q114" s="12">
        <v>6040</v>
      </c>
      <c r="R114" s="12">
        <v>75133</v>
      </c>
      <c r="S114" s="12">
        <v>563</v>
      </c>
      <c r="T114" s="12">
        <v>445</v>
      </c>
      <c r="U114" s="12">
        <v>5342</v>
      </c>
      <c r="V114" s="12">
        <v>6076</v>
      </c>
      <c r="W114" s="12">
        <v>74211</v>
      </c>
      <c r="X114" s="12">
        <v>593</v>
      </c>
      <c r="Y114" s="12">
        <v>450</v>
      </c>
      <c r="Z114" s="12">
        <v>5068</v>
      </c>
      <c r="AA114" s="12">
        <v>5952</v>
      </c>
      <c r="AB114" s="12">
        <v>73665</v>
      </c>
      <c r="AC114" s="12">
        <v>553</v>
      </c>
      <c r="AD114" s="12">
        <v>261</v>
      </c>
      <c r="AE114" s="12">
        <v>4969</v>
      </c>
      <c r="AF114" s="12">
        <v>5641</v>
      </c>
      <c r="AG114" s="12">
        <v>73076</v>
      </c>
      <c r="AH114" s="12">
        <v>533</v>
      </c>
      <c r="AI114" s="12">
        <v>434</v>
      </c>
      <c r="AJ114" s="12">
        <v>5503</v>
      </c>
      <c r="AK114" s="12">
        <v>5964</v>
      </c>
      <c r="AL114" s="12">
        <v>72992</v>
      </c>
      <c r="AM114" s="12">
        <v>843</v>
      </c>
      <c r="AN114" s="12">
        <v>343</v>
      </c>
      <c r="AO114" s="12">
        <v>5274</v>
      </c>
      <c r="AP114" s="12">
        <v>5632</v>
      </c>
      <c r="AQ114" s="12">
        <v>72695</v>
      </c>
      <c r="AR114" s="12">
        <v>721</v>
      </c>
      <c r="AS114" s="12">
        <v>346</v>
      </c>
      <c r="AT114" s="12">
        <v>5318</v>
      </c>
      <c r="AU114" s="12">
        <v>5695</v>
      </c>
      <c r="AV114" s="12">
        <v>72895</v>
      </c>
      <c r="AW114" s="12">
        <v>817</v>
      </c>
      <c r="AX114" s="12">
        <v>310</v>
      </c>
      <c r="AY114" s="12">
        <v>4728</v>
      </c>
      <c r="AZ114" s="13">
        <v>4678</v>
      </c>
    </row>
    <row r="115" spans="1:52" x14ac:dyDescent="0.3">
      <c r="A115" s="1" t="s">
        <v>214</v>
      </c>
      <c r="B115" s="1" t="s">
        <v>215</v>
      </c>
      <c r="C115" s="12">
        <v>165876</v>
      </c>
      <c r="D115" s="12">
        <v>2026</v>
      </c>
      <c r="E115" s="12">
        <v>817</v>
      </c>
      <c r="F115" s="12">
        <v>10539</v>
      </c>
      <c r="G115" s="12">
        <v>10097</v>
      </c>
      <c r="H115" s="12">
        <v>168370</v>
      </c>
      <c r="I115" s="12">
        <v>1607</v>
      </c>
      <c r="J115" s="12">
        <v>892</v>
      </c>
      <c r="K115" s="12">
        <v>11376</v>
      </c>
      <c r="L115" s="12">
        <v>10059</v>
      </c>
      <c r="M115" s="12">
        <v>169993</v>
      </c>
      <c r="N115" s="12">
        <v>1444</v>
      </c>
      <c r="O115" s="12">
        <v>737</v>
      </c>
      <c r="P115" s="12">
        <v>10652</v>
      </c>
      <c r="Q115" s="12">
        <v>10117</v>
      </c>
      <c r="R115" s="12">
        <v>172548</v>
      </c>
      <c r="S115" s="12">
        <v>1641</v>
      </c>
      <c r="T115" s="12">
        <v>644</v>
      </c>
      <c r="U115" s="12">
        <v>11738</v>
      </c>
      <c r="V115" s="12">
        <v>10515</v>
      </c>
      <c r="W115" s="12">
        <v>175167</v>
      </c>
      <c r="X115" s="12">
        <v>1632</v>
      </c>
      <c r="Y115" s="12">
        <v>743</v>
      </c>
      <c r="Z115" s="12">
        <v>11298</v>
      </c>
      <c r="AA115" s="12">
        <v>10005</v>
      </c>
      <c r="AB115" s="12">
        <v>177378</v>
      </c>
      <c r="AC115" s="12">
        <v>1592</v>
      </c>
      <c r="AD115" s="12">
        <v>731</v>
      </c>
      <c r="AE115" s="12">
        <v>11401</v>
      </c>
      <c r="AF115" s="12">
        <v>10511</v>
      </c>
      <c r="AG115" s="12">
        <v>180387</v>
      </c>
      <c r="AH115" s="12">
        <v>1469</v>
      </c>
      <c r="AI115" s="12">
        <v>590</v>
      </c>
      <c r="AJ115" s="12">
        <v>14236</v>
      </c>
      <c r="AK115" s="12">
        <v>12373</v>
      </c>
      <c r="AL115" s="12">
        <v>182643</v>
      </c>
      <c r="AM115" s="12">
        <v>1791</v>
      </c>
      <c r="AN115" s="12">
        <v>1018</v>
      </c>
      <c r="AO115" s="12">
        <v>14268</v>
      </c>
      <c r="AP115" s="12">
        <v>13136</v>
      </c>
      <c r="AQ115" s="12">
        <v>185851</v>
      </c>
      <c r="AR115" s="12">
        <v>1892</v>
      </c>
      <c r="AS115" s="12">
        <v>771</v>
      </c>
      <c r="AT115" s="12">
        <v>15749</v>
      </c>
      <c r="AU115" s="12">
        <v>13881</v>
      </c>
      <c r="AV115" s="12">
        <v>188416</v>
      </c>
      <c r="AW115" s="12">
        <v>2248</v>
      </c>
      <c r="AX115" s="12">
        <v>581</v>
      </c>
      <c r="AY115" s="12">
        <v>13568</v>
      </c>
      <c r="AZ115" s="13">
        <v>12808</v>
      </c>
    </row>
    <row r="116" spans="1:52" x14ac:dyDescent="0.3">
      <c r="A116" s="1" t="s">
        <v>216</v>
      </c>
      <c r="B116" s="1" t="s">
        <v>217</v>
      </c>
      <c r="C116" s="12">
        <v>168491</v>
      </c>
      <c r="D116" s="12">
        <v>838</v>
      </c>
      <c r="E116" s="12">
        <v>731</v>
      </c>
      <c r="F116" s="12">
        <v>7709</v>
      </c>
      <c r="G116" s="12">
        <v>7485</v>
      </c>
      <c r="H116" s="12">
        <v>169379</v>
      </c>
      <c r="I116" s="12">
        <v>851</v>
      </c>
      <c r="J116" s="12">
        <v>544</v>
      </c>
      <c r="K116" s="12">
        <v>7701</v>
      </c>
      <c r="L116" s="12">
        <v>7777</v>
      </c>
      <c r="M116" s="12">
        <v>170311</v>
      </c>
      <c r="N116" s="12">
        <v>707</v>
      </c>
      <c r="O116" s="12">
        <v>501</v>
      </c>
      <c r="P116" s="12">
        <v>7820</v>
      </c>
      <c r="Q116" s="12">
        <v>7531</v>
      </c>
      <c r="R116" s="12">
        <v>171590</v>
      </c>
      <c r="S116" s="12">
        <v>825</v>
      </c>
      <c r="T116" s="12">
        <v>449</v>
      </c>
      <c r="U116" s="12">
        <v>8217</v>
      </c>
      <c r="V116" s="12">
        <v>8103</v>
      </c>
      <c r="W116" s="12">
        <v>172719</v>
      </c>
      <c r="X116" s="12">
        <v>1058</v>
      </c>
      <c r="Y116" s="12">
        <v>422</v>
      </c>
      <c r="Z116" s="12">
        <v>8321</v>
      </c>
      <c r="AA116" s="12">
        <v>8284</v>
      </c>
      <c r="AB116" s="12">
        <v>174197</v>
      </c>
      <c r="AC116" s="12">
        <v>1012</v>
      </c>
      <c r="AD116" s="12">
        <v>610</v>
      </c>
      <c r="AE116" s="12">
        <v>8686</v>
      </c>
      <c r="AF116" s="12">
        <v>8223</v>
      </c>
      <c r="AG116" s="12">
        <v>176194</v>
      </c>
      <c r="AH116" s="12">
        <v>885</v>
      </c>
      <c r="AI116" s="12">
        <v>643</v>
      </c>
      <c r="AJ116" s="12">
        <v>10596</v>
      </c>
      <c r="AK116" s="12">
        <v>9352</v>
      </c>
      <c r="AL116" s="12">
        <v>177079</v>
      </c>
      <c r="AM116" s="12">
        <v>1001</v>
      </c>
      <c r="AN116" s="12">
        <v>778</v>
      </c>
      <c r="AO116" s="12">
        <v>9715</v>
      </c>
      <c r="AP116" s="12">
        <v>9371</v>
      </c>
      <c r="AQ116" s="12">
        <v>178388</v>
      </c>
      <c r="AR116" s="12">
        <v>918</v>
      </c>
      <c r="AS116" s="12">
        <v>625</v>
      </c>
      <c r="AT116" s="12">
        <v>10759</v>
      </c>
      <c r="AU116" s="12">
        <v>10091</v>
      </c>
      <c r="AV116" s="12">
        <v>179549</v>
      </c>
      <c r="AW116" s="12">
        <v>909</v>
      </c>
      <c r="AX116" s="12">
        <v>518</v>
      </c>
      <c r="AY116" s="12">
        <v>9636</v>
      </c>
      <c r="AZ116" s="13">
        <v>8877</v>
      </c>
    </row>
    <row r="117" spans="1:52" x14ac:dyDescent="0.3">
      <c r="A117" s="1" t="s">
        <v>218</v>
      </c>
      <c r="B117" s="1" t="s">
        <v>219</v>
      </c>
      <c r="C117" s="12">
        <v>115645</v>
      </c>
      <c r="D117" s="12">
        <v>1175</v>
      </c>
      <c r="E117" s="12">
        <v>612</v>
      </c>
      <c r="F117" s="12">
        <v>6975</v>
      </c>
      <c r="G117" s="12">
        <v>7242</v>
      </c>
      <c r="H117" s="12">
        <v>116058</v>
      </c>
      <c r="I117" s="12">
        <v>1033</v>
      </c>
      <c r="J117" s="12">
        <v>916</v>
      </c>
      <c r="K117" s="12">
        <v>7280</v>
      </c>
      <c r="L117" s="12">
        <v>7403</v>
      </c>
      <c r="M117" s="12">
        <v>115788</v>
      </c>
      <c r="N117" s="12">
        <v>816</v>
      </c>
      <c r="O117" s="12">
        <v>899</v>
      </c>
      <c r="P117" s="12">
        <v>6996</v>
      </c>
      <c r="Q117" s="12">
        <v>7531</v>
      </c>
      <c r="R117" s="12">
        <v>116379</v>
      </c>
      <c r="S117" s="12">
        <v>999</v>
      </c>
      <c r="T117" s="12">
        <v>1012</v>
      </c>
      <c r="U117" s="12">
        <v>7667</v>
      </c>
      <c r="V117" s="12">
        <v>7473</v>
      </c>
      <c r="W117" s="12">
        <v>116592</v>
      </c>
      <c r="X117" s="12">
        <v>1007</v>
      </c>
      <c r="Y117" s="12">
        <v>899</v>
      </c>
      <c r="Z117" s="12">
        <v>7468</v>
      </c>
      <c r="AA117" s="12">
        <v>7573</v>
      </c>
      <c r="AB117" s="12">
        <v>117217</v>
      </c>
      <c r="AC117" s="12">
        <v>1028</v>
      </c>
      <c r="AD117" s="12">
        <v>975</v>
      </c>
      <c r="AE117" s="12">
        <v>7727</v>
      </c>
      <c r="AF117" s="12">
        <v>7308</v>
      </c>
      <c r="AG117" s="12">
        <v>117128</v>
      </c>
      <c r="AH117" s="12">
        <v>904</v>
      </c>
      <c r="AI117" s="12">
        <v>907</v>
      </c>
      <c r="AJ117" s="12">
        <v>8742</v>
      </c>
      <c r="AK117" s="12">
        <v>8927</v>
      </c>
      <c r="AL117" s="12">
        <v>117090</v>
      </c>
      <c r="AM117" s="12">
        <v>1096</v>
      </c>
      <c r="AN117" s="12">
        <v>947</v>
      </c>
      <c r="AO117" s="12">
        <v>8612</v>
      </c>
      <c r="AP117" s="12">
        <v>8868</v>
      </c>
      <c r="AQ117" s="12">
        <v>116306</v>
      </c>
      <c r="AR117" s="12">
        <v>1036</v>
      </c>
      <c r="AS117" s="12">
        <v>1411</v>
      </c>
      <c r="AT117" s="12">
        <v>8629</v>
      </c>
      <c r="AU117" s="12">
        <v>9110</v>
      </c>
      <c r="AV117" s="12">
        <v>116043</v>
      </c>
      <c r="AW117" s="12">
        <v>1068</v>
      </c>
      <c r="AX117" s="12">
        <v>778</v>
      </c>
      <c r="AY117" s="12">
        <v>7758</v>
      </c>
      <c r="AZ117" s="13">
        <v>8190</v>
      </c>
    </row>
    <row r="118" spans="1:52" x14ac:dyDescent="0.3">
      <c r="A118" s="1" t="s">
        <v>220</v>
      </c>
      <c r="B118" s="15" t="s">
        <v>221</v>
      </c>
      <c r="C118" s="12">
        <v>142252</v>
      </c>
      <c r="D118" s="12">
        <v>821</v>
      </c>
      <c r="E118" s="12">
        <v>391</v>
      </c>
      <c r="F118" s="12">
        <v>6462</v>
      </c>
      <c r="G118" s="12">
        <v>6778</v>
      </c>
      <c r="H118" s="12">
        <v>142936</v>
      </c>
      <c r="I118" s="12">
        <v>794</v>
      </c>
      <c r="J118" s="12">
        <v>672</v>
      </c>
      <c r="K118" s="12">
        <v>6949</v>
      </c>
      <c r="L118" s="12">
        <v>7212</v>
      </c>
      <c r="M118" s="12">
        <v>143822</v>
      </c>
      <c r="N118" s="12">
        <v>816</v>
      </c>
      <c r="O118" s="12">
        <v>614</v>
      </c>
      <c r="P118" s="12">
        <v>6822</v>
      </c>
      <c r="Q118" s="12">
        <v>6967</v>
      </c>
      <c r="R118" s="12">
        <v>144520</v>
      </c>
      <c r="S118" s="12">
        <v>1019</v>
      </c>
      <c r="T118" s="12">
        <v>605</v>
      </c>
      <c r="U118" s="12">
        <v>7388</v>
      </c>
      <c r="V118" s="12">
        <v>7393</v>
      </c>
      <c r="W118" s="12">
        <v>145554</v>
      </c>
      <c r="X118" s="12">
        <v>1126</v>
      </c>
      <c r="Y118" s="12">
        <v>699</v>
      </c>
      <c r="Z118" s="12">
        <v>7273</v>
      </c>
      <c r="AA118" s="12">
        <v>7518</v>
      </c>
      <c r="AB118" s="12">
        <v>146635</v>
      </c>
      <c r="AC118" s="12">
        <v>1256</v>
      </c>
      <c r="AD118" s="12">
        <v>693</v>
      </c>
      <c r="AE118" s="12">
        <v>7068</v>
      </c>
      <c r="AF118" s="12">
        <v>7360</v>
      </c>
      <c r="AG118" s="12">
        <v>147602</v>
      </c>
      <c r="AH118" s="12">
        <v>1054</v>
      </c>
      <c r="AI118" s="12">
        <v>936</v>
      </c>
      <c r="AJ118" s="12">
        <v>8681</v>
      </c>
      <c r="AK118" s="12">
        <v>8397</v>
      </c>
      <c r="AL118" s="12">
        <v>149161</v>
      </c>
      <c r="AM118" s="12">
        <v>1284</v>
      </c>
      <c r="AN118" s="12">
        <v>1011</v>
      </c>
      <c r="AO118" s="12">
        <v>8967</v>
      </c>
      <c r="AP118" s="12">
        <v>8201</v>
      </c>
      <c r="AQ118" s="12">
        <v>150503</v>
      </c>
      <c r="AR118" s="12">
        <v>1097</v>
      </c>
      <c r="AS118" s="12">
        <v>1229</v>
      </c>
      <c r="AT118" s="12">
        <v>9178</v>
      </c>
      <c r="AU118" s="12">
        <v>8181</v>
      </c>
      <c r="AV118" s="12">
        <v>151846</v>
      </c>
      <c r="AW118" s="12">
        <v>1004</v>
      </c>
      <c r="AX118" s="12">
        <v>1347</v>
      </c>
      <c r="AY118" s="12">
        <v>8310</v>
      </c>
      <c r="AZ118" s="13">
        <v>6962</v>
      </c>
    </row>
    <row r="119" spans="1:52" x14ac:dyDescent="0.3">
      <c r="A119" s="1" t="s">
        <v>222</v>
      </c>
      <c r="B119" s="1" t="s">
        <v>223</v>
      </c>
      <c r="C119" s="12">
        <v>370736</v>
      </c>
      <c r="D119" s="12">
        <v>1438</v>
      </c>
      <c r="E119" s="12">
        <v>1199</v>
      </c>
      <c r="F119" s="12">
        <v>13603</v>
      </c>
      <c r="G119" s="12">
        <v>12720</v>
      </c>
      <c r="H119" s="12">
        <v>372383</v>
      </c>
      <c r="I119" s="12">
        <v>1191</v>
      </c>
      <c r="J119" s="12">
        <v>985</v>
      </c>
      <c r="K119" s="12">
        <v>14506</v>
      </c>
      <c r="L119" s="12">
        <v>13600</v>
      </c>
      <c r="M119" s="12">
        <v>373006</v>
      </c>
      <c r="N119" s="12">
        <v>1295</v>
      </c>
      <c r="O119" s="12">
        <v>1292</v>
      </c>
      <c r="P119" s="12">
        <v>13643</v>
      </c>
      <c r="Q119" s="12">
        <v>13239</v>
      </c>
      <c r="R119" s="12">
        <v>374606</v>
      </c>
      <c r="S119" s="12">
        <v>1415</v>
      </c>
      <c r="T119" s="12">
        <v>1475</v>
      </c>
      <c r="U119" s="12">
        <v>14817</v>
      </c>
      <c r="V119" s="12">
        <v>13458</v>
      </c>
      <c r="W119" s="12">
        <v>375722</v>
      </c>
      <c r="X119" s="12">
        <v>1637</v>
      </c>
      <c r="Y119" s="12">
        <v>1484</v>
      </c>
      <c r="Z119" s="12">
        <v>14873</v>
      </c>
      <c r="AA119" s="12">
        <v>13840</v>
      </c>
      <c r="AB119" s="12">
        <v>377303</v>
      </c>
      <c r="AC119" s="12">
        <v>1749</v>
      </c>
      <c r="AD119" s="12">
        <v>1434</v>
      </c>
      <c r="AE119" s="12">
        <v>14810</v>
      </c>
      <c r="AF119" s="12">
        <v>13687</v>
      </c>
      <c r="AG119" s="12">
        <v>378846</v>
      </c>
      <c r="AH119" s="12">
        <v>1515</v>
      </c>
      <c r="AI119" s="12">
        <v>1652</v>
      </c>
      <c r="AJ119" s="12">
        <v>16818</v>
      </c>
      <c r="AK119" s="12">
        <v>15036</v>
      </c>
      <c r="AL119" s="12">
        <v>380790</v>
      </c>
      <c r="AM119" s="12">
        <v>1540</v>
      </c>
      <c r="AN119" s="12">
        <v>1662</v>
      </c>
      <c r="AO119" s="12">
        <v>17278</v>
      </c>
      <c r="AP119" s="12">
        <v>14829</v>
      </c>
      <c r="AQ119" s="12">
        <v>384152</v>
      </c>
      <c r="AR119" s="12">
        <v>1392</v>
      </c>
      <c r="AS119" s="12">
        <v>1001</v>
      </c>
      <c r="AT119" s="12">
        <v>18034</v>
      </c>
      <c r="AU119" s="12">
        <v>14703</v>
      </c>
      <c r="AV119" s="12">
        <v>386667</v>
      </c>
      <c r="AW119" s="12">
        <v>1240</v>
      </c>
      <c r="AX119" s="12">
        <v>1267</v>
      </c>
      <c r="AY119" s="12">
        <v>16066</v>
      </c>
      <c r="AZ119" s="13">
        <v>12537</v>
      </c>
    </row>
    <row r="120" spans="1:52" x14ac:dyDescent="0.3">
      <c r="A120" s="1" t="s">
        <v>224</v>
      </c>
      <c r="B120" s="15" t="s">
        <v>225</v>
      </c>
      <c r="C120" s="12">
        <v>329526</v>
      </c>
      <c r="D120" s="12">
        <v>1301</v>
      </c>
      <c r="E120" s="12">
        <v>1560</v>
      </c>
      <c r="F120" s="12">
        <v>12018</v>
      </c>
      <c r="G120" s="12">
        <v>12246</v>
      </c>
      <c r="H120" s="12">
        <v>330224</v>
      </c>
      <c r="I120" s="12">
        <v>971</v>
      </c>
      <c r="J120" s="12">
        <v>986</v>
      </c>
      <c r="K120" s="12">
        <v>13064</v>
      </c>
      <c r="L120" s="12">
        <v>12863</v>
      </c>
      <c r="M120" s="12">
        <v>331069</v>
      </c>
      <c r="N120" s="12">
        <v>1192</v>
      </c>
      <c r="O120" s="12">
        <v>1198</v>
      </c>
      <c r="P120" s="12">
        <v>12924</v>
      </c>
      <c r="Q120" s="12">
        <v>12384</v>
      </c>
      <c r="R120" s="12">
        <v>332272</v>
      </c>
      <c r="S120" s="12">
        <v>1475</v>
      </c>
      <c r="T120" s="12">
        <v>1257</v>
      </c>
      <c r="U120" s="12">
        <v>13942</v>
      </c>
      <c r="V120" s="12">
        <v>13555</v>
      </c>
      <c r="W120" s="12">
        <v>333949</v>
      </c>
      <c r="X120" s="12">
        <v>1496</v>
      </c>
      <c r="Y120" s="12">
        <v>1231</v>
      </c>
      <c r="Z120" s="12">
        <v>14322</v>
      </c>
      <c r="AA120" s="12">
        <v>13097</v>
      </c>
      <c r="AB120" s="12">
        <v>335724</v>
      </c>
      <c r="AC120" s="12">
        <v>1370</v>
      </c>
      <c r="AD120" s="12">
        <v>1049</v>
      </c>
      <c r="AE120" s="12">
        <v>14332</v>
      </c>
      <c r="AF120" s="12">
        <v>13002</v>
      </c>
      <c r="AG120" s="12">
        <v>337986</v>
      </c>
      <c r="AH120" s="12">
        <v>1402</v>
      </c>
      <c r="AI120" s="12">
        <v>1473</v>
      </c>
      <c r="AJ120" s="12">
        <v>16610</v>
      </c>
      <c r="AK120" s="12">
        <v>14281</v>
      </c>
      <c r="AL120" s="12">
        <v>340502</v>
      </c>
      <c r="AM120" s="12">
        <v>1501</v>
      </c>
      <c r="AN120" s="12">
        <v>1385</v>
      </c>
      <c r="AO120" s="12">
        <v>17405</v>
      </c>
      <c r="AP120" s="12">
        <v>15043</v>
      </c>
      <c r="AQ120" s="12">
        <v>343071</v>
      </c>
      <c r="AR120" s="12">
        <v>1362</v>
      </c>
      <c r="AS120" s="12">
        <v>779</v>
      </c>
      <c r="AT120" s="12">
        <v>17308</v>
      </c>
      <c r="AU120" s="12">
        <v>15290</v>
      </c>
      <c r="AV120" s="12">
        <v>343823</v>
      </c>
      <c r="AW120" s="12">
        <v>1351</v>
      </c>
      <c r="AX120" s="12">
        <v>1085</v>
      </c>
      <c r="AY120" s="12">
        <v>14549</v>
      </c>
      <c r="AZ120" s="13">
        <v>13564</v>
      </c>
    </row>
    <row r="121" spans="1:52" x14ac:dyDescent="0.3">
      <c r="A121" s="1" t="s">
        <v>226</v>
      </c>
      <c r="B121" s="1" t="s">
        <v>227</v>
      </c>
      <c r="C121" s="12">
        <v>103788</v>
      </c>
      <c r="D121" s="12">
        <v>214</v>
      </c>
      <c r="E121" s="12">
        <v>132</v>
      </c>
      <c r="F121" s="12">
        <v>3528</v>
      </c>
      <c r="G121" s="12">
        <v>3518</v>
      </c>
      <c r="H121" s="12">
        <v>103788</v>
      </c>
      <c r="I121" s="12">
        <v>146</v>
      </c>
      <c r="J121" s="12">
        <v>124</v>
      </c>
      <c r="K121" s="12">
        <v>3389</v>
      </c>
      <c r="L121" s="12">
        <v>3568</v>
      </c>
      <c r="M121" s="12">
        <v>104066</v>
      </c>
      <c r="N121" s="12">
        <v>146</v>
      </c>
      <c r="O121" s="12">
        <v>102</v>
      </c>
      <c r="P121" s="12">
        <v>3600</v>
      </c>
      <c r="Q121" s="12">
        <v>3384</v>
      </c>
      <c r="R121" s="12">
        <v>104331</v>
      </c>
      <c r="S121" s="12">
        <v>199</v>
      </c>
      <c r="T121" s="12">
        <v>73</v>
      </c>
      <c r="U121" s="12">
        <v>3557</v>
      </c>
      <c r="V121" s="12">
        <v>3534</v>
      </c>
      <c r="W121" s="12">
        <v>104463</v>
      </c>
      <c r="X121" s="12">
        <v>215</v>
      </c>
      <c r="Y121" s="12">
        <v>100</v>
      </c>
      <c r="Z121" s="12">
        <v>3630</v>
      </c>
      <c r="AA121" s="12">
        <v>3516</v>
      </c>
      <c r="AB121" s="12">
        <v>104527</v>
      </c>
      <c r="AC121" s="12">
        <v>227</v>
      </c>
      <c r="AD121" s="12">
        <v>83</v>
      </c>
      <c r="AE121" s="12">
        <v>3586</v>
      </c>
      <c r="AF121" s="12">
        <v>3589</v>
      </c>
      <c r="AG121" s="12">
        <v>104579</v>
      </c>
      <c r="AH121" s="12">
        <v>217</v>
      </c>
      <c r="AI121" s="12">
        <v>72</v>
      </c>
      <c r="AJ121" s="12">
        <v>4556</v>
      </c>
      <c r="AK121" s="12">
        <v>4525</v>
      </c>
      <c r="AL121" s="12">
        <v>104628</v>
      </c>
      <c r="AM121" s="12">
        <v>190</v>
      </c>
      <c r="AN121" s="12">
        <v>135</v>
      </c>
      <c r="AO121" s="12">
        <v>4661</v>
      </c>
      <c r="AP121" s="12">
        <v>4423</v>
      </c>
      <c r="AQ121" s="12">
        <v>104900</v>
      </c>
      <c r="AR121" s="12">
        <v>180</v>
      </c>
      <c r="AS121" s="12">
        <v>97</v>
      </c>
      <c r="AT121" s="12">
        <v>4791</v>
      </c>
      <c r="AU121" s="12">
        <v>4471</v>
      </c>
      <c r="AV121" s="12">
        <v>104930</v>
      </c>
      <c r="AW121" s="12">
        <v>186</v>
      </c>
      <c r="AX121" s="12">
        <v>76</v>
      </c>
      <c r="AY121" s="12">
        <v>4141</v>
      </c>
      <c r="AZ121" s="13">
        <v>3992</v>
      </c>
    </row>
    <row r="122" spans="1:52" x14ac:dyDescent="0.3">
      <c r="A122" s="1" t="s">
        <v>228</v>
      </c>
      <c r="B122" s="1" t="s">
        <v>229</v>
      </c>
      <c r="C122" s="12">
        <v>113995</v>
      </c>
      <c r="D122" s="12">
        <v>627</v>
      </c>
      <c r="E122" s="12">
        <v>568</v>
      </c>
      <c r="F122" s="12">
        <v>7005</v>
      </c>
      <c r="G122" s="12">
        <v>6310</v>
      </c>
      <c r="H122" s="12">
        <v>114899</v>
      </c>
      <c r="I122" s="12">
        <v>844</v>
      </c>
      <c r="J122" s="12">
        <v>539</v>
      </c>
      <c r="K122" s="12">
        <v>7423</v>
      </c>
      <c r="L122" s="12">
        <v>6648</v>
      </c>
      <c r="M122" s="12">
        <v>115800</v>
      </c>
      <c r="N122" s="12">
        <v>735</v>
      </c>
      <c r="O122" s="12">
        <v>484</v>
      </c>
      <c r="P122" s="12">
        <v>7417</v>
      </c>
      <c r="Q122" s="12">
        <v>6558</v>
      </c>
      <c r="R122" s="12">
        <v>116261</v>
      </c>
      <c r="S122" s="12">
        <v>786</v>
      </c>
      <c r="T122" s="12">
        <v>425</v>
      </c>
      <c r="U122" s="12">
        <v>7830</v>
      </c>
      <c r="V122" s="12">
        <v>7121</v>
      </c>
      <c r="W122" s="12">
        <v>117784</v>
      </c>
      <c r="X122" s="12">
        <v>796</v>
      </c>
      <c r="Y122" s="12">
        <v>408</v>
      </c>
      <c r="Z122" s="12">
        <v>7964</v>
      </c>
      <c r="AA122" s="12">
        <v>6791</v>
      </c>
      <c r="AB122" s="12">
        <v>119125</v>
      </c>
      <c r="AC122" s="12">
        <v>849</v>
      </c>
      <c r="AD122" s="12">
        <v>406</v>
      </c>
      <c r="AE122" s="12">
        <v>7903</v>
      </c>
      <c r="AF122" s="12">
        <v>6658</v>
      </c>
      <c r="AG122" s="12">
        <v>120192</v>
      </c>
      <c r="AH122" s="12">
        <v>766</v>
      </c>
      <c r="AI122" s="12">
        <v>468</v>
      </c>
      <c r="AJ122" s="12">
        <v>9085</v>
      </c>
      <c r="AK122" s="12">
        <v>7836</v>
      </c>
      <c r="AL122" s="12">
        <v>120750</v>
      </c>
      <c r="AM122" s="12">
        <v>854</v>
      </c>
      <c r="AN122" s="12">
        <v>523</v>
      </c>
      <c r="AO122" s="12">
        <v>8594</v>
      </c>
      <c r="AP122" s="12">
        <v>7940</v>
      </c>
      <c r="AQ122" s="12">
        <v>121129</v>
      </c>
      <c r="AR122" s="12">
        <v>782</v>
      </c>
      <c r="AS122" s="12">
        <v>575</v>
      </c>
      <c r="AT122" s="12">
        <v>8562</v>
      </c>
      <c r="AU122" s="12">
        <v>8019</v>
      </c>
      <c r="AV122" s="12">
        <v>121508</v>
      </c>
      <c r="AW122" s="12">
        <v>738</v>
      </c>
      <c r="AX122" s="12">
        <v>684</v>
      </c>
      <c r="AY122" s="12">
        <v>8014</v>
      </c>
      <c r="AZ122" s="13">
        <v>7046</v>
      </c>
    </row>
    <row r="123" spans="1:52" x14ac:dyDescent="0.3">
      <c r="A123" s="1" t="s">
        <v>231</v>
      </c>
      <c r="B123" s="1" t="s">
        <v>232</v>
      </c>
      <c r="C123" s="12">
        <v>107591</v>
      </c>
      <c r="D123" s="12">
        <v>390</v>
      </c>
      <c r="E123" s="12">
        <v>267</v>
      </c>
      <c r="F123" s="12">
        <v>4754</v>
      </c>
      <c r="G123" s="12">
        <v>3918</v>
      </c>
      <c r="H123" s="12">
        <v>109075</v>
      </c>
      <c r="I123" s="12">
        <v>266</v>
      </c>
      <c r="J123" s="12">
        <v>147</v>
      </c>
      <c r="K123" s="12">
        <v>5179</v>
      </c>
      <c r="L123" s="12">
        <v>4088</v>
      </c>
      <c r="M123" s="12">
        <v>110531</v>
      </c>
      <c r="N123" s="12">
        <v>266</v>
      </c>
      <c r="O123" s="12">
        <v>157</v>
      </c>
      <c r="P123" s="12">
        <v>5253</v>
      </c>
      <c r="Q123" s="12">
        <v>4138</v>
      </c>
      <c r="R123" s="12">
        <v>111623</v>
      </c>
      <c r="S123" s="12">
        <v>221</v>
      </c>
      <c r="T123" s="12">
        <v>162</v>
      </c>
      <c r="U123" s="12">
        <v>5181</v>
      </c>
      <c r="V123" s="12">
        <v>4289</v>
      </c>
      <c r="W123" s="12">
        <v>112963</v>
      </c>
      <c r="X123" s="12">
        <v>241</v>
      </c>
      <c r="Y123" s="12">
        <v>155</v>
      </c>
      <c r="Z123" s="12">
        <v>5441</v>
      </c>
      <c r="AA123" s="12">
        <v>4485</v>
      </c>
      <c r="AB123" s="12">
        <v>114266</v>
      </c>
      <c r="AC123" s="12">
        <v>201</v>
      </c>
      <c r="AD123" s="12">
        <v>158</v>
      </c>
      <c r="AE123" s="12">
        <v>5429</v>
      </c>
      <c r="AF123" s="12">
        <v>4461</v>
      </c>
      <c r="AG123" s="12">
        <v>115772</v>
      </c>
      <c r="AH123" s="12">
        <v>212</v>
      </c>
      <c r="AI123" s="12">
        <v>203</v>
      </c>
      <c r="AJ123" s="12">
        <v>6083</v>
      </c>
      <c r="AK123" s="12">
        <v>4676</v>
      </c>
      <c r="AL123" s="12">
        <v>116821</v>
      </c>
      <c r="AM123" s="12">
        <v>245</v>
      </c>
      <c r="AN123" s="12">
        <v>198</v>
      </c>
      <c r="AO123" s="12">
        <v>5950</v>
      </c>
      <c r="AP123" s="12">
        <v>4853</v>
      </c>
      <c r="AQ123" s="12">
        <v>118216</v>
      </c>
      <c r="AR123" s="12">
        <v>248</v>
      </c>
      <c r="AS123" s="12">
        <v>88</v>
      </c>
      <c r="AT123" s="12">
        <v>6303</v>
      </c>
      <c r="AU123" s="12">
        <v>5117</v>
      </c>
      <c r="AV123" s="12">
        <v>118870</v>
      </c>
      <c r="AW123" s="12">
        <v>227</v>
      </c>
      <c r="AX123" s="12">
        <v>132</v>
      </c>
      <c r="AY123" s="12">
        <v>5357</v>
      </c>
      <c r="AZ123" s="13">
        <v>4398</v>
      </c>
    </row>
    <row r="124" spans="1:52" x14ac:dyDescent="0.3">
      <c r="A124" s="1" t="s">
        <v>311</v>
      </c>
      <c r="B124" s="1" t="s">
        <v>890</v>
      </c>
      <c r="C124" s="12">
        <v>477940</v>
      </c>
      <c r="D124" s="12">
        <v>11219</v>
      </c>
      <c r="E124" s="12">
        <v>3142</v>
      </c>
      <c r="F124" s="12">
        <v>18681</v>
      </c>
      <c r="G124" s="12">
        <v>18714</v>
      </c>
      <c r="H124" s="12">
        <v>482630</v>
      </c>
      <c r="I124" s="12">
        <v>9306</v>
      </c>
      <c r="J124" s="12">
        <v>5248</v>
      </c>
      <c r="K124" s="12">
        <v>19531</v>
      </c>
      <c r="L124" s="12">
        <v>19623</v>
      </c>
      <c r="M124" s="12">
        <v>487460</v>
      </c>
      <c r="N124" s="12">
        <v>7251</v>
      </c>
      <c r="O124" s="12">
        <v>5298</v>
      </c>
      <c r="P124" s="12">
        <v>20583</v>
      </c>
      <c r="Q124" s="12">
        <v>19538</v>
      </c>
      <c r="R124" s="12">
        <v>492610</v>
      </c>
      <c r="S124" s="12">
        <v>8462</v>
      </c>
      <c r="T124" s="12">
        <v>5188</v>
      </c>
      <c r="U124" s="12">
        <v>20977</v>
      </c>
      <c r="V124" s="12">
        <v>20955</v>
      </c>
      <c r="W124" s="12">
        <v>498810</v>
      </c>
      <c r="X124" s="12">
        <v>9650</v>
      </c>
      <c r="Y124" s="12">
        <v>3601</v>
      </c>
      <c r="Z124" s="12">
        <v>21786</v>
      </c>
      <c r="AA124" s="12">
        <v>21574</v>
      </c>
      <c r="AB124" s="12">
        <v>507170</v>
      </c>
      <c r="AC124" s="12">
        <v>10467</v>
      </c>
      <c r="AD124" s="12">
        <v>3676</v>
      </c>
      <c r="AE124" s="12">
        <v>21920</v>
      </c>
      <c r="AF124" s="12">
        <v>21052</v>
      </c>
      <c r="AG124" s="12">
        <v>513210</v>
      </c>
      <c r="AH124" s="12">
        <v>8538</v>
      </c>
      <c r="AI124" s="12">
        <v>4030</v>
      </c>
      <c r="AJ124" s="12">
        <v>21672</v>
      </c>
      <c r="AK124" s="12">
        <v>21092</v>
      </c>
      <c r="AL124" s="12">
        <v>518500</v>
      </c>
      <c r="AM124" s="12">
        <v>9000</v>
      </c>
      <c r="AN124" s="12">
        <v>4690</v>
      </c>
      <c r="AO124" s="12">
        <v>21730</v>
      </c>
      <c r="AP124" s="12">
        <v>21410</v>
      </c>
      <c r="AQ124" s="12">
        <v>524930</v>
      </c>
      <c r="AR124" s="12">
        <v>10990</v>
      </c>
      <c r="AS124" s="12">
        <v>4280</v>
      </c>
      <c r="AT124" s="12">
        <v>21540</v>
      </c>
      <c r="AU124" s="12">
        <v>22340</v>
      </c>
      <c r="AV124" s="12">
        <v>527620</v>
      </c>
      <c r="AW124" s="12">
        <v>11450</v>
      </c>
      <c r="AX124" s="12">
        <v>7200</v>
      </c>
      <c r="AY124" s="12">
        <v>18670</v>
      </c>
      <c r="AZ124" s="13">
        <v>20030</v>
      </c>
    </row>
    <row r="125" spans="1:52" x14ac:dyDescent="0.3">
      <c r="A125" s="1" t="s">
        <v>234</v>
      </c>
      <c r="B125" s="1" t="s">
        <v>235</v>
      </c>
      <c r="C125" s="12">
        <v>7412</v>
      </c>
      <c r="D125" s="12">
        <v>899</v>
      </c>
      <c r="E125" s="12">
        <v>483</v>
      </c>
      <c r="F125" s="12">
        <v>884</v>
      </c>
      <c r="G125" s="12">
        <v>857</v>
      </c>
      <c r="H125" s="12">
        <v>6612</v>
      </c>
      <c r="I125" s="12">
        <v>698</v>
      </c>
      <c r="J125" s="12">
        <v>1482</v>
      </c>
      <c r="K125" s="12">
        <v>856</v>
      </c>
      <c r="L125" s="12">
        <v>894</v>
      </c>
      <c r="M125" s="12">
        <v>6031</v>
      </c>
      <c r="N125" s="12">
        <v>624</v>
      </c>
      <c r="O125" s="12">
        <v>1097</v>
      </c>
      <c r="P125" s="12">
        <v>628</v>
      </c>
      <c r="Q125" s="12">
        <v>821</v>
      </c>
      <c r="R125" s="12">
        <v>6139</v>
      </c>
      <c r="S125" s="12">
        <v>698</v>
      </c>
      <c r="T125" s="12">
        <v>780</v>
      </c>
      <c r="U125" s="12">
        <v>906</v>
      </c>
      <c r="V125" s="12">
        <v>768</v>
      </c>
      <c r="W125" s="12">
        <v>6687</v>
      </c>
      <c r="X125" s="12">
        <v>941</v>
      </c>
      <c r="Y125" s="12">
        <v>416</v>
      </c>
      <c r="Z125" s="12">
        <v>802</v>
      </c>
      <c r="AA125" s="12">
        <v>809</v>
      </c>
      <c r="AB125" s="12">
        <v>7246</v>
      </c>
      <c r="AC125" s="12">
        <v>927</v>
      </c>
      <c r="AD125" s="12">
        <v>323</v>
      </c>
      <c r="AE125" s="12">
        <v>745</v>
      </c>
      <c r="AF125" s="12">
        <v>809</v>
      </c>
      <c r="AG125" s="12">
        <v>7654</v>
      </c>
      <c r="AH125" s="12">
        <v>756</v>
      </c>
      <c r="AI125" s="12">
        <v>441</v>
      </c>
      <c r="AJ125" s="12">
        <v>856</v>
      </c>
      <c r="AK125" s="12">
        <v>792</v>
      </c>
      <c r="AL125" s="12">
        <v>8706</v>
      </c>
      <c r="AM125" s="12">
        <v>1460</v>
      </c>
      <c r="AN125" s="12">
        <v>362</v>
      </c>
      <c r="AO125" s="12">
        <v>931</v>
      </c>
      <c r="AP125" s="12">
        <v>1011</v>
      </c>
      <c r="AQ125" s="12">
        <v>9721</v>
      </c>
      <c r="AR125" s="12">
        <v>1232</v>
      </c>
      <c r="AS125" s="12">
        <v>388</v>
      </c>
      <c r="AT125" s="12">
        <v>1116</v>
      </c>
      <c r="AU125" s="12">
        <v>971</v>
      </c>
      <c r="AV125" s="12">
        <v>10938</v>
      </c>
      <c r="AW125" s="12">
        <v>1433</v>
      </c>
      <c r="AX125" s="12">
        <v>192</v>
      </c>
      <c r="AY125" s="12">
        <v>879</v>
      </c>
      <c r="AZ125" s="13">
        <v>915</v>
      </c>
    </row>
    <row r="126" spans="1:52" x14ac:dyDescent="0.3">
      <c r="A126" s="1" t="s">
        <v>236</v>
      </c>
      <c r="B126" s="1" t="s">
        <v>237</v>
      </c>
      <c r="C126" s="12">
        <v>51500</v>
      </c>
      <c r="D126" s="12">
        <v>104</v>
      </c>
      <c r="E126" s="12">
        <v>98</v>
      </c>
      <c r="F126" s="12">
        <v>1421</v>
      </c>
      <c r="G126" s="12">
        <v>1435</v>
      </c>
      <c r="H126" s="12">
        <v>51280</v>
      </c>
      <c r="I126" s="12">
        <v>116</v>
      </c>
      <c r="J126" s="12">
        <v>165</v>
      </c>
      <c r="K126" s="12">
        <v>1366</v>
      </c>
      <c r="L126" s="12">
        <v>1573</v>
      </c>
      <c r="M126" s="12">
        <v>51280</v>
      </c>
      <c r="N126" s="12">
        <v>74</v>
      </c>
      <c r="O126" s="12">
        <v>108</v>
      </c>
      <c r="P126" s="12">
        <v>1528</v>
      </c>
      <c r="Q126" s="12">
        <v>1553</v>
      </c>
      <c r="R126" s="12">
        <v>51190</v>
      </c>
      <c r="S126" s="12">
        <v>128</v>
      </c>
      <c r="T126" s="12">
        <v>154</v>
      </c>
      <c r="U126" s="12">
        <v>1605</v>
      </c>
      <c r="V126" s="12">
        <v>1661</v>
      </c>
      <c r="W126" s="12">
        <v>51360</v>
      </c>
      <c r="X126" s="12">
        <v>98</v>
      </c>
      <c r="Y126" s="12">
        <v>102</v>
      </c>
      <c r="Z126" s="12">
        <v>1762</v>
      </c>
      <c r="AA126" s="12">
        <v>1616</v>
      </c>
      <c r="AB126" s="12">
        <v>51350</v>
      </c>
      <c r="AC126" s="12">
        <v>157</v>
      </c>
      <c r="AD126" s="12">
        <v>94</v>
      </c>
      <c r="AE126" s="12">
        <v>1600</v>
      </c>
      <c r="AF126" s="12">
        <v>1651</v>
      </c>
      <c r="AG126" s="12">
        <v>51450</v>
      </c>
      <c r="AH126" s="12">
        <v>173</v>
      </c>
      <c r="AI126" s="12">
        <v>134</v>
      </c>
      <c r="AJ126" s="12">
        <v>1702</v>
      </c>
      <c r="AK126" s="12">
        <v>1620</v>
      </c>
      <c r="AL126" s="12">
        <v>51400</v>
      </c>
      <c r="AM126" s="12">
        <v>110</v>
      </c>
      <c r="AN126" s="12">
        <v>140</v>
      </c>
      <c r="AO126" s="12">
        <v>1630</v>
      </c>
      <c r="AP126" s="12">
        <v>1630</v>
      </c>
      <c r="AQ126" s="12">
        <v>51540</v>
      </c>
      <c r="AR126" s="12">
        <v>140</v>
      </c>
      <c r="AS126" s="12">
        <v>90</v>
      </c>
      <c r="AT126" s="12">
        <v>1600</v>
      </c>
      <c r="AU126" s="12">
        <v>1490</v>
      </c>
      <c r="AV126" s="12">
        <v>51290</v>
      </c>
      <c r="AW126" s="12">
        <v>120</v>
      </c>
      <c r="AX126" s="12">
        <v>130</v>
      </c>
      <c r="AY126" s="12">
        <v>1430</v>
      </c>
      <c r="AZ126" s="13">
        <v>1310</v>
      </c>
    </row>
    <row r="127" spans="1:52" x14ac:dyDescent="0.3">
      <c r="A127" s="1" t="s">
        <v>238</v>
      </c>
      <c r="B127" s="1" t="s">
        <v>239</v>
      </c>
      <c r="C127" s="12">
        <v>173614</v>
      </c>
      <c r="D127" s="12">
        <v>2337</v>
      </c>
      <c r="E127" s="12">
        <v>1317</v>
      </c>
      <c r="F127" s="12">
        <v>9031</v>
      </c>
      <c r="G127" s="12">
        <v>8554</v>
      </c>
      <c r="H127" s="12">
        <v>176185</v>
      </c>
      <c r="I127" s="12">
        <v>1790</v>
      </c>
      <c r="J127" s="12">
        <v>1134</v>
      </c>
      <c r="K127" s="12">
        <v>9746</v>
      </c>
      <c r="L127" s="12">
        <v>8621</v>
      </c>
      <c r="M127" s="12">
        <v>177993</v>
      </c>
      <c r="N127" s="12">
        <v>1908</v>
      </c>
      <c r="O127" s="12">
        <v>1025</v>
      </c>
      <c r="P127" s="12">
        <v>9119</v>
      </c>
      <c r="Q127" s="12">
        <v>8972</v>
      </c>
      <c r="R127" s="12">
        <v>180973</v>
      </c>
      <c r="S127" s="12">
        <v>1938</v>
      </c>
      <c r="T127" s="12">
        <v>994</v>
      </c>
      <c r="U127" s="12">
        <v>10209</v>
      </c>
      <c r="V127" s="12">
        <v>9318</v>
      </c>
      <c r="W127" s="12">
        <v>184916</v>
      </c>
      <c r="X127" s="12">
        <v>2519</v>
      </c>
      <c r="Y127" s="12">
        <v>772</v>
      </c>
      <c r="Z127" s="12">
        <v>10788</v>
      </c>
      <c r="AA127" s="12">
        <v>9407</v>
      </c>
      <c r="AB127" s="12">
        <v>187633</v>
      </c>
      <c r="AC127" s="12">
        <v>2350</v>
      </c>
      <c r="AD127" s="12">
        <v>1180</v>
      </c>
      <c r="AE127" s="12">
        <v>10555</v>
      </c>
      <c r="AF127" s="12">
        <v>9706</v>
      </c>
      <c r="AG127" s="12">
        <v>190098</v>
      </c>
      <c r="AH127" s="12">
        <v>1990</v>
      </c>
      <c r="AI127" s="12">
        <v>1045</v>
      </c>
      <c r="AJ127" s="12">
        <v>12188</v>
      </c>
      <c r="AK127" s="12">
        <v>11278</v>
      </c>
      <c r="AL127" s="12">
        <v>192523</v>
      </c>
      <c r="AM127" s="12">
        <v>2303</v>
      </c>
      <c r="AN127" s="12">
        <v>1357</v>
      </c>
      <c r="AO127" s="12">
        <v>12740</v>
      </c>
      <c r="AP127" s="12">
        <v>11809</v>
      </c>
      <c r="AQ127" s="12">
        <v>194706</v>
      </c>
      <c r="AR127" s="12">
        <v>2293</v>
      </c>
      <c r="AS127" s="12">
        <v>1424</v>
      </c>
      <c r="AT127" s="12">
        <v>12739</v>
      </c>
      <c r="AU127" s="12">
        <v>11931</v>
      </c>
      <c r="AV127" s="12">
        <v>197200</v>
      </c>
      <c r="AW127" s="12">
        <v>2613</v>
      </c>
      <c r="AX127" s="12">
        <v>1335</v>
      </c>
      <c r="AY127" s="12">
        <v>12039</v>
      </c>
      <c r="AZ127" s="13">
        <v>11435</v>
      </c>
    </row>
    <row r="128" spans="1:52" x14ac:dyDescent="0.3">
      <c r="A128" s="1" t="s">
        <v>240</v>
      </c>
      <c r="B128" s="1" t="s">
        <v>891</v>
      </c>
      <c r="C128" s="12">
        <v>115326</v>
      </c>
      <c r="D128" s="12">
        <v>230</v>
      </c>
      <c r="E128" s="12">
        <v>385</v>
      </c>
      <c r="F128" s="12">
        <v>4714</v>
      </c>
      <c r="G128" s="12">
        <v>4030</v>
      </c>
      <c r="H128" s="12">
        <v>115553</v>
      </c>
      <c r="I128" s="12">
        <v>300</v>
      </c>
      <c r="J128" s="12">
        <v>315</v>
      </c>
      <c r="K128" s="12">
        <v>4952</v>
      </c>
      <c r="L128" s="12">
        <v>4339</v>
      </c>
      <c r="M128" s="12">
        <v>115912</v>
      </c>
      <c r="N128" s="12">
        <v>277</v>
      </c>
      <c r="O128" s="12">
        <v>161</v>
      </c>
      <c r="P128" s="12">
        <v>4685</v>
      </c>
      <c r="Q128" s="12">
        <v>4075</v>
      </c>
      <c r="R128" s="12">
        <v>116420</v>
      </c>
      <c r="S128" s="12">
        <v>293</v>
      </c>
      <c r="T128" s="12">
        <v>220</v>
      </c>
      <c r="U128" s="12">
        <v>4927</v>
      </c>
      <c r="V128" s="12">
        <v>4122</v>
      </c>
      <c r="W128" s="12">
        <v>116450</v>
      </c>
      <c r="X128" s="12">
        <v>312</v>
      </c>
      <c r="Y128" s="12">
        <v>248</v>
      </c>
      <c r="Z128" s="12">
        <v>4650</v>
      </c>
      <c r="AA128" s="12">
        <v>4203</v>
      </c>
      <c r="AB128" s="12">
        <v>116820</v>
      </c>
      <c r="AC128" s="12">
        <v>270</v>
      </c>
      <c r="AD128" s="12">
        <v>138</v>
      </c>
      <c r="AE128" s="12">
        <v>4793</v>
      </c>
      <c r="AF128" s="12">
        <v>4167</v>
      </c>
      <c r="AG128" s="12">
        <v>116863</v>
      </c>
      <c r="AH128" s="12">
        <v>258</v>
      </c>
      <c r="AI128" s="12">
        <v>183</v>
      </c>
      <c r="AJ128" s="12">
        <v>4793</v>
      </c>
      <c r="AK128" s="12">
        <v>4321</v>
      </c>
      <c r="AL128" s="12">
        <v>117181</v>
      </c>
      <c r="AM128" s="12">
        <v>285</v>
      </c>
      <c r="AN128" s="12">
        <v>195</v>
      </c>
      <c r="AO128" s="12">
        <v>4970</v>
      </c>
      <c r="AP128" s="12">
        <v>4204</v>
      </c>
      <c r="AQ128" s="12">
        <v>117203</v>
      </c>
      <c r="AR128" s="12">
        <v>252</v>
      </c>
      <c r="AS128" s="12">
        <v>159</v>
      </c>
      <c r="AT128" s="12">
        <v>4835</v>
      </c>
      <c r="AU128" s="12">
        <v>4353</v>
      </c>
      <c r="AV128" s="12">
        <v>118184</v>
      </c>
      <c r="AW128" s="12">
        <v>235</v>
      </c>
      <c r="AX128" s="12">
        <v>131</v>
      </c>
      <c r="AY128" s="12">
        <v>4836</v>
      </c>
      <c r="AZ128" s="13">
        <v>3372</v>
      </c>
    </row>
    <row r="129" spans="1:52" x14ac:dyDescent="0.3">
      <c r="A129" s="1" t="s">
        <v>241</v>
      </c>
      <c r="B129" s="1" t="s">
        <v>242</v>
      </c>
      <c r="C129" s="12">
        <v>70627</v>
      </c>
      <c r="D129" s="12">
        <v>162</v>
      </c>
      <c r="E129" s="12">
        <v>77</v>
      </c>
      <c r="F129" s="12">
        <v>1706</v>
      </c>
      <c r="G129" s="12">
        <v>1860</v>
      </c>
      <c r="H129" s="12">
        <v>70309</v>
      </c>
      <c r="I129" s="12">
        <v>95</v>
      </c>
      <c r="J129" s="12">
        <v>116</v>
      </c>
      <c r="K129" s="12">
        <v>1626</v>
      </c>
      <c r="L129" s="12">
        <v>1947</v>
      </c>
      <c r="M129" s="12">
        <v>70052</v>
      </c>
      <c r="N129" s="12">
        <v>87</v>
      </c>
      <c r="O129" s="12">
        <v>106</v>
      </c>
      <c r="P129" s="12">
        <v>1683</v>
      </c>
      <c r="Q129" s="12">
        <v>1914</v>
      </c>
      <c r="R129" s="12">
        <v>69866</v>
      </c>
      <c r="S129" s="12">
        <v>92</v>
      </c>
      <c r="T129" s="12">
        <v>96</v>
      </c>
      <c r="U129" s="12">
        <v>1789</v>
      </c>
      <c r="V129" s="12">
        <v>1942</v>
      </c>
      <c r="W129" s="12">
        <v>69688</v>
      </c>
      <c r="X129" s="12">
        <v>95</v>
      </c>
      <c r="Y129" s="12">
        <v>76</v>
      </c>
      <c r="Z129" s="12">
        <v>1792</v>
      </c>
      <c r="AA129" s="12">
        <v>1892</v>
      </c>
      <c r="AB129" s="12">
        <v>69306</v>
      </c>
      <c r="AC129" s="12">
        <v>73</v>
      </c>
      <c r="AD129" s="12">
        <v>56</v>
      </c>
      <c r="AE129" s="12">
        <v>1696</v>
      </c>
      <c r="AF129" s="12">
        <v>2083</v>
      </c>
      <c r="AG129" s="12">
        <v>68689</v>
      </c>
      <c r="AH129" s="12">
        <v>74</v>
      </c>
      <c r="AI129" s="12">
        <v>76</v>
      </c>
      <c r="AJ129" s="12">
        <v>1792</v>
      </c>
      <c r="AK129" s="12">
        <v>1980</v>
      </c>
      <c r="AL129" s="12">
        <v>68424</v>
      </c>
      <c r="AM129" s="12">
        <v>129</v>
      </c>
      <c r="AN129" s="12">
        <v>77</v>
      </c>
      <c r="AO129" s="12">
        <v>1780</v>
      </c>
      <c r="AP129" s="12">
        <v>1910</v>
      </c>
      <c r="AQ129" s="12">
        <v>68183</v>
      </c>
      <c r="AR129" s="12">
        <v>76</v>
      </c>
      <c r="AS129" s="12">
        <v>36</v>
      </c>
      <c r="AT129" s="12">
        <v>1889</v>
      </c>
      <c r="AU129" s="12">
        <v>2028</v>
      </c>
      <c r="AV129" s="12">
        <v>68041</v>
      </c>
      <c r="AW129" s="12">
        <v>85</v>
      </c>
      <c r="AX129" s="12">
        <v>45</v>
      </c>
      <c r="AY129" s="12">
        <v>1712</v>
      </c>
      <c r="AZ129" s="13">
        <v>1680</v>
      </c>
    </row>
    <row r="130" spans="1:52" x14ac:dyDescent="0.3">
      <c r="A130" s="1" t="s">
        <v>244</v>
      </c>
      <c r="B130" s="1" t="s">
        <v>245</v>
      </c>
      <c r="C130" s="12">
        <v>533760</v>
      </c>
      <c r="D130" s="12">
        <v>2211</v>
      </c>
      <c r="E130" s="12">
        <v>1441</v>
      </c>
      <c r="F130" s="12">
        <v>20446</v>
      </c>
      <c r="G130" s="12">
        <v>16214</v>
      </c>
      <c r="H130" s="12">
        <v>538249</v>
      </c>
      <c r="I130" s="12">
        <v>1740</v>
      </c>
      <c r="J130" s="12">
        <v>1047</v>
      </c>
      <c r="K130" s="12">
        <v>21166</v>
      </c>
      <c r="L130" s="12">
        <v>17418</v>
      </c>
      <c r="M130" s="12">
        <v>541738</v>
      </c>
      <c r="N130" s="12">
        <v>1914</v>
      </c>
      <c r="O130" s="12">
        <v>1452</v>
      </c>
      <c r="P130" s="12">
        <v>20062</v>
      </c>
      <c r="Q130" s="12">
        <v>16975</v>
      </c>
      <c r="R130" s="12">
        <v>545961</v>
      </c>
      <c r="S130" s="12">
        <v>2049</v>
      </c>
      <c r="T130" s="12">
        <v>1474</v>
      </c>
      <c r="U130" s="12">
        <v>21455</v>
      </c>
      <c r="V130" s="12">
        <v>17641</v>
      </c>
      <c r="W130" s="12">
        <v>550283</v>
      </c>
      <c r="X130" s="12">
        <v>2174</v>
      </c>
      <c r="Y130" s="12">
        <v>1671</v>
      </c>
      <c r="Z130" s="12">
        <v>21459</v>
      </c>
      <c r="AA130" s="12">
        <v>16954</v>
      </c>
      <c r="AB130" s="12">
        <v>555057</v>
      </c>
      <c r="AC130" s="12">
        <v>2179</v>
      </c>
      <c r="AD130" s="12">
        <v>1721</v>
      </c>
      <c r="AE130" s="12">
        <v>21364</v>
      </c>
      <c r="AF130" s="12">
        <v>16478</v>
      </c>
      <c r="AG130" s="12">
        <v>561349</v>
      </c>
      <c r="AH130" s="12">
        <v>1984</v>
      </c>
      <c r="AI130" s="12">
        <v>1853</v>
      </c>
      <c r="AJ130" s="12">
        <v>25639</v>
      </c>
      <c r="AK130" s="12">
        <v>18547</v>
      </c>
      <c r="AL130" s="12">
        <v>565968</v>
      </c>
      <c r="AM130" s="12">
        <v>2233</v>
      </c>
      <c r="AN130" s="12">
        <v>1491</v>
      </c>
      <c r="AO130" s="12">
        <v>24842</v>
      </c>
      <c r="AP130" s="12">
        <v>19405</v>
      </c>
      <c r="AQ130" s="12">
        <v>569578</v>
      </c>
      <c r="AR130" s="12">
        <v>1960</v>
      </c>
      <c r="AS130" s="12">
        <v>2513</v>
      </c>
      <c r="AT130" s="12">
        <v>25172</v>
      </c>
      <c r="AU130" s="12">
        <v>19645</v>
      </c>
      <c r="AV130" s="12">
        <v>573299</v>
      </c>
      <c r="AW130" s="12">
        <v>1927</v>
      </c>
      <c r="AX130" s="12">
        <v>1594</v>
      </c>
      <c r="AY130" s="12">
        <v>22685</v>
      </c>
      <c r="AZ130" s="13">
        <v>17750</v>
      </c>
    </row>
    <row r="131" spans="1:52" x14ac:dyDescent="0.3">
      <c r="A131" s="1" t="s">
        <v>246</v>
      </c>
      <c r="B131" s="1" t="s">
        <v>247</v>
      </c>
      <c r="C131" s="12">
        <v>83180</v>
      </c>
      <c r="D131" s="12">
        <v>433</v>
      </c>
      <c r="E131" s="12">
        <v>302</v>
      </c>
      <c r="F131" s="12">
        <v>5369</v>
      </c>
      <c r="G131" s="12">
        <v>4725</v>
      </c>
      <c r="H131" s="12">
        <v>83624</v>
      </c>
      <c r="I131" s="12">
        <v>409</v>
      </c>
      <c r="J131" s="12">
        <v>363</v>
      </c>
      <c r="K131" s="12">
        <v>5395</v>
      </c>
      <c r="L131" s="12">
        <v>4918</v>
      </c>
      <c r="M131" s="12">
        <v>84266</v>
      </c>
      <c r="N131" s="12">
        <v>399</v>
      </c>
      <c r="O131" s="12">
        <v>346</v>
      </c>
      <c r="P131" s="12">
        <v>5491</v>
      </c>
      <c r="Q131" s="12">
        <v>4821</v>
      </c>
      <c r="R131" s="12">
        <v>84920</v>
      </c>
      <c r="S131" s="12">
        <v>432</v>
      </c>
      <c r="T131" s="12">
        <v>324</v>
      </c>
      <c r="U131" s="12">
        <v>5911</v>
      </c>
      <c r="V131" s="12">
        <v>5319</v>
      </c>
      <c r="W131" s="12">
        <v>85548</v>
      </c>
      <c r="X131" s="12">
        <v>502</v>
      </c>
      <c r="Y131" s="12">
        <v>350</v>
      </c>
      <c r="Z131" s="12">
        <v>5966</v>
      </c>
      <c r="AA131" s="12">
        <v>5253</v>
      </c>
      <c r="AB131" s="12">
        <v>86121</v>
      </c>
      <c r="AC131" s="12">
        <v>489</v>
      </c>
      <c r="AD131" s="12">
        <v>408</v>
      </c>
      <c r="AE131" s="12">
        <v>5803</v>
      </c>
      <c r="AF131" s="12">
        <v>5206</v>
      </c>
      <c r="AG131" s="12">
        <v>87509</v>
      </c>
      <c r="AH131" s="12">
        <v>442</v>
      </c>
      <c r="AI131" s="12">
        <v>369</v>
      </c>
      <c r="AJ131" s="12">
        <v>7204</v>
      </c>
      <c r="AK131" s="12">
        <v>5742</v>
      </c>
      <c r="AL131" s="12">
        <v>89022</v>
      </c>
      <c r="AM131" s="12">
        <v>526</v>
      </c>
      <c r="AN131" s="12">
        <v>278</v>
      </c>
      <c r="AO131" s="12">
        <v>6907</v>
      </c>
      <c r="AP131" s="12">
        <v>5451</v>
      </c>
      <c r="AQ131" s="12">
        <v>89862</v>
      </c>
      <c r="AR131" s="12">
        <v>464</v>
      </c>
      <c r="AS131" s="12">
        <v>533</v>
      </c>
      <c r="AT131" s="12">
        <v>6818</v>
      </c>
      <c r="AU131" s="12">
        <v>5808</v>
      </c>
      <c r="AV131" s="12">
        <v>90264</v>
      </c>
      <c r="AW131" s="12">
        <v>456</v>
      </c>
      <c r="AX131" s="12">
        <v>328</v>
      </c>
      <c r="AY131" s="12">
        <v>5898</v>
      </c>
      <c r="AZ131" s="13">
        <v>5364</v>
      </c>
    </row>
    <row r="132" spans="1:52" x14ac:dyDescent="0.3">
      <c r="A132" s="1" t="s">
        <v>248</v>
      </c>
      <c r="B132" s="1" t="s">
        <v>249</v>
      </c>
      <c r="C132" s="12">
        <v>512994</v>
      </c>
      <c r="D132" s="12">
        <v>2323</v>
      </c>
      <c r="E132" s="12">
        <v>1253</v>
      </c>
      <c r="F132" s="12">
        <v>15772</v>
      </c>
      <c r="G132" s="12">
        <v>15517</v>
      </c>
      <c r="H132" s="12">
        <v>514261</v>
      </c>
      <c r="I132" s="12">
        <v>1856</v>
      </c>
      <c r="J132" s="12">
        <v>1129</v>
      </c>
      <c r="K132" s="12">
        <v>16040</v>
      </c>
      <c r="L132" s="12">
        <v>16084</v>
      </c>
      <c r="M132" s="12">
        <v>515923</v>
      </c>
      <c r="N132" s="12">
        <v>1862</v>
      </c>
      <c r="O132" s="12">
        <v>786</v>
      </c>
      <c r="P132" s="12">
        <v>16290</v>
      </c>
      <c r="Q132" s="12">
        <v>15697</v>
      </c>
      <c r="R132" s="12">
        <v>517573</v>
      </c>
      <c r="S132" s="12">
        <v>2198</v>
      </c>
      <c r="T132" s="12">
        <v>1424</v>
      </c>
      <c r="U132" s="12">
        <v>16926</v>
      </c>
      <c r="V132" s="12">
        <v>16232</v>
      </c>
      <c r="W132" s="12">
        <v>519347</v>
      </c>
      <c r="X132" s="12">
        <v>2281</v>
      </c>
      <c r="Y132" s="12">
        <v>1373</v>
      </c>
      <c r="Z132" s="12">
        <v>17154</v>
      </c>
      <c r="AA132" s="12">
        <v>15964</v>
      </c>
      <c r="AB132" s="12">
        <v>521776</v>
      </c>
      <c r="AC132" s="12">
        <v>2168</v>
      </c>
      <c r="AD132" s="12">
        <v>937</v>
      </c>
      <c r="AE132" s="12">
        <v>17232</v>
      </c>
      <c r="AF132" s="12">
        <v>15935</v>
      </c>
      <c r="AG132" s="12">
        <v>523662</v>
      </c>
      <c r="AH132" s="12">
        <v>2352</v>
      </c>
      <c r="AI132" s="12">
        <v>1415</v>
      </c>
      <c r="AJ132" s="12">
        <v>20289</v>
      </c>
      <c r="AK132" s="12">
        <v>18822</v>
      </c>
      <c r="AL132" s="12">
        <v>526980</v>
      </c>
      <c r="AM132" s="12">
        <v>2828</v>
      </c>
      <c r="AN132" s="12">
        <v>637</v>
      </c>
      <c r="AO132" s="12">
        <v>21282</v>
      </c>
      <c r="AP132" s="12">
        <v>19413</v>
      </c>
      <c r="AQ132" s="12">
        <v>530094</v>
      </c>
      <c r="AR132" s="12">
        <v>2695</v>
      </c>
      <c r="AS132" s="12">
        <v>927</v>
      </c>
      <c r="AT132" s="12">
        <v>22711</v>
      </c>
      <c r="AU132" s="12">
        <v>20737</v>
      </c>
      <c r="AV132" s="12">
        <v>533149</v>
      </c>
      <c r="AW132" s="12">
        <v>3135</v>
      </c>
      <c r="AX132" s="12">
        <v>707</v>
      </c>
      <c r="AY132" s="12">
        <v>21848</v>
      </c>
      <c r="AZ132" s="13">
        <v>19221</v>
      </c>
    </row>
    <row r="133" spans="1:52" x14ac:dyDescent="0.3">
      <c r="A133" s="1" t="s">
        <v>250</v>
      </c>
      <c r="B133" s="1" t="s">
        <v>251</v>
      </c>
      <c r="C133" s="12">
        <v>316915</v>
      </c>
      <c r="D133" s="12">
        <v>9043</v>
      </c>
      <c r="E133" s="12">
        <v>3837</v>
      </c>
      <c r="F133" s="12">
        <v>14802</v>
      </c>
      <c r="G133" s="12">
        <v>15576</v>
      </c>
      <c r="H133" s="12">
        <v>322504</v>
      </c>
      <c r="I133" s="12">
        <v>7050</v>
      </c>
      <c r="J133" s="12">
        <v>2576</v>
      </c>
      <c r="K133" s="12">
        <v>16392</v>
      </c>
      <c r="L133" s="12">
        <v>17384</v>
      </c>
      <c r="M133" s="12">
        <v>328423</v>
      </c>
      <c r="N133" s="12">
        <v>7330</v>
      </c>
      <c r="O133" s="12">
        <v>2737</v>
      </c>
      <c r="P133" s="12">
        <v>15671</v>
      </c>
      <c r="Q133" s="12">
        <v>16267</v>
      </c>
      <c r="R133" s="12">
        <v>335018</v>
      </c>
      <c r="S133" s="12">
        <v>8043</v>
      </c>
      <c r="T133" s="12">
        <v>3105</v>
      </c>
      <c r="U133" s="12">
        <v>16912</v>
      </c>
      <c r="V133" s="12">
        <v>17176</v>
      </c>
      <c r="W133" s="12">
        <v>344288</v>
      </c>
      <c r="X133" s="12">
        <v>10757</v>
      </c>
      <c r="Y133" s="12">
        <v>2845</v>
      </c>
      <c r="Z133" s="12">
        <v>16774</v>
      </c>
      <c r="AA133" s="12">
        <v>17153</v>
      </c>
      <c r="AB133" s="12">
        <v>353215</v>
      </c>
      <c r="AC133" s="12">
        <v>10416</v>
      </c>
      <c r="AD133" s="12">
        <v>2764</v>
      </c>
      <c r="AE133" s="12">
        <v>17042</v>
      </c>
      <c r="AF133" s="12">
        <v>17543</v>
      </c>
      <c r="AG133" s="12">
        <v>360149</v>
      </c>
      <c r="AH133" s="12">
        <v>8674</v>
      </c>
      <c r="AI133" s="12">
        <v>2368</v>
      </c>
      <c r="AJ133" s="12">
        <v>20125</v>
      </c>
      <c r="AK133" s="12">
        <v>21139</v>
      </c>
      <c r="AL133" s="12">
        <v>366785</v>
      </c>
      <c r="AM133" s="12">
        <v>10999</v>
      </c>
      <c r="AN133" s="12">
        <v>3369</v>
      </c>
      <c r="AO133" s="12">
        <v>21097</v>
      </c>
      <c r="AP133" s="12">
        <v>23370</v>
      </c>
      <c r="AQ133" s="12">
        <v>371521</v>
      </c>
      <c r="AR133" s="12">
        <v>11126</v>
      </c>
      <c r="AS133" s="12">
        <v>3549</v>
      </c>
      <c r="AT133" s="12">
        <v>21341</v>
      </c>
      <c r="AU133" s="12">
        <v>25582</v>
      </c>
      <c r="AV133" s="12">
        <v>379387</v>
      </c>
      <c r="AW133" s="12">
        <v>12782</v>
      </c>
      <c r="AX133" s="12">
        <v>3002</v>
      </c>
      <c r="AY133" s="12">
        <v>20689</v>
      </c>
      <c r="AZ133" s="13">
        <v>23725</v>
      </c>
    </row>
    <row r="134" spans="1:52" x14ac:dyDescent="0.3">
      <c r="A134" s="1" t="s">
        <v>252</v>
      </c>
      <c r="B134" s="1" t="s">
        <v>253</v>
      </c>
      <c r="C134" s="12">
        <v>55459</v>
      </c>
      <c r="D134" s="12">
        <v>182</v>
      </c>
      <c r="E134" s="12">
        <v>191</v>
      </c>
      <c r="F134" s="12">
        <v>2488</v>
      </c>
      <c r="G134" s="12">
        <v>2273</v>
      </c>
      <c r="H134" s="12">
        <v>55492</v>
      </c>
      <c r="I134" s="12">
        <v>162</v>
      </c>
      <c r="J134" s="12">
        <v>161</v>
      </c>
      <c r="K134" s="12">
        <v>2583</v>
      </c>
      <c r="L134" s="12">
        <v>2463</v>
      </c>
      <c r="M134" s="12">
        <v>55594</v>
      </c>
      <c r="N134" s="12">
        <v>158</v>
      </c>
      <c r="O134" s="12">
        <v>123</v>
      </c>
      <c r="P134" s="12">
        <v>2679</v>
      </c>
      <c r="Q134" s="12">
        <v>2446</v>
      </c>
      <c r="R134" s="12">
        <v>55750</v>
      </c>
      <c r="S134" s="12">
        <v>180</v>
      </c>
      <c r="T134" s="12">
        <v>175</v>
      </c>
      <c r="U134" s="12">
        <v>2785</v>
      </c>
      <c r="V134" s="12">
        <v>2494</v>
      </c>
      <c r="W134" s="12">
        <v>55826</v>
      </c>
      <c r="X134" s="12">
        <v>175</v>
      </c>
      <c r="Y134" s="12">
        <v>124</v>
      </c>
      <c r="Z134" s="12">
        <v>2789</v>
      </c>
      <c r="AA134" s="12">
        <v>2578</v>
      </c>
      <c r="AB134" s="12">
        <v>56343</v>
      </c>
      <c r="AC134" s="12">
        <v>163</v>
      </c>
      <c r="AD134" s="12">
        <v>80</v>
      </c>
      <c r="AE134" s="12">
        <v>2992</v>
      </c>
      <c r="AF134" s="12">
        <v>2346</v>
      </c>
      <c r="AG134" s="12">
        <v>56604</v>
      </c>
      <c r="AH134" s="12">
        <v>193</v>
      </c>
      <c r="AI134" s="12">
        <v>100</v>
      </c>
      <c r="AJ134" s="12">
        <v>3267</v>
      </c>
      <c r="AK134" s="12">
        <v>2879</v>
      </c>
      <c r="AL134" s="12">
        <v>56832</v>
      </c>
      <c r="AM134" s="12">
        <v>183</v>
      </c>
      <c r="AN134" s="12">
        <v>75</v>
      </c>
      <c r="AO134" s="12">
        <v>3192</v>
      </c>
      <c r="AP134" s="12">
        <v>2882</v>
      </c>
      <c r="AQ134" s="12">
        <v>57142</v>
      </c>
      <c r="AR134" s="12">
        <v>149</v>
      </c>
      <c r="AS134" s="12">
        <v>88</v>
      </c>
      <c r="AT134" s="12">
        <v>3388</v>
      </c>
      <c r="AU134" s="12">
        <v>2962</v>
      </c>
      <c r="AV134" s="12">
        <v>57338</v>
      </c>
      <c r="AW134" s="12">
        <v>146</v>
      </c>
      <c r="AX134" s="12">
        <v>53</v>
      </c>
      <c r="AY134" s="12">
        <v>2974</v>
      </c>
      <c r="AZ134" s="13">
        <v>2569</v>
      </c>
    </row>
    <row r="135" spans="1:52" x14ac:dyDescent="0.3">
      <c r="A135" s="1" t="s">
        <v>254</v>
      </c>
      <c r="B135" s="1" t="s">
        <v>255</v>
      </c>
      <c r="C135" s="12">
        <v>107053</v>
      </c>
      <c r="D135" s="12">
        <v>1036</v>
      </c>
      <c r="E135" s="12">
        <v>401</v>
      </c>
      <c r="F135" s="12">
        <v>4197</v>
      </c>
      <c r="G135" s="12">
        <v>4093</v>
      </c>
      <c r="H135" s="12">
        <v>108234</v>
      </c>
      <c r="I135" s="12">
        <v>1058</v>
      </c>
      <c r="J135" s="12">
        <v>746</v>
      </c>
      <c r="K135" s="12">
        <v>4463</v>
      </c>
      <c r="L135" s="12">
        <v>4562</v>
      </c>
      <c r="M135" s="12">
        <v>108953</v>
      </c>
      <c r="N135" s="12">
        <v>1024</v>
      </c>
      <c r="O135" s="12">
        <v>580</v>
      </c>
      <c r="P135" s="12">
        <v>4289</v>
      </c>
      <c r="Q135" s="12">
        <v>4887</v>
      </c>
      <c r="R135" s="12">
        <v>109874</v>
      </c>
      <c r="S135" s="12">
        <v>1265</v>
      </c>
      <c r="T135" s="12">
        <v>513</v>
      </c>
      <c r="U135" s="12">
        <v>4177</v>
      </c>
      <c r="V135" s="12">
        <v>4954</v>
      </c>
      <c r="W135" s="12">
        <v>110887</v>
      </c>
      <c r="X135" s="12">
        <v>1375</v>
      </c>
      <c r="Y135" s="12">
        <v>515</v>
      </c>
      <c r="Z135" s="12">
        <v>4308</v>
      </c>
      <c r="AA135" s="12">
        <v>5081</v>
      </c>
      <c r="AB135" s="12">
        <v>111546</v>
      </c>
      <c r="AC135" s="12">
        <v>1581</v>
      </c>
      <c r="AD135" s="12">
        <v>565</v>
      </c>
      <c r="AE135" s="12">
        <v>4041</v>
      </c>
      <c r="AF135" s="12">
        <v>5287</v>
      </c>
      <c r="AG135" s="12">
        <v>111664</v>
      </c>
      <c r="AH135" s="12">
        <v>1212</v>
      </c>
      <c r="AI135" s="12">
        <v>678</v>
      </c>
      <c r="AJ135" s="12">
        <v>4442</v>
      </c>
      <c r="AK135" s="12">
        <v>5657</v>
      </c>
      <c r="AL135" s="12">
        <v>112448</v>
      </c>
      <c r="AM135" s="12">
        <v>1382</v>
      </c>
      <c r="AN135" s="12">
        <v>826</v>
      </c>
      <c r="AO135" s="12">
        <v>4976</v>
      </c>
      <c r="AP135" s="12">
        <v>5496</v>
      </c>
      <c r="AQ135" s="12">
        <v>112409</v>
      </c>
      <c r="AR135" s="12">
        <v>1125</v>
      </c>
      <c r="AS135" s="12">
        <v>863</v>
      </c>
      <c r="AT135" s="12">
        <v>4953</v>
      </c>
      <c r="AU135" s="12">
        <v>6078</v>
      </c>
      <c r="AV135" s="12">
        <v>112474</v>
      </c>
      <c r="AW135" s="12">
        <v>1059</v>
      </c>
      <c r="AX135" s="12">
        <v>1082</v>
      </c>
      <c r="AY135" s="12">
        <v>4524</v>
      </c>
      <c r="AZ135" s="13">
        <v>5107</v>
      </c>
    </row>
    <row r="136" spans="1:52" x14ac:dyDescent="0.3">
      <c r="A136" s="1" t="s">
        <v>256</v>
      </c>
      <c r="B136" s="1" t="s">
        <v>257</v>
      </c>
      <c r="C136" s="12">
        <v>364815</v>
      </c>
      <c r="D136" s="12">
        <v>4197</v>
      </c>
      <c r="E136" s="12">
        <v>2204</v>
      </c>
      <c r="F136" s="12">
        <v>18492</v>
      </c>
      <c r="G136" s="12">
        <v>18351</v>
      </c>
      <c r="H136" s="12">
        <v>369189</v>
      </c>
      <c r="I136" s="12">
        <v>3548</v>
      </c>
      <c r="J136" s="12">
        <v>1779</v>
      </c>
      <c r="K136" s="12">
        <v>19442</v>
      </c>
      <c r="L136" s="12">
        <v>20196</v>
      </c>
      <c r="M136" s="12">
        <v>373628</v>
      </c>
      <c r="N136" s="12">
        <v>3293</v>
      </c>
      <c r="O136" s="12">
        <v>1586</v>
      </c>
      <c r="P136" s="12">
        <v>19199</v>
      </c>
      <c r="Q136" s="12">
        <v>19823</v>
      </c>
      <c r="R136" s="12">
        <v>377073</v>
      </c>
      <c r="S136" s="12">
        <v>4236</v>
      </c>
      <c r="T136" s="12">
        <v>1881</v>
      </c>
      <c r="U136" s="12">
        <v>19983</v>
      </c>
      <c r="V136" s="12">
        <v>22345</v>
      </c>
      <c r="W136" s="12">
        <v>380070</v>
      </c>
      <c r="X136" s="12">
        <v>4495</v>
      </c>
      <c r="Y136" s="12">
        <v>2050</v>
      </c>
      <c r="Z136" s="12">
        <v>20355</v>
      </c>
      <c r="AA136" s="12">
        <v>22960</v>
      </c>
      <c r="AB136" s="12">
        <v>383301</v>
      </c>
      <c r="AC136" s="12">
        <v>4674</v>
      </c>
      <c r="AD136" s="12">
        <v>2127</v>
      </c>
      <c r="AE136" s="12">
        <v>20656</v>
      </c>
      <c r="AF136" s="12">
        <v>23458</v>
      </c>
      <c r="AG136" s="12">
        <v>384837</v>
      </c>
      <c r="AH136" s="12">
        <v>4008</v>
      </c>
      <c r="AI136" s="12">
        <v>2385</v>
      </c>
      <c r="AJ136" s="12">
        <v>23076</v>
      </c>
      <c r="AK136" s="12">
        <v>26490</v>
      </c>
      <c r="AL136" s="12">
        <v>385346</v>
      </c>
      <c r="AM136" s="12">
        <v>3790</v>
      </c>
      <c r="AN136" s="12">
        <v>1936</v>
      </c>
      <c r="AO136" s="12">
        <v>22897</v>
      </c>
      <c r="AP136" s="12">
        <v>27263</v>
      </c>
      <c r="AQ136" s="12">
        <v>386710</v>
      </c>
      <c r="AR136" s="12">
        <v>3581</v>
      </c>
      <c r="AS136" s="12">
        <v>2295</v>
      </c>
      <c r="AT136" s="12">
        <v>24761</v>
      </c>
      <c r="AU136" s="12">
        <v>27542</v>
      </c>
      <c r="AV136" s="12">
        <v>388563</v>
      </c>
      <c r="AW136" s="12">
        <v>3357</v>
      </c>
      <c r="AX136" s="12">
        <v>2448</v>
      </c>
      <c r="AY136" s="12">
        <v>22865</v>
      </c>
      <c r="AZ136" s="13">
        <v>24314</v>
      </c>
    </row>
    <row r="137" spans="1:52" x14ac:dyDescent="0.3">
      <c r="A137" s="1" t="s">
        <v>258</v>
      </c>
      <c r="B137" s="15" t="s">
        <v>259</v>
      </c>
      <c r="C137" s="12">
        <v>145298</v>
      </c>
      <c r="D137" s="12">
        <v>737</v>
      </c>
      <c r="E137" s="12">
        <v>694</v>
      </c>
      <c r="F137" s="12">
        <v>6621</v>
      </c>
      <c r="G137" s="12">
        <v>6106</v>
      </c>
      <c r="H137" s="12">
        <v>146728</v>
      </c>
      <c r="I137" s="12">
        <v>594</v>
      </c>
      <c r="J137" s="12">
        <v>603</v>
      </c>
      <c r="K137" s="12">
        <v>7381</v>
      </c>
      <c r="L137" s="12">
        <v>6624</v>
      </c>
      <c r="M137" s="12">
        <v>148075</v>
      </c>
      <c r="N137" s="12">
        <v>576</v>
      </c>
      <c r="O137" s="12">
        <v>514</v>
      </c>
      <c r="P137" s="12">
        <v>7256</v>
      </c>
      <c r="Q137" s="12">
        <v>6596</v>
      </c>
      <c r="R137" s="12">
        <v>149515</v>
      </c>
      <c r="S137" s="12">
        <v>700</v>
      </c>
      <c r="T137" s="12">
        <v>356</v>
      </c>
      <c r="U137" s="12">
        <v>7602</v>
      </c>
      <c r="V137" s="12">
        <v>7332</v>
      </c>
      <c r="W137" s="12">
        <v>151069</v>
      </c>
      <c r="X137" s="12">
        <v>860</v>
      </c>
      <c r="Y137" s="12">
        <v>389</v>
      </c>
      <c r="Z137" s="12">
        <v>7541</v>
      </c>
      <c r="AA137" s="12">
        <v>7393</v>
      </c>
      <c r="AB137" s="12">
        <v>152445</v>
      </c>
      <c r="AC137" s="12">
        <v>975</v>
      </c>
      <c r="AD137" s="12">
        <v>521</v>
      </c>
      <c r="AE137" s="12">
        <v>7984</v>
      </c>
      <c r="AF137" s="12">
        <v>7757</v>
      </c>
      <c r="AG137" s="12">
        <v>153316</v>
      </c>
      <c r="AH137" s="12">
        <v>799</v>
      </c>
      <c r="AI137" s="12">
        <v>471</v>
      </c>
      <c r="AJ137" s="12">
        <v>8571</v>
      </c>
      <c r="AK137" s="12">
        <v>8652</v>
      </c>
      <c r="AL137" s="12">
        <v>154280</v>
      </c>
      <c r="AM137" s="12">
        <v>914</v>
      </c>
      <c r="AN137" s="12">
        <v>615</v>
      </c>
      <c r="AO137" s="12">
        <v>8212</v>
      </c>
      <c r="AP137" s="12">
        <v>8283</v>
      </c>
      <c r="AQ137" s="12">
        <v>154763</v>
      </c>
      <c r="AR137" s="12">
        <v>834</v>
      </c>
      <c r="AS137" s="12">
        <v>654</v>
      </c>
      <c r="AT137" s="12">
        <v>8445</v>
      </c>
      <c r="AU137" s="12">
        <v>8677</v>
      </c>
      <c r="AV137" s="12">
        <v>155457</v>
      </c>
      <c r="AW137" s="12">
        <v>800</v>
      </c>
      <c r="AX137" s="12">
        <v>653</v>
      </c>
      <c r="AY137" s="12">
        <v>7635</v>
      </c>
      <c r="AZ137" s="13">
        <v>7484</v>
      </c>
    </row>
    <row r="138" spans="1:52" x14ac:dyDescent="0.3">
      <c r="A138" s="1" t="s">
        <v>260</v>
      </c>
      <c r="B138" s="1" t="s">
        <v>261</v>
      </c>
      <c r="C138" s="12">
        <v>105584</v>
      </c>
      <c r="D138" s="12">
        <v>326</v>
      </c>
      <c r="E138" s="12">
        <v>319</v>
      </c>
      <c r="F138" s="12">
        <v>3484</v>
      </c>
      <c r="G138" s="12">
        <v>3708</v>
      </c>
      <c r="H138" s="12">
        <v>105503</v>
      </c>
      <c r="I138" s="12">
        <v>252</v>
      </c>
      <c r="J138" s="12">
        <v>310</v>
      </c>
      <c r="K138" s="12">
        <v>3565</v>
      </c>
      <c r="L138" s="12">
        <v>3943</v>
      </c>
      <c r="M138" s="12">
        <v>105726</v>
      </c>
      <c r="N138" s="12">
        <v>238</v>
      </c>
      <c r="O138" s="12">
        <v>235</v>
      </c>
      <c r="P138" s="12">
        <v>3627</v>
      </c>
      <c r="Q138" s="12">
        <v>3653</v>
      </c>
      <c r="R138" s="12">
        <v>105877</v>
      </c>
      <c r="S138" s="12">
        <v>275</v>
      </c>
      <c r="T138" s="12">
        <v>335</v>
      </c>
      <c r="U138" s="12">
        <v>3780</v>
      </c>
      <c r="V138" s="12">
        <v>3758</v>
      </c>
      <c r="W138" s="12">
        <v>105998</v>
      </c>
      <c r="X138" s="12">
        <v>397</v>
      </c>
      <c r="Y138" s="12">
        <v>356</v>
      </c>
      <c r="Z138" s="12">
        <v>3743</v>
      </c>
      <c r="AA138" s="12">
        <v>3779</v>
      </c>
      <c r="AB138" s="12">
        <v>106327</v>
      </c>
      <c r="AC138" s="12">
        <v>335</v>
      </c>
      <c r="AD138" s="12">
        <v>181</v>
      </c>
      <c r="AE138" s="12">
        <v>3712</v>
      </c>
      <c r="AF138" s="12">
        <v>3652</v>
      </c>
      <c r="AG138" s="12">
        <v>106347</v>
      </c>
      <c r="AH138" s="12">
        <v>358</v>
      </c>
      <c r="AI138" s="12">
        <v>351</v>
      </c>
      <c r="AJ138" s="12">
        <v>4198</v>
      </c>
      <c r="AK138" s="12">
        <v>4152</v>
      </c>
      <c r="AL138" s="12">
        <v>106566</v>
      </c>
      <c r="AM138" s="12">
        <v>355</v>
      </c>
      <c r="AN138" s="12">
        <v>186</v>
      </c>
      <c r="AO138" s="12">
        <v>4223</v>
      </c>
      <c r="AP138" s="12">
        <v>4172</v>
      </c>
      <c r="AQ138" s="12">
        <v>106803</v>
      </c>
      <c r="AR138" s="12">
        <v>327</v>
      </c>
      <c r="AS138" s="12">
        <v>253</v>
      </c>
      <c r="AT138" s="12">
        <v>4562</v>
      </c>
      <c r="AU138" s="12">
        <v>4321</v>
      </c>
      <c r="AV138" s="12">
        <v>107402</v>
      </c>
      <c r="AW138" s="12">
        <v>350</v>
      </c>
      <c r="AX138" s="12">
        <v>205</v>
      </c>
      <c r="AY138" s="12">
        <v>4383</v>
      </c>
      <c r="AZ138" s="13">
        <v>3694</v>
      </c>
    </row>
    <row r="139" spans="1:52" x14ac:dyDescent="0.3">
      <c r="A139" s="1" t="s">
        <v>262</v>
      </c>
      <c r="B139" s="15" t="s">
        <v>263</v>
      </c>
      <c r="C139" s="12">
        <v>97604</v>
      </c>
      <c r="D139" s="12">
        <v>469</v>
      </c>
      <c r="E139" s="12">
        <v>289</v>
      </c>
      <c r="F139" s="12">
        <v>4974</v>
      </c>
      <c r="G139" s="12">
        <v>4726</v>
      </c>
      <c r="H139" s="12">
        <v>98851</v>
      </c>
      <c r="I139" s="12">
        <v>402</v>
      </c>
      <c r="J139" s="12">
        <v>314</v>
      </c>
      <c r="K139" s="12">
        <v>5946</v>
      </c>
      <c r="L139" s="12">
        <v>5438</v>
      </c>
      <c r="M139" s="12">
        <v>100399</v>
      </c>
      <c r="N139" s="12">
        <v>430</v>
      </c>
      <c r="O139" s="12">
        <v>285</v>
      </c>
      <c r="P139" s="12">
        <v>5992</v>
      </c>
      <c r="Q139" s="12">
        <v>5186</v>
      </c>
      <c r="R139" s="12">
        <v>102010</v>
      </c>
      <c r="S139" s="12">
        <v>514</v>
      </c>
      <c r="T139" s="12">
        <v>214</v>
      </c>
      <c r="U139" s="12">
        <v>6254</v>
      </c>
      <c r="V139" s="12">
        <v>5674</v>
      </c>
      <c r="W139" s="12">
        <v>103531</v>
      </c>
      <c r="X139" s="12">
        <v>520</v>
      </c>
      <c r="Y139" s="12">
        <v>252</v>
      </c>
      <c r="Z139" s="12">
        <v>6506</v>
      </c>
      <c r="AA139" s="12">
        <v>5829</v>
      </c>
      <c r="AB139" s="12">
        <v>105117</v>
      </c>
      <c r="AC139" s="12">
        <v>613</v>
      </c>
      <c r="AD139" s="12">
        <v>273</v>
      </c>
      <c r="AE139" s="12">
        <v>6629</v>
      </c>
      <c r="AF139" s="12">
        <v>5961</v>
      </c>
      <c r="AG139" s="12">
        <v>107516</v>
      </c>
      <c r="AH139" s="12">
        <v>526</v>
      </c>
      <c r="AI139" s="12">
        <v>329</v>
      </c>
      <c r="AJ139" s="12">
        <v>8005</v>
      </c>
      <c r="AK139" s="12">
        <v>6452</v>
      </c>
      <c r="AL139" s="12">
        <v>109709</v>
      </c>
      <c r="AM139" s="12">
        <v>495</v>
      </c>
      <c r="AN139" s="12">
        <v>379</v>
      </c>
      <c r="AO139" s="12">
        <v>8209</v>
      </c>
      <c r="AP139" s="12">
        <v>6853</v>
      </c>
      <c r="AQ139" s="12">
        <v>112606</v>
      </c>
      <c r="AR139" s="12">
        <v>454</v>
      </c>
      <c r="AS139" s="12">
        <v>322</v>
      </c>
      <c r="AT139" s="12">
        <v>8985</v>
      </c>
      <c r="AU139" s="12">
        <v>7003</v>
      </c>
      <c r="AV139" s="12">
        <v>114051</v>
      </c>
      <c r="AW139" s="12">
        <v>414</v>
      </c>
      <c r="AX139" s="12">
        <v>452</v>
      </c>
      <c r="AY139" s="12">
        <v>7115</v>
      </c>
      <c r="AZ139" s="13">
        <v>6328</v>
      </c>
    </row>
    <row r="140" spans="1:52" x14ac:dyDescent="0.3">
      <c r="A140" s="1" t="s">
        <v>265</v>
      </c>
      <c r="B140" s="1" t="s">
        <v>892</v>
      </c>
      <c r="C140" s="12">
        <v>93919</v>
      </c>
      <c r="D140" s="12">
        <v>161</v>
      </c>
      <c r="E140" s="12">
        <v>213</v>
      </c>
      <c r="F140" s="12">
        <v>4206</v>
      </c>
      <c r="G140" s="12">
        <v>4069</v>
      </c>
      <c r="H140" s="12">
        <v>94053</v>
      </c>
      <c r="I140" s="12">
        <v>197</v>
      </c>
      <c r="J140" s="12">
        <v>255</v>
      </c>
      <c r="K140" s="12">
        <v>4664</v>
      </c>
      <c r="L140" s="12">
        <v>4422</v>
      </c>
      <c r="M140" s="12">
        <v>94518</v>
      </c>
      <c r="N140" s="12">
        <v>188</v>
      </c>
      <c r="O140" s="12">
        <v>109</v>
      </c>
      <c r="P140" s="12">
        <v>4527</v>
      </c>
      <c r="Q140" s="12">
        <v>4030</v>
      </c>
      <c r="R140" s="12">
        <v>94837</v>
      </c>
      <c r="S140" s="12">
        <v>201</v>
      </c>
      <c r="T140" s="12">
        <v>143</v>
      </c>
      <c r="U140" s="12">
        <v>4714</v>
      </c>
      <c r="V140" s="12">
        <v>4361</v>
      </c>
      <c r="W140" s="12">
        <v>94836</v>
      </c>
      <c r="X140" s="12">
        <v>234</v>
      </c>
      <c r="Y140" s="12">
        <v>145</v>
      </c>
      <c r="Z140" s="12">
        <v>4340</v>
      </c>
      <c r="AA140" s="12">
        <v>4271</v>
      </c>
      <c r="AB140" s="12">
        <v>94984</v>
      </c>
      <c r="AC140" s="12">
        <v>217</v>
      </c>
      <c r="AD140" s="12">
        <v>105</v>
      </c>
      <c r="AE140" s="12">
        <v>4394</v>
      </c>
      <c r="AF140" s="12">
        <v>4201</v>
      </c>
      <c r="AG140" s="12">
        <v>95159</v>
      </c>
      <c r="AH140" s="12">
        <v>203</v>
      </c>
      <c r="AI140" s="12">
        <v>148</v>
      </c>
      <c r="AJ140" s="12">
        <v>4346</v>
      </c>
      <c r="AK140" s="12">
        <v>4000</v>
      </c>
      <c r="AL140" s="12">
        <v>95330</v>
      </c>
      <c r="AM140" s="12">
        <v>336</v>
      </c>
      <c r="AN140" s="12">
        <v>178</v>
      </c>
      <c r="AO140" s="12">
        <v>4358</v>
      </c>
      <c r="AP140" s="12">
        <v>4052</v>
      </c>
      <c r="AQ140" s="12">
        <v>95696</v>
      </c>
      <c r="AR140" s="12">
        <v>302</v>
      </c>
      <c r="AS140" s="12">
        <v>143</v>
      </c>
      <c r="AT140" s="12">
        <v>4577</v>
      </c>
      <c r="AU140" s="12">
        <v>4099</v>
      </c>
      <c r="AV140" s="12">
        <v>96664</v>
      </c>
      <c r="AW140" s="12">
        <v>292</v>
      </c>
      <c r="AX140" s="12">
        <v>107</v>
      </c>
      <c r="AY140" s="12">
        <v>4565</v>
      </c>
      <c r="AZ140" s="13">
        <v>3379</v>
      </c>
    </row>
    <row r="141" spans="1:52" x14ac:dyDescent="0.3">
      <c r="A141" s="1" t="s">
        <v>266</v>
      </c>
      <c r="B141" s="1" t="s">
        <v>267</v>
      </c>
      <c r="C141" s="12">
        <v>248943</v>
      </c>
      <c r="D141" s="12">
        <v>1962</v>
      </c>
      <c r="E141" s="12">
        <v>1015</v>
      </c>
      <c r="F141" s="12">
        <v>9774</v>
      </c>
      <c r="G141" s="12">
        <v>10254</v>
      </c>
      <c r="H141" s="12">
        <v>250582</v>
      </c>
      <c r="I141" s="12">
        <v>1578</v>
      </c>
      <c r="J141" s="12">
        <v>1327</v>
      </c>
      <c r="K141" s="12">
        <v>10877</v>
      </c>
      <c r="L141" s="12">
        <v>11163</v>
      </c>
      <c r="M141" s="12">
        <v>251312</v>
      </c>
      <c r="N141" s="12">
        <v>1807</v>
      </c>
      <c r="O141" s="12">
        <v>1297</v>
      </c>
      <c r="P141" s="12">
        <v>10246</v>
      </c>
      <c r="Q141" s="12">
        <v>11386</v>
      </c>
      <c r="R141" s="12">
        <v>252313</v>
      </c>
      <c r="S141" s="12">
        <v>1994</v>
      </c>
      <c r="T141" s="12">
        <v>1045</v>
      </c>
      <c r="U141" s="12">
        <v>10721</v>
      </c>
      <c r="V141" s="12">
        <v>12000</v>
      </c>
      <c r="W141" s="12">
        <v>253875</v>
      </c>
      <c r="X141" s="12">
        <v>2178</v>
      </c>
      <c r="Y141" s="12">
        <v>1175</v>
      </c>
      <c r="Z141" s="12">
        <v>10942</v>
      </c>
      <c r="AA141" s="12">
        <v>11577</v>
      </c>
      <c r="AB141" s="12">
        <v>256203</v>
      </c>
      <c r="AC141" s="12">
        <v>2464</v>
      </c>
      <c r="AD141" s="12">
        <v>1086</v>
      </c>
      <c r="AE141" s="12">
        <v>10827</v>
      </c>
      <c r="AF141" s="12">
        <v>10967</v>
      </c>
      <c r="AG141" s="12">
        <v>257034</v>
      </c>
      <c r="AH141" s="12">
        <v>2115</v>
      </c>
      <c r="AI141" s="12">
        <v>1066</v>
      </c>
      <c r="AJ141" s="12">
        <v>12702</v>
      </c>
      <c r="AK141" s="12">
        <v>13893</v>
      </c>
      <c r="AL141" s="12">
        <v>257174</v>
      </c>
      <c r="AM141" s="12">
        <v>2520</v>
      </c>
      <c r="AN141" s="12">
        <v>1947</v>
      </c>
      <c r="AO141" s="12">
        <v>13140</v>
      </c>
      <c r="AP141" s="12">
        <v>14252</v>
      </c>
      <c r="AQ141" s="12">
        <v>257302</v>
      </c>
      <c r="AR141" s="12">
        <v>2373</v>
      </c>
      <c r="AS141" s="12">
        <v>1353</v>
      </c>
      <c r="AT141" s="12">
        <v>13148</v>
      </c>
      <c r="AU141" s="12">
        <v>14814</v>
      </c>
      <c r="AV141" s="12">
        <v>256814</v>
      </c>
      <c r="AW141" s="12">
        <v>2268</v>
      </c>
      <c r="AX141" s="12">
        <v>844</v>
      </c>
      <c r="AY141" s="12">
        <v>11701</v>
      </c>
      <c r="AZ141" s="13">
        <v>13875</v>
      </c>
    </row>
    <row r="142" spans="1:52" x14ac:dyDescent="0.3">
      <c r="A142" s="1" t="s">
        <v>268</v>
      </c>
      <c r="B142" s="1" t="s">
        <v>269</v>
      </c>
      <c r="C142" s="12">
        <v>71104</v>
      </c>
      <c r="D142" s="12">
        <v>160</v>
      </c>
      <c r="E142" s="12">
        <v>195</v>
      </c>
      <c r="F142" s="12">
        <v>3183</v>
      </c>
      <c r="G142" s="12">
        <v>2925</v>
      </c>
      <c r="H142" s="12">
        <v>71386</v>
      </c>
      <c r="I142" s="12">
        <v>149</v>
      </c>
      <c r="J142" s="12">
        <v>124</v>
      </c>
      <c r="K142" s="12">
        <v>3007</v>
      </c>
      <c r="L142" s="12">
        <v>2608</v>
      </c>
      <c r="M142" s="12">
        <v>71372</v>
      </c>
      <c r="N142" s="12">
        <v>135</v>
      </c>
      <c r="O142" s="12">
        <v>121</v>
      </c>
      <c r="P142" s="12">
        <v>2912</v>
      </c>
      <c r="Q142" s="12">
        <v>2750</v>
      </c>
      <c r="R142" s="12">
        <v>71420</v>
      </c>
      <c r="S142" s="12">
        <v>149</v>
      </c>
      <c r="T142" s="12">
        <v>64</v>
      </c>
      <c r="U142" s="12">
        <v>3117</v>
      </c>
      <c r="V142" s="12">
        <v>2888</v>
      </c>
      <c r="W142" s="12">
        <v>71301</v>
      </c>
      <c r="X142" s="12">
        <v>143</v>
      </c>
      <c r="Y142" s="12">
        <v>66</v>
      </c>
      <c r="Z142" s="12">
        <v>3136</v>
      </c>
      <c r="AA142" s="12">
        <v>2867</v>
      </c>
      <c r="AB142" s="12">
        <v>71477</v>
      </c>
      <c r="AC142" s="12">
        <v>141</v>
      </c>
      <c r="AD142" s="12">
        <v>77</v>
      </c>
      <c r="AE142" s="12">
        <v>3192</v>
      </c>
      <c r="AF142" s="12">
        <v>2863</v>
      </c>
      <c r="AG142" s="12">
        <v>71849</v>
      </c>
      <c r="AH142" s="12">
        <v>146</v>
      </c>
      <c r="AI142" s="12">
        <v>72</v>
      </c>
      <c r="AJ142" s="12">
        <v>3978</v>
      </c>
      <c r="AK142" s="12">
        <v>3438</v>
      </c>
      <c r="AL142" s="12">
        <v>71977</v>
      </c>
      <c r="AM142" s="12">
        <v>150</v>
      </c>
      <c r="AN142" s="12">
        <v>113</v>
      </c>
      <c r="AO142" s="12">
        <v>3876</v>
      </c>
      <c r="AP142" s="12">
        <v>3484</v>
      </c>
      <c r="AQ142" s="12">
        <v>72325</v>
      </c>
      <c r="AR142" s="12">
        <v>148</v>
      </c>
      <c r="AS142" s="12">
        <v>72</v>
      </c>
      <c r="AT142" s="12">
        <v>4167</v>
      </c>
      <c r="AU142" s="12">
        <v>3589</v>
      </c>
      <c r="AV142" s="12">
        <v>72422</v>
      </c>
      <c r="AW142" s="12">
        <v>123</v>
      </c>
      <c r="AX142" s="12">
        <v>49</v>
      </c>
      <c r="AY142" s="12">
        <v>3620</v>
      </c>
      <c r="AZ142" s="13">
        <v>3077</v>
      </c>
    </row>
    <row r="143" spans="1:52" x14ac:dyDescent="0.3">
      <c r="A143" s="1" t="s">
        <v>893</v>
      </c>
      <c r="B143" s="1" t="s">
        <v>894</v>
      </c>
      <c r="C143" s="12">
        <v>148191</v>
      </c>
      <c r="D143" s="12">
        <v>672</v>
      </c>
      <c r="E143" s="12">
        <v>1134</v>
      </c>
      <c r="F143" s="12">
        <v>2529</v>
      </c>
      <c r="G143" s="12">
        <v>2892</v>
      </c>
      <c r="H143" s="12">
        <v>148619</v>
      </c>
      <c r="I143" s="12">
        <v>737</v>
      </c>
      <c r="J143" s="12">
        <v>1048</v>
      </c>
      <c r="K143" s="12">
        <v>2792</v>
      </c>
      <c r="L143" s="12">
        <v>3159</v>
      </c>
      <c r="M143" s="12">
        <v>148632</v>
      </c>
      <c r="N143" s="12">
        <v>643</v>
      </c>
      <c r="O143" s="12">
        <v>979</v>
      </c>
      <c r="P143" s="12">
        <v>2913</v>
      </c>
      <c r="Q143" s="12">
        <v>3475</v>
      </c>
      <c r="R143" s="12">
        <v>149198</v>
      </c>
      <c r="S143" s="12">
        <v>683</v>
      </c>
      <c r="T143" s="12">
        <v>885</v>
      </c>
      <c r="U143" s="12">
        <v>3104</v>
      </c>
      <c r="V143" s="12">
        <v>3600</v>
      </c>
      <c r="W143" s="12">
        <v>149473</v>
      </c>
      <c r="X143" s="12">
        <v>569</v>
      </c>
      <c r="Y143" s="12">
        <v>792</v>
      </c>
      <c r="Z143" s="12">
        <v>3057</v>
      </c>
      <c r="AA143" s="12">
        <v>3092</v>
      </c>
      <c r="AB143" s="12">
        <v>150142</v>
      </c>
      <c r="AC143" s="12">
        <v>618</v>
      </c>
      <c r="AD143" s="12">
        <v>693</v>
      </c>
      <c r="AE143" s="12">
        <v>3338</v>
      </c>
      <c r="AF143" s="12">
        <v>3842</v>
      </c>
      <c r="AG143" s="12">
        <v>150497</v>
      </c>
      <c r="AH143" s="12">
        <v>468</v>
      </c>
      <c r="AI143" s="12">
        <v>655</v>
      </c>
      <c r="AJ143" s="12">
        <v>3656</v>
      </c>
      <c r="AK143" s="12">
        <v>4002</v>
      </c>
      <c r="AL143" s="12">
        <v>150679</v>
      </c>
      <c r="AM143" s="12">
        <v>441</v>
      </c>
      <c r="AN143" s="12">
        <v>552</v>
      </c>
      <c r="AO143" s="12">
        <v>3535</v>
      </c>
      <c r="AP143" s="12">
        <v>4029</v>
      </c>
      <c r="AQ143" s="12">
        <v>151284</v>
      </c>
      <c r="AR143" s="12">
        <v>589</v>
      </c>
      <c r="AS143" s="12">
        <v>566</v>
      </c>
      <c r="AT143" s="12">
        <v>3795</v>
      </c>
      <c r="AU143" s="12">
        <v>3995</v>
      </c>
      <c r="AV143" s="12">
        <v>151109</v>
      </c>
      <c r="AW143" s="12">
        <v>472</v>
      </c>
      <c r="AX143" s="12">
        <v>583</v>
      </c>
      <c r="AY143" s="12">
        <v>3340</v>
      </c>
      <c r="AZ143" s="13">
        <v>3960</v>
      </c>
    </row>
    <row r="144" spans="1:52" x14ac:dyDescent="0.3">
      <c r="A144" s="1" t="s">
        <v>270</v>
      </c>
      <c r="B144" s="1" t="s">
        <v>271</v>
      </c>
      <c r="C144" s="12">
        <v>302468</v>
      </c>
      <c r="D144" s="12">
        <v>1052</v>
      </c>
      <c r="E144" s="12">
        <v>536</v>
      </c>
      <c r="F144" s="12">
        <v>7014</v>
      </c>
      <c r="G144" s="12">
        <v>8034</v>
      </c>
      <c r="H144" s="12">
        <v>302920</v>
      </c>
      <c r="I144" s="12">
        <v>957</v>
      </c>
      <c r="J144" s="12">
        <v>643</v>
      </c>
      <c r="K144" s="12">
        <v>7587</v>
      </c>
      <c r="L144" s="12">
        <v>8590</v>
      </c>
      <c r="M144" s="12">
        <v>303693</v>
      </c>
      <c r="N144" s="12">
        <v>1061</v>
      </c>
      <c r="O144" s="12">
        <v>644</v>
      </c>
      <c r="P144" s="12">
        <v>7766</v>
      </c>
      <c r="Q144" s="12">
        <v>8107</v>
      </c>
      <c r="R144" s="12">
        <v>304398</v>
      </c>
      <c r="S144" s="12">
        <v>1397</v>
      </c>
      <c r="T144" s="12">
        <v>703</v>
      </c>
      <c r="U144" s="12">
        <v>7928</v>
      </c>
      <c r="V144" s="12">
        <v>8677</v>
      </c>
      <c r="W144" s="12">
        <v>305496</v>
      </c>
      <c r="X144" s="12">
        <v>1932</v>
      </c>
      <c r="Y144" s="12">
        <v>586</v>
      </c>
      <c r="Z144" s="12">
        <v>7562</v>
      </c>
      <c r="AA144" s="12">
        <v>8319</v>
      </c>
      <c r="AB144" s="12">
        <v>307374</v>
      </c>
      <c r="AC144" s="12">
        <v>2166</v>
      </c>
      <c r="AD144" s="12">
        <v>715</v>
      </c>
      <c r="AE144" s="12">
        <v>8074</v>
      </c>
      <c r="AF144" s="12">
        <v>8132</v>
      </c>
      <c r="AG144" s="12">
        <v>308940</v>
      </c>
      <c r="AH144" s="12">
        <v>1776</v>
      </c>
      <c r="AI144" s="12">
        <v>879</v>
      </c>
      <c r="AJ144" s="12">
        <v>9406</v>
      </c>
      <c r="AK144" s="12">
        <v>9275</v>
      </c>
      <c r="AL144" s="12">
        <v>310542</v>
      </c>
      <c r="AM144" s="12">
        <v>1756</v>
      </c>
      <c r="AN144" s="12">
        <v>873</v>
      </c>
      <c r="AO144" s="12">
        <v>9871</v>
      </c>
      <c r="AP144" s="12">
        <v>9366</v>
      </c>
      <c r="AQ144" s="12">
        <v>311890</v>
      </c>
      <c r="AR144" s="12">
        <v>1665</v>
      </c>
      <c r="AS144" s="12">
        <v>1038</v>
      </c>
      <c r="AT144" s="12">
        <v>10403</v>
      </c>
      <c r="AU144" s="12">
        <v>9827</v>
      </c>
      <c r="AV144" s="12">
        <v>312785</v>
      </c>
      <c r="AW144" s="12">
        <v>1412</v>
      </c>
      <c r="AX144" s="12">
        <v>668</v>
      </c>
      <c r="AY144" s="12">
        <v>9144</v>
      </c>
      <c r="AZ144" s="13">
        <v>8656</v>
      </c>
    </row>
    <row r="145" spans="1:52" x14ac:dyDescent="0.3">
      <c r="A145" s="1" t="s">
        <v>895</v>
      </c>
      <c r="B145" s="1" t="s">
        <v>47</v>
      </c>
      <c r="C145" s="12">
        <v>365897</v>
      </c>
      <c r="D145" s="12">
        <v>1138</v>
      </c>
      <c r="E145" s="12">
        <v>1037</v>
      </c>
      <c r="F145" s="12">
        <v>16720</v>
      </c>
      <c r="G145" s="12">
        <v>14790</v>
      </c>
      <c r="H145" s="12">
        <v>366966</v>
      </c>
      <c r="I145" s="12">
        <v>1140</v>
      </c>
      <c r="J145" s="12">
        <v>879</v>
      </c>
      <c r="K145" s="12">
        <v>16910</v>
      </c>
      <c r="L145" s="12">
        <v>15147</v>
      </c>
      <c r="M145" s="12">
        <v>368555</v>
      </c>
      <c r="N145" s="12">
        <v>1039</v>
      </c>
      <c r="O145" s="12">
        <v>796</v>
      </c>
      <c r="P145" s="12">
        <v>17222</v>
      </c>
      <c r="Q145" s="12">
        <v>15121</v>
      </c>
      <c r="R145" s="12">
        <v>369485</v>
      </c>
      <c r="S145" s="12">
        <v>1267</v>
      </c>
      <c r="T145" s="12">
        <v>855</v>
      </c>
      <c r="U145" s="12">
        <v>18123</v>
      </c>
      <c r="V145" s="12">
        <v>15813</v>
      </c>
      <c r="W145" s="12">
        <v>371636</v>
      </c>
      <c r="X145" s="12">
        <v>1314</v>
      </c>
      <c r="Y145" s="12">
        <v>739</v>
      </c>
      <c r="Z145" s="12">
        <v>18110</v>
      </c>
      <c r="AA145" s="12">
        <v>15406</v>
      </c>
      <c r="AB145" s="12">
        <v>373288</v>
      </c>
      <c r="AC145" s="12">
        <v>1235</v>
      </c>
      <c r="AD145" s="12">
        <v>738</v>
      </c>
      <c r="AE145" s="12">
        <v>17564</v>
      </c>
      <c r="AF145" s="12">
        <v>15373</v>
      </c>
      <c r="AG145" s="12">
        <v>375051</v>
      </c>
      <c r="AH145" s="12">
        <v>1156</v>
      </c>
      <c r="AI145" s="12">
        <v>693</v>
      </c>
      <c r="AJ145" s="12">
        <v>19777</v>
      </c>
      <c r="AK145" s="12">
        <v>17125</v>
      </c>
      <c r="AL145" s="12">
        <v>376484</v>
      </c>
      <c r="AM145" s="12">
        <v>1366</v>
      </c>
      <c r="AN145" s="12">
        <v>587</v>
      </c>
      <c r="AO145" s="12">
        <v>19753</v>
      </c>
      <c r="AP145" s="12">
        <v>17001</v>
      </c>
      <c r="AQ145" s="12">
        <v>378508</v>
      </c>
      <c r="AR145" s="12">
        <v>1172</v>
      </c>
      <c r="AS145" s="12">
        <v>937</v>
      </c>
      <c r="AT145" s="12">
        <v>19853</v>
      </c>
      <c r="AU145" s="12">
        <v>16743</v>
      </c>
      <c r="AV145" s="12">
        <v>379791</v>
      </c>
      <c r="AW145" s="12">
        <v>1114</v>
      </c>
      <c r="AX145" s="12">
        <v>689</v>
      </c>
      <c r="AY145" s="12">
        <v>17017</v>
      </c>
      <c r="AZ145" s="13">
        <v>14278</v>
      </c>
    </row>
    <row r="146" spans="1:52" x14ac:dyDescent="0.3">
      <c r="A146" s="1" t="s">
        <v>272</v>
      </c>
      <c r="B146" s="15" t="s">
        <v>273</v>
      </c>
      <c r="C146" s="12">
        <v>111718</v>
      </c>
      <c r="D146" s="12">
        <v>483</v>
      </c>
      <c r="E146" s="12">
        <v>365</v>
      </c>
      <c r="F146" s="12">
        <v>4092</v>
      </c>
      <c r="G146" s="12">
        <v>3878</v>
      </c>
      <c r="H146" s="12">
        <v>111798</v>
      </c>
      <c r="I146" s="12">
        <v>492</v>
      </c>
      <c r="J146" s="12">
        <v>425</v>
      </c>
      <c r="K146" s="12">
        <v>4479</v>
      </c>
      <c r="L146" s="12">
        <v>4497</v>
      </c>
      <c r="M146" s="12">
        <v>112490</v>
      </c>
      <c r="N146" s="12">
        <v>461</v>
      </c>
      <c r="O146" s="12">
        <v>272</v>
      </c>
      <c r="P146" s="12">
        <v>4757</v>
      </c>
      <c r="Q146" s="12">
        <v>4354</v>
      </c>
      <c r="R146" s="12">
        <v>113292</v>
      </c>
      <c r="S146" s="12">
        <v>526</v>
      </c>
      <c r="T146" s="12">
        <v>284</v>
      </c>
      <c r="U146" s="12">
        <v>4852</v>
      </c>
      <c r="V146" s="12">
        <v>4203</v>
      </c>
      <c r="W146" s="12">
        <v>113446</v>
      </c>
      <c r="X146" s="12">
        <v>462</v>
      </c>
      <c r="Y146" s="12">
        <v>248</v>
      </c>
      <c r="Z146" s="12">
        <v>4576</v>
      </c>
      <c r="AA146" s="12">
        <v>4411</v>
      </c>
      <c r="AB146" s="12">
        <v>114572</v>
      </c>
      <c r="AC146" s="12">
        <v>443</v>
      </c>
      <c r="AD146" s="12">
        <v>226</v>
      </c>
      <c r="AE146" s="12">
        <v>4893</v>
      </c>
      <c r="AF146" s="12">
        <v>3917</v>
      </c>
      <c r="AG146" s="12">
        <v>115803</v>
      </c>
      <c r="AH146" s="12">
        <v>435</v>
      </c>
      <c r="AI146" s="12">
        <v>291</v>
      </c>
      <c r="AJ146" s="12">
        <v>5440</v>
      </c>
      <c r="AK146" s="12">
        <v>4102</v>
      </c>
      <c r="AL146" s="12">
        <v>116969</v>
      </c>
      <c r="AM146" s="12">
        <v>447</v>
      </c>
      <c r="AN146" s="12">
        <v>338</v>
      </c>
      <c r="AO146" s="12">
        <v>5552</v>
      </c>
      <c r="AP146" s="12">
        <v>4314</v>
      </c>
      <c r="AQ146" s="12">
        <v>118131</v>
      </c>
      <c r="AR146" s="12">
        <v>374</v>
      </c>
      <c r="AS146" s="12">
        <v>289</v>
      </c>
      <c r="AT146" s="12">
        <v>5727</v>
      </c>
      <c r="AU146" s="12">
        <v>4455</v>
      </c>
      <c r="AV146" s="12">
        <v>118514</v>
      </c>
      <c r="AW146" s="12">
        <v>373</v>
      </c>
      <c r="AX146" s="12">
        <v>383</v>
      </c>
      <c r="AY146" s="12">
        <v>4649</v>
      </c>
      <c r="AZ146" s="13">
        <v>3958</v>
      </c>
    </row>
    <row r="147" spans="1:52" x14ac:dyDescent="0.3">
      <c r="A147" s="1" t="s">
        <v>274</v>
      </c>
      <c r="B147" s="1" t="s">
        <v>275</v>
      </c>
      <c r="C147" s="12">
        <v>313261</v>
      </c>
      <c r="D147" s="12">
        <v>859</v>
      </c>
      <c r="E147" s="12">
        <v>514</v>
      </c>
      <c r="F147" s="12">
        <v>8335</v>
      </c>
      <c r="G147" s="12">
        <v>9017</v>
      </c>
      <c r="H147" s="12">
        <v>313570</v>
      </c>
      <c r="I147" s="12">
        <v>556</v>
      </c>
      <c r="J147" s="12">
        <v>327</v>
      </c>
      <c r="K147" s="12">
        <v>8933</v>
      </c>
      <c r="L147" s="12">
        <v>9818</v>
      </c>
      <c r="M147" s="12">
        <v>314357</v>
      </c>
      <c r="N147" s="12">
        <v>497</v>
      </c>
      <c r="O147" s="12">
        <v>410</v>
      </c>
      <c r="P147" s="12">
        <v>9155</v>
      </c>
      <c r="Q147" s="12">
        <v>9227</v>
      </c>
      <c r="R147" s="12">
        <v>315653</v>
      </c>
      <c r="S147" s="12">
        <v>645</v>
      </c>
      <c r="T147" s="12">
        <v>401</v>
      </c>
      <c r="U147" s="12">
        <v>9605</v>
      </c>
      <c r="V147" s="12">
        <v>9575</v>
      </c>
      <c r="W147" s="12">
        <v>316331</v>
      </c>
      <c r="X147" s="12">
        <v>825</v>
      </c>
      <c r="Y147" s="12">
        <v>447</v>
      </c>
      <c r="Z147" s="12">
        <v>9300</v>
      </c>
      <c r="AA147" s="12">
        <v>9406</v>
      </c>
      <c r="AB147" s="12">
        <v>317558</v>
      </c>
      <c r="AC147" s="12">
        <v>928</v>
      </c>
      <c r="AD147" s="12">
        <v>394</v>
      </c>
      <c r="AE147" s="12">
        <v>9328</v>
      </c>
      <c r="AF147" s="12">
        <v>9299</v>
      </c>
      <c r="AG147" s="12">
        <v>319419</v>
      </c>
      <c r="AH147" s="12">
        <v>764</v>
      </c>
      <c r="AI147" s="12">
        <v>337</v>
      </c>
      <c r="AJ147" s="12">
        <v>12042</v>
      </c>
      <c r="AK147" s="12">
        <v>11258</v>
      </c>
      <c r="AL147" s="12">
        <v>320626</v>
      </c>
      <c r="AM147" s="12">
        <v>869</v>
      </c>
      <c r="AN147" s="12">
        <v>506</v>
      </c>
      <c r="AO147" s="12">
        <v>11764</v>
      </c>
      <c r="AP147" s="12">
        <v>11289</v>
      </c>
      <c r="AQ147" s="12">
        <v>321596</v>
      </c>
      <c r="AR147" s="12">
        <v>854</v>
      </c>
      <c r="AS147" s="12">
        <v>472</v>
      </c>
      <c r="AT147" s="12">
        <v>12169</v>
      </c>
      <c r="AU147" s="12">
        <v>11845</v>
      </c>
      <c r="AV147" s="12">
        <v>322363</v>
      </c>
      <c r="AW147" s="12">
        <v>729</v>
      </c>
      <c r="AX147" s="12">
        <v>358</v>
      </c>
      <c r="AY147" s="12">
        <v>10055</v>
      </c>
      <c r="AZ147" s="13">
        <v>9593</v>
      </c>
    </row>
    <row r="148" spans="1:52" x14ac:dyDescent="0.3">
      <c r="A148" s="1" t="s">
        <v>276</v>
      </c>
      <c r="B148" s="1" t="s">
        <v>277</v>
      </c>
      <c r="C148" s="12">
        <v>151410</v>
      </c>
      <c r="D148" s="12">
        <v>358</v>
      </c>
      <c r="E148" s="12">
        <v>343</v>
      </c>
      <c r="F148" s="12">
        <v>3644</v>
      </c>
      <c r="G148" s="12">
        <v>3282</v>
      </c>
      <c r="H148" s="12">
        <v>150840</v>
      </c>
      <c r="I148" s="12">
        <v>244</v>
      </c>
      <c r="J148" s="12">
        <v>524</v>
      </c>
      <c r="K148" s="12">
        <v>3591</v>
      </c>
      <c r="L148" s="12">
        <v>3439</v>
      </c>
      <c r="M148" s="12">
        <v>150280</v>
      </c>
      <c r="N148" s="12">
        <v>200</v>
      </c>
      <c r="O148" s="12">
        <v>535</v>
      </c>
      <c r="P148" s="12">
        <v>3781</v>
      </c>
      <c r="Q148" s="12">
        <v>3452</v>
      </c>
      <c r="R148" s="12">
        <v>149960</v>
      </c>
      <c r="S148" s="12">
        <v>212</v>
      </c>
      <c r="T148" s="12">
        <v>479</v>
      </c>
      <c r="U148" s="12">
        <v>3835</v>
      </c>
      <c r="V148" s="12">
        <v>3234</v>
      </c>
      <c r="W148" s="12">
        <v>149670</v>
      </c>
      <c r="X148" s="12">
        <v>281</v>
      </c>
      <c r="Y148" s="12">
        <v>353</v>
      </c>
      <c r="Z148" s="12">
        <v>3647</v>
      </c>
      <c r="AA148" s="12">
        <v>3245</v>
      </c>
      <c r="AB148" s="12">
        <v>149520</v>
      </c>
      <c r="AC148" s="12">
        <v>340</v>
      </c>
      <c r="AD148" s="12">
        <v>328</v>
      </c>
      <c r="AE148" s="12">
        <v>3544</v>
      </c>
      <c r="AF148" s="12">
        <v>3162</v>
      </c>
      <c r="AG148" s="12">
        <v>149200</v>
      </c>
      <c r="AH148" s="12">
        <v>239</v>
      </c>
      <c r="AI148" s="12">
        <v>356</v>
      </c>
      <c r="AJ148" s="12">
        <v>3767</v>
      </c>
      <c r="AK148" s="12">
        <v>3328</v>
      </c>
      <c r="AL148" s="12">
        <v>148790</v>
      </c>
      <c r="AM148" s="12">
        <v>260</v>
      </c>
      <c r="AN148" s="12">
        <v>440</v>
      </c>
      <c r="AO148" s="12">
        <v>3760</v>
      </c>
      <c r="AP148" s="12">
        <v>3200</v>
      </c>
      <c r="AQ148" s="12">
        <v>148860</v>
      </c>
      <c r="AR148" s="12">
        <v>270</v>
      </c>
      <c r="AS148" s="12">
        <v>380</v>
      </c>
      <c r="AT148" s="12">
        <v>3950</v>
      </c>
      <c r="AU148" s="12">
        <v>3110</v>
      </c>
      <c r="AV148" s="12">
        <v>148290</v>
      </c>
      <c r="AW148" s="12">
        <v>280</v>
      </c>
      <c r="AX148" s="12">
        <v>610</v>
      </c>
      <c r="AY148" s="12">
        <v>3270</v>
      </c>
      <c r="AZ148" s="13">
        <v>2600</v>
      </c>
    </row>
    <row r="149" spans="1:52" x14ac:dyDescent="0.3">
      <c r="A149" s="1" t="s">
        <v>278</v>
      </c>
      <c r="B149" s="1" t="s">
        <v>279</v>
      </c>
      <c r="C149" s="12">
        <v>147200</v>
      </c>
      <c r="D149" s="12">
        <v>2250</v>
      </c>
      <c r="E149" s="12">
        <v>674</v>
      </c>
      <c r="F149" s="12">
        <v>5139</v>
      </c>
      <c r="G149" s="12">
        <v>5288</v>
      </c>
      <c r="H149" s="12">
        <v>147780</v>
      </c>
      <c r="I149" s="12">
        <v>1583</v>
      </c>
      <c r="J149" s="12">
        <v>1018</v>
      </c>
      <c r="K149" s="12">
        <v>5370</v>
      </c>
      <c r="L149" s="12">
        <v>5443</v>
      </c>
      <c r="M149" s="12">
        <v>148100</v>
      </c>
      <c r="N149" s="12">
        <v>1374</v>
      </c>
      <c r="O149" s="12">
        <v>1054</v>
      </c>
      <c r="P149" s="12">
        <v>5697</v>
      </c>
      <c r="Q149" s="12">
        <v>5708</v>
      </c>
      <c r="R149" s="12">
        <v>148130</v>
      </c>
      <c r="S149" s="12">
        <v>1276</v>
      </c>
      <c r="T149" s="12">
        <v>1021</v>
      </c>
      <c r="U149" s="12">
        <v>5581</v>
      </c>
      <c r="V149" s="12">
        <v>5848</v>
      </c>
      <c r="W149" s="12">
        <v>148210</v>
      </c>
      <c r="X149" s="12">
        <v>1388</v>
      </c>
      <c r="Y149" s="12">
        <v>717</v>
      </c>
      <c r="Z149" s="12">
        <v>5631</v>
      </c>
      <c r="AA149" s="12">
        <v>6093</v>
      </c>
      <c r="AB149" s="12">
        <v>148270</v>
      </c>
      <c r="AC149" s="12">
        <v>1439</v>
      </c>
      <c r="AD149" s="12">
        <v>637</v>
      </c>
      <c r="AE149" s="12">
        <v>5433</v>
      </c>
      <c r="AF149" s="12">
        <v>6058</v>
      </c>
      <c r="AG149" s="12">
        <v>148710</v>
      </c>
      <c r="AH149" s="12">
        <v>1181</v>
      </c>
      <c r="AI149" s="12">
        <v>785</v>
      </c>
      <c r="AJ149" s="12">
        <v>5791</v>
      </c>
      <c r="AK149" s="12">
        <v>5599</v>
      </c>
      <c r="AL149" s="12">
        <v>148750</v>
      </c>
      <c r="AM149" s="12">
        <v>1320</v>
      </c>
      <c r="AN149" s="12">
        <v>750</v>
      </c>
      <c r="AO149" s="12">
        <v>5610</v>
      </c>
      <c r="AP149" s="12">
        <v>5820</v>
      </c>
      <c r="AQ149" s="12">
        <v>149320</v>
      </c>
      <c r="AR149" s="12">
        <v>1600</v>
      </c>
      <c r="AS149" s="12">
        <v>670</v>
      </c>
      <c r="AT149" s="12">
        <v>5720</v>
      </c>
      <c r="AU149" s="12">
        <v>5830</v>
      </c>
      <c r="AV149" s="12">
        <v>148820</v>
      </c>
      <c r="AW149" s="12">
        <v>1550</v>
      </c>
      <c r="AX149" s="12">
        <v>1160</v>
      </c>
      <c r="AY149" s="12">
        <v>4820</v>
      </c>
      <c r="AZ149" s="13">
        <v>5290</v>
      </c>
    </row>
    <row r="150" spans="1:52" x14ac:dyDescent="0.3">
      <c r="A150" s="1" t="s">
        <v>280</v>
      </c>
      <c r="B150" s="1" t="s">
        <v>281</v>
      </c>
      <c r="C150" s="12">
        <v>339314</v>
      </c>
      <c r="D150" s="12">
        <v>9626</v>
      </c>
      <c r="E150" s="12">
        <v>5099</v>
      </c>
      <c r="F150" s="12">
        <v>20536</v>
      </c>
      <c r="G150" s="12">
        <v>24519</v>
      </c>
      <c r="H150" s="12">
        <v>340332</v>
      </c>
      <c r="I150" s="12">
        <v>7248</v>
      </c>
      <c r="J150" s="12">
        <v>5850</v>
      </c>
      <c r="K150" s="12">
        <v>21035</v>
      </c>
      <c r="L150" s="12">
        <v>25236</v>
      </c>
      <c r="M150" s="12">
        <v>342108</v>
      </c>
      <c r="N150" s="12">
        <v>6946</v>
      </c>
      <c r="O150" s="12">
        <v>4617</v>
      </c>
      <c r="P150" s="12">
        <v>20260</v>
      </c>
      <c r="Q150" s="12">
        <v>24664</v>
      </c>
      <c r="R150" s="12">
        <v>342997</v>
      </c>
      <c r="S150" s="12">
        <v>8221</v>
      </c>
      <c r="T150" s="12">
        <v>4658</v>
      </c>
      <c r="U150" s="12">
        <v>20278</v>
      </c>
      <c r="V150" s="12">
        <v>26669</v>
      </c>
      <c r="W150" s="12">
        <v>344285</v>
      </c>
      <c r="X150" s="12">
        <v>8549</v>
      </c>
      <c r="Y150" s="12">
        <v>4197</v>
      </c>
      <c r="Z150" s="12">
        <v>20030</v>
      </c>
      <c r="AA150" s="12">
        <v>26503</v>
      </c>
      <c r="AB150" s="12">
        <v>344802</v>
      </c>
      <c r="AC150" s="12">
        <v>8788</v>
      </c>
      <c r="AD150" s="12">
        <v>4755</v>
      </c>
      <c r="AE150" s="12">
        <v>20224</v>
      </c>
      <c r="AF150" s="12">
        <v>27026</v>
      </c>
      <c r="AG150" s="12">
        <v>342736</v>
      </c>
      <c r="AH150" s="12">
        <v>7866</v>
      </c>
      <c r="AI150" s="12">
        <v>5798</v>
      </c>
      <c r="AJ150" s="12">
        <v>23651</v>
      </c>
      <c r="AK150" s="12">
        <v>31112</v>
      </c>
      <c r="AL150" s="12">
        <v>341982</v>
      </c>
      <c r="AM150" s="12">
        <v>7303</v>
      </c>
      <c r="AN150" s="12">
        <v>3740</v>
      </c>
      <c r="AO150" s="12">
        <v>24759</v>
      </c>
      <c r="AP150" s="12">
        <v>32000</v>
      </c>
      <c r="AQ150" s="12">
        <v>341806</v>
      </c>
      <c r="AR150" s="12">
        <v>7334</v>
      </c>
      <c r="AS150" s="12">
        <v>4820</v>
      </c>
      <c r="AT150" s="12">
        <v>26665</v>
      </c>
      <c r="AU150" s="12">
        <v>32257</v>
      </c>
      <c r="AV150" s="12">
        <v>340341</v>
      </c>
      <c r="AW150" s="12">
        <v>7004</v>
      </c>
      <c r="AX150" s="12">
        <v>5331</v>
      </c>
      <c r="AY150" s="12">
        <v>22994</v>
      </c>
      <c r="AZ150" s="13">
        <v>28332</v>
      </c>
    </row>
    <row r="151" spans="1:52" x14ac:dyDescent="0.3">
      <c r="A151" s="1" t="s">
        <v>282</v>
      </c>
      <c r="B151" s="1" t="s">
        <v>283</v>
      </c>
      <c r="C151" s="12">
        <v>122690</v>
      </c>
      <c r="D151" s="12">
        <v>116</v>
      </c>
      <c r="E151" s="12">
        <v>182</v>
      </c>
      <c r="F151" s="12">
        <v>2992</v>
      </c>
      <c r="G151" s="12">
        <v>2896</v>
      </c>
      <c r="H151" s="12">
        <v>122730</v>
      </c>
      <c r="I151" s="12">
        <v>113</v>
      </c>
      <c r="J151" s="12">
        <v>246</v>
      </c>
      <c r="K151" s="12">
        <v>2966</v>
      </c>
      <c r="L151" s="12">
        <v>2909</v>
      </c>
      <c r="M151" s="12">
        <v>122430</v>
      </c>
      <c r="N151" s="12">
        <v>78</v>
      </c>
      <c r="O151" s="12">
        <v>239</v>
      </c>
      <c r="P151" s="12">
        <v>3030</v>
      </c>
      <c r="Q151" s="12">
        <v>2989</v>
      </c>
      <c r="R151" s="12">
        <v>122130</v>
      </c>
      <c r="S151" s="12">
        <v>94</v>
      </c>
      <c r="T151" s="12">
        <v>268</v>
      </c>
      <c r="U151" s="12">
        <v>3155</v>
      </c>
      <c r="V151" s="12">
        <v>3071</v>
      </c>
      <c r="W151" s="12">
        <v>122060</v>
      </c>
      <c r="X151" s="12">
        <v>90</v>
      </c>
      <c r="Y151" s="12">
        <v>181</v>
      </c>
      <c r="Z151" s="12">
        <v>3262</v>
      </c>
      <c r="AA151" s="12">
        <v>3109</v>
      </c>
      <c r="AB151" s="12">
        <v>122200</v>
      </c>
      <c r="AC151" s="12">
        <v>114</v>
      </c>
      <c r="AD151" s="12">
        <v>152</v>
      </c>
      <c r="AE151" s="12">
        <v>3272</v>
      </c>
      <c r="AF151" s="12">
        <v>3083</v>
      </c>
      <c r="AG151" s="12">
        <v>121940</v>
      </c>
      <c r="AH151" s="12">
        <v>106</v>
      </c>
      <c r="AI151" s="12">
        <v>194</v>
      </c>
      <c r="AJ151" s="12">
        <v>3243</v>
      </c>
      <c r="AK151" s="12">
        <v>3137</v>
      </c>
      <c r="AL151" s="12">
        <v>121840</v>
      </c>
      <c r="AM151" s="12">
        <v>110</v>
      </c>
      <c r="AN151" s="12">
        <v>210</v>
      </c>
      <c r="AO151" s="12">
        <v>3300</v>
      </c>
      <c r="AP151" s="12">
        <v>2960</v>
      </c>
      <c r="AQ151" s="12">
        <v>122010</v>
      </c>
      <c r="AR151" s="12">
        <v>110</v>
      </c>
      <c r="AS151" s="12">
        <v>190</v>
      </c>
      <c r="AT151" s="12">
        <v>3410</v>
      </c>
      <c r="AU151" s="12">
        <v>2890</v>
      </c>
      <c r="AV151" s="12">
        <v>121600</v>
      </c>
      <c r="AW151" s="12">
        <v>100</v>
      </c>
      <c r="AX151" s="12">
        <v>290</v>
      </c>
      <c r="AY151" s="12">
        <v>2670</v>
      </c>
      <c r="AZ151" s="13">
        <v>2440</v>
      </c>
    </row>
    <row r="152" spans="1:52" x14ac:dyDescent="0.3">
      <c r="A152" s="1" t="s">
        <v>284</v>
      </c>
      <c r="B152" s="1" t="s">
        <v>285</v>
      </c>
      <c r="C152" s="12">
        <v>84245</v>
      </c>
      <c r="D152" s="12">
        <v>668</v>
      </c>
      <c r="E152" s="12">
        <v>358</v>
      </c>
      <c r="F152" s="12">
        <v>4279</v>
      </c>
      <c r="G152" s="12">
        <v>3797</v>
      </c>
      <c r="H152" s="12">
        <v>85220</v>
      </c>
      <c r="I152" s="12">
        <v>592</v>
      </c>
      <c r="J152" s="12">
        <v>443</v>
      </c>
      <c r="K152" s="12">
        <v>4670</v>
      </c>
      <c r="L152" s="12">
        <v>4208</v>
      </c>
      <c r="M152" s="12">
        <v>85942</v>
      </c>
      <c r="N152" s="12">
        <v>581</v>
      </c>
      <c r="O152" s="12">
        <v>298</v>
      </c>
      <c r="P152" s="12">
        <v>4262</v>
      </c>
      <c r="Q152" s="12">
        <v>4045</v>
      </c>
      <c r="R152" s="12">
        <v>87045</v>
      </c>
      <c r="S152" s="12">
        <v>656</v>
      </c>
      <c r="T152" s="12">
        <v>249</v>
      </c>
      <c r="U152" s="12">
        <v>4395</v>
      </c>
      <c r="V152" s="12">
        <v>4274</v>
      </c>
      <c r="W152" s="12">
        <v>87783</v>
      </c>
      <c r="X152" s="12">
        <v>611</v>
      </c>
      <c r="Y152" s="12">
        <v>225</v>
      </c>
      <c r="Z152" s="12">
        <v>4375</v>
      </c>
      <c r="AA152" s="12">
        <v>4369</v>
      </c>
      <c r="AB152" s="12">
        <v>88189</v>
      </c>
      <c r="AC152" s="12">
        <v>625</v>
      </c>
      <c r="AD152" s="12">
        <v>380</v>
      </c>
      <c r="AE152" s="12">
        <v>4220</v>
      </c>
      <c r="AF152" s="12">
        <v>4240</v>
      </c>
      <c r="AG152" s="12">
        <v>88858</v>
      </c>
      <c r="AH152" s="12">
        <v>589</v>
      </c>
      <c r="AI152" s="12">
        <v>366</v>
      </c>
      <c r="AJ152" s="12">
        <v>4795</v>
      </c>
      <c r="AK152" s="12">
        <v>4751</v>
      </c>
      <c r="AL152" s="12">
        <v>89362</v>
      </c>
      <c r="AM152" s="12">
        <v>729</v>
      </c>
      <c r="AN152" s="12">
        <v>574</v>
      </c>
      <c r="AO152" s="12">
        <v>4929</v>
      </c>
      <c r="AP152" s="12">
        <v>4648</v>
      </c>
      <c r="AQ152" s="12">
        <v>89840</v>
      </c>
      <c r="AR152" s="12">
        <v>587</v>
      </c>
      <c r="AS152" s="12">
        <v>594</v>
      </c>
      <c r="AT152" s="12">
        <v>4991</v>
      </c>
      <c r="AU152" s="12">
        <v>4607</v>
      </c>
      <c r="AV152" s="12">
        <v>90172</v>
      </c>
      <c r="AW152" s="12">
        <v>578</v>
      </c>
      <c r="AX152" s="12">
        <v>560</v>
      </c>
      <c r="AY152" s="12">
        <v>4533</v>
      </c>
      <c r="AZ152" s="13">
        <v>3924</v>
      </c>
    </row>
    <row r="153" spans="1:52" x14ac:dyDescent="0.3">
      <c r="A153" s="1" t="s">
        <v>286</v>
      </c>
      <c r="B153" s="1" t="s">
        <v>287</v>
      </c>
      <c r="C153" s="12">
        <v>133272</v>
      </c>
      <c r="D153" s="12">
        <v>423</v>
      </c>
      <c r="E153" s="12">
        <v>243</v>
      </c>
      <c r="F153" s="12">
        <v>6412</v>
      </c>
      <c r="G153" s="12">
        <v>5434</v>
      </c>
      <c r="H153" s="12">
        <v>134430</v>
      </c>
      <c r="I153" s="12">
        <v>383</v>
      </c>
      <c r="J153" s="12">
        <v>206</v>
      </c>
      <c r="K153" s="12">
        <v>7080</v>
      </c>
      <c r="L153" s="12">
        <v>5615</v>
      </c>
      <c r="M153" s="12">
        <v>135046</v>
      </c>
      <c r="N153" s="12">
        <v>334</v>
      </c>
      <c r="O153" s="12">
        <v>221</v>
      </c>
      <c r="P153" s="12">
        <v>6976</v>
      </c>
      <c r="Q153" s="12">
        <v>5730</v>
      </c>
      <c r="R153" s="12">
        <v>136518</v>
      </c>
      <c r="S153" s="12">
        <v>397</v>
      </c>
      <c r="T153" s="12">
        <v>268</v>
      </c>
      <c r="U153" s="12">
        <v>7878</v>
      </c>
      <c r="V153" s="12">
        <v>5802</v>
      </c>
      <c r="W153" s="12">
        <v>138380</v>
      </c>
      <c r="X153" s="12">
        <v>413</v>
      </c>
      <c r="Y153" s="12">
        <v>186</v>
      </c>
      <c r="Z153" s="12">
        <v>8243</v>
      </c>
      <c r="AA153" s="12">
        <v>5877</v>
      </c>
      <c r="AB153" s="12">
        <v>140271</v>
      </c>
      <c r="AC153" s="12">
        <v>428</v>
      </c>
      <c r="AD153" s="12">
        <v>294</v>
      </c>
      <c r="AE153" s="12">
        <v>8316</v>
      </c>
      <c r="AF153" s="12">
        <v>5848</v>
      </c>
      <c r="AG153" s="12">
        <v>142265</v>
      </c>
      <c r="AH153" s="12">
        <v>397</v>
      </c>
      <c r="AI153" s="12">
        <v>251</v>
      </c>
      <c r="AJ153" s="12">
        <v>9285</v>
      </c>
      <c r="AK153" s="12">
        <v>6665</v>
      </c>
      <c r="AL153" s="12">
        <v>144317</v>
      </c>
      <c r="AM153" s="12">
        <v>435</v>
      </c>
      <c r="AN153" s="12">
        <v>192</v>
      </c>
      <c r="AO153" s="12">
        <v>9103</v>
      </c>
      <c r="AP153" s="12">
        <v>6559</v>
      </c>
      <c r="AQ153" s="12">
        <v>146284</v>
      </c>
      <c r="AR153" s="12">
        <v>364</v>
      </c>
      <c r="AS153" s="12">
        <v>256</v>
      </c>
      <c r="AT153" s="12">
        <v>9210</v>
      </c>
      <c r="AU153" s="12">
        <v>6804</v>
      </c>
      <c r="AV153" s="12">
        <v>148080</v>
      </c>
      <c r="AW153" s="12">
        <v>336</v>
      </c>
      <c r="AX153" s="12">
        <v>239</v>
      </c>
      <c r="AY153" s="12">
        <v>8194</v>
      </c>
      <c r="AZ153" s="13">
        <v>5769</v>
      </c>
    </row>
    <row r="154" spans="1:52" x14ac:dyDescent="0.3">
      <c r="A154" s="1" t="s">
        <v>896</v>
      </c>
      <c r="B154" s="1" t="s">
        <v>289</v>
      </c>
      <c r="C154" s="12">
        <v>105000</v>
      </c>
      <c r="D154" s="12">
        <v>160</v>
      </c>
      <c r="E154" s="12">
        <v>233</v>
      </c>
      <c r="F154" s="12">
        <v>2893</v>
      </c>
      <c r="G154" s="12">
        <v>2925</v>
      </c>
      <c r="H154" s="12">
        <v>105880</v>
      </c>
      <c r="I154" s="12">
        <v>111</v>
      </c>
      <c r="J154" s="12">
        <v>202</v>
      </c>
      <c r="K154" s="12">
        <v>3321</v>
      </c>
      <c r="L154" s="12">
        <v>2970</v>
      </c>
      <c r="M154" s="12">
        <v>105840</v>
      </c>
      <c r="N154" s="12">
        <v>77</v>
      </c>
      <c r="O154" s="12">
        <v>199</v>
      </c>
      <c r="P154" s="12">
        <v>3435</v>
      </c>
      <c r="Q154" s="12">
        <v>3221</v>
      </c>
      <c r="R154" s="12">
        <v>106710</v>
      </c>
      <c r="S154" s="12">
        <v>102</v>
      </c>
      <c r="T154" s="12">
        <v>210</v>
      </c>
      <c r="U154" s="12">
        <v>3945</v>
      </c>
      <c r="V154" s="12">
        <v>2928</v>
      </c>
      <c r="W154" s="12">
        <v>106960</v>
      </c>
      <c r="X154" s="12">
        <v>105</v>
      </c>
      <c r="Y154" s="12">
        <v>218</v>
      </c>
      <c r="Z154" s="12">
        <v>4092</v>
      </c>
      <c r="AA154" s="12">
        <v>3430</v>
      </c>
      <c r="AB154" s="12">
        <v>107540</v>
      </c>
      <c r="AC154" s="12">
        <v>186</v>
      </c>
      <c r="AD154" s="12">
        <v>136</v>
      </c>
      <c r="AE154" s="12">
        <v>4010</v>
      </c>
      <c r="AF154" s="12">
        <v>3354</v>
      </c>
      <c r="AG154" s="12">
        <v>108130</v>
      </c>
      <c r="AH154" s="12">
        <v>141</v>
      </c>
      <c r="AI154" s="12">
        <v>155</v>
      </c>
      <c r="AJ154" s="12">
        <v>3911</v>
      </c>
      <c r="AK154" s="12">
        <v>3209</v>
      </c>
      <c r="AL154" s="12">
        <v>108330</v>
      </c>
      <c r="AM154" s="12">
        <v>100</v>
      </c>
      <c r="AN154" s="12">
        <v>240</v>
      </c>
      <c r="AO154" s="12">
        <v>3870</v>
      </c>
      <c r="AP154" s="12">
        <v>3360</v>
      </c>
      <c r="AQ154" s="12">
        <v>108640</v>
      </c>
      <c r="AR154" s="12">
        <v>130</v>
      </c>
      <c r="AS154" s="12">
        <v>150</v>
      </c>
      <c r="AT154" s="12">
        <v>3730</v>
      </c>
      <c r="AU154" s="12">
        <v>3290</v>
      </c>
      <c r="AV154" s="12">
        <v>108750</v>
      </c>
      <c r="AW154" s="12">
        <v>160</v>
      </c>
      <c r="AX154" s="12">
        <v>190</v>
      </c>
      <c r="AY154" s="12">
        <v>3270</v>
      </c>
      <c r="AZ154" s="13">
        <v>2640</v>
      </c>
    </row>
    <row r="155" spans="1:52" x14ac:dyDescent="0.3">
      <c r="A155" s="1" t="s">
        <v>290</v>
      </c>
      <c r="B155" s="1" t="s">
        <v>291</v>
      </c>
      <c r="C155" s="12">
        <v>116010</v>
      </c>
      <c r="D155" s="12">
        <v>476</v>
      </c>
      <c r="E155" s="12">
        <v>383</v>
      </c>
      <c r="F155" s="12">
        <v>6248</v>
      </c>
      <c r="G155" s="12">
        <v>5881</v>
      </c>
      <c r="H155" s="12">
        <v>116574</v>
      </c>
      <c r="I155" s="12">
        <v>364</v>
      </c>
      <c r="J155" s="12">
        <v>366</v>
      </c>
      <c r="K155" s="12">
        <v>6573</v>
      </c>
      <c r="L155" s="12">
        <v>6186</v>
      </c>
      <c r="M155" s="12">
        <v>117401</v>
      </c>
      <c r="N155" s="12">
        <v>366</v>
      </c>
      <c r="O155" s="12">
        <v>348</v>
      </c>
      <c r="P155" s="12">
        <v>6525</v>
      </c>
      <c r="Q155" s="12">
        <v>5669</v>
      </c>
      <c r="R155" s="12">
        <v>117985</v>
      </c>
      <c r="S155" s="12">
        <v>427</v>
      </c>
      <c r="T155" s="12">
        <v>234</v>
      </c>
      <c r="U155" s="12">
        <v>6786</v>
      </c>
      <c r="V155" s="12">
        <v>6345</v>
      </c>
      <c r="W155" s="12">
        <v>118694</v>
      </c>
      <c r="X155" s="12">
        <v>459</v>
      </c>
      <c r="Y155" s="12">
        <v>248</v>
      </c>
      <c r="Z155" s="12">
        <v>6872</v>
      </c>
      <c r="AA155" s="12">
        <v>6141</v>
      </c>
      <c r="AB155" s="12">
        <v>118705</v>
      </c>
      <c r="AC155" s="12">
        <v>448</v>
      </c>
      <c r="AD155" s="12">
        <v>241</v>
      </c>
      <c r="AE155" s="12">
        <v>6777</v>
      </c>
      <c r="AF155" s="12">
        <v>6291</v>
      </c>
      <c r="AG155" s="12">
        <v>119392</v>
      </c>
      <c r="AH155" s="12">
        <v>407</v>
      </c>
      <c r="AI155" s="12">
        <v>263</v>
      </c>
      <c r="AJ155" s="12">
        <v>7550</v>
      </c>
      <c r="AK155" s="12">
        <v>6881</v>
      </c>
      <c r="AL155" s="12">
        <v>120681</v>
      </c>
      <c r="AM155" s="12">
        <v>454</v>
      </c>
      <c r="AN155" s="12">
        <v>263</v>
      </c>
      <c r="AO155" s="12">
        <v>7716</v>
      </c>
      <c r="AP155" s="12">
        <v>6428</v>
      </c>
      <c r="AQ155" s="12">
        <v>122308</v>
      </c>
      <c r="AR155" s="12">
        <v>412</v>
      </c>
      <c r="AS155" s="12">
        <v>271</v>
      </c>
      <c r="AT155" s="12">
        <v>8210</v>
      </c>
      <c r="AU155" s="12">
        <v>6595</v>
      </c>
      <c r="AV155" s="12">
        <v>123838</v>
      </c>
      <c r="AW155" s="12">
        <v>361</v>
      </c>
      <c r="AX155" s="12">
        <v>335</v>
      </c>
      <c r="AY155" s="12">
        <v>7207</v>
      </c>
      <c r="AZ155" s="13">
        <v>5569</v>
      </c>
    </row>
    <row r="156" spans="1:52" x14ac:dyDescent="0.3">
      <c r="A156" s="1" t="s">
        <v>292</v>
      </c>
      <c r="B156" s="1" t="s">
        <v>293</v>
      </c>
      <c r="C156" s="12">
        <v>138155</v>
      </c>
      <c r="D156" s="12">
        <v>701</v>
      </c>
      <c r="E156" s="12">
        <v>486</v>
      </c>
      <c r="F156" s="12">
        <v>7375</v>
      </c>
      <c r="G156" s="12">
        <v>6871</v>
      </c>
      <c r="H156" s="12">
        <v>139405</v>
      </c>
      <c r="I156" s="12">
        <v>603</v>
      </c>
      <c r="J156" s="12">
        <v>451</v>
      </c>
      <c r="K156" s="12">
        <v>7685</v>
      </c>
      <c r="L156" s="12">
        <v>7227</v>
      </c>
      <c r="M156" s="12">
        <v>140932</v>
      </c>
      <c r="N156" s="12">
        <v>651</v>
      </c>
      <c r="O156" s="12">
        <v>409</v>
      </c>
      <c r="P156" s="12">
        <v>7991</v>
      </c>
      <c r="Q156" s="12">
        <v>7168</v>
      </c>
      <c r="R156" s="12">
        <v>142781</v>
      </c>
      <c r="S156" s="12">
        <v>780</v>
      </c>
      <c r="T156" s="12">
        <v>306</v>
      </c>
      <c r="U156" s="12">
        <v>8444</v>
      </c>
      <c r="V156" s="12">
        <v>7738</v>
      </c>
      <c r="W156" s="12">
        <v>144488</v>
      </c>
      <c r="X156" s="12">
        <v>832</v>
      </c>
      <c r="Y156" s="12">
        <v>189</v>
      </c>
      <c r="Z156" s="12">
        <v>8133</v>
      </c>
      <c r="AA156" s="12">
        <v>7582</v>
      </c>
      <c r="AB156" s="12">
        <v>146130</v>
      </c>
      <c r="AC156" s="12">
        <v>905</v>
      </c>
      <c r="AD156" s="12">
        <v>346</v>
      </c>
      <c r="AE156" s="12">
        <v>8096</v>
      </c>
      <c r="AF156" s="12">
        <v>7613</v>
      </c>
      <c r="AG156" s="12">
        <v>147080</v>
      </c>
      <c r="AH156" s="12">
        <v>778</v>
      </c>
      <c r="AI156" s="12">
        <v>443</v>
      </c>
      <c r="AJ156" s="12">
        <v>8724</v>
      </c>
      <c r="AK156" s="12">
        <v>8708</v>
      </c>
      <c r="AL156" s="12">
        <v>148105</v>
      </c>
      <c r="AM156" s="12">
        <v>885</v>
      </c>
      <c r="AN156" s="12">
        <v>509</v>
      </c>
      <c r="AO156" s="12">
        <v>8759</v>
      </c>
      <c r="AP156" s="12">
        <v>8500</v>
      </c>
      <c r="AQ156" s="12">
        <v>149748</v>
      </c>
      <c r="AR156" s="12">
        <v>781</v>
      </c>
      <c r="AS156" s="12">
        <v>502</v>
      </c>
      <c r="AT156" s="12">
        <v>9572</v>
      </c>
      <c r="AU156" s="12">
        <v>8566</v>
      </c>
      <c r="AV156" s="12">
        <v>151786</v>
      </c>
      <c r="AW156" s="12">
        <v>746</v>
      </c>
      <c r="AX156" s="12">
        <v>497</v>
      </c>
      <c r="AY156" s="12">
        <v>8559</v>
      </c>
      <c r="AZ156" s="13">
        <v>7071</v>
      </c>
    </row>
    <row r="157" spans="1:52" x14ac:dyDescent="0.3">
      <c r="A157" s="1" t="s">
        <v>294</v>
      </c>
      <c r="B157" s="15" t="s">
        <v>295</v>
      </c>
      <c r="C157" s="12">
        <v>136683</v>
      </c>
      <c r="D157" s="12">
        <v>361</v>
      </c>
      <c r="E157" s="12">
        <v>287</v>
      </c>
      <c r="F157" s="12">
        <v>6735</v>
      </c>
      <c r="G157" s="12">
        <v>6109</v>
      </c>
      <c r="H157" s="12">
        <v>136651</v>
      </c>
      <c r="I157" s="12">
        <v>386</v>
      </c>
      <c r="J157" s="12">
        <v>177</v>
      </c>
      <c r="K157" s="12">
        <v>7001</v>
      </c>
      <c r="L157" s="12">
        <v>6687</v>
      </c>
      <c r="M157" s="12">
        <v>136799</v>
      </c>
      <c r="N157" s="12">
        <v>332</v>
      </c>
      <c r="O157" s="12">
        <v>190</v>
      </c>
      <c r="P157" s="12">
        <v>6778</v>
      </c>
      <c r="Q157" s="12">
        <v>6205</v>
      </c>
      <c r="R157" s="12">
        <v>137722</v>
      </c>
      <c r="S157" s="12">
        <v>351</v>
      </c>
      <c r="T157" s="12">
        <v>143</v>
      </c>
      <c r="U157" s="12">
        <v>7442</v>
      </c>
      <c r="V157" s="12">
        <v>6277</v>
      </c>
      <c r="W157" s="12">
        <v>138068</v>
      </c>
      <c r="X157" s="12">
        <v>387</v>
      </c>
      <c r="Y157" s="12">
        <v>113</v>
      </c>
      <c r="Z157" s="12">
        <v>7092</v>
      </c>
      <c r="AA157" s="12">
        <v>6380</v>
      </c>
      <c r="AB157" s="12">
        <v>138743</v>
      </c>
      <c r="AC157" s="12">
        <v>363</v>
      </c>
      <c r="AD157" s="12">
        <v>122</v>
      </c>
      <c r="AE157" s="12">
        <v>6947</v>
      </c>
      <c r="AF157" s="12">
        <v>5863</v>
      </c>
      <c r="AG157" s="12">
        <v>139718</v>
      </c>
      <c r="AH157" s="12">
        <v>337</v>
      </c>
      <c r="AI157" s="12">
        <v>135</v>
      </c>
      <c r="AJ157" s="12">
        <v>8342</v>
      </c>
      <c r="AK157" s="12">
        <v>6798</v>
      </c>
      <c r="AL157" s="12">
        <v>140741</v>
      </c>
      <c r="AM157" s="12">
        <v>350</v>
      </c>
      <c r="AN157" s="12">
        <v>215</v>
      </c>
      <c r="AO157" s="12">
        <v>8333</v>
      </c>
      <c r="AP157" s="12">
        <v>6581</v>
      </c>
      <c r="AQ157" s="12">
        <v>141727</v>
      </c>
      <c r="AR157" s="12">
        <v>308</v>
      </c>
      <c r="AS157" s="12">
        <v>126</v>
      </c>
      <c r="AT157" s="12">
        <v>8575</v>
      </c>
      <c r="AU157" s="12">
        <v>6956</v>
      </c>
      <c r="AV157" s="12">
        <v>142030</v>
      </c>
      <c r="AW157" s="12">
        <v>296</v>
      </c>
      <c r="AX157" s="12">
        <v>92</v>
      </c>
      <c r="AY157" s="12">
        <v>7006</v>
      </c>
      <c r="AZ157" s="13">
        <v>5846</v>
      </c>
    </row>
    <row r="158" spans="1:52" x14ac:dyDescent="0.3">
      <c r="A158" s="1" t="s">
        <v>296</v>
      </c>
      <c r="B158" s="1" t="s">
        <v>297</v>
      </c>
      <c r="C158" s="12">
        <v>99920</v>
      </c>
      <c r="D158" s="12">
        <v>428</v>
      </c>
      <c r="E158" s="12">
        <v>262</v>
      </c>
      <c r="F158" s="12">
        <v>3225</v>
      </c>
      <c r="G158" s="12">
        <v>2946</v>
      </c>
      <c r="H158" s="12">
        <v>100860</v>
      </c>
      <c r="I158" s="12">
        <v>407</v>
      </c>
      <c r="J158" s="12">
        <v>291</v>
      </c>
      <c r="K158" s="12">
        <v>3612</v>
      </c>
      <c r="L158" s="12">
        <v>2941</v>
      </c>
      <c r="M158" s="12">
        <v>101390</v>
      </c>
      <c r="N158" s="12">
        <v>252</v>
      </c>
      <c r="O158" s="12">
        <v>304</v>
      </c>
      <c r="P158" s="12">
        <v>3523</v>
      </c>
      <c r="Q158" s="12">
        <v>2950</v>
      </c>
      <c r="R158" s="12">
        <v>102090</v>
      </c>
      <c r="S158" s="12">
        <v>341</v>
      </c>
      <c r="T158" s="12">
        <v>310</v>
      </c>
      <c r="U158" s="12">
        <v>3794</v>
      </c>
      <c r="V158" s="12">
        <v>3113</v>
      </c>
      <c r="W158" s="12">
        <v>103050</v>
      </c>
      <c r="X158" s="12">
        <v>412</v>
      </c>
      <c r="Y158" s="12">
        <v>255</v>
      </c>
      <c r="Z158" s="12">
        <v>3925</v>
      </c>
      <c r="AA158" s="12">
        <v>3121</v>
      </c>
      <c r="AB158" s="12">
        <v>104090</v>
      </c>
      <c r="AC158" s="12">
        <v>455</v>
      </c>
      <c r="AD158" s="12">
        <v>166</v>
      </c>
      <c r="AE158" s="12">
        <v>3550</v>
      </c>
      <c r="AF158" s="12">
        <v>2879</v>
      </c>
      <c r="AG158" s="12">
        <v>104840</v>
      </c>
      <c r="AH158" s="12">
        <v>345</v>
      </c>
      <c r="AI158" s="12">
        <v>244</v>
      </c>
      <c r="AJ158" s="12">
        <v>3812</v>
      </c>
      <c r="AK158" s="12">
        <v>3113</v>
      </c>
      <c r="AL158" s="12">
        <v>105790</v>
      </c>
      <c r="AM158" s="12">
        <v>420</v>
      </c>
      <c r="AN158" s="12">
        <v>250</v>
      </c>
      <c r="AO158" s="12">
        <v>4080</v>
      </c>
      <c r="AP158" s="12">
        <v>3100</v>
      </c>
      <c r="AQ158" s="12">
        <v>107090</v>
      </c>
      <c r="AR158" s="12">
        <v>480</v>
      </c>
      <c r="AS158" s="12">
        <v>260</v>
      </c>
      <c r="AT158" s="12">
        <v>4080</v>
      </c>
      <c r="AU158" s="12">
        <v>3030</v>
      </c>
      <c r="AV158" s="12">
        <v>107900</v>
      </c>
      <c r="AW158" s="12">
        <v>400</v>
      </c>
      <c r="AX158" s="12">
        <v>400</v>
      </c>
      <c r="AY158" s="12">
        <v>3810</v>
      </c>
      <c r="AZ158" s="13">
        <v>2830</v>
      </c>
    </row>
    <row r="159" spans="1:52" x14ac:dyDescent="0.3">
      <c r="A159" s="1" t="s">
        <v>299</v>
      </c>
      <c r="B159" s="1" t="s">
        <v>300</v>
      </c>
      <c r="C159" s="12">
        <v>90810</v>
      </c>
      <c r="D159" s="12">
        <v>134</v>
      </c>
      <c r="E159" s="12">
        <v>161</v>
      </c>
      <c r="F159" s="12">
        <v>3002</v>
      </c>
      <c r="G159" s="12">
        <v>2705</v>
      </c>
      <c r="H159" s="12">
        <v>91040</v>
      </c>
      <c r="I159" s="12">
        <v>76</v>
      </c>
      <c r="J159" s="12">
        <v>234</v>
      </c>
      <c r="K159" s="12">
        <v>3216</v>
      </c>
      <c r="L159" s="12">
        <v>2869</v>
      </c>
      <c r="M159" s="12">
        <v>91530</v>
      </c>
      <c r="N159" s="12">
        <v>88</v>
      </c>
      <c r="O159" s="12">
        <v>196</v>
      </c>
      <c r="P159" s="12">
        <v>3577</v>
      </c>
      <c r="Q159" s="12">
        <v>2930</v>
      </c>
      <c r="R159" s="12">
        <v>92410</v>
      </c>
      <c r="S159" s="12">
        <v>125</v>
      </c>
      <c r="T159" s="12">
        <v>178</v>
      </c>
      <c r="U159" s="12">
        <v>3698</v>
      </c>
      <c r="V159" s="12">
        <v>2755</v>
      </c>
      <c r="W159" s="12">
        <v>92940</v>
      </c>
      <c r="X159" s="12">
        <v>127</v>
      </c>
      <c r="Y159" s="12">
        <v>210</v>
      </c>
      <c r="Z159" s="12">
        <v>3816</v>
      </c>
      <c r="AA159" s="12">
        <v>3106</v>
      </c>
      <c r="AB159" s="12">
        <v>93810</v>
      </c>
      <c r="AC159" s="12">
        <v>179</v>
      </c>
      <c r="AD159" s="12">
        <v>128</v>
      </c>
      <c r="AE159" s="12">
        <v>3897</v>
      </c>
      <c r="AF159" s="12">
        <v>3129</v>
      </c>
      <c r="AG159" s="12">
        <v>94760</v>
      </c>
      <c r="AH159" s="12">
        <v>128</v>
      </c>
      <c r="AI159" s="12">
        <v>136</v>
      </c>
      <c r="AJ159" s="12">
        <v>3893</v>
      </c>
      <c r="AK159" s="12">
        <v>2927</v>
      </c>
      <c r="AL159" s="12">
        <v>95170</v>
      </c>
      <c r="AM159" s="12">
        <v>100</v>
      </c>
      <c r="AN159" s="12">
        <v>180</v>
      </c>
      <c r="AO159" s="12">
        <v>3690</v>
      </c>
      <c r="AP159" s="12">
        <v>3090</v>
      </c>
      <c r="AQ159" s="12">
        <v>95530</v>
      </c>
      <c r="AR159" s="12">
        <v>150</v>
      </c>
      <c r="AS159" s="12">
        <v>130</v>
      </c>
      <c r="AT159" s="12">
        <v>3430</v>
      </c>
      <c r="AU159" s="12">
        <v>3080</v>
      </c>
      <c r="AV159" s="12">
        <v>96060</v>
      </c>
      <c r="AW159" s="12">
        <v>140</v>
      </c>
      <c r="AX159" s="12">
        <v>180</v>
      </c>
      <c r="AY159" s="12">
        <v>3350</v>
      </c>
      <c r="AZ159" s="13">
        <v>2570</v>
      </c>
    </row>
    <row r="160" spans="1:52" x14ac:dyDescent="0.3">
      <c r="A160" s="1" t="s">
        <v>301</v>
      </c>
      <c r="B160" s="15" t="s">
        <v>302</v>
      </c>
      <c r="C160" s="12">
        <v>334673</v>
      </c>
      <c r="D160" s="12">
        <v>1055</v>
      </c>
      <c r="E160" s="12">
        <v>394</v>
      </c>
      <c r="F160" s="12">
        <v>13751</v>
      </c>
      <c r="G160" s="12">
        <v>12199</v>
      </c>
      <c r="H160" s="12">
        <v>335901</v>
      </c>
      <c r="I160" s="12">
        <v>792</v>
      </c>
      <c r="J160" s="12">
        <v>494</v>
      </c>
      <c r="K160" s="12">
        <v>14769</v>
      </c>
      <c r="L160" s="12">
        <v>13462</v>
      </c>
      <c r="M160" s="12">
        <v>336072</v>
      </c>
      <c r="N160" s="12">
        <v>806</v>
      </c>
      <c r="O160" s="12">
        <v>551</v>
      </c>
      <c r="P160" s="12">
        <v>14093</v>
      </c>
      <c r="Q160" s="12">
        <v>13374</v>
      </c>
      <c r="R160" s="12">
        <v>337242</v>
      </c>
      <c r="S160" s="12">
        <v>971</v>
      </c>
      <c r="T160" s="12">
        <v>644</v>
      </c>
      <c r="U160" s="12">
        <v>15093</v>
      </c>
      <c r="V160" s="12">
        <v>13792</v>
      </c>
      <c r="W160" s="12">
        <v>336756</v>
      </c>
      <c r="X160" s="12">
        <v>931</v>
      </c>
      <c r="Y160" s="12">
        <v>597</v>
      </c>
      <c r="Z160" s="12">
        <v>13993</v>
      </c>
      <c r="AA160" s="12">
        <v>13799</v>
      </c>
      <c r="AB160" s="12">
        <v>337804</v>
      </c>
      <c r="AC160" s="12">
        <v>885</v>
      </c>
      <c r="AD160" s="12">
        <v>653</v>
      </c>
      <c r="AE160" s="12">
        <v>14713</v>
      </c>
      <c r="AF160" s="12">
        <v>13043</v>
      </c>
      <c r="AG160" s="12">
        <v>338061</v>
      </c>
      <c r="AH160" s="12">
        <v>890</v>
      </c>
      <c r="AI160" s="12">
        <v>790</v>
      </c>
      <c r="AJ160" s="12">
        <v>15977</v>
      </c>
      <c r="AK160" s="12">
        <v>14774</v>
      </c>
      <c r="AL160" s="12">
        <v>339614</v>
      </c>
      <c r="AM160" s="12">
        <v>923</v>
      </c>
      <c r="AN160" s="12">
        <v>544</v>
      </c>
      <c r="AO160" s="12">
        <v>16381</v>
      </c>
      <c r="AP160" s="12">
        <v>13876</v>
      </c>
      <c r="AQ160" s="12">
        <v>341173</v>
      </c>
      <c r="AR160" s="12">
        <v>776</v>
      </c>
      <c r="AS160" s="12">
        <v>574</v>
      </c>
      <c r="AT160" s="12">
        <v>16340</v>
      </c>
      <c r="AU160" s="12">
        <v>13906</v>
      </c>
      <c r="AV160" s="12">
        <v>343201</v>
      </c>
      <c r="AW160" s="12">
        <v>725</v>
      </c>
      <c r="AX160" s="12">
        <v>373</v>
      </c>
      <c r="AY160" s="12">
        <v>15103</v>
      </c>
      <c r="AZ160" s="13">
        <v>12172</v>
      </c>
    </row>
    <row r="161" spans="1:52" x14ac:dyDescent="0.3">
      <c r="A161" s="1" t="s">
        <v>303</v>
      </c>
      <c r="B161" s="1" t="s">
        <v>304</v>
      </c>
      <c r="C161" s="12">
        <v>113858</v>
      </c>
      <c r="D161" s="12">
        <v>614</v>
      </c>
      <c r="E161" s="12">
        <v>262</v>
      </c>
      <c r="F161" s="12">
        <v>4407</v>
      </c>
      <c r="G161" s="12">
        <v>4389</v>
      </c>
      <c r="H161" s="12">
        <v>114487</v>
      </c>
      <c r="I161" s="12">
        <v>547</v>
      </c>
      <c r="J161" s="12">
        <v>226</v>
      </c>
      <c r="K161" s="12">
        <v>4227</v>
      </c>
      <c r="L161" s="12">
        <v>4442</v>
      </c>
      <c r="M161" s="12">
        <v>114940</v>
      </c>
      <c r="N161" s="12">
        <v>579</v>
      </c>
      <c r="O161" s="12">
        <v>341</v>
      </c>
      <c r="P161" s="12">
        <v>4417</v>
      </c>
      <c r="Q161" s="12">
        <v>4485</v>
      </c>
      <c r="R161" s="12">
        <v>115720</v>
      </c>
      <c r="S161" s="12">
        <v>675</v>
      </c>
      <c r="T161" s="12">
        <v>293</v>
      </c>
      <c r="U161" s="12">
        <v>4431</v>
      </c>
      <c r="V161" s="12">
        <v>4537</v>
      </c>
      <c r="W161" s="12">
        <v>116196</v>
      </c>
      <c r="X161" s="12">
        <v>940</v>
      </c>
      <c r="Y161" s="12">
        <v>353</v>
      </c>
      <c r="Z161" s="12">
        <v>4245</v>
      </c>
      <c r="AA161" s="12">
        <v>4684</v>
      </c>
      <c r="AB161" s="12">
        <v>116937</v>
      </c>
      <c r="AC161" s="12">
        <v>1013</v>
      </c>
      <c r="AD161" s="12">
        <v>373</v>
      </c>
      <c r="AE161" s="12">
        <v>4176</v>
      </c>
      <c r="AF161" s="12">
        <v>4428</v>
      </c>
      <c r="AG161" s="12">
        <v>117552</v>
      </c>
      <c r="AH161" s="12">
        <v>825</v>
      </c>
      <c r="AI161" s="12">
        <v>358</v>
      </c>
      <c r="AJ161" s="12">
        <v>5163</v>
      </c>
      <c r="AK161" s="12">
        <v>5190</v>
      </c>
      <c r="AL161" s="12">
        <v>118574</v>
      </c>
      <c r="AM161" s="12">
        <v>968</v>
      </c>
      <c r="AN161" s="12">
        <v>572</v>
      </c>
      <c r="AO161" s="12">
        <v>5362</v>
      </c>
      <c r="AP161" s="12">
        <v>5035</v>
      </c>
      <c r="AQ161" s="12">
        <v>119754</v>
      </c>
      <c r="AR161" s="12">
        <v>785</v>
      </c>
      <c r="AS161" s="12">
        <v>397</v>
      </c>
      <c r="AT161" s="12">
        <v>5700</v>
      </c>
      <c r="AU161" s="12">
        <v>5186</v>
      </c>
      <c r="AV161" s="12">
        <v>120923</v>
      </c>
      <c r="AW161" s="12">
        <v>720</v>
      </c>
      <c r="AX161" s="12">
        <v>278</v>
      </c>
      <c r="AY161" s="12">
        <v>5154</v>
      </c>
      <c r="AZ161" s="13">
        <v>4506</v>
      </c>
    </row>
    <row r="162" spans="1:52" x14ac:dyDescent="0.3">
      <c r="A162" s="1" t="s">
        <v>897</v>
      </c>
      <c r="B162" s="1" t="s">
        <v>860</v>
      </c>
      <c r="C162" s="12">
        <v>239946</v>
      </c>
      <c r="D162" s="12">
        <v>767</v>
      </c>
      <c r="E162" s="12">
        <v>654</v>
      </c>
      <c r="F162" s="12">
        <v>8972</v>
      </c>
      <c r="G162" s="12">
        <v>8336</v>
      </c>
      <c r="H162" s="12">
        <v>240392</v>
      </c>
      <c r="I162" s="12">
        <v>760</v>
      </c>
      <c r="J162" s="12">
        <v>460</v>
      </c>
      <c r="K162" s="12">
        <v>9370</v>
      </c>
      <c r="L162" s="12">
        <v>8811</v>
      </c>
      <c r="M162" s="12">
        <v>241426</v>
      </c>
      <c r="N162" s="12">
        <v>559</v>
      </c>
      <c r="O162" s="12">
        <v>425</v>
      </c>
      <c r="P162" s="12">
        <v>9677</v>
      </c>
      <c r="Q162" s="12">
        <v>8214</v>
      </c>
      <c r="R162" s="12">
        <v>242179</v>
      </c>
      <c r="S162" s="12">
        <v>701</v>
      </c>
      <c r="T162" s="12">
        <v>345</v>
      </c>
      <c r="U162" s="12">
        <v>9956</v>
      </c>
      <c r="V162" s="12">
        <v>8686</v>
      </c>
      <c r="W162" s="12">
        <v>243264</v>
      </c>
      <c r="X162" s="12">
        <v>837</v>
      </c>
      <c r="Y162" s="12">
        <v>330</v>
      </c>
      <c r="Z162" s="12">
        <v>10035</v>
      </c>
      <c r="AA162" s="12">
        <v>8682</v>
      </c>
      <c r="AB162" s="12">
        <v>245003</v>
      </c>
      <c r="AC162" s="12">
        <v>790</v>
      </c>
      <c r="AD162" s="12">
        <v>437</v>
      </c>
      <c r="AE162" s="12">
        <v>10341</v>
      </c>
      <c r="AF162" s="12">
        <v>8402</v>
      </c>
      <c r="AG162" s="12">
        <v>246913</v>
      </c>
      <c r="AH162" s="12">
        <v>711</v>
      </c>
      <c r="AI162" s="12">
        <v>454</v>
      </c>
      <c r="AJ162" s="12">
        <v>11822</v>
      </c>
      <c r="AK162" s="12">
        <v>9386</v>
      </c>
      <c r="AL162" s="12">
        <v>248249</v>
      </c>
      <c r="AM162" s="12">
        <v>752</v>
      </c>
      <c r="AN162" s="12">
        <v>592</v>
      </c>
      <c r="AO162" s="12">
        <v>11638</v>
      </c>
      <c r="AP162" s="12">
        <v>9462</v>
      </c>
      <c r="AQ162" s="12">
        <v>249461</v>
      </c>
      <c r="AR162" s="12">
        <v>706</v>
      </c>
      <c r="AS162" s="12">
        <v>487</v>
      </c>
      <c r="AT162" s="12">
        <v>11503</v>
      </c>
      <c r="AU162" s="12">
        <v>9569</v>
      </c>
      <c r="AV162" s="12">
        <v>250373</v>
      </c>
      <c r="AW162" s="12">
        <v>678</v>
      </c>
      <c r="AX162" s="12">
        <v>461</v>
      </c>
      <c r="AY162" s="12">
        <v>10417</v>
      </c>
      <c r="AZ162" s="13">
        <v>8331</v>
      </c>
    </row>
    <row r="163" spans="1:52" x14ac:dyDescent="0.3">
      <c r="A163" s="1" t="s">
        <v>305</v>
      </c>
      <c r="B163" s="1" t="s">
        <v>306</v>
      </c>
      <c r="C163" s="12">
        <v>99308</v>
      </c>
      <c r="D163" s="12">
        <v>686</v>
      </c>
      <c r="E163" s="12">
        <v>752</v>
      </c>
      <c r="F163" s="12">
        <v>5697</v>
      </c>
      <c r="G163" s="12">
        <v>4856</v>
      </c>
      <c r="H163" s="12">
        <v>99901</v>
      </c>
      <c r="I163" s="12">
        <v>632</v>
      </c>
      <c r="J163" s="12">
        <v>630</v>
      </c>
      <c r="K163" s="12">
        <v>6158</v>
      </c>
      <c r="L163" s="12">
        <v>5538</v>
      </c>
      <c r="M163" s="12">
        <v>100363</v>
      </c>
      <c r="N163" s="12">
        <v>641</v>
      </c>
      <c r="O163" s="12">
        <v>516</v>
      </c>
      <c r="P163" s="12">
        <v>5804</v>
      </c>
      <c r="Q163" s="12">
        <v>5260</v>
      </c>
      <c r="R163" s="12">
        <v>101340</v>
      </c>
      <c r="S163" s="12">
        <v>701</v>
      </c>
      <c r="T163" s="12">
        <v>435</v>
      </c>
      <c r="U163" s="12">
        <v>6247</v>
      </c>
      <c r="V163" s="12">
        <v>5448</v>
      </c>
      <c r="W163" s="12">
        <v>102204</v>
      </c>
      <c r="X163" s="12">
        <v>693</v>
      </c>
      <c r="Y163" s="12">
        <v>368</v>
      </c>
      <c r="Z163" s="12">
        <v>6155</v>
      </c>
      <c r="AA163" s="12">
        <v>5383</v>
      </c>
      <c r="AB163" s="12">
        <v>103003</v>
      </c>
      <c r="AC163" s="12">
        <v>804</v>
      </c>
      <c r="AD163" s="12">
        <v>338</v>
      </c>
      <c r="AE163" s="12">
        <v>5913</v>
      </c>
      <c r="AF163" s="12">
        <v>5373</v>
      </c>
      <c r="AG163" s="12">
        <v>103251</v>
      </c>
      <c r="AH163" s="12">
        <v>673</v>
      </c>
      <c r="AI163" s="12">
        <v>383</v>
      </c>
      <c r="AJ163" s="12">
        <v>6228</v>
      </c>
      <c r="AK163" s="12">
        <v>5982</v>
      </c>
      <c r="AL163" s="12">
        <v>103160</v>
      </c>
      <c r="AM163" s="12">
        <v>741</v>
      </c>
      <c r="AN163" s="12">
        <v>473</v>
      </c>
      <c r="AO163" s="12">
        <v>6075</v>
      </c>
      <c r="AP163" s="12">
        <v>6009</v>
      </c>
      <c r="AQ163" s="12">
        <v>103745</v>
      </c>
      <c r="AR163" s="12">
        <v>735</v>
      </c>
      <c r="AS163" s="12">
        <v>398</v>
      </c>
      <c r="AT163" s="12">
        <v>6482</v>
      </c>
      <c r="AU163" s="12">
        <v>5863</v>
      </c>
      <c r="AV163" s="12">
        <v>103324</v>
      </c>
      <c r="AW163" s="12">
        <v>690</v>
      </c>
      <c r="AX163" s="12">
        <v>378</v>
      </c>
      <c r="AY163" s="12">
        <v>5351</v>
      </c>
      <c r="AZ163" s="13">
        <v>5688</v>
      </c>
    </row>
    <row r="164" spans="1:52" x14ac:dyDescent="0.3">
      <c r="A164" s="1" t="s">
        <v>307</v>
      </c>
      <c r="B164" s="15" t="s">
        <v>308</v>
      </c>
      <c r="C164" s="12">
        <v>125852</v>
      </c>
      <c r="D164" s="12">
        <v>398</v>
      </c>
      <c r="E164" s="12">
        <v>319</v>
      </c>
      <c r="F164" s="12">
        <v>6202</v>
      </c>
      <c r="G164" s="12">
        <v>5504</v>
      </c>
      <c r="H164" s="12">
        <v>126759</v>
      </c>
      <c r="I164" s="12">
        <v>274</v>
      </c>
      <c r="J164" s="12">
        <v>259</v>
      </c>
      <c r="K164" s="12">
        <v>6703</v>
      </c>
      <c r="L164" s="12">
        <v>6388</v>
      </c>
      <c r="M164" s="12">
        <v>127759</v>
      </c>
      <c r="N164" s="12">
        <v>264</v>
      </c>
      <c r="O164" s="12">
        <v>237</v>
      </c>
      <c r="P164" s="12">
        <v>6162</v>
      </c>
      <c r="Q164" s="12">
        <v>5727</v>
      </c>
      <c r="R164" s="12">
        <v>128867</v>
      </c>
      <c r="S164" s="12">
        <v>338</v>
      </c>
      <c r="T164" s="12">
        <v>209</v>
      </c>
      <c r="U164" s="12">
        <v>6404</v>
      </c>
      <c r="V164" s="12">
        <v>6037</v>
      </c>
      <c r="W164" s="12">
        <v>128977</v>
      </c>
      <c r="X164" s="12">
        <v>315</v>
      </c>
      <c r="Y164" s="12">
        <v>228</v>
      </c>
      <c r="Z164" s="12">
        <v>5941</v>
      </c>
      <c r="AA164" s="12">
        <v>6392</v>
      </c>
      <c r="AB164" s="12">
        <v>129546</v>
      </c>
      <c r="AC164" s="12">
        <v>350</v>
      </c>
      <c r="AD164" s="12">
        <v>248</v>
      </c>
      <c r="AE164" s="12">
        <v>6329</v>
      </c>
      <c r="AF164" s="12">
        <v>6308</v>
      </c>
      <c r="AG164" s="12">
        <v>130498</v>
      </c>
      <c r="AH164" s="12">
        <v>307</v>
      </c>
      <c r="AI164" s="12">
        <v>281</v>
      </c>
      <c r="AJ164" s="12">
        <v>7531</v>
      </c>
      <c r="AK164" s="12">
        <v>7004</v>
      </c>
      <c r="AL164" s="12">
        <v>131819</v>
      </c>
      <c r="AM164" s="12">
        <v>311</v>
      </c>
      <c r="AN164" s="12">
        <v>264</v>
      </c>
      <c r="AO164" s="12">
        <v>7852</v>
      </c>
      <c r="AP164" s="12">
        <v>6814</v>
      </c>
      <c r="AQ164" s="12">
        <v>133584</v>
      </c>
      <c r="AR164" s="12">
        <v>272</v>
      </c>
      <c r="AS164" s="12">
        <v>186</v>
      </c>
      <c r="AT164" s="12">
        <v>8451</v>
      </c>
      <c r="AU164" s="12">
        <v>7133</v>
      </c>
      <c r="AV164" s="12">
        <v>135520</v>
      </c>
      <c r="AW164" s="12">
        <v>262</v>
      </c>
      <c r="AX164" s="12">
        <v>251</v>
      </c>
      <c r="AY164" s="12">
        <v>7417</v>
      </c>
      <c r="AZ164" s="13">
        <v>5741</v>
      </c>
    </row>
    <row r="165" spans="1:52" x14ac:dyDescent="0.3">
      <c r="A165" s="1" t="s">
        <v>309</v>
      </c>
      <c r="B165" s="1" t="s">
        <v>310</v>
      </c>
      <c r="C165" s="12">
        <v>52502</v>
      </c>
      <c r="D165" s="12">
        <v>158</v>
      </c>
      <c r="E165" s="12">
        <v>148</v>
      </c>
      <c r="F165" s="12">
        <v>1933</v>
      </c>
      <c r="G165" s="12">
        <v>2011</v>
      </c>
      <c r="H165" s="12">
        <v>52687</v>
      </c>
      <c r="I165" s="12">
        <v>160</v>
      </c>
      <c r="J165" s="12">
        <v>115</v>
      </c>
      <c r="K165" s="12">
        <v>2290</v>
      </c>
      <c r="L165" s="12">
        <v>2063</v>
      </c>
      <c r="M165" s="12">
        <v>52657</v>
      </c>
      <c r="N165" s="12">
        <v>143</v>
      </c>
      <c r="O165" s="12">
        <v>146</v>
      </c>
      <c r="P165" s="12">
        <v>2199</v>
      </c>
      <c r="Q165" s="12">
        <v>2158</v>
      </c>
      <c r="R165" s="12">
        <v>52649</v>
      </c>
      <c r="S165" s="12">
        <v>164</v>
      </c>
      <c r="T165" s="12">
        <v>185</v>
      </c>
      <c r="U165" s="12">
        <v>2347</v>
      </c>
      <c r="V165" s="12">
        <v>2274</v>
      </c>
      <c r="W165" s="12">
        <v>52576</v>
      </c>
      <c r="X165" s="12">
        <v>194</v>
      </c>
      <c r="Y165" s="12">
        <v>158</v>
      </c>
      <c r="Z165" s="12">
        <v>2188</v>
      </c>
      <c r="AA165" s="12">
        <v>2152</v>
      </c>
      <c r="AB165" s="12">
        <v>52642</v>
      </c>
      <c r="AC165" s="12">
        <v>194</v>
      </c>
      <c r="AD165" s="12">
        <v>149</v>
      </c>
      <c r="AE165" s="12">
        <v>2265</v>
      </c>
      <c r="AF165" s="12">
        <v>2123</v>
      </c>
      <c r="AG165" s="12">
        <v>52779</v>
      </c>
      <c r="AH165" s="12">
        <v>185</v>
      </c>
      <c r="AI165" s="12">
        <v>173</v>
      </c>
      <c r="AJ165" s="12">
        <v>2461</v>
      </c>
      <c r="AK165" s="12">
        <v>2181</v>
      </c>
      <c r="AL165" s="12">
        <v>52881</v>
      </c>
      <c r="AM165" s="12">
        <v>188</v>
      </c>
      <c r="AN165" s="12">
        <v>193</v>
      </c>
      <c r="AO165" s="12">
        <v>2433</v>
      </c>
      <c r="AP165" s="12">
        <v>2156</v>
      </c>
      <c r="AQ165" s="12">
        <v>53253</v>
      </c>
      <c r="AR165" s="12">
        <v>178</v>
      </c>
      <c r="AS165" s="12">
        <v>93</v>
      </c>
      <c r="AT165" s="12">
        <v>2574</v>
      </c>
      <c r="AU165" s="12">
        <v>2161</v>
      </c>
      <c r="AV165" s="12">
        <v>53754</v>
      </c>
      <c r="AW165" s="12">
        <v>138</v>
      </c>
      <c r="AX165" s="12">
        <v>103</v>
      </c>
      <c r="AY165" s="12">
        <v>2392</v>
      </c>
      <c r="AZ165" s="13">
        <v>1764</v>
      </c>
    </row>
    <row r="166" spans="1:52" x14ac:dyDescent="0.3">
      <c r="A166" s="1" t="s">
        <v>313</v>
      </c>
      <c r="B166" s="1" t="s">
        <v>314</v>
      </c>
      <c r="C166" s="12">
        <v>131428</v>
      </c>
      <c r="D166" s="12">
        <v>969</v>
      </c>
      <c r="E166" s="12">
        <v>1661</v>
      </c>
      <c r="F166" s="12">
        <v>8107</v>
      </c>
      <c r="G166" s="12">
        <v>7679</v>
      </c>
      <c r="H166" s="12">
        <v>132184</v>
      </c>
      <c r="I166" s="12">
        <v>872</v>
      </c>
      <c r="J166" s="12">
        <v>1242</v>
      </c>
      <c r="K166" s="12">
        <v>8450</v>
      </c>
      <c r="L166" s="12">
        <v>8119</v>
      </c>
      <c r="M166" s="12">
        <v>133499</v>
      </c>
      <c r="N166" s="12">
        <v>817</v>
      </c>
      <c r="O166" s="12">
        <v>934</v>
      </c>
      <c r="P166" s="12">
        <v>8037</v>
      </c>
      <c r="Q166" s="12">
        <v>7324</v>
      </c>
      <c r="R166" s="12">
        <v>134833</v>
      </c>
      <c r="S166" s="12">
        <v>992</v>
      </c>
      <c r="T166" s="12">
        <v>684</v>
      </c>
      <c r="U166" s="12">
        <v>8556</v>
      </c>
      <c r="V166" s="12">
        <v>8370</v>
      </c>
      <c r="W166" s="12">
        <v>135398</v>
      </c>
      <c r="X166" s="12">
        <v>1069</v>
      </c>
      <c r="Y166" s="12">
        <v>693</v>
      </c>
      <c r="Z166" s="12">
        <v>7826</v>
      </c>
      <c r="AA166" s="12">
        <v>8264</v>
      </c>
      <c r="AB166" s="12">
        <v>136085</v>
      </c>
      <c r="AC166" s="12">
        <v>1080</v>
      </c>
      <c r="AD166" s="12">
        <v>552</v>
      </c>
      <c r="AE166" s="12">
        <v>7660</v>
      </c>
      <c r="AF166" s="12">
        <v>8195</v>
      </c>
      <c r="AG166" s="12">
        <v>136379</v>
      </c>
      <c r="AH166" s="12">
        <v>966</v>
      </c>
      <c r="AI166" s="12">
        <v>740</v>
      </c>
      <c r="AJ166" s="12">
        <v>8379</v>
      </c>
      <c r="AK166" s="12">
        <v>8887</v>
      </c>
      <c r="AL166" s="12">
        <v>136626</v>
      </c>
      <c r="AM166" s="12">
        <v>993</v>
      </c>
      <c r="AN166" s="12">
        <v>760</v>
      </c>
      <c r="AO166" s="12">
        <v>8502</v>
      </c>
      <c r="AP166" s="12">
        <v>8898</v>
      </c>
      <c r="AQ166" s="12">
        <v>136795</v>
      </c>
      <c r="AR166" s="12">
        <v>942</v>
      </c>
      <c r="AS166" s="12">
        <v>971</v>
      </c>
      <c r="AT166" s="12">
        <v>8844</v>
      </c>
      <c r="AU166" s="12">
        <v>9055</v>
      </c>
      <c r="AV166" s="12">
        <v>137215</v>
      </c>
      <c r="AW166" s="12">
        <v>854</v>
      </c>
      <c r="AX166" s="12">
        <v>1234</v>
      </c>
      <c r="AY166" s="12">
        <v>8445</v>
      </c>
      <c r="AZ166" s="13">
        <v>7987</v>
      </c>
    </row>
    <row r="167" spans="1:52" x14ac:dyDescent="0.3">
      <c r="A167" s="1" t="s">
        <v>315</v>
      </c>
      <c r="B167" s="1" t="s">
        <v>316</v>
      </c>
      <c r="C167" s="12">
        <v>313935</v>
      </c>
      <c r="D167" s="12">
        <v>3836</v>
      </c>
      <c r="E167" s="12">
        <v>1169</v>
      </c>
      <c r="F167" s="12">
        <v>16443</v>
      </c>
      <c r="G167" s="12">
        <v>15926</v>
      </c>
      <c r="H167" s="12">
        <v>317257</v>
      </c>
      <c r="I167" s="12">
        <v>3254</v>
      </c>
      <c r="J167" s="12">
        <v>1409</v>
      </c>
      <c r="K167" s="12">
        <v>15999</v>
      </c>
      <c r="L167" s="12">
        <v>17619</v>
      </c>
      <c r="M167" s="12">
        <v>320317</v>
      </c>
      <c r="N167" s="12">
        <v>3037</v>
      </c>
      <c r="O167" s="12">
        <v>1291</v>
      </c>
      <c r="P167" s="12">
        <v>16223</v>
      </c>
      <c r="Q167" s="12">
        <v>17899</v>
      </c>
      <c r="R167" s="12">
        <v>324409</v>
      </c>
      <c r="S167" s="12">
        <v>4291</v>
      </c>
      <c r="T167" s="12">
        <v>1257</v>
      </c>
      <c r="U167" s="12">
        <v>17155</v>
      </c>
      <c r="V167" s="12">
        <v>19047</v>
      </c>
      <c r="W167" s="12">
        <v>328738</v>
      </c>
      <c r="X167" s="12">
        <v>4813</v>
      </c>
      <c r="Y167" s="12">
        <v>1175</v>
      </c>
      <c r="Z167" s="12">
        <v>17473</v>
      </c>
      <c r="AA167" s="12">
        <v>19550</v>
      </c>
      <c r="AB167" s="12">
        <v>332127</v>
      </c>
      <c r="AC167" s="12">
        <v>5142</v>
      </c>
      <c r="AD167" s="12">
        <v>1317</v>
      </c>
      <c r="AE167" s="12">
        <v>16821</v>
      </c>
      <c r="AF167" s="12">
        <v>20234</v>
      </c>
      <c r="AG167" s="12">
        <v>332705</v>
      </c>
      <c r="AH167" s="12">
        <v>4524</v>
      </c>
      <c r="AI167" s="12">
        <v>1471</v>
      </c>
      <c r="AJ167" s="12">
        <v>18216</v>
      </c>
      <c r="AK167" s="12">
        <v>23534</v>
      </c>
      <c r="AL167" s="12">
        <v>333869</v>
      </c>
      <c r="AM167" s="12">
        <v>4332</v>
      </c>
      <c r="AN167" s="12">
        <v>1262</v>
      </c>
      <c r="AO167" s="12">
        <v>18250</v>
      </c>
      <c r="AP167" s="12">
        <v>22888</v>
      </c>
      <c r="AQ167" s="12">
        <v>333794</v>
      </c>
      <c r="AR167" s="12">
        <v>4108</v>
      </c>
      <c r="AS167" s="12">
        <v>1606</v>
      </c>
      <c r="AT167" s="12">
        <v>18388</v>
      </c>
      <c r="AU167" s="12">
        <v>23461</v>
      </c>
      <c r="AV167" s="12">
        <v>333587</v>
      </c>
      <c r="AW167" s="12">
        <v>3875</v>
      </c>
      <c r="AX167" s="12">
        <v>1759</v>
      </c>
      <c r="AY167" s="12">
        <v>15685</v>
      </c>
      <c r="AZ167" s="13">
        <v>19931</v>
      </c>
    </row>
    <row r="168" spans="1:52" x14ac:dyDescent="0.3">
      <c r="A168" s="1" t="s">
        <v>317</v>
      </c>
      <c r="B168" s="1" t="s">
        <v>318</v>
      </c>
      <c r="C168" s="12">
        <v>124880</v>
      </c>
      <c r="D168" s="12">
        <v>527</v>
      </c>
      <c r="E168" s="12">
        <v>367</v>
      </c>
      <c r="F168" s="12">
        <v>6647</v>
      </c>
      <c r="G168" s="12">
        <v>6250</v>
      </c>
      <c r="H168" s="12">
        <v>125997</v>
      </c>
      <c r="I168" s="12">
        <v>450</v>
      </c>
      <c r="J168" s="12">
        <v>409</v>
      </c>
      <c r="K168" s="12">
        <v>7349</v>
      </c>
      <c r="L168" s="12">
        <v>6723</v>
      </c>
      <c r="M168" s="12">
        <v>126989</v>
      </c>
      <c r="N168" s="12">
        <v>396</v>
      </c>
      <c r="O168" s="12">
        <v>317</v>
      </c>
      <c r="P168" s="12">
        <v>7217</v>
      </c>
      <c r="Q168" s="12">
        <v>6758</v>
      </c>
      <c r="R168" s="12">
        <v>128451</v>
      </c>
      <c r="S168" s="12">
        <v>590</v>
      </c>
      <c r="T168" s="12">
        <v>310</v>
      </c>
      <c r="U168" s="12">
        <v>8148</v>
      </c>
      <c r="V168" s="12">
        <v>7227</v>
      </c>
      <c r="W168" s="12">
        <v>129274</v>
      </c>
      <c r="X168" s="12">
        <v>645</v>
      </c>
      <c r="Y168" s="12">
        <v>278</v>
      </c>
      <c r="Z168" s="12">
        <v>7746</v>
      </c>
      <c r="AA168" s="12">
        <v>7480</v>
      </c>
      <c r="AB168" s="12">
        <v>129923</v>
      </c>
      <c r="AC168" s="12">
        <v>744</v>
      </c>
      <c r="AD168" s="12">
        <v>362</v>
      </c>
      <c r="AE168" s="12">
        <v>7278</v>
      </c>
      <c r="AF168" s="12">
        <v>7381</v>
      </c>
      <c r="AG168" s="12">
        <v>130576</v>
      </c>
      <c r="AH168" s="12">
        <v>629</v>
      </c>
      <c r="AI168" s="12">
        <v>339</v>
      </c>
      <c r="AJ168" s="12">
        <v>8116</v>
      </c>
      <c r="AK168" s="12">
        <v>8075</v>
      </c>
      <c r="AL168" s="12">
        <v>131137</v>
      </c>
      <c r="AM168" s="12">
        <v>699</v>
      </c>
      <c r="AN168" s="12">
        <v>369</v>
      </c>
      <c r="AO168" s="12">
        <v>8221</v>
      </c>
      <c r="AP168" s="12">
        <v>8300</v>
      </c>
      <c r="AQ168" s="12">
        <v>131689</v>
      </c>
      <c r="AR168" s="12">
        <v>638</v>
      </c>
      <c r="AS168" s="12">
        <v>337</v>
      </c>
      <c r="AT168" s="12">
        <v>8386</v>
      </c>
      <c r="AU168" s="12">
        <v>8561</v>
      </c>
      <c r="AV168" s="12">
        <v>132175</v>
      </c>
      <c r="AW168" s="12">
        <v>621</v>
      </c>
      <c r="AX168" s="12">
        <v>360</v>
      </c>
      <c r="AY168" s="12">
        <v>7363</v>
      </c>
      <c r="AZ168" s="13">
        <v>7215</v>
      </c>
    </row>
    <row r="169" spans="1:52" x14ac:dyDescent="0.3">
      <c r="A169" s="1" t="s">
        <v>319</v>
      </c>
      <c r="B169" s="1" t="s">
        <v>320</v>
      </c>
      <c r="C169" s="12">
        <v>75191</v>
      </c>
      <c r="D169" s="12">
        <v>465</v>
      </c>
      <c r="E169" s="12">
        <v>281</v>
      </c>
      <c r="F169" s="12">
        <v>4769</v>
      </c>
      <c r="G169" s="12">
        <v>4434</v>
      </c>
      <c r="H169" s="12">
        <v>75839</v>
      </c>
      <c r="I169" s="12">
        <v>370</v>
      </c>
      <c r="J169" s="12">
        <v>491</v>
      </c>
      <c r="K169" s="12">
        <v>5159</v>
      </c>
      <c r="L169" s="12">
        <v>4789</v>
      </c>
      <c r="M169" s="12">
        <v>76906</v>
      </c>
      <c r="N169" s="12">
        <v>375</v>
      </c>
      <c r="O169" s="12">
        <v>314</v>
      </c>
      <c r="P169" s="12">
        <v>5186</v>
      </c>
      <c r="Q169" s="12">
        <v>4529</v>
      </c>
      <c r="R169" s="12">
        <v>77988</v>
      </c>
      <c r="S169" s="12">
        <v>477</v>
      </c>
      <c r="T169" s="12">
        <v>307</v>
      </c>
      <c r="U169" s="12">
        <v>5616</v>
      </c>
      <c r="V169" s="12">
        <v>5046</v>
      </c>
      <c r="W169" s="12">
        <v>78459</v>
      </c>
      <c r="X169" s="12">
        <v>521</v>
      </c>
      <c r="Y169" s="12">
        <v>374</v>
      </c>
      <c r="Z169" s="12">
        <v>5140</v>
      </c>
      <c r="AA169" s="12">
        <v>5141</v>
      </c>
      <c r="AB169" s="12">
        <v>78999</v>
      </c>
      <c r="AC169" s="12">
        <v>539</v>
      </c>
      <c r="AD169" s="12">
        <v>319</v>
      </c>
      <c r="AE169" s="12">
        <v>5096</v>
      </c>
      <c r="AF169" s="12">
        <v>5094</v>
      </c>
      <c r="AG169" s="12">
        <v>79451</v>
      </c>
      <c r="AH169" s="12">
        <v>467</v>
      </c>
      <c r="AI169" s="12">
        <v>348</v>
      </c>
      <c r="AJ169" s="12">
        <v>5802</v>
      </c>
      <c r="AK169" s="12">
        <v>5831</v>
      </c>
      <c r="AL169" s="12">
        <v>79928</v>
      </c>
      <c r="AM169" s="12">
        <v>551</v>
      </c>
      <c r="AN169" s="12">
        <v>321</v>
      </c>
      <c r="AO169" s="12">
        <v>5658</v>
      </c>
      <c r="AP169" s="12">
        <v>5779</v>
      </c>
      <c r="AQ169" s="12">
        <v>80627</v>
      </c>
      <c r="AR169" s="12">
        <v>523</v>
      </c>
      <c r="AS169" s="12">
        <v>324</v>
      </c>
      <c r="AT169" s="12">
        <v>5977</v>
      </c>
      <c r="AU169" s="12">
        <v>5756</v>
      </c>
      <c r="AV169" s="12">
        <v>81003</v>
      </c>
      <c r="AW169" s="12">
        <v>521</v>
      </c>
      <c r="AX169" s="12">
        <v>407</v>
      </c>
      <c r="AY169" s="12">
        <v>5150</v>
      </c>
      <c r="AZ169" s="13">
        <v>5089</v>
      </c>
    </row>
    <row r="170" spans="1:52" x14ac:dyDescent="0.3">
      <c r="A170" s="1" t="s">
        <v>321</v>
      </c>
      <c r="B170" s="1" t="s">
        <v>322</v>
      </c>
      <c r="C170" s="12">
        <v>112249</v>
      </c>
      <c r="D170" s="12">
        <v>222</v>
      </c>
      <c r="E170" s="12">
        <v>213</v>
      </c>
      <c r="F170" s="12">
        <v>4356</v>
      </c>
      <c r="G170" s="12">
        <v>4266</v>
      </c>
      <c r="H170" s="12">
        <v>112833</v>
      </c>
      <c r="I170" s="12">
        <v>156</v>
      </c>
      <c r="J170" s="12">
        <v>183</v>
      </c>
      <c r="K170" s="12">
        <v>4887</v>
      </c>
      <c r="L170" s="12">
        <v>4676</v>
      </c>
      <c r="M170" s="12">
        <v>113246</v>
      </c>
      <c r="N170" s="12">
        <v>141</v>
      </c>
      <c r="O170" s="12">
        <v>156</v>
      </c>
      <c r="P170" s="12">
        <v>4905</v>
      </c>
      <c r="Q170" s="12">
        <v>4678</v>
      </c>
      <c r="R170" s="12">
        <v>114155</v>
      </c>
      <c r="S170" s="12">
        <v>205</v>
      </c>
      <c r="T170" s="12">
        <v>115</v>
      </c>
      <c r="U170" s="12">
        <v>5488</v>
      </c>
      <c r="V170" s="12">
        <v>4910</v>
      </c>
      <c r="W170" s="12">
        <v>114684</v>
      </c>
      <c r="X170" s="12">
        <v>205</v>
      </c>
      <c r="Y170" s="12">
        <v>106</v>
      </c>
      <c r="Z170" s="12">
        <v>5086</v>
      </c>
      <c r="AA170" s="12">
        <v>4806</v>
      </c>
      <c r="AB170" s="12">
        <v>115112</v>
      </c>
      <c r="AC170" s="12">
        <v>188</v>
      </c>
      <c r="AD170" s="12">
        <v>157</v>
      </c>
      <c r="AE170" s="12">
        <v>4907</v>
      </c>
      <c r="AF170" s="12">
        <v>4633</v>
      </c>
      <c r="AG170" s="12">
        <v>115314</v>
      </c>
      <c r="AH170" s="12">
        <v>170</v>
      </c>
      <c r="AI170" s="12">
        <v>133</v>
      </c>
      <c r="AJ170" s="12">
        <v>5514</v>
      </c>
      <c r="AK170" s="12">
        <v>5371</v>
      </c>
      <c r="AL170" s="12">
        <v>115490</v>
      </c>
      <c r="AM170" s="12">
        <v>176</v>
      </c>
      <c r="AN170" s="12">
        <v>274</v>
      </c>
      <c r="AO170" s="12">
        <v>5620</v>
      </c>
      <c r="AP170" s="12">
        <v>5375</v>
      </c>
      <c r="AQ170" s="12">
        <v>115371</v>
      </c>
      <c r="AR170" s="12">
        <v>160</v>
      </c>
      <c r="AS170" s="12">
        <v>162</v>
      </c>
      <c r="AT170" s="12">
        <v>5769</v>
      </c>
      <c r="AU170" s="12">
        <v>5807</v>
      </c>
      <c r="AV170" s="12">
        <v>115332</v>
      </c>
      <c r="AW170" s="12">
        <v>161</v>
      </c>
      <c r="AX170" s="12">
        <v>109</v>
      </c>
      <c r="AY170" s="12">
        <v>5211</v>
      </c>
      <c r="AZ170" s="13">
        <v>5079</v>
      </c>
    </row>
    <row r="171" spans="1:52" x14ac:dyDescent="0.3">
      <c r="A171" s="1" t="s">
        <v>323</v>
      </c>
      <c r="B171" s="1" t="s">
        <v>324</v>
      </c>
      <c r="C171" s="12">
        <v>117063</v>
      </c>
      <c r="D171" s="12">
        <v>2666</v>
      </c>
      <c r="E171" s="12">
        <v>1434</v>
      </c>
      <c r="F171" s="12">
        <v>9301</v>
      </c>
      <c r="G171" s="12">
        <v>9491</v>
      </c>
      <c r="H171" s="12">
        <v>119040</v>
      </c>
      <c r="I171" s="12">
        <v>2037</v>
      </c>
      <c r="J171" s="12">
        <v>1002</v>
      </c>
      <c r="K171" s="12">
        <v>9660</v>
      </c>
      <c r="L171" s="12">
        <v>9268</v>
      </c>
      <c r="M171" s="12">
        <v>121030</v>
      </c>
      <c r="N171" s="12">
        <v>2333</v>
      </c>
      <c r="O171" s="12">
        <v>996</v>
      </c>
      <c r="P171" s="12">
        <v>9694</v>
      </c>
      <c r="Q171" s="12">
        <v>9452</v>
      </c>
      <c r="R171" s="12">
        <v>123018</v>
      </c>
      <c r="S171" s="12">
        <v>2387</v>
      </c>
      <c r="T171" s="12">
        <v>1206</v>
      </c>
      <c r="U171" s="12">
        <v>10913</v>
      </c>
      <c r="V171" s="12">
        <v>10532</v>
      </c>
      <c r="W171" s="12">
        <v>125679</v>
      </c>
      <c r="X171" s="12">
        <v>2538</v>
      </c>
      <c r="Y171" s="12">
        <v>1035</v>
      </c>
      <c r="Z171" s="12">
        <v>11046</v>
      </c>
      <c r="AA171" s="12">
        <v>10038</v>
      </c>
      <c r="AB171" s="12">
        <v>127522</v>
      </c>
      <c r="AC171" s="12">
        <v>2507</v>
      </c>
      <c r="AD171" s="12">
        <v>1625</v>
      </c>
      <c r="AE171" s="12">
        <v>10943</v>
      </c>
      <c r="AF171" s="12">
        <v>10320</v>
      </c>
      <c r="AG171" s="12">
        <v>128916</v>
      </c>
      <c r="AH171" s="12">
        <v>2163</v>
      </c>
      <c r="AI171" s="12">
        <v>1536</v>
      </c>
      <c r="AJ171" s="12">
        <v>13176</v>
      </c>
      <c r="AK171" s="12">
        <v>12658</v>
      </c>
      <c r="AL171" s="12">
        <v>130428</v>
      </c>
      <c r="AM171" s="12">
        <v>2414</v>
      </c>
      <c r="AN171" s="12">
        <v>1277</v>
      </c>
      <c r="AO171" s="12">
        <v>13227</v>
      </c>
      <c r="AP171" s="12">
        <v>12943</v>
      </c>
      <c r="AQ171" s="12">
        <v>131405</v>
      </c>
      <c r="AR171" s="12">
        <v>2645</v>
      </c>
      <c r="AS171" s="12">
        <v>2100</v>
      </c>
      <c r="AT171" s="12">
        <v>14215</v>
      </c>
      <c r="AU171" s="12">
        <v>13919</v>
      </c>
      <c r="AV171" s="12">
        <v>133333</v>
      </c>
      <c r="AW171" s="12">
        <v>3086</v>
      </c>
      <c r="AX171" s="12">
        <v>1401</v>
      </c>
      <c r="AY171" s="12">
        <v>12894</v>
      </c>
      <c r="AZ171" s="13">
        <v>12635</v>
      </c>
    </row>
    <row r="172" spans="1:52" x14ac:dyDescent="0.3">
      <c r="A172" s="1" t="s">
        <v>325</v>
      </c>
      <c r="B172" s="1" t="s">
        <v>326</v>
      </c>
      <c r="C172" s="12">
        <v>156250</v>
      </c>
      <c r="D172" s="12">
        <v>502</v>
      </c>
      <c r="E172" s="12">
        <v>224</v>
      </c>
      <c r="F172" s="12">
        <v>3696</v>
      </c>
      <c r="G172" s="12">
        <v>2953</v>
      </c>
      <c r="H172" s="12">
        <v>156800</v>
      </c>
      <c r="I172" s="12">
        <v>312</v>
      </c>
      <c r="J172" s="12">
        <v>341</v>
      </c>
      <c r="K172" s="12">
        <v>3530</v>
      </c>
      <c r="L172" s="12">
        <v>3145</v>
      </c>
      <c r="M172" s="12">
        <v>157160</v>
      </c>
      <c r="N172" s="12">
        <v>235</v>
      </c>
      <c r="O172" s="12">
        <v>363</v>
      </c>
      <c r="P172" s="12">
        <v>3841</v>
      </c>
      <c r="Q172" s="12">
        <v>3338</v>
      </c>
      <c r="R172" s="12">
        <v>157690</v>
      </c>
      <c r="S172" s="12">
        <v>327</v>
      </c>
      <c r="T172" s="12">
        <v>312</v>
      </c>
      <c r="U172" s="12">
        <v>3846</v>
      </c>
      <c r="V172" s="12">
        <v>3446</v>
      </c>
      <c r="W172" s="12">
        <v>158460</v>
      </c>
      <c r="X172" s="12">
        <v>377</v>
      </c>
      <c r="Y172" s="12">
        <v>250</v>
      </c>
      <c r="Z172" s="12">
        <v>4101</v>
      </c>
      <c r="AA172" s="12">
        <v>3494</v>
      </c>
      <c r="AB172" s="12">
        <v>159380</v>
      </c>
      <c r="AC172" s="12">
        <v>383</v>
      </c>
      <c r="AD172" s="12">
        <v>228</v>
      </c>
      <c r="AE172" s="12">
        <v>4166</v>
      </c>
      <c r="AF172" s="12">
        <v>3381</v>
      </c>
      <c r="AG172" s="12">
        <v>160130</v>
      </c>
      <c r="AH172" s="12">
        <v>379</v>
      </c>
      <c r="AI172" s="12">
        <v>278</v>
      </c>
      <c r="AJ172" s="12">
        <v>4261</v>
      </c>
      <c r="AK172" s="12">
        <v>3461</v>
      </c>
      <c r="AL172" s="12">
        <v>160340</v>
      </c>
      <c r="AM172" s="12">
        <v>330</v>
      </c>
      <c r="AN172" s="12">
        <v>310</v>
      </c>
      <c r="AO172" s="12">
        <v>3960</v>
      </c>
      <c r="AP172" s="12">
        <v>3550</v>
      </c>
      <c r="AQ172" s="12">
        <v>160890</v>
      </c>
      <c r="AR172" s="12">
        <v>300</v>
      </c>
      <c r="AS172" s="12">
        <v>260</v>
      </c>
      <c r="AT172" s="12">
        <v>4190</v>
      </c>
      <c r="AU172" s="12">
        <v>3510</v>
      </c>
      <c r="AV172" s="12">
        <v>160560</v>
      </c>
      <c r="AW172" s="12">
        <v>290</v>
      </c>
      <c r="AX172" s="12">
        <v>400</v>
      </c>
      <c r="AY172" s="12">
        <v>3310</v>
      </c>
      <c r="AZ172" s="13">
        <v>2980</v>
      </c>
    </row>
    <row r="173" spans="1:52" x14ac:dyDescent="0.3">
      <c r="A173" s="1" t="s">
        <v>327</v>
      </c>
      <c r="B173" s="1" t="s">
        <v>328</v>
      </c>
      <c r="C173" s="12">
        <v>111931</v>
      </c>
      <c r="D173" s="12">
        <v>344</v>
      </c>
      <c r="E173" s="12">
        <v>205</v>
      </c>
      <c r="F173" s="12">
        <v>5412</v>
      </c>
      <c r="G173" s="12">
        <v>4854</v>
      </c>
      <c r="H173" s="12">
        <v>112888</v>
      </c>
      <c r="I173" s="12">
        <v>274</v>
      </c>
      <c r="J173" s="12">
        <v>188</v>
      </c>
      <c r="K173" s="12">
        <v>6240</v>
      </c>
      <c r="L173" s="12">
        <v>5480</v>
      </c>
      <c r="M173" s="12">
        <v>113873</v>
      </c>
      <c r="N173" s="12">
        <v>260</v>
      </c>
      <c r="O173" s="12">
        <v>139</v>
      </c>
      <c r="P173" s="12">
        <v>5900</v>
      </c>
      <c r="Q173" s="12">
        <v>4981</v>
      </c>
      <c r="R173" s="12">
        <v>114663</v>
      </c>
      <c r="S173" s="12">
        <v>312</v>
      </c>
      <c r="T173" s="12">
        <v>161</v>
      </c>
      <c r="U173" s="12">
        <v>6169</v>
      </c>
      <c r="V173" s="12">
        <v>5601</v>
      </c>
      <c r="W173" s="12">
        <v>115182</v>
      </c>
      <c r="X173" s="12">
        <v>306</v>
      </c>
      <c r="Y173" s="12">
        <v>179</v>
      </c>
      <c r="Z173" s="12">
        <v>5916</v>
      </c>
      <c r="AA173" s="12">
        <v>5521</v>
      </c>
      <c r="AB173" s="12">
        <v>115818</v>
      </c>
      <c r="AC173" s="12">
        <v>324</v>
      </c>
      <c r="AD173" s="12">
        <v>179</v>
      </c>
      <c r="AE173" s="12">
        <v>5721</v>
      </c>
      <c r="AF173" s="12">
        <v>5238</v>
      </c>
      <c r="AG173" s="12">
        <v>116219</v>
      </c>
      <c r="AH173" s="12">
        <v>295</v>
      </c>
      <c r="AI173" s="12">
        <v>191</v>
      </c>
      <c r="AJ173" s="12">
        <v>6368</v>
      </c>
      <c r="AK173" s="12">
        <v>5979</v>
      </c>
      <c r="AL173" s="12">
        <v>116339</v>
      </c>
      <c r="AM173" s="12">
        <v>276</v>
      </c>
      <c r="AN173" s="12">
        <v>229</v>
      </c>
      <c r="AO173" s="12">
        <v>6312</v>
      </c>
      <c r="AP173" s="12">
        <v>5980</v>
      </c>
      <c r="AQ173" s="12">
        <v>116233</v>
      </c>
      <c r="AR173" s="12">
        <v>264</v>
      </c>
      <c r="AS173" s="12">
        <v>183</v>
      </c>
      <c r="AT173" s="12">
        <v>6119</v>
      </c>
      <c r="AU173" s="12">
        <v>6124</v>
      </c>
      <c r="AV173" s="12">
        <v>116338</v>
      </c>
      <c r="AW173" s="12">
        <v>250</v>
      </c>
      <c r="AX173" s="12">
        <v>186</v>
      </c>
      <c r="AY173" s="12">
        <v>5206</v>
      </c>
      <c r="AZ173" s="13">
        <v>5016</v>
      </c>
    </row>
    <row r="174" spans="1:52" x14ac:dyDescent="0.3">
      <c r="A174" s="1" t="s">
        <v>329</v>
      </c>
      <c r="B174" s="1" t="s">
        <v>330</v>
      </c>
      <c r="C174" s="12">
        <v>95461</v>
      </c>
      <c r="D174" s="12">
        <v>887</v>
      </c>
      <c r="E174" s="12">
        <v>226</v>
      </c>
      <c r="F174" s="12">
        <v>4135</v>
      </c>
      <c r="G174" s="12">
        <v>4471</v>
      </c>
      <c r="H174" s="12">
        <v>95975</v>
      </c>
      <c r="I174" s="12">
        <v>949</v>
      </c>
      <c r="J174" s="12">
        <v>449</v>
      </c>
      <c r="K174" s="12">
        <v>4585</v>
      </c>
      <c r="L174" s="12">
        <v>4734</v>
      </c>
      <c r="M174" s="12">
        <v>96617</v>
      </c>
      <c r="N174" s="12">
        <v>914</v>
      </c>
      <c r="O174" s="12">
        <v>256</v>
      </c>
      <c r="P174" s="12">
        <v>4555</v>
      </c>
      <c r="Q174" s="12">
        <v>4718</v>
      </c>
      <c r="R174" s="12">
        <v>97591</v>
      </c>
      <c r="S174" s="12">
        <v>803</v>
      </c>
      <c r="T174" s="12">
        <v>190</v>
      </c>
      <c r="U174" s="12">
        <v>5107</v>
      </c>
      <c r="V174" s="12">
        <v>4855</v>
      </c>
      <c r="W174" s="12">
        <v>98814</v>
      </c>
      <c r="X174" s="12">
        <v>991</v>
      </c>
      <c r="Y174" s="12">
        <v>197</v>
      </c>
      <c r="Z174" s="12">
        <v>5052</v>
      </c>
      <c r="AA174" s="12">
        <v>4661</v>
      </c>
      <c r="AB174" s="12">
        <v>99636</v>
      </c>
      <c r="AC174" s="12">
        <v>924</v>
      </c>
      <c r="AD174" s="12">
        <v>301</v>
      </c>
      <c r="AE174" s="12">
        <v>4914</v>
      </c>
      <c r="AF174" s="12">
        <v>4745</v>
      </c>
      <c r="AG174" s="12">
        <v>100776</v>
      </c>
      <c r="AH174" s="12">
        <v>844</v>
      </c>
      <c r="AI174" s="12">
        <v>396</v>
      </c>
      <c r="AJ174" s="12">
        <v>5692</v>
      </c>
      <c r="AK174" s="12">
        <v>4994</v>
      </c>
      <c r="AL174" s="12">
        <v>101491</v>
      </c>
      <c r="AM174" s="12">
        <v>749</v>
      </c>
      <c r="AN174" s="12">
        <v>514</v>
      </c>
      <c r="AO174" s="12">
        <v>5536</v>
      </c>
      <c r="AP174" s="12">
        <v>5020</v>
      </c>
      <c r="AQ174" s="12">
        <v>101850</v>
      </c>
      <c r="AR174" s="12">
        <v>690</v>
      </c>
      <c r="AS174" s="12">
        <v>361</v>
      </c>
      <c r="AT174" s="12">
        <v>5264</v>
      </c>
      <c r="AU174" s="12">
        <v>5107</v>
      </c>
      <c r="AV174" s="12">
        <v>102080</v>
      </c>
      <c r="AW174" s="12">
        <v>613</v>
      </c>
      <c r="AX174" s="12">
        <v>259</v>
      </c>
      <c r="AY174" s="12">
        <v>4754</v>
      </c>
      <c r="AZ174" s="13">
        <v>4584</v>
      </c>
    </row>
    <row r="175" spans="1:52" x14ac:dyDescent="0.3">
      <c r="A175" s="1" t="s">
        <v>898</v>
      </c>
      <c r="B175" s="1" t="s">
        <v>899</v>
      </c>
      <c r="C175" s="12">
        <v>113501</v>
      </c>
      <c r="D175" s="12">
        <v>738</v>
      </c>
      <c r="E175" s="12">
        <v>603</v>
      </c>
      <c r="F175" s="12">
        <v>2447</v>
      </c>
      <c r="G175" s="12">
        <v>2527</v>
      </c>
      <c r="H175" s="12">
        <v>114230</v>
      </c>
      <c r="I175" s="12">
        <v>734</v>
      </c>
      <c r="J175" s="12">
        <v>802</v>
      </c>
      <c r="K175" s="12">
        <v>2623</v>
      </c>
      <c r="L175" s="12">
        <v>2587</v>
      </c>
      <c r="M175" s="12">
        <v>114365</v>
      </c>
      <c r="N175" s="12">
        <v>711</v>
      </c>
      <c r="O175" s="12">
        <v>724</v>
      </c>
      <c r="P175" s="12">
        <v>2538</v>
      </c>
      <c r="Q175" s="12">
        <v>2867</v>
      </c>
      <c r="R175" s="12">
        <v>114992</v>
      </c>
      <c r="S175" s="12">
        <v>745</v>
      </c>
      <c r="T175" s="12">
        <v>549</v>
      </c>
      <c r="U175" s="12">
        <v>2521</v>
      </c>
      <c r="V175" s="12">
        <v>2555</v>
      </c>
      <c r="W175" s="12">
        <v>115311</v>
      </c>
      <c r="X175" s="12">
        <v>696</v>
      </c>
      <c r="Y175" s="12">
        <v>649</v>
      </c>
      <c r="Z175" s="12">
        <v>3013</v>
      </c>
      <c r="AA175" s="12">
        <v>2808</v>
      </c>
      <c r="AB175" s="12">
        <v>115799</v>
      </c>
      <c r="AC175" s="12">
        <v>688</v>
      </c>
      <c r="AD175" s="12">
        <v>564</v>
      </c>
      <c r="AE175" s="12">
        <v>2758</v>
      </c>
      <c r="AF175" s="12">
        <v>2801</v>
      </c>
      <c r="AG175" s="12">
        <v>116289</v>
      </c>
      <c r="AH175" s="12">
        <v>565</v>
      </c>
      <c r="AI175" s="12">
        <v>452</v>
      </c>
      <c r="AJ175" s="12">
        <v>3237</v>
      </c>
      <c r="AK175" s="12">
        <v>3314</v>
      </c>
      <c r="AL175" s="12">
        <v>116835</v>
      </c>
      <c r="AM175" s="12">
        <v>575</v>
      </c>
      <c r="AN175" s="12">
        <v>362</v>
      </c>
      <c r="AO175" s="12">
        <v>2917</v>
      </c>
      <c r="AP175" s="12">
        <v>3119</v>
      </c>
      <c r="AQ175" s="12">
        <v>117397</v>
      </c>
      <c r="AR175" s="12">
        <v>861</v>
      </c>
      <c r="AS175" s="12">
        <v>453</v>
      </c>
      <c r="AT175" s="12">
        <v>2901</v>
      </c>
      <c r="AU175" s="12">
        <v>3268</v>
      </c>
      <c r="AV175" s="12">
        <v>117337</v>
      </c>
      <c r="AW175" s="12">
        <v>514</v>
      </c>
      <c r="AX175" s="12">
        <v>525</v>
      </c>
      <c r="AY175" s="12">
        <v>2836</v>
      </c>
      <c r="AZ175" s="13">
        <v>3172</v>
      </c>
    </row>
    <row r="176" spans="1:52" x14ac:dyDescent="0.3">
      <c r="A176" s="1" t="s">
        <v>900</v>
      </c>
      <c r="B176" s="1" t="s">
        <v>331</v>
      </c>
      <c r="C176" s="12">
        <v>365300</v>
      </c>
      <c r="D176" s="12">
        <v>2298</v>
      </c>
      <c r="E176" s="12">
        <v>998</v>
      </c>
      <c r="F176" s="12">
        <v>8876</v>
      </c>
      <c r="G176" s="12">
        <v>8100</v>
      </c>
      <c r="H176" s="12">
        <v>366210</v>
      </c>
      <c r="I176" s="12">
        <v>1962</v>
      </c>
      <c r="J176" s="12">
        <v>1603</v>
      </c>
      <c r="K176" s="12">
        <v>8779</v>
      </c>
      <c r="L176" s="12">
        <v>8515</v>
      </c>
      <c r="M176" s="12">
        <v>366900</v>
      </c>
      <c r="N176" s="12">
        <v>1510</v>
      </c>
      <c r="O176" s="12">
        <v>1564</v>
      </c>
      <c r="P176" s="12">
        <v>8949</v>
      </c>
      <c r="Q176" s="12">
        <v>8591</v>
      </c>
      <c r="R176" s="12">
        <v>367250</v>
      </c>
      <c r="S176" s="12">
        <v>1629</v>
      </c>
      <c r="T176" s="12">
        <v>1520</v>
      </c>
      <c r="U176" s="12">
        <v>9265</v>
      </c>
      <c r="V176" s="12">
        <v>8724</v>
      </c>
      <c r="W176" s="12">
        <v>368080</v>
      </c>
      <c r="X176" s="12">
        <v>1918</v>
      </c>
      <c r="Y176" s="12">
        <v>1090</v>
      </c>
      <c r="Z176" s="12">
        <v>9371</v>
      </c>
      <c r="AA176" s="12">
        <v>8971</v>
      </c>
      <c r="AB176" s="12">
        <v>370330</v>
      </c>
      <c r="AC176" s="12">
        <v>2051</v>
      </c>
      <c r="AD176" s="12">
        <v>1009</v>
      </c>
      <c r="AE176" s="12">
        <v>9353</v>
      </c>
      <c r="AF176" s="12">
        <v>8787</v>
      </c>
      <c r="AG176" s="12">
        <v>371410</v>
      </c>
      <c r="AH176" s="12">
        <v>1680</v>
      </c>
      <c r="AI176" s="12">
        <v>1009</v>
      </c>
      <c r="AJ176" s="12">
        <v>9485</v>
      </c>
      <c r="AK176" s="12">
        <v>8632</v>
      </c>
      <c r="AL176" s="12">
        <v>371910</v>
      </c>
      <c r="AM176" s="12">
        <v>1570</v>
      </c>
      <c r="AN176" s="12">
        <v>1300</v>
      </c>
      <c r="AO176" s="12">
        <v>9590</v>
      </c>
      <c r="AP176" s="12">
        <v>8620</v>
      </c>
      <c r="AQ176" s="12">
        <v>373550</v>
      </c>
      <c r="AR176" s="12">
        <v>1940</v>
      </c>
      <c r="AS176" s="12">
        <v>1170</v>
      </c>
      <c r="AT176" s="12">
        <v>9920</v>
      </c>
      <c r="AU176" s="12">
        <v>8400</v>
      </c>
      <c r="AV176" s="12">
        <v>374130</v>
      </c>
      <c r="AW176" s="12">
        <v>2080</v>
      </c>
      <c r="AX176" s="12">
        <v>1830</v>
      </c>
      <c r="AY176" s="12">
        <v>8300</v>
      </c>
      <c r="AZ176" s="13">
        <v>7130</v>
      </c>
    </row>
    <row r="177" spans="1:52" x14ac:dyDescent="0.3">
      <c r="A177" s="1" t="s">
        <v>332</v>
      </c>
      <c r="B177" s="1" t="s">
        <v>901</v>
      </c>
      <c r="C177" s="12">
        <v>152666</v>
      </c>
      <c r="D177" s="12">
        <v>294</v>
      </c>
      <c r="E177" s="12">
        <v>238</v>
      </c>
      <c r="F177" s="12">
        <v>4429</v>
      </c>
      <c r="G177" s="12">
        <v>4521</v>
      </c>
      <c r="H177" s="12">
        <v>152776</v>
      </c>
      <c r="I177" s="12">
        <v>373</v>
      </c>
      <c r="J177" s="12">
        <v>328</v>
      </c>
      <c r="K177" s="12">
        <v>4692</v>
      </c>
      <c r="L177" s="12">
        <v>4937</v>
      </c>
      <c r="M177" s="12">
        <v>153223</v>
      </c>
      <c r="N177" s="12">
        <v>413</v>
      </c>
      <c r="O177" s="12">
        <v>194</v>
      </c>
      <c r="P177" s="12">
        <v>4762</v>
      </c>
      <c r="Q177" s="12">
        <v>4679</v>
      </c>
      <c r="R177" s="12">
        <v>153819</v>
      </c>
      <c r="S177" s="12">
        <v>450</v>
      </c>
      <c r="T177" s="12">
        <v>287</v>
      </c>
      <c r="U177" s="12">
        <v>4857</v>
      </c>
      <c r="V177" s="12">
        <v>4786</v>
      </c>
      <c r="W177" s="12">
        <v>154085</v>
      </c>
      <c r="X177" s="12">
        <v>521</v>
      </c>
      <c r="Y177" s="12">
        <v>408</v>
      </c>
      <c r="Z177" s="12">
        <v>4940</v>
      </c>
      <c r="AA177" s="12">
        <v>4875</v>
      </c>
      <c r="AB177" s="12">
        <v>154626</v>
      </c>
      <c r="AC177" s="12">
        <v>651</v>
      </c>
      <c r="AD177" s="12">
        <v>277</v>
      </c>
      <c r="AE177" s="12">
        <v>4876</v>
      </c>
      <c r="AF177" s="12">
        <v>4850</v>
      </c>
      <c r="AG177" s="12">
        <v>155155</v>
      </c>
      <c r="AH177" s="12">
        <v>510</v>
      </c>
      <c r="AI177" s="12">
        <v>451</v>
      </c>
      <c r="AJ177" s="12">
        <v>5161</v>
      </c>
      <c r="AK177" s="12">
        <v>4809</v>
      </c>
      <c r="AL177" s="12">
        <v>155593</v>
      </c>
      <c r="AM177" s="12">
        <v>590</v>
      </c>
      <c r="AN177" s="12">
        <v>511</v>
      </c>
      <c r="AO177" s="12">
        <v>5096</v>
      </c>
      <c r="AP177" s="12">
        <v>4792</v>
      </c>
      <c r="AQ177" s="12">
        <v>156100</v>
      </c>
      <c r="AR177" s="12">
        <v>507</v>
      </c>
      <c r="AS177" s="12">
        <v>468</v>
      </c>
      <c r="AT177" s="12">
        <v>5200</v>
      </c>
      <c r="AU177" s="12">
        <v>4708</v>
      </c>
      <c r="AV177" s="12">
        <v>156847</v>
      </c>
      <c r="AW177" s="12">
        <v>447</v>
      </c>
      <c r="AX177" s="12">
        <v>372</v>
      </c>
      <c r="AY177" s="12">
        <v>5037</v>
      </c>
      <c r="AZ177" s="13">
        <v>4140</v>
      </c>
    </row>
    <row r="178" spans="1:52" x14ac:dyDescent="0.3">
      <c r="A178" s="1" t="s">
        <v>611</v>
      </c>
      <c r="B178" s="1" t="s">
        <v>832</v>
      </c>
      <c r="C178" s="12">
        <v>108199</v>
      </c>
      <c r="D178" s="12">
        <v>542</v>
      </c>
      <c r="E178" s="12">
        <v>398</v>
      </c>
      <c r="F178" s="12">
        <v>4656</v>
      </c>
      <c r="G178" s="12">
        <v>4259</v>
      </c>
      <c r="H178" s="12">
        <v>108611</v>
      </c>
      <c r="I178" s="12">
        <v>394</v>
      </c>
      <c r="J178" s="12">
        <v>302</v>
      </c>
      <c r="K178" s="12">
        <v>5020</v>
      </c>
      <c r="L178" s="12">
        <v>4700</v>
      </c>
      <c r="M178" s="12">
        <v>108767</v>
      </c>
      <c r="N178" s="12">
        <v>310</v>
      </c>
      <c r="O178" s="12">
        <v>235</v>
      </c>
      <c r="P178" s="12">
        <v>4853</v>
      </c>
      <c r="Q178" s="12">
        <v>4684</v>
      </c>
      <c r="R178" s="12">
        <v>109324</v>
      </c>
      <c r="S178" s="12">
        <v>388</v>
      </c>
      <c r="T178" s="12">
        <v>209</v>
      </c>
      <c r="U178" s="12">
        <v>5347</v>
      </c>
      <c r="V178" s="12">
        <v>4890</v>
      </c>
      <c r="W178" s="12">
        <v>109838</v>
      </c>
      <c r="X178" s="12">
        <v>390</v>
      </c>
      <c r="Y178" s="12">
        <v>219</v>
      </c>
      <c r="Z178" s="12">
        <v>5284</v>
      </c>
      <c r="AA178" s="12">
        <v>4552</v>
      </c>
      <c r="AB178" s="12">
        <v>111024</v>
      </c>
      <c r="AC178" s="12">
        <v>395</v>
      </c>
      <c r="AD178" s="12">
        <v>195</v>
      </c>
      <c r="AE178" s="12">
        <v>5458</v>
      </c>
      <c r="AF178" s="12">
        <v>4340</v>
      </c>
      <c r="AG178" s="12">
        <v>111427</v>
      </c>
      <c r="AH178" s="12">
        <v>369</v>
      </c>
      <c r="AI178" s="12">
        <v>172</v>
      </c>
      <c r="AJ178" s="12">
        <v>5070</v>
      </c>
      <c r="AK178" s="12">
        <v>4699</v>
      </c>
      <c r="AL178" s="12">
        <v>112578</v>
      </c>
      <c r="AM178" s="12">
        <v>394</v>
      </c>
      <c r="AN178" s="12">
        <v>176</v>
      </c>
      <c r="AO178" s="12">
        <v>5697</v>
      </c>
      <c r="AP178" s="12">
        <v>4467</v>
      </c>
      <c r="AQ178" s="12">
        <v>112996</v>
      </c>
      <c r="AR178" s="12">
        <v>343</v>
      </c>
      <c r="AS178" s="12">
        <v>183</v>
      </c>
      <c r="AT178" s="12">
        <v>5472</v>
      </c>
      <c r="AU178" s="12">
        <v>4791</v>
      </c>
      <c r="AV178" s="12">
        <v>113320</v>
      </c>
      <c r="AW178" s="12">
        <v>335</v>
      </c>
      <c r="AX178" s="12">
        <v>179</v>
      </c>
      <c r="AY178" s="12">
        <v>4629</v>
      </c>
      <c r="AZ178" s="13">
        <v>4113</v>
      </c>
    </row>
    <row r="179" spans="1:52" x14ac:dyDescent="0.3">
      <c r="A179" s="1" t="s">
        <v>334</v>
      </c>
      <c r="B179" s="1" t="s">
        <v>335</v>
      </c>
      <c r="C179" s="12">
        <v>82200</v>
      </c>
      <c r="D179" s="12">
        <v>227</v>
      </c>
      <c r="E179" s="12">
        <v>93</v>
      </c>
      <c r="F179" s="12">
        <v>3862</v>
      </c>
      <c r="G179" s="12">
        <v>3504</v>
      </c>
      <c r="H179" s="12">
        <v>82716</v>
      </c>
      <c r="I179" s="12">
        <v>242</v>
      </c>
      <c r="J179" s="12">
        <v>147</v>
      </c>
      <c r="K179" s="12">
        <v>3950</v>
      </c>
      <c r="L179" s="12">
        <v>3459</v>
      </c>
      <c r="M179" s="12">
        <v>82953</v>
      </c>
      <c r="N179" s="12">
        <v>194</v>
      </c>
      <c r="O179" s="12">
        <v>127</v>
      </c>
      <c r="P179" s="12">
        <v>3949</v>
      </c>
      <c r="Q179" s="12">
        <v>3685</v>
      </c>
      <c r="R179" s="12">
        <v>83682</v>
      </c>
      <c r="S179" s="12">
        <v>214</v>
      </c>
      <c r="T179" s="12">
        <v>145</v>
      </c>
      <c r="U179" s="12">
        <v>4466</v>
      </c>
      <c r="V179" s="12">
        <v>3720</v>
      </c>
      <c r="W179" s="12">
        <v>84576</v>
      </c>
      <c r="X179" s="12">
        <v>242</v>
      </c>
      <c r="Y179" s="12">
        <v>143</v>
      </c>
      <c r="Z179" s="12">
        <v>4448</v>
      </c>
      <c r="AA179" s="12">
        <v>3551</v>
      </c>
      <c r="AB179" s="12">
        <v>85411</v>
      </c>
      <c r="AC179" s="12">
        <v>221</v>
      </c>
      <c r="AD179" s="12">
        <v>123</v>
      </c>
      <c r="AE179" s="12">
        <v>4588</v>
      </c>
      <c r="AF179" s="12">
        <v>3753</v>
      </c>
      <c r="AG179" s="12">
        <v>85957</v>
      </c>
      <c r="AH179" s="12">
        <v>221</v>
      </c>
      <c r="AI179" s="12">
        <v>128</v>
      </c>
      <c r="AJ179" s="12">
        <v>4650</v>
      </c>
      <c r="AK179" s="12">
        <v>4062</v>
      </c>
      <c r="AL179" s="12">
        <v>86543</v>
      </c>
      <c r="AM179" s="12">
        <v>292</v>
      </c>
      <c r="AN179" s="12">
        <v>131</v>
      </c>
      <c r="AO179" s="12">
        <v>4691</v>
      </c>
      <c r="AP179" s="12">
        <v>4144</v>
      </c>
      <c r="AQ179" s="12">
        <v>86791</v>
      </c>
      <c r="AR179" s="12">
        <v>244</v>
      </c>
      <c r="AS179" s="12">
        <v>172</v>
      </c>
      <c r="AT179" s="12">
        <v>4686</v>
      </c>
      <c r="AU179" s="12">
        <v>4308</v>
      </c>
      <c r="AV179" s="12">
        <v>87107</v>
      </c>
      <c r="AW179" s="12">
        <v>221</v>
      </c>
      <c r="AX179" s="12">
        <v>141</v>
      </c>
      <c r="AY179" s="12">
        <v>4141</v>
      </c>
      <c r="AZ179" s="13">
        <v>3725</v>
      </c>
    </row>
    <row r="180" spans="1:52" x14ac:dyDescent="0.3">
      <c r="A180" s="1" t="s">
        <v>336</v>
      </c>
      <c r="B180" s="1" t="s">
        <v>337</v>
      </c>
      <c r="C180" s="12">
        <v>76098</v>
      </c>
      <c r="D180" s="12">
        <v>276</v>
      </c>
      <c r="E180" s="12">
        <v>270</v>
      </c>
      <c r="F180" s="12">
        <v>4333</v>
      </c>
      <c r="G180" s="12">
        <v>3613</v>
      </c>
      <c r="H180" s="12">
        <v>76073</v>
      </c>
      <c r="I180" s="12">
        <v>223</v>
      </c>
      <c r="J180" s="12">
        <v>133</v>
      </c>
      <c r="K180" s="12">
        <v>4075</v>
      </c>
      <c r="L180" s="12">
        <v>3939</v>
      </c>
      <c r="M180" s="12">
        <v>76548</v>
      </c>
      <c r="N180" s="12">
        <v>199</v>
      </c>
      <c r="O180" s="12">
        <v>168</v>
      </c>
      <c r="P180" s="12">
        <v>4521</v>
      </c>
      <c r="Q180" s="12">
        <v>3706</v>
      </c>
      <c r="R180" s="12">
        <v>77140</v>
      </c>
      <c r="S180" s="12">
        <v>218</v>
      </c>
      <c r="T180" s="12">
        <v>199</v>
      </c>
      <c r="U180" s="12">
        <v>4798</v>
      </c>
      <c r="V180" s="12">
        <v>3840</v>
      </c>
      <c r="W180" s="12">
        <v>77490</v>
      </c>
      <c r="X180" s="12">
        <v>207</v>
      </c>
      <c r="Y180" s="12">
        <v>131</v>
      </c>
      <c r="Z180" s="12">
        <v>4622</v>
      </c>
      <c r="AA180" s="12">
        <v>3902</v>
      </c>
      <c r="AB180" s="12">
        <v>78153</v>
      </c>
      <c r="AC180" s="12">
        <v>212</v>
      </c>
      <c r="AD180" s="12">
        <v>153</v>
      </c>
      <c r="AE180" s="12">
        <v>4775</v>
      </c>
      <c r="AF180" s="12">
        <v>3797</v>
      </c>
      <c r="AG180" s="12">
        <v>78863</v>
      </c>
      <c r="AH180" s="12">
        <v>196</v>
      </c>
      <c r="AI180" s="12">
        <v>138</v>
      </c>
      <c r="AJ180" s="12">
        <v>5104</v>
      </c>
      <c r="AK180" s="12">
        <v>3976</v>
      </c>
      <c r="AL180" s="12">
        <v>79770</v>
      </c>
      <c r="AM180" s="12">
        <v>222</v>
      </c>
      <c r="AN180" s="12">
        <v>124</v>
      </c>
      <c r="AO180" s="12">
        <v>5236</v>
      </c>
      <c r="AP180" s="12">
        <v>3838</v>
      </c>
      <c r="AQ180" s="12">
        <v>80780</v>
      </c>
      <c r="AR180" s="12">
        <v>188</v>
      </c>
      <c r="AS180" s="12">
        <v>90</v>
      </c>
      <c r="AT180" s="12">
        <v>5415</v>
      </c>
      <c r="AU180" s="12">
        <v>4036</v>
      </c>
      <c r="AV180" s="12">
        <v>81211</v>
      </c>
      <c r="AW180" s="12">
        <v>205</v>
      </c>
      <c r="AX180" s="12">
        <v>87</v>
      </c>
      <c r="AY180" s="12">
        <v>4819</v>
      </c>
      <c r="AZ180" s="13">
        <v>3703</v>
      </c>
    </row>
    <row r="181" spans="1:52" x14ac:dyDescent="0.3">
      <c r="A181" s="1" t="s">
        <v>338</v>
      </c>
      <c r="B181" s="1" t="s">
        <v>339</v>
      </c>
      <c r="C181" s="12">
        <v>200349</v>
      </c>
      <c r="D181" s="12">
        <v>793</v>
      </c>
      <c r="E181" s="12">
        <v>578</v>
      </c>
      <c r="F181" s="12">
        <v>6482</v>
      </c>
      <c r="G181" s="12">
        <v>6415</v>
      </c>
      <c r="H181" s="12">
        <v>200272</v>
      </c>
      <c r="I181" s="12">
        <v>636</v>
      </c>
      <c r="J181" s="12">
        <v>654</v>
      </c>
      <c r="K181" s="12">
        <v>6989</v>
      </c>
      <c r="L181" s="12">
        <v>7215</v>
      </c>
      <c r="M181" s="12">
        <v>200098</v>
      </c>
      <c r="N181" s="12">
        <v>585</v>
      </c>
      <c r="O181" s="12">
        <v>468</v>
      </c>
      <c r="P181" s="12">
        <v>6792</v>
      </c>
      <c r="Q181" s="12">
        <v>7224</v>
      </c>
      <c r="R181" s="12">
        <v>200781</v>
      </c>
      <c r="S181" s="12">
        <v>741</v>
      </c>
      <c r="T181" s="12">
        <v>674</v>
      </c>
      <c r="U181" s="12">
        <v>7424</v>
      </c>
      <c r="V181" s="12">
        <v>7074</v>
      </c>
      <c r="W181" s="12">
        <v>201724</v>
      </c>
      <c r="X181" s="12">
        <v>811</v>
      </c>
      <c r="Y181" s="12">
        <v>402</v>
      </c>
      <c r="Z181" s="12">
        <v>7873</v>
      </c>
      <c r="AA181" s="12">
        <v>7480</v>
      </c>
      <c r="AB181" s="12">
        <v>202628</v>
      </c>
      <c r="AC181" s="12">
        <v>1196</v>
      </c>
      <c r="AD181" s="12">
        <v>352</v>
      </c>
      <c r="AE181" s="12">
        <v>7612</v>
      </c>
      <c r="AF181" s="12">
        <v>7685</v>
      </c>
      <c r="AG181" s="12">
        <v>202419</v>
      </c>
      <c r="AH181" s="12">
        <v>929</v>
      </c>
      <c r="AI181" s="12">
        <v>723</v>
      </c>
      <c r="AJ181" s="12">
        <v>8507</v>
      </c>
      <c r="AK181" s="12">
        <v>8863</v>
      </c>
      <c r="AL181" s="12">
        <v>202508</v>
      </c>
      <c r="AM181" s="12">
        <v>1127</v>
      </c>
      <c r="AN181" s="12">
        <v>449</v>
      </c>
      <c r="AO181" s="12">
        <v>8738</v>
      </c>
      <c r="AP181" s="12">
        <v>9072</v>
      </c>
      <c r="AQ181" s="12">
        <v>202055</v>
      </c>
      <c r="AR181" s="12">
        <v>1240</v>
      </c>
      <c r="AS181" s="12">
        <v>564</v>
      </c>
      <c r="AT181" s="12">
        <v>8557</v>
      </c>
      <c r="AU181" s="12">
        <v>9601</v>
      </c>
      <c r="AV181" s="12">
        <v>201950</v>
      </c>
      <c r="AW181" s="12">
        <v>1230</v>
      </c>
      <c r="AX181" s="12">
        <v>418</v>
      </c>
      <c r="AY181" s="12">
        <v>7603</v>
      </c>
      <c r="AZ181" s="13">
        <v>8035</v>
      </c>
    </row>
    <row r="182" spans="1:52" x14ac:dyDescent="0.3">
      <c r="A182" s="1" t="s">
        <v>340</v>
      </c>
      <c r="B182" s="1" t="s">
        <v>341</v>
      </c>
      <c r="C182" s="12">
        <v>113741</v>
      </c>
      <c r="D182" s="12">
        <v>268</v>
      </c>
      <c r="E182" s="12">
        <v>217</v>
      </c>
      <c r="F182" s="12">
        <v>5549</v>
      </c>
      <c r="G182" s="12">
        <v>5123</v>
      </c>
      <c r="H182" s="12">
        <v>114061</v>
      </c>
      <c r="I182" s="12">
        <v>170</v>
      </c>
      <c r="J182" s="12">
        <v>185</v>
      </c>
      <c r="K182" s="12">
        <v>5800</v>
      </c>
      <c r="L182" s="12">
        <v>5640</v>
      </c>
      <c r="M182" s="12">
        <v>114974</v>
      </c>
      <c r="N182" s="12">
        <v>198</v>
      </c>
      <c r="O182" s="12">
        <v>185</v>
      </c>
      <c r="P182" s="12">
        <v>6152</v>
      </c>
      <c r="Q182" s="12">
        <v>5423</v>
      </c>
      <c r="R182" s="12">
        <v>115815</v>
      </c>
      <c r="S182" s="12">
        <v>212</v>
      </c>
      <c r="T182" s="12">
        <v>139</v>
      </c>
      <c r="U182" s="12">
        <v>6435</v>
      </c>
      <c r="V182" s="12">
        <v>5868</v>
      </c>
      <c r="W182" s="12">
        <v>116142</v>
      </c>
      <c r="X182" s="12">
        <v>217</v>
      </c>
      <c r="Y182" s="12">
        <v>172</v>
      </c>
      <c r="Z182" s="12">
        <v>6115</v>
      </c>
      <c r="AA182" s="12">
        <v>5878</v>
      </c>
      <c r="AB182" s="12">
        <v>116746</v>
      </c>
      <c r="AC182" s="12">
        <v>250</v>
      </c>
      <c r="AD182" s="12">
        <v>172</v>
      </c>
      <c r="AE182" s="12">
        <v>5931</v>
      </c>
      <c r="AF182" s="12">
        <v>5588</v>
      </c>
      <c r="AG182" s="12">
        <v>117128</v>
      </c>
      <c r="AH182" s="12">
        <v>217</v>
      </c>
      <c r="AI182" s="12">
        <v>151</v>
      </c>
      <c r="AJ182" s="12">
        <v>6840</v>
      </c>
      <c r="AK182" s="12">
        <v>6546</v>
      </c>
      <c r="AL182" s="12">
        <v>117786</v>
      </c>
      <c r="AM182" s="12">
        <v>231</v>
      </c>
      <c r="AN182" s="12">
        <v>250</v>
      </c>
      <c r="AO182" s="12">
        <v>6784</v>
      </c>
      <c r="AP182" s="12">
        <v>6084</v>
      </c>
      <c r="AQ182" s="12">
        <v>117896</v>
      </c>
      <c r="AR182" s="12">
        <v>208</v>
      </c>
      <c r="AS182" s="12">
        <v>144</v>
      </c>
      <c r="AT182" s="12">
        <v>6853</v>
      </c>
      <c r="AU182" s="12">
        <v>6812</v>
      </c>
      <c r="AV182" s="12">
        <v>118239</v>
      </c>
      <c r="AW182" s="12">
        <v>187</v>
      </c>
      <c r="AX182" s="12">
        <v>105</v>
      </c>
      <c r="AY182" s="12">
        <v>6463</v>
      </c>
      <c r="AZ182" s="13">
        <v>6025</v>
      </c>
    </row>
    <row r="183" spans="1:52" x14ac:dyDescent="0.3">
      <c r="A183" s="1" t="s">
        <v>902</v>
      </c>
      <c r="B183" s="1" t="s">
        <v>342</v>
      </c>
      <c r="C183" s="12">
        <v>593060</v>
      </c>
      <c r="D183" s="12">
        <v>10256</v>
      </c>
      <c r="E183" s="12">
        <v>3196</v>
      </c>
      <c r="F183" s="12">
        <v>19062</v>
      </c>
      <c r="G183" s="12">
        <v>20752</v>
      </c>
      <c r="H183" s="12">
        <v>595070</v>
      </c>
      <c r="I183" s="12">
        <v>8550</v>
      </c>
      <c r="J183" s="12">
        <v>5010</v>
      </c>
      <c r="K183" s="12">
        <v>19812</v>
      </c>
      <c r="L183" s="12">
        <v>22206</v>
      </c>
      <c r="M183" s="12">
        <v>596520</v>
      </c>
      <c r="N183" s="12">
        <v>7088</v>
      </c>
      <c r="O183" s="12">
        <v>5023</v>
      </c>
      <c r="P183" s="12">
        <v>20920</v>
      </c>
      <c r="Q183" s="12">
        <v>22546</v>
      </c>
      <c r="R183" s="12">
        <v>599640</v>
      </c>
      <c r="S183" s="12">
        <v>8897</v>
      </c>
      <c r="T183" s="12">
        <v>4901</v>
      </c>
      <c r="U183" s="12">
        <v>21415</v>
      </c>
      <c r="V183" s="12">
        <v>23364</v>
      </c>
      <c r="W183" s="12">
        <v>606340</v>
      </c>
      <c r="X183" s="12">
        <v>10409</v>
      </c>
      <c r="Y183" s="12">
        <v>3332</v>
      </c>
      <c r="Z183" s="12">
        <v>22892</v>
      </c>
      <c r="AA183" s="12">
        <v>24129</v>
      </c>
      <c r="AB183" s="12">
        <v>615070</v>
      </c>
      <c r="AC183" s="12">
        <v>11462</v>
      </c>
      <c r="AD183" s="12">
        <v>3527</v>
      </c>
      <c r="AE183" s="12">
        <v>23504</v>
      </c>
      <c r="AF183" s="12">
        <v>23476</v>
      </c>
      <c r="AG183" s="12">
        <v>621020</v>
      </c>
      <c r="AH183" s="12">
        <v>9705</v>
      </c>
      <c r="AI183" s="12">
        <v>4311</v>
      </c>
      <c r="AJ183" s="12">
        <v>23478</v>
      </c>
      <c r="AK183" s="12">
        <v>23482</v>
      </c>
      <c r="AL183" s="12">
        <v>626410</v>
      </c>
      <c r="AM183" s="12">
        <v>9970</v>
      </c>
      <c r="AN183" s="12">
        <v>4670</v>
      </c>
      <c r="AO183" s="12">
        <v>24110</v>
      </c>
      <c r="AP183" s="12">
        <v>24050</v>
      </c>
      <c r="AQ183" s="12">
        <v>633120</v>
      </c>
      <c r="AR183" s="12">
        <v>12320</v>
      </c>
      <c r="AS183" s="12">
        <v>4330</v>
      </c>
      <c r="AT183" s="12">
        <v>23310</v>
      </c>
      <c r="AU183" s="12">
        <v>25030</v>
      </c>
      <c r="AV183" s="12">
        <v>635640</v>
      </c>
      <c r="AW183" s="12">
        <v>11880</v>
      </c>
      <c r="AX183" s="12">
        <v>7000</v>
      </c>
      <c r="AY183" s="12">
        <v>20120</v>
      </c>
      <c r="AZ183" s="13">
        <v>21740</v>
      </c>
    </row>
    <row r="184" spans="1:52" x14ac:dyDescent="0.3">
      <c r="A184" s="1" t="s">
        <v>343</v>
      </c>
      <c r="B184" s="1" t="s">
        <v>344</v>
      </c>
      <c r="C184" s="12">
        <v>121921</v>
      </c>
      <c r="D184" s="12">
        <v>713</v>
      </c>
      <c r="E184" s="12">
        <v>445</v>
      </c>
      <c r="F184" s="12">
        <v>6003</v>
      </c>
      <c r="G184" s="12">
        <v>5811</v>
      </c>
      <c r="H184" s="12">
        <v>123405</v>
      </c>
      <c r="I184" s="12">
        <v>729</v>
      </c>
      <c r="J184" s="12">
        <v>438</v>
      </c>
      <c r="K184" s="12">
        <v>5879</v>
      </c>
      <c r="L184" s="12">
        <v>5619</v>
      </c>
      <c r="M184" s="12">
        <v>124535</v>
      </c>
      <c r="N184" s="12">
        <v>676</v>
      </c>
      <c r="O184" s="12">
        <v>361</v>
      </c>
      <c r="P184" s="12">
        <v>5987</v>
      </c>
      <c r="Q184" s="12">
        <v>5885</v>
      </c>
      <c r="R184" s="12">
        <v>125686</v>
      </c>
      <c r="S184" s="12">
        <v>885</v>
      </c>
      <c r="T184" s="12">
        <v>406</v>
      </c>
      <c r="U184" s="12">
        <v>6224</v>
      </c>
      <c r="V184" s="12">
        <v>6254</v>
      </c>
      <c r="W184" s="12">
        <v>127169</v>
      </c>
      <c r="X184" s="12">
        <v>919</v>
      </c>
      <c r="Y184" s="12">
        <v>452</v>
      </c>
      <c r="Z184" s="12">
        <v>6545</v>
      </c>
      <c r="AA184" s="12">
        <v>6175</v>
      </c>
      <c r="AB184" s="12">
        <v>128355</v>
      </c>
      <c r="AC184" s="12">
        <v>987</v>
      </c>
      <c r="AD184" s="12">
        <v>587</v>
      </c>
      <c r="AE184" s="12">
        <v>6291</v>
      </c>
      <c r="AF184" s="12">
        <v>6219</v>
      </c>
      <c r="AG184" s="12">
        <v>129083</v>
      </c>
      <c r="AH184" s="12">
        <v>859</v>
      </c>
      <c r="AI184" s="12">
        <v>528</v>
      </c>
      <c r="AJ184" s="12">
        <v>6745</v>
      </c>
      <c r="AK184" s="12">
        <v>6910</v>
      </c>
      <c r="AL184" s="12">
        <v>129285</v>
      </c>
      <c r="AM184" s="12">
        <v>864</v>
      </c>
      <c r="AN184" s="12">
        <v>514</v>
      </c>
      <c r="AO184" s="12">
        <v>6590</v>
      </c>
      <c r="AP184" s="12">
        <v>7286</v>
      </c>
      <c r="AQ184" s="12">
        <v>129128</v>
      </c>
      <c r="AR184" s="12">
        <v>768</v>
      </c>
      <c r="AS184" s="12">
        <v>679</v>
      </c>
      <c r="AT184" s="12">
        <v>7026</v>
      </c>
      <c r="AU184" s="12">
        <v>7638</v>
      </c>
      <c r="AV184" s="12">
        <v>129709</v>
      </c>
      <c r="AW184" s="12">
        <v>747</v>
      </c>
      <c r="AX184" s="12">
        <v>497</v>
      </c>
      <c r="AY184" s="12">
        <v>6657</v>
      </c>
      <c r="AZ184" s="13">
        <v>6483</v>
      </c>
    </row>
    <row r="185" spans="1:52" x14ac:dyDescent="0.3">
      <c r="A185" s="1" t="s">
        <v>345</v>
      </c>
      <c r="B185" s="1" t="s">
        <v>346</v>
      </c>
      <c r="C185" s="12">
        <v>82669</v>
      </c>
      <c r="D185" s="12">
        <v>221</v>
      </c>
      <c r="E185" s="12">
        <v>213</v>
      </c>
      <c r="F185" s="12">
        <v>3244</v>
      </c>
      <c r="G185" s="12">
        <v>3445</v>
      </c>
      <c r="H185" s="12">
        <v>83272</v>
      </c>
      <c r="I185" s="12">
        <v>185</v>
      </c>
      <c r="J185" s="12">
        <v>183</v>
      </c>
      <c r="K185" s="12">
        <v>3851</v>
      </c>
      <c r="L185" s="12">
        <v>3627</v>
      </c>
      <c r="M185" s="12">
        <v>83542</v>
      </c>
      <c r="N185" s="12">
        <v>170</v>
      </c>
      <c r="O185" s="12">
        <v>194</v>
      </c>
      <c r="P185" s="12">
        <v>3468</v>
      </c>
      <c r="Q185" s="12">
        <v>3397</v>
      </c>
      <c r="R185" s="12">
        <v>84346</v>
      </c>
      <c r="S185" s="12">
        <v>195</v>
      </c>
      <c r="T185" s="12">
        <v>125</v>
      </c>
      <c r="U185" s="12">
        <v>3712</v>
      </c>
      <c r="V185" s="12">
        <v>3414</v>
      </c>
      <c r="W185" s="12">
        <v>84757</v>
      </c>
      <c r="X185" s="12">
        <v>216</v>
      </c>
      <c r="Y185" s="12">
        <v>144</v>
      </c>
      <c r="Z185" s="12">
        <v>3642</v>
      </c>
      <c r="AA185" s="12">
        <v>3535</v>
      </c>
      <c r="AB185" s="12">
        <v>85492</v>
      </c>
      <c r="AC185" s="12">
        <v>222</v>
      </c>
      <c r="AD185" s="12">
        <v>119</v>
      </c>
      <c r="AE185" s="12">
        <v>3613</v>
      </c>
      <c r="AF185" s="12">
        <v>3341</v>
      </c>
      <c r="AG185" s="12">
        <v>85509</v>
      </c>
      <c r="AH185" s="12">
        <v>191</v>
      </c>
      <c r="AI185" s="12">
        <v>113</v>
      </c>
      <c r="AJ185" s="12">
        <v>3896</v>
      </c>
      <c r="AK185" s="12">
        <v>4084</v>
      </c>
      <c r="AL185" s="12">
        <v>85283</v>
      </c>
      <c r="AM185" s="12">
        <v>211</v>
      </c>
      <c r="AN185" s="12">
        <v>178</v>
      </c>
      <c r="AO185" s="12">
        <v>3702</v>
      </c>
      <c r="AP185" s="12">
        <v>4092</v>
      </c>
      <c r="AQ185" s="12">
        <v>84838</v>
      </c>
      <c r="AR185" s="12">
        <v>190</v>
      </c>
      <c r="AS185" s="12">
        <v>146</v>
      </c>
      <c r="AT185" s="12">
        <v>3577</v>
      </c>
      <c r="AU185" s="12">
        <v>3986</v>
      </c>
      <c r="AV185" s="12">
        <v>84679</v>
      </c>
      <c r="AW185" s="12">
        <v>182</v>
      </c>
      <c r="AX185" s="12">
        <v>173</v>
      </c>
      <c r="AY185" s="12">
        <v>3184</v>
      </c>
      <c r="AZ185" s="13">
        <v>3467</v>
      </c>
    </row>
    <row r="186" spans="1:52" x14ac:dyDescent="0.3">
      <c r="A186" s="1" t="s">
        <v>347</v>
      </c>
      <c r="B186" s="1" t="s">
        <v>348</v>
      </c>
      <c r="C186" s="12">
        <v>101766</v>
      </c>
      <c r="D186" s="12">
        <v>699</v>
      </c>
      <c r="E186" s="12">
        <v>264</v>
      </c>
      <c r="F186" s="12">
        <v>3884</v>
      </c>
      <c r="G186" s="12">
        <v>4254</v>
      </c>
      <c r="H186" s="12">
        <v>102559</v>
      </c>
      <c r="I186" s="12">
        <v>570</v>
      </c>
      <c r="J186" s="12">
        <v>605</v>
      </c>
      <c r="K186" s="12">
        <v>4642</v>
      </c>
      <c r="L186" s="12">
        <v>4459</v>
      </c>
      <c r="M186" s="12">
        <v>103383</v>
      </c>
      <c r="N186" s="12">
        <v>669</v>
      </c>
      <c r="O186" s="12">
        <v>433</v>
      </c>
      <c r="P186" s="12">
        <v>4537</v>
      </c>
      <c r="Q186" s="12">
        <v>4445</v>
      </c>
      <c r="R186" s="12">
        <v>104802</v>
      </c>
      <c r="S186" s="12">
        <v>659</v>
      </c>
      <c r="T186" s="12">
        <v>338</v>
      </c>
      <c r="U186" s="12">
        <v>5080</v>
      </c>
      <c r="V186" s="12">
        <v>4600</v>
      </c>
      <c r="W186" s="12">
        <v>105715</v>
      </c>
      <c r="X186" s="12">
        <v>732</v>
      </c>
      <c r="Y186" s="12">
        <v>346</v>
      </c>
      <c r="Z186" s="12">
        <v>4870</v>
      </c>
      <c r="AA186" s="12">
        <v>4871</v>
      </c>
      <c r="AB186" s="12">
        <v>106215</v>
      </c>
      <c r="AC186" s="12">
        <v>808</v>
      </c>
      <c r="AD186" s="12">
        <v>320</v>
      </c>
      <c r="AE186" s="12">
        <v>4501</v>
      </c>
      <c r="AF186" s="12">
        <v>5036</v>
      </c>
      <c r="AG186" s="12">
        <v>106121</v>
      </c>
      <c r="AH186" s="12">
        <v>683</v>
      </c>
      <c r="AI186" s="12">
        <v>373</v>
      </c>
      <c r="AJ186" s="12">
        <v>4835</v>
      </c>
      <c r="AK186" s="12">
        <v>5712</v>
      </c>
      <c r="AL186" s="12">
        <v>106385</v>
      </c>
      <c r="AM186" s="12">
        <v>653</v>
      </c>
      <c r="AN186" s="12">
        <v>396</v>
      </c>
      <c r="AO186" s="12">
        <v>5220</v>
      </c>
      <c r="AP186" s="12">
        <v>5641</v>
      </c>
      <c r="AQ186" s="12">
        <v>106939</v>
      </c>
      <c r="AR186" s="12">
        <v>582</v>
      </c>
      <c r="AS186" s="12">
        <v>452</v>
      </c>
      <c r="AT186" s="12">
        <v>5793</v>
      </c>
      <c r="AU186" s="12">
        <v>5780</v>
      </c>
      <c r="AV186" s="12">
        <v>106890</v>
      </c>
      <c r="AW186" s="12">
        <v>557</v>
      </c>
      <c r="AX186" s="12">
        <v>484</v>
      </c>
      <c r="AY186" s="12">
        <v>4779</v>
      </c>
      <c r="AZ186" s="13">
        <v>5152</v>
      </c>
    </row>
    <row r="187" spans="1:52" x14ac:dyDescent="0.3">
      <c r="A187" s="1" t="s">
        <v>349</v>
      </c>
      <c r="B187" s="1" t="s">
        <v>350</v>
      </c>
      <c r="C187" s="12">
        <v>97424</v>
      </c>
      <c r="D187" s="12">
        <v>472</v>
      </c>
      <c r="E187" s="12">
        <v>110</v>
      </c>
      <c r="F187" s="12">
        <v>3502</v>
      </c>
      <c r="G187" s="12">
        <v>3547</v>
      </c>
      <c r="H187" s="12">
        <v>97555</v>
      </c>
      <c r="I187" s="12">
        <v>431</v>
      </c>
      <c r="J187" s="12">
        <v>223</v>
      </c>
      <c r="K187" s="12">
        <v>3681</v>
      </c>
      <c r="L187" s="12">
        <v>3745</v>
      </c>
      <c r="M187" s="12">
        <v>97736</v>
      </c>
      <c r="N187" s="12">
        <v>527</v>
      </c>
      <c r="O187" s="12">
        <v>225</v>
      </c>
      <c r="P187" s="12">
        <v>3509</v>
      </c>
      <c r="Q187" s="12">
        <v>3570</v>
      </c>
      <c r="R187" s="12">
        <v>98127</v>
      </c>
      <c r="S187" s="12">
        <v>613</v>
      </c>
      <c r="T187" s="12">
        <v>156</v>
      </c>
      <c r="U187" s="12">
        <v>3683</v>
      </c>
      <c r="V187" s="12">
        <v>3773</v>
      </c>
      <c r="W187" s="12">
        <v>98615</v>
      </c>
      <c r="X187" s="12">
        <v>644</v>
      </c>
      <c r="Y187" s="12">
        <v>129</v>
      </c>
      <c r="Z187" s="12">
        <v>3600</v>
      </c>
      <c r="AA187" s="12">
        <v>3550</v>
      </c>
      <c r="AB187" s="12">
        <v>98992</v>
      </c>
      <c r="AC187" s="12">
        <v>573</v>
      </c>
      <c r="AD187" s="12">
        <v>194</v>
      </c>
      <c r="AE187" s="12">
        <v>3604</v>
      </c>
      <c r="AF187" s="12">
        <v>3536</v>
      </c>
      <c r="AG187" s="12">
        <v>99417</v>
      </c>
      <c r="AH187" s="12">
        <v>564</v>
      </c>
      <c r="AI187" s="12">
        <v>239</v>
      </c>
      <c r="AJ187" s="12">
        <v>4286</v>
      </c>
      <c r="AK187" s="12">
        <v>4132</v>
      </c>
      <c r="AL187" s="12">
        <v>99370</v>
      </c>
      <c r="AM187" s="12">
        <v>494</v>
      </c>
      <c r="AN187" s="12">
        <v>312</v>
      </c>
      <c r="AO187" s="12">
        <v>4280</v>
      </c>
      <c r="AP187" s="12">
        <v>4282</v>
      </c>
      <c r="AQ187" s="12">
        <v>99336</v>
      </c>
      <c r="AR187" s="12">
        <v>433</v>
      </c>
      <c r="AS187" s="12">
        <v>253</v>
      </c>
      <c r="AT187" s="12">
        <v>4118</v>
      </c>
      <c r="AU187" s="12">
        <v>4154</v>
      </c>
      <c r="AV187" s="12">
        <v>99198</v>
      </c>
      <c r="AW187" s="12">
        <v>384</v>
      </c>
      <c r="AX187" s="12">
        <v>238</v>
      </c>
      <c r="AY187" s="12">
        <v>3622</v>
      </c>
      <c r="AZ187" s="13">
        <v>3645</v>
      </c>
    </row>
    <row r="188" spans="1:52" x14ac:dyDescent="0.3">
      <c r="A188" s="1" t="s">
        <v>351</v>
      </c>
      <c r="B188" s="1" t="s">
        <v>352</v>
      </c>
      <c r="C188" s="12">
        <v>255483</v>
      </c>
      <c r="D188" s="12">
        <v>5315</v>
      </c>
      <c r="E188" s="12">
        <v>2533</v>
      </c>
      <c r="F188" s="12">
        <v>15966</v>
      </c>
      <c r="G188" s="12">
        <v>17265</v>
      </c>
      <c r="H188" s="12">
        <v>259986</v>
      </c>
      <c r="I188" s="12">
        <v>4677</v>
      </c>
      <c r="J188" s="12">
        <v>2199</v>
      </c>
      <c r="K188" s="12">
        <v>17408</v>
      </c>
      <c r="L188" s="12">
        <v>18840</v>
      </c>
      <c r="M188" s="12">
        <v>264097</v>
      </c>
      <c r="N188" s="12">
        <v>3874</v>
      </c>
      <c r="O188" s="12">
        <v>1891</v>
      </c>
      <c r="P188" s="12">
        <v>17640</v>
      </c>
      <c r="Q188" s="12">
        <v>18511</v>
      </c>
      <c r="R188" s="12">
        <v>268853</v>
      </c>
      <c r="S188" s="12">
        <v>4575</v>
      </c>
      <c r="T188" s="12">
        <v>1686</v>
      </c>
      <c r="U188" s="12">
        <v>18150</v>
      </c>
      <c r="V188" s="12">
        <v>19412</v>
      </c>
      <c r="W188" s="12">
        <v>274542</v>
      </c>
      <c r="X188" s="12">
        <v>4538</v>
      </c>
      <c r="Y188" s="12">
        <v>1605</v>
      </c>
      <c r="Z188" s="12">
        <v>19254</v>
      </c>
      <c r="AA188" s="12">
        <v>19661</v>
      </c>
      <c r="AB188" s="12">
        <v>279139</v>
      </c>
      <c r="AC188" s="12">
        <v>4747</v>
      </c>
      <c r="AD188" s="12">
        <v>1952</v>
      </c>
      <c r="AE188" s="12">
        <v>18487</v>
      </c>
      <c r="AF188" s="12">
        <v>19915</v>
      </c>
      <c r="AG188" s="12">
        <v>282849</v>
      </c>
      <c r="AH188" s="12">
        <v>4179</v>
      </c>
      <c r="AI188" s="12">
        <v>2123</v>
      </c>
      <c r="AJ188" s="12">
        <v>20764</v>
      </c>
      <c r="AK188" s="12">
        <v>22050</v>
      </c>
      <c r="AL188" s="12">
        <v>286186</v>
      </c>
      <c r="AM188" s="12">
        <v>4165</v>
      </c>
      <c r="AN188" s="12">
        <v>1717</v>
      </c>
      <c r="AO188" s="12">
        <v>21293</v>
      </c>
      <c r="AP188" s="12">
        <v>23307</v>
      </c>
      <c r="AQ188" s="12">
        <v>287942</v>
      </c>
      <c r="AR188" s="12">
        <v>4070</v>
      </c>
      <c r="AS188" s="12">
        <v>2142</v>
      </c>
      <c r="AT188" s="12">
        <v>22150</v>
      </c>
      <c r="AU188" s="12">
        <v>24813</v>
      </c>
      <c r="AV188" s="12">
        <v>289034</v>
      </c>
      <c r="AW188" s="12">
        <v>4038</v>
      </c>
      <c r="AX188" s="12">
        <v>2172</v>
      </c>
      <c r="AY188" s="12">
        <v>18848</v>
      </c>
      <c r="AZ188" s="13">
        <v>21605</v>
      </c>
    </row>
    <row r="189" spans="1:52" x14ac:dyDescent="0.3">
      <c r="A189" s="1" t="s">
        <v>353</v>
      </c>
      <c r="B189" s="1" t="s">
        <v>354</v>
      </c>
      <c r="C189" s="12">
        <v>137580</v>
      </c>
      <c r="D189" s="12">
        <v>3737</v>
      </c>
      <c r="E189" s="12">
        <v>1803</v>
      </c>
      <c r="F189" s="12">
        <v>9840</v>
      </c>
      <c r="G189" s="12">
        <v>9818</v>
      </c>
      <c r="H189" s="12">
        <v>139338</v>
      </c>
      <c r="I189" s="12">
        <v>3177</v>
      </c>
      <c r="J189" s="12">
        <v>1938</v>
      </c>
      <c r="K189" s="12">
        <v>10449</v>
      </c>
      <c r="L189" s="12">
        <v>10409</v>
      </c>
      <c r="M189" s="12">
        <v>140657</v>
      </c>
      <c r="N189" s="12">
        <v>2823</v>
      </c>
      <c r="O189" s="12">
        <v>1409</v>
      </c>
      <c r="P189" s="12">
        <v>9520</v>
      </c>
      <c r="Q189" s="12">
        <v>10247</v>
      </c>
      <c r="R189" s="12">
        <v>142551</v>
      </c>
      <c r="S189" s="12">
        <v>2865</v>
      </c>
      <c r="T189" s="12">
        <v>1378</v>
      </c>
      <c r="U189" s="12">
        <v>10840</v>
      </c>
      <c r="V189" s="12">
        <v>10717</v>
      </c>
      <c r="W189" s="12">
        <v>145056</v>
      </c>
      <c r="X189" s="12">
        <v>3015</v>
      </c>
      <c r="Y189" s="12">
        <v>1545</v>
      </c>
      <c r="Z189" s="12">
        <v>10712</v>
      </c>
      <c r="AA189" s="12">
        <v>10783</v>
      </c>
      <c r="AB189" s="12">
        <v>146845</v>
      </c>
      <c r="AC189" s="12">
        <v>3210</v>
      </c>
      <c r="AD189" s="12">
        <v>1401</v>
      </c>
      <c r="AE189" s="12">
        <v>10228</v>
      </c>
      <c r="AF189" s="12">
        <v>10801</v>
      </c>
      <c r="AG189" s="12">
        <v>147777</v>
      </c>
      <c r="AH189" s="12">
        <v>2679</v>
      </c>
      <c r="AI189" s="12">
        <v>1582</v>
      </c>
      <c r="AJ189" s="12">
        <v>11906</v>
      </c>
      <c r="AK189" s="12">
        <v>12157</v>
      </c>
      <c r="AL189" s="12">
        <v>147889</v>
      </c>
      <c r="AM189" s="12">
        <v>3415</v>
      </c>
      <c r="AN189" s="12">
        <v>1816</v>
      </c>
      <c r="AO189" s="12">
        <v>11663</v>
      </c>
      <c r="AP189" s="12">
        <v>13200</v>
      </c>
      <c r="AQ189" s="12">
        <v>148998</v>
      </c>
      <c r="AR189" s="12">
        <v>3533</v>
      </c>
      <c r="AS189" s="12">
        <v>1696</v>
      </c>
      <c r="AT189" s="12">
        <v>12313</v>
      </c>
      <c r="AU189" s="12">
        <v>13692</v>
      </c>
      <c r="AV189" s="12">
        <v>150352</v>
      </c>
      <c r="AW189" s="12">
        <v>4147</v>
      </c>
      <c r="AX189" s="12">
        <v>2458</v>
      </c>
      <c r="AY189" s="12">
        <v>12138</v>
      </c>
      <c r="AZ189" s="13">
        <v>12004</v>
      </c>
    </row>
    <row r="190" spans="1:52" x14ac:dyDescent="0.3">
      <c r="A190" s="1" t="s">
        <v>355</v>
      </c>
      <c r="B190" s="1" t="s">
        <v>903</v>
      </c>
      <c r="C190" s="12">
        <v>121523</v>
      </c>
      <c r="D190" s="12">
        <v>1002</v>
      </c>
      <c r="E190" s="12">
        <v>668</v>
      </c>
      <c r="F190" s="12">
        <v>5489</v>
      </c>
      <c r="G190" s="12">
        <v>5589</v>
      </c>
      <c r="H190" s="12">
        <v>122007</v>
      </c>
      <c r="I190" s="12">
        <v>970</v>
      </c>
      <c r="J190" s="12">
        <v>563</v>
      </c>
      <c r="K190" s="12">
        <v>5715</v>
      </c>
      <c r="L190" s="12">
        <v>5796</v>
      </c>
      <c r="M190" s="12">
        <v>121653</v>
      </c>
      <c r="N190" s="12">
        <v>900</v>
      </c>
      <c r="O190" s="12">
        <v>327</v>
      </c>
      <c r="P190" s="12">
        <v>5211</v>
      </c>
      <c r="Q190" s="12">
        <v>6039</v>
      </c>
      <c r="R190" s="12">
        <v>121897</v>
      </c>
      <c r="S190" s="12">
        <v>965</v>
      </c>
      <c r="T190" s="12">
        <v>425</v>
      </c>
      <c r="U190" s="12">
        <v>5395</v>
      </c>
      <c r="V190" s="12">
        <v>5732</v>
      </c>
      <c r="W190" s="12">
        <v>122635</v>
      </c>
      <c r="X190" s="12">
        <v>1361</v>
      </c>
      <c r="Y190" s="12">
        <v>528</v>
      </c>
      <c r="Z190" s="12">
        <v>5451</v>
      </c>
      <c r="AA190" s="12">
        <v>5310</v>
      </c>
      <c r="AB190" s="12">
        <v>123323</v>
      </c>
      <c r="AC190" s="12">
        <v>1171</v>
      </c>
      <c r="AD190" s="12">
        <v>415</v>
      </c>
      <c r="AE190" s="12">
        <v>5654</v>
      </c>
      <c r="AF190" s="12">
        <v>5569</v>
      </c>
      <c r="AG190" s="12">
        <v>123742</v>
      </c>
      <c r="AH190" s="12">
        <v>991</v>
      </c>
      <c r="AI190" s="12">
        <v>552</v>
      </c>
      <c r="AJ190" s="12">
        <v>5993</v>
      </c>
      <c r="AK190" s="12">
        <v>5820</v>
      </c>
      <c r="AL190" s="12">
        <v>124178</v>
      </c>
      <c r="AM190" s="12">
        <v>1160</v>
      </c>
      <c r="AN190" s="12">
        <v>554</v>
      </c>
      <c r="AO190" s="12">
        <v>5884</v>
      </c>
      <c r="AP190" s="12">
        <v>5769</v>
      </c>
      <c r="AQ190" s="12">
        <v>124560</v>
      </c>
      <c r="AR190" s="12">
        <v>1246</v>
      </c>
      <c r="AS190" s="12">
        <v>461</v>
      </c>
      <c r="AT190" s="12">
        <v>6063</v>
      </c>
      <c r="AU190" s="12">
        <v>6116</v>
      </c>
      <c r="AV190" s="12">
        <v>125171</v>
      </c>
      <c r="AW190" s="12">
        <v>1479</v>
      </c>
      <c r="AX190" s="12">
        <v>346</v>
      </c>
      <c r="AY190" s="12">
        <v>5324</v>
      </c>
      <c r="AZ190" s="13">
        <v>5465</v>
      </c>
    </row>
    <row r="191" spans="1:52" x14ac:dyDescent="0.3">
      <c r="A191" s="1" t="s">
        <v>356</v>
      </c>
      <c r="B191" s="1" t="s">
        <v>357</v>
      </c>
      <c r="C191" s="12">
        <v>247182</v>
      </c>
      <c r="D191" s="12">
        <v>4545</v>
      </c>
      <c r="E191" s="12">
        <v>2874</v>
      </c>
      <c r="F191" s="12">
        <v>17253</v>
      </c>
      <c r="G191" s="12">
        <v>18251</v>
      </c>
      <c r="H191" s="12">
        <v>252212</v>
      </c>
      <c r="I191" s="12">
        <v>4529</v>
      </c>
      <c r="J191" s="12">
        <v>3026</v>
      </c>
      <c r="K191" s="12">
        <v>18873</v>
      </c>
      <c r="L191" s="12">
        <v>18739</v>
      </c>
      <c r="M191" s="12">
        <v>257436</v>
      </c>
      <c r="N191" s="12">
        <v>4861</v>
      </c>
      <c r="O191" s="12">
        <v>2880</v>
      </c>
      <c r="P191" s="12">
        <v>18866</v>
      </c>
      <c r="Q191" s="12">
        <v>19105</v>
      </c>
      <c r="R191" s="12">
        <v>263112</v>
      </c>
      <c r="S191" s="12">
        <v>5285</v>
      </c>
      <c r="T191" s="12">
        <v>2780</v>
      </c>
      <c r="U191" s="12">
        <v>19999</v>
      </c>
      <c r="V191" s="12">
        <v>20225</v>
      </c>
      <c r="W191" s="12">
        <v>268626</v>
      </c>
      <c r="X191" s="12">
        <v>5355</v>
      </c>
      <c r="Y191" s="12">
        <v>2341</v>
      </c>
      <c r="Z191" s="12">
        <v>20034</v>
      </c>
      <c r="AA191" s="12">
        <v>20772</v>
      </c>
      <c r="AB191" s="12">
        <v>273239</v>
      </c>
      <c r="AC191" s="12">
        <v>5583</v>
      </c>
      <c r="AD191" s="12">
        <v>2752</v>
      </c>
      <c r="AE191" s="12">
        <v>19338</v>
      </c>
      <c r="AF191" s="12">
        <v>20999</v>
      </c>
      <c r="AG191" s="12">
        <v>275929</v>
      </c>
      <c r="AH191" s="12">
        <v>5054</v>
      </c>
      <c r="AI191" s="12">
        <v>3534</v>
      </c>
      <c r="AJ191" s="12">
        <v>21271</v>
      </c>
      <c r="AK191" s="12">
        <v>23324</v>
      </c>
      <c r="AL191" s="12">
        <v>279665</v>
      </c>
      <c r="AM191" s="12">
        <v>5373</v>
      </c>
      <c r="AN191" s="12">
        <v>3114</v>
      </c>
      <c r="AO191" s="12">
        <v>22746</v>
      </c>
      <c r="AP191" s="12">
        <v>24597</v>
      </c>
      <c r="AQ191" s="12">
        <v>281120</v>
      </c>
      <c r="AR191" s="12">
        <v>5152</v>
      </c>
      <c r="AS191" s="12">
        <v>4552</v>
      </c>
      <c r="AT191" s="12">
        <v>23806</v>
      </c>
      <c r="AU191" s="12">
        <v>26179</v>
      </c>
      <c r="AV191" s="12">
        <v>280941</v>
      </c>
      <c r="AW191" s="12">
        <v>5324</v>
      </c>
      <c r="AX191" s="12">
        <v>4719</v>
      </c>
      <c r="AY191" s="12">
        <v>19967</v>
      </c>
      <c r="AZ191" s="13">
        <v>23446</v>
      </c>
    </row>
    <row r="192" spans="1:52" x14ac:dyDescent="0.3">
      <c r="A192" s="1" t="s">
        <v>358</v>
      </c>
      <c r="B192" s="1" t="s">
        <v>359</v>
      </c>
      <c r="C192" s="12">
        <v>125722</v>
      </c>
      <c r="D192" s="12">
        <v>271</v>
      </c>
      <c r="E192" s="12">
        <v>205</v>
      </c>
      <c r="F192" s="12">
        <v>3096</v>
      </c>
      <c r="G192" s="12">
        <v>3414</v>
      </c>
      <c r="H192" s="12">
        <v>125781</v>
      </c>
      <c r="I192" s="12">
        <v>190</v>
      </c>
      <c r="J192" s="12">
        <v>152</v>
      </c>
      <c r="K192" s="12">
        <v>3437</v>
      </c>
      <c r="L192" s="12">
        <v>3841</v>
      </c>
      <c r="M192" s="12">
        <v>126074</v>
      </c>
      <c r="N192" s="12">
        <v>177</v>
      </c>
      <c r="O192" s="12">
        <v>226</v>
      </c>
      <c r="P192" s="12">
        <v>3469</v>
      </c>
      <c r="Q192" s="12">
        <v>3569</v>
      </c>
      <c r="R192" s="12">
        <v>126501</v>
      </c>
      <c r="S192" s="12">
        <v>218</v>
      </c>
      <c r="T192" s="12">
        <v>196</v>
      </c>
      <c r="U192" s="12">
        <v>3758</v>
      </c>
      <c r="V192" s="12">
        <v>3763</v>
      </c>
      <c r="W192" s="12">
        <v>126719</v>
      </c>
      <c r="X192" s="12">
        <v>270</v>
      </c>
      <c r="Y192" s="12">
        <v>190</v>
      </c>
      <c r="Z192" s="12">
        <v>3470</v>
      </c>
      <c r="AA192" s="12">
        <v>3646</v>
      </c>
      <c r="AB192" s="12">
        <v>127306</v>
      </c>
      <c r="AC192" s="12">
        <v>434</v>
      </c>
      <c r="AD192" s="12">
        <v>191</v>
      </c>
      <c r="AE192" s="12">
        <v>3543</v>
      </c>
      <c r="AF192" s="12">
        <v>3557</v>
      </c>
      <c r="AG192" s="12">
        <v>127595</v>
      </c>
      <c r="AH192" s="12">
        <v>368</v>
      </c>
      <c r="AI192" s="12">
        <v>233</v>
      </c>
      <c r="AJ192" s="12">
        <v>3848</v>
      </c>
      <c r="AK192" s="12">
        <v>3906</v>
      </c>
      <c r="AL192" s="12">
        <v>128432</v>
      </c>
      <c r="AM192" s="12">
        <v>392</v>
      </c>
      <c r="AN192" s="12">
        <v>276</v>
      </c>
      <c r="AO192" s="12">
        <v>4443</v>
      </c>
      <c r="AP192" s="12">
        <v>3956</v>
      </c>
      <c r="AQ192" s="12">
        <v>129410</v>
      </c>
      <c r="AR192" s="12">
        <v>348</v>
      </c>
      <c r="AS192" s="12">
        <v>189</v>
      </c>
      <c r="AT192" s="12">
        <v>4541</v>
      </c>
      <c r="AU192" s="12">
        <v>3935</v>
      </c>
      <c r="AV192" s="12">
        <v>129759</v>
      </c>
      <c r="AW192" s="12">
        <v>438</v>
      </c>
      <c r="AX192" s="12">
        <v>314</v>
      </c>
      <c r="AY192" s="12">
        <v>3850</v>
      </c>
      <c r="AZ192" s="13">
        <v>3598</v>
      </c>
    </row>
    <row r="193" spans="1:52" x14ac:dyDescent="0.3">
      <c r="A193" s="1" t="s">
        <v>360</v>
      </c>
      <c r="B193" s="15" t="s">
        <v>361</v>
      </c>
      <c r="C193" s="12">
        <v>89602</v>
      </c>
      <c r="D193" s="12">
        <v>252</v>
      </c>
      <c r="E193" s="12">
        <v>121</v>
      </c>
      <c r="F193" s="12">
        <v>3861</v>
      </c>
      <c r="G193" s="12">
        <v>3650</v>
      </c>
      <c r="H193" s="12">
        <v>89794</v>
      </c>
      <c r="I193" s="12">
        <v>257</v>
      </c>
      <c r="J193" s="12">
        <v>210</v>
      </c>
      <c r="K193" s="12">
        <v>3952</v>
      </c>
      <c r="L193" s="12">
        <v>3997</v>
      </c>
      <c r="M193" s="12">
        <v>89997</v>
      </c>
      <c r="N193" s="12">
        <v>228</v>
      </c>
      <c r="O193" s="12">
        <v>182</v>
      </c>
      <c r="P193" s="12">
        <v>3902</v>
      </c>
      <c r="Q193" s="12">
        <v>3672</v>
      </c>
      <c r="R193" s="12">
        <v>89915</v>
      </c>
      <c r="S193" s="12">
        <v>277</v>
      </c>
      <c r="T193" s="12">
        <v>224</v>
      </c>
      <c r="U193" s="12">
        <v>4065</v>
      </c>
      <c r="V193" s="12">
        <v>3931</v>
      </c>
      <c r="W193" s="12">
        <v>90074</v>
      </c>
      <c r="X193" s="12">
        <v>252</v>
      </c>
      <c r="Y193" s="12">
        <v>190</v>
      </c>
      <c r="Z193" s="12">
        <v>4093</v>
      </c>
      <c r="AA193" s="12">
        <v>3860</v>
      </c>
      <c r="AB193" s="12">
        <v>90591</v>
      </c>
      <c r="AC193" s="12">
        <v>255</v>
      </c>
      <c r="AD193" s="12">
        <v>130</v>
      </c>
      <c r="AE193" s="12">
        <v>4225</v>
      </c>
      <c r="AF193" s="12">
        <v>3741</v>
      </c>
      <c r="AG193" s="12">
        <v>90718</v>
      </c>
      <c r="AH193" s="12">
        <v>236</v>
      </c>
      <c r="AI193" s="12">
        <v>159</v>
      </c>
      <c r="AJ193" s="12">
        <v>4650</v>
      </c>
      <c r="AK193" s="12">
        <v>4469</v>
      </c>
      <c r="AL193" s="12">
        <v>91134</v>
      </c>
      <c r="AM193" s="12">
        <v>278</v>
      </c>
      <c r="AN193" s="12">
        <v>116</v>
      </c>
      <c r="AO193" s="12">
        <v>4873</v>
      </c>
      <c r="AP193" s="12">
        <v>4441</v>
      </c>
      <c r="AQ193" s="12">
        <v>91594</v>
      </c>
      <c r="AR193" s="12">
        <v>213</v>
      </c>
      <c r="AS193" s="12">
        <v>116</v>
      </c>
      <c r="AT193" s="12">
        <v>5021</v>
      </c>
      <c r="AU193" s="12">
        <v>4434</v>
      </c>
      <c r="AV193" s="12">
        <v>91932</v>
      </c>
      <c r="AW193" s="12">
        <v>189</v>
      </c>
      <c r="AX193" s="12">
        <v>82</v>
      </c>
      <c r="AY193" s="12">
        <v>4629</v>
      </c>
      <c r="AZ193" s="13">
        <v>3921</v>
      </c>
    </row>
    <row r="194" spans="1:52" x14ac:dyDescent="0.3">
      <c r="A194" s="1" t="s">
        <v>362</v>
      </c>
      <c r="B194" s="1" t="s">
        <v>363</v>
      </c>
      <c r="C194" s="12">
        <v>182445</v>
      </c>
      <c r="D194" s="12">
        <v>5315</v>
      </c>
      <c r="E194" s="12">
        <v>5168</v>
      </c>
      <c r="F194" s="12">
        <v>17139</v>
      </c>
      <c r="G194" s="12">
        <v>18224</v>
      </c>
      <c r="H194" s="12">
        <v>182117</v>
      </c>
      <c r="I194" s="12">
        <v>5116</v>
      </c>
      <c r="J194" s="12">
        <v>5362</v>
      </c>
      <c r="K194" s="12">
        <v>16737</v>
      </c>
      <c r="L194" s="12">
        <v>18599</v>
      </c>
      <c r="M194" s="12">
        <v>181421</v>
      </c>
      <c r="N194" s="12">
        <v>5021</v>
      </c>
      <c r="O194" s="12">
        <v>4511</v>
      </c>
      <c r="P194" s="12">
        <v>15634</v>
      </c>
      <c r="Q194" s="12">
        <v>18577</v>
      </c>
      <c r="R194" s="12">
        <v>181679</v>
      </c>
      <c r="S194" s="12">
        <v>5917</v>
      </c>
      <c r="T194" s="12">
        <v>4062</v>
      </c>
      <c r="U194" s="12">
        <v>16336</v>
      </c>
      <c r="V194" s="12">
        <v>19584</v>
      </c>
      <c r="W194" s="12">
        <v>182183</v>
      </c>
      <c r="X194" s="12">
        <v>5913</v>
      </c>
      <c r="Y194" s="12">
        <v>3526</v>
      </c>
      <c r="Z194" s="12">
        <v>16505</v>
      </c>
      <c r="AA194" s="12">
        <v>19866</v>
      </c>
      <c r="AB194" s="12">
        <v>181783</v>
      </c>
      <c r="AC194" s="12">
        <v>5565</v>
      </c>
      <c r="AD194" s="12">
        <v>3904</v>
      </c>
      <c r="AE194" s="12">
        <v>15865</v>
      </c>
      <c r="AF194" s="12">
        <v>19574</v>
      </c>
      <c r="AG194" s="12">
        <v>182998</v>
      </c>
      <c r="AH194" s="12">
        <v>5333</v>
      </c>
      <c r="AI194" s="12">
        <v>4336</v>
      </c>
      <c r="AJ194" s="12">
        <v>19109</v>
      </c>
      <c r="AK194" s="12">
        <v>20488</v>
      </c>
      <c r="AL194" s="12">
        <v>185426</v>
      </c>
      <c r="AM194" s="12">
        <v>5648</v>
      </c>
      <c r="AN194" s="12">
        <v>3548</v>
      </c>
      <c r="AO194" s="12">
        <v>20065</v>
      </c>
      <c r="AP194" s="12">
        <v>21214</v>
      </c>
      <c r="AQ194" s="12">
        <v>185143</v>
      </c>
      <c r="AR194" s="12">
        <v>4995</v>
      </c>
      <c r="AS194" s="12">
        <v>4881</v>
      </c>
      <c r="AT194" s="12">
        <v>21264</v>
      </c>
      <c r="AU194" s="12">
        <v>22943</v>
      </c>
      <c r="AV194" s="12">
        <v>183544</v>
      </c>
      <c r="AW194" s="12">
        <v>5045</v>
      </c>
      <c r="AX194" s="12">
        <v>5136</v>
      </c>
      <c r="AY194" s="12">
        <v>18342</v>
      </c>
      <c r="AZ194" s="13">
        <v>20523</v>
      </c>
    </row>
    <row r="195" spans="1:52" x14ac:dyDescent="0.3">
      <c r="A195" s="1" t="s">
        <v>364</v>
      </c>
      <c r="B195" s="1" t="s">
        <v>365</v>
      </c>
      <c r="C195" s="12">
        <v>85699</v>
      </c>
      <c r="D195" s="12">
        <v>235</v>
      </c>
      <c r="E195" s="12">
        <v>156</v>
      </c>
      <c r="F195" s="12">
        <v>4201</v>
      </c>
      <c r="G195" s="12">
        <v>3543</v>
      </c>
      <c r="H195" s="12">
        <v>86368</v>
      </c>
      <c r="I195" s="12">
        <v>237</v>
      </c>
      <c r="J195" s="12">
        <v>161</v>
      </c>
      <c r="K195" s="12">
        <v>4318</v>
      </c>
      <c r="L195" s="12">
        <v>3827</v>
      </c>
      <c r="M195" s="12">
        <v>87426</v>
      </c>
      <c r="N195" s="12">
        <v>177</v>
      </c>
      <c r="O195" s="12">
        <v>152</v>
      </c>
      <c r="P195" s="12">
        <v>4722</v>
      </c>
      <c r="Q195" s="12">
        <v>3703</v>
      </c>
      <c r="R195" s="12">
        <v>87935</v>
      </c>
      <c r="S195" s="12">
        <v>208</v>
      </c>
      <c r="T195" s="12">
        <v>122</v>
      </c>
      <c r="U195" s="12">
        <v>4781</v>
      </c>
      <c r="V195" s="12">
        <v>4424</v>
      </c>
      <c r="W195" s="12">
        <v>89144</v>
      </c>
      <c r="X195" s="12">
        <v>216</v>
      </c>
      <c r="Y195" s="12">
        <v>137</v>
      </c>
      <c r="Z195" s="12">
        <v>5200</v>
      </c>
      <c r="AA195" s="12">
        <v>4121</v>
      </c>
      <c r="AB195" s="12">
        <v>90251</v>
      </c>
      <c r="AC195" s="12">
        <v>249</v>
      </c>
      <c r="AD195" s="12">
        <v>135</v>
      </c>
      <c r="AE195" s="12">
        <v>5085</v>
      </c>
      <c r="AF195" s="12">
        <v>4152</v>
      </c>
      <c r="AG195" s="12">
        <v>91461</v>
      </c>
      <c r="AH195" s="12">
        <v>199</v>
      </c>
      <c r="AI195" s="12">
        <v>105</v>
      </c>
      <c r="AJ195" s="12">
        <v>5861</v>
      </c>
      <c r="AK195" s="12">
        <v>4678</v>
      </c>
      <c r="AL195" s="12">
        <v>92499</v>
      </c>
      <c r="AM195" s="12">
        <v>289</v>
      </c>
      <c r="AN195" s="12">
        <v>201</v>
      </c>
      <c r="AO195" s="12">
        <v>5977</v>
      </c>
      <c r="AP195" s="12">
        <v>5012</v>
      </c>
      <c r="AQ195" s="12">
        <v>93807</v>
      </c>
      <c r="AR195" s="12">
        <v>266</v>
      </c>
      <c r="AS195" s="12">
        <v>133</v>
      </c>
      <c r="AT195" s="12">
        <v>5964</v>
      </c>
      <c r="AU195" s="12">
        <v>4730</v>
      </c>
      <c r="AV195" s="12">
        <v>95537</v>
      </c>
      <c r="AW195" s="12">
        <v>282</v>
      </c>
      <c r="AX195" s="12">
        <v>87</v>
      </c>
      <c r="AY195" s="12">
        <v>5701</v>
      </c>
      <c r="AZ195" s="13">
        <v>4075</v>
      </c>
    </row>
    <row r="196" spans="1:52" x14ac:dyDescent="0.3">
      <c r="A196" s="1" t="s">
        <v>366</v>
      </c>
      <c r="B196" s="1" t="s">
        <v>367</v>
      </c>
      <c r="C196" s="12">
        <v>255540</v>
      </c>
      <c r="D196" s="12">
        <v>6921</v>
      </c>
      <c r="E196" s="12">
        <v>3554</v>
      </c>
      <c r="F196" s="12">
        <v>18876</v>
      </c>
      <c r="G196" s="12">
        <v>23134</v>
      </c>
      <c r="H196" s="12">
        <v>257898</v>
      </c>
      <c r="I196" s="12">
        <v>6817</v>
      </c>
      <c r="J196" s="12">
        <v>3870</v>
      </c>
      <c r="K196" s="12">
        <v>19381</v>
      </c>
      <c r="L196" s="12">
        <v>23002</v>
      </c>
      <c r="M196" s="12">
        <v>261033</v>
      </c>
      <c r="N196" s="12">
        <v>6776</v>
      </c>
      <c r="O196" s="12">
        <v>3266</v>
      </c>
      <c r="P196" s="12">
        <v>19699</v>
      </c>
      <c r="Q196" s="12">
        <v>23191</v>
      </c>
      <c r="R196" s="12">
        <v>264398</v>
      </c>
      <c r="S196" s="12">
        <v>8230</v>
      </c>
      <c r="T196" s="12">
        <v>3455</v>
      </c>
      <c r="U196" s="12">
        <v>20626</v>
      </c>
      <c r="V196" s="12">
        <v>25038</v>
      </c>
      <c r="W196" s="12">
        <v>268251</v>
      </c>
      <c r="X196" s="12">
        <v>8259</v>
      </c>
      <c r="Y196" s="12">
        <v>3053</v>
      </c>
      <c r="Z196" s="12">
        <v>20746</v>
      </c>
      <c r="AA196" s="12">
        <v>24979</v>
      </c>
      <c r="AB196" s="12">
        <v>272078</v>
      </c>
      <c r="AC196" s="12">
        <v>7840</v>
      </c>
      <c r="AD196" s="12">
        <v>3582</v>
      </c>
      <c r="AE196" s="12">
        <v>21313</v>
      </c>
      <c r="AF196" s="12">
        <v>24701</v>
      </c>
      <c r="AG196" s="12">
        <v>271224</v>
      </c>
      <c r="AH196" s="12">
        <v>7480</v>
      </c>
      <c r="AI196" s="12">
        <v>4460</v>
      </c>
      <c r="AJ196" s="12">
        <v>22469</v>
      </c>
      <c r="AK196" s="12">
        <v>29113</v>
      </c>
      <c r="AL196" s="12">
        <v>270624</v>
      </c>
      <c r="AM196" s="12">
        <v>6447</v>
      </c>
      <c r="AN196" s="12">
        <v>3873</v>
      </c>
      <c r="AO196" s="12">
        <v>23359</v>
      </c>
      <c r="AP196" s="12">
        <v>29154</v>
      </c>
      <c r="AQ196" s="12">
        <v>268647</v>
      </c>
      <c r="AR196" s="12">
        <v>6016</v>
      </c>
      <c r="AS196" s="12">
        <v>5300</v>
      </c>
      <c r="AT196" s="12">
        <v>24138</v>
      </c>
      <c r="AU196" s="12">
        <v>29256</v>
      </c>
      <c r="AV196" s="12">
        <v>266357</v>
      </c>
      <c r="AW196" s="12">
        <v>5669</v>
      </c>
      <c r="AX196" s="12">
        <v>4451</v>
      </c>
      <c r="AY196" s="12">
        <v>20799</v>
      </c>
      <c r="AZ196" s="13">
        <v>26296</v>
      </c>
    </row>
    <row r="197" spans="1:52" x14ac:dyDescent="0.3">
      <c r="A197" s="1" t="s">
        <v>368</v>
      </c>
      <c r="B197" s="1" t="s">
        <v>369</v>
      </c>
      <c r="C197" s="12">
        <v>82177</v>
      </c>
      <c r="D197" s="12">
        <v>614</v>
      </c>
      <c r="E197" s="12">
        <v>271</v>
      </c>
      <c r="F197" s="12">
        <v>3260</v>
      </c>
      <c r="G197" s="12">
        <v>3478</v>
      </c>
      <c r="H197" s="12">
        <v>82814</v>
      </c>
      <c r="I197" s="12">
        <v>522</v>
      </c>
      <c r="J197" s="12">
        <v>276</v>
      </c>
      <c r="K197" s="12">
        <v>3378</v>
      </c>
      <c r="L197" s="12">
        <v>3564</v>
      </c>
      <c r="M197" s="12">
        <v>83438</v>
      </c>
      <c r="N197" s="12">
        <v>562</v>
      </c>
      <c r="O197" s="12">
        <v>317</v>
      </c>
      <c r="P197" s="12">
        <v>3327</v>
      </c>
      <c r="Q197" s="12">
        <v>3641</v>
      </c>
      <c r="R197" s="12">
        <v>84619</v>
      </c>
      <c r="S197" s="12">
        <v>688</v>
      </c>
      <c r="T197" s="12">
        <v>221</v>
      </c>
      <c r="U197" s="12">
        <v>3855</v>
      </c>
      <c r="V197" s="12">
        <v>3757</v>
      </c>
      <c r="W197" s="12">
        <v>85335</v>
      </c>
      <c r="X197" s="12">
        <v>641</v>
      </c>
      <c r="Y197" s="12">
        <v>180</v>
      </c>
      <c r="Z197" s="12">
        <v>3671</v>
      </c>
      <c r="AA197" s="12">
        <v>3983</v>
      </c>
      <c r="AB197" s="12">
        <v>85867</v>
      </c>
      <c r="AC197" s="12">
        <v>708</v>
      </c>
      <c r="AD197" s="12">
        <v>316</v>
      </c>
      <c r="AE197" s="12">
        <v>3734</v>
      </c>
      <c r="AF197" s="12">
        <v>4114</v>
      </c>
      <c r="AG197" s="12">
        <v>86191</v>
      </c>
      <c r="AH197" s="12">
        <v>637</v>
      </c>
      <c r="AI197" s="12">
        <v>359</v>
      </c>
      <c r="AJ197" s="12">
        <v>4114</v>
      </c>
      <c r="AK197" s="12">
        <v>4602</v>
      </c>
      <c r="AL197" s="12">
        <v>86594</v>
      </c>
      <c r="AM197" s="12">
        <v>648</v>
      </c>
      <c r="AN197" s="12">
        <v>418</v>
      </c>
      <c r="AO197" s="12">
        <v>4468</v>
      </c>
      <c r="AP197" s="12">
        <v>4724</v>
      </c>
      <c r="AQ197" s="12">
        <v>87067</v>
      </c>
      <c r="AR197" s="12">
        <v>558</v>
      </c>
      <c r="AS197" s="12">
        <v>429</v>
      </c>
      <c r="AT197" s="12">
        <v>4614</v>
      </c>
      <c r="AU197" s="12">
        <v>4724</v>
      </c>
      <c r="AV197" s="12">
        <v>87280</v>
      </c>
      <c r="AW197" s="12">
        <v>499</v>
      </c>
      <c r="AX197" s="12">
        <v>348</v>
      </c>
      <c r="AY197" s="12">
        <v>4002</v>
      </c>
      <c r="AZ197" s="13">
        <v>4283</v>
      </c>
    </row>
    <row r="198" spans="1:52" x14ac:dyDescent="0.3">
      <c r="A198" s="1" t="s">
        <v>370</v>
      </c>
      <c r="B198" s="1" t="s">
        <v>371</v>
      </c>
      <c r="C198" s="12">
        <v>158683</v>
      </c>
      <c r="D198" s="12">
        <v>759</v>
      </c>
      <c r="E198" s="12">
        <v>693</v>
      </c>
      <c r="F198" s="12">
        <v>6317</v>
      </c>
      <c r="G198" s="12">
        <v>5707</v>
      </c>
      <c r="H198" s="12">
        <v>159396</v>
      </c>
      <c r="I198" s="12">
        <v>760</v>
      </c>
      <c r="J198" s="12">
        <v>912</v>
      </c>
      <c r="K198" s="12">
        <v>6623</v>
      </c>
      <c r="L198" s="12">
        <v>6075</v>
      </c>
      <c r="M198" s="12">
        <v>159679</v>
      </c>
      <c r="N198" s="12">
        <v>685</v>
      </c>
      <c r="O198" s="12">
        <v>572</v>
      </c>
      <c r="P198" s="12">
        <v>6482</v>
      </c>
      <c r="Q198" s="12">
        <v>6101</v>
      </c>
      <c r="R198" s="12">
        <v>159631</v>
      </c>
      <c r="S198" s="12">
        <v>810</v>
      </c>
      <c r="T198" s="12">
        <v>639</v>
      </c>
      <c r="U198" s="12">
        <v>6782</v>
      </c>
      <c r="V198" s="12">
        <v>6653</v>
      </c>
      <c r="W198" s="12">
        <v>159916</v>
      </c>
      <c r="X198" s="12">
        <v>862</v>
      </c>
      <c r="Y198" s="12">
        <v>571</v>
      </c>
      <c r="Z198" s="12">
        <v>6755</v>
      </c>
      <c r="AA198" s="12">
        <v>6477</v>
      </c>
      <c r="AB198" s="12">
        <v>159768</v>
      </c>
      <c r="AC198" s="12">
        <v>869</v>
      </c>
      <c r="AD198" s="12">
        <v>604</v>
      </c>
      <c r="AE198" s="12">
        <v>6639</v>
      </c>
      <c r="AF198" s="12">
        <v>6623</v>
      </c>
      <c r="AG198" s="12">
        <v>160044</v>
      </c>
      <c r="AH198" s="12">
        <v>790</v>
      </c>
      <c r="AI198" s="12">
        <v>682</v>
      </c>
      <c r="AJ198" s="12">
        <v>7563</v>
      </c>
      <c r="AK198" s="12">
        <v>7505</v>
      </c>
      <c r="AL198" s="12">
        <v>160533</v>
      </c>
      <c r="AM198" s="12">
        <v>997</v>
      </c>
      <c r="AN198" s="12">
        <v>701</v>
      </c>
      <c r="AO198" s="12">
        <v>7799</v>
      </c>
      <c r="AP198" s="12">
        <v>7346</v>
      </c>
      <c r="AQ198" s="12">
        <v>160831</v>
      </c>
      <c r="AR198" s="12">
        <v>921</v>
      </c>
      <c r="AS198" s="12">
        <v>1061</v>
      </c>
      <c r="AT198" s="12">
        <v>7962</v>
      </c>
      <c r="AU198" s="12">
        <v>7396</v>
      </c>
      <c r="AV198" s="12">
        <v>161545</v>
      </c>
      <c r="AW198" s="12">
        <v>975</v>
      </c>
      <c r="AX198" s="12">
        <v>662</v>
      </c>
      <c r="AY198" s="12">
        <v>7287</v>
      </c>
      <c r="AZ198" s="13">
        <v>6491</v>
      </c>
    </row>
    <row r="199" spans="1:52" x14ac:dyDescent="0.3">
      <c r="A199" s="16" t="s">
        <v>372</v>
      </c>
      <c r="B199" s="1" t="s">
        <v>373</v>
      </c>
      <c r="C199" s="12">
        <v>240499</v>
      </c>
      <c r="D199" s="12">
        <v>3805</v>
      </c>
      <c r="E199" s="12">
        <v>1334</v>
      </c>
      <c r="F199" s="12">
        <v>13274</v>
      </c>
      <c r="G199" s="12">
        <v>14776</v>
      </c>
      <c r="H199" s="12">
        <v>241978</v>
      </c>
      <c r="I199" s="12">
        <v>3132</v>
      </c>
      <c r="J199" s="12">
        <v>1845</v>
      </c>
      <c r="K199" s="12">
        <v>13944</v>
      </c>
      <c r="L199" s="12">
        <v>15846</v>
      </c>
      <c r="M199" s="12">
        <v>243004</v>
      </c>
      <c r="N199" s="12">
        <v>2871</v>
      </c>
      <c r="O199" s="12">
        <v>1688</v>
      </c>
      <c r="P199" s="12">
        <v>13300</v>
      </c>
      <c r="Q199" s="12">
        <v>15652</v>
      </c>
      <c r="R199" s="12">
        <v>245149</v>
      </c>
      <c r="S199" s="12">
        <v>4526</v>
      </c>
      <c r="T199" s="12">
        <v>1985</v>
      </c>
      <c r="U199" s="12">
        <v>13704</v>
      </c>
      <c r="V199" s="12">
        <v>16310</v>
      </c>
      <c r="W199" s="12">
        <v>246818</v>
      </c>
      <c r="X199" s="12">
        <v>5332</v>
      </c>
      <c r="Y199" s="12">
        <v>1956</v>
      </c>
      <c r="Z199" s="12">
        <v>13331</v>
      </c>
      <c r="AA199" s="12">
        <v>16975</v>
      </c>
      <c r="AB199" s="12">
        <v>248697</v>
      </c>
      <c r="AC199" s="12">
        <v>5608</v>
      </c>
      <c r="AD199" s="12">
        <v>1777</v>
      </c>
      <c r="AE199" s="12">
        <v>13277</v>
      </c>
      <c r="AF199" s="12">
        <v>17436</v>
      </c>
      <c r="AG199" s="12">
        <v>248880</v>
      </c>
      <c r="AH199" s="12">
        <v>4742</v>
      </c>
      <c r="AI199" s="12">
        <v>1707</v>
      </c>
      <c r="AJ199" s="12">
        <v>15142</v>
      </c>
      <c r="AK199" s="12">
        <v>20130</v>
      </c>
      <c r="AL199" s="12">
        <v>250149</v>
      </c>
      <c r="AM199" s="12">
        <v>4631</v>
      </c>
      <c r="AN199" s="12">
        <v>1429</v>
      </c>
      <c r="AO199" s="12">
        <v>15919</v>
      </c>
      <c r="AP199" s="12">
        <v>19955</v>
      </c>
      <c r="AQ199" s="12">
        <v>251160</v>
      </c>
      <c r="AR199" s="12">
        <v>4345</v>
      </c>
      <c r="AS199" s="12">
        <v>1955</v>
      </c>
      <c r="AT199" s="12">
        <v>16911</v>
      </c>
      <c r="AU199" s="12">
        <v>20369</v>
      </c>
      <c r="AV199" s="12">
        <v>252338</v>
      </c>
      <c r="AW199" s="12">
        <v>4022</v>
      </c>
      <c r="AX199" s="12">
        <v>2304</v>
      </c>
      <c r="AY199" s="12">
        <v>15499</v>
      </c>
      <c r="AZ199" s="13">
        <v>17637</v>
      </c>
    </row>
    <row r="200" spans="1:52" x14ac:dyDescent="0.3">
      <c r="A200" s="1" t="s">
        <v>374</v>
      </c>
      <c r="B200" s="1" t="s">
        <v>375</v>
      </c>
      <c r="C200" s="12">
        <v>91662</v>
      </c>
      <c r="D200" s="12">
        <v>407</v>
      </c>
      <c r="E200" s="12">
        <v>289</v>
      </c>
      <c r="F200" s="12">
        <v>5046</v>
      </c>
      <c r="G200" s="12">
        <v>5167</v>
      </c>
      <c r="H200" s="12">
        <v>92224</v>
      </c>
      <c r="I200" s="12">
        <v>345</v>
      </c>
      <c r="J200" s="12">
        <v>344</v>
      </c>
      <c r="K200" s="12">
        <v>5509</v>
      </c>
      <c r="L200" s="12">
        <v>5289</v>
      </c>
      <c r="M200" s="12">
        <v>92959</v>
      </c>
      <c r="N200" s="12">
        <v>313</v>
      </c>
      <c r="O200" s="12">
        <v>297</v>
      </c>
      <c r="P200" s="12">
        <v>5306</v>
      </c>
      <c r="Q200" s="12">
        <v>4976</v>
      </c>
      <c r="R200" s="12">
        <v>93680</v>
      </c>
      <c r="S200" s="12">
        <v>367</v>
      </c>
      <c r="T200" s="12">
        <v>240</v>
      </c>
      <c r="U200" s="12">
        <v>5380</v>
      </c>
      <c r="V200" s="12">
        <v>5253</v>
      </c>
      <c r="W200" s="12">
        <v>94395</v>
      </c>
      <c r="X200" s="12">
        <v>419</v>
      </c>
      <c r="Y200" s="12">
        <v>226</v>
      </c>
      <c r="Z200" s="12">
        <v>5356</v>
      </c>
      <c r="AA200" s="12">
        <v>5360</v>
      </c>
      <c r="AB200" s="12">
        <v>94882</v>
      </c>
      <c r="AC200" s="12">
        <v>413</v>
      </c>
      <c r="AD200" s="12">
        <v>154</v>
      </c>
      <c r="AE200" s="12">
        <v>5348</v>
      </c>
      <c r="AF200" s="12">
        <v>5353</v>
      </c>
      <c r="AG200" s="12">
        <v>95465</v>
      </c>
      <c r="AH200" s="12">
        <v>369</v>
      </c>
      <c r="AI200" s="12">
        <v>247</v>
      </c>
      <c r="AJ200" s="12">
        <v>5956</v>
      </c>
      <c r="AK200" s="12">
        <v>5720</v>
      </c>
      <c r="AL200" s="12">
        <v>96293</v>
      </c>
      <c r="AM200" s="12">
        <v>432</v>
      </c>
      <c r="AN200" s="12">
        <v>269</v>
      </c>
      <c r="AO200" s="12">
        <v>6320</v>
      </c>
      <c r="AP200" s="12">
        <v>5740</v>
      </c>
      <c r="AQ200" s="12">
        <v>97073</v>
      </c>
      <c r="AR200" s="12">
        <v>364</v>
      </c>
      <c r="AS200" s="12">
        <v>259</v>
      </c>
      <c r="AT200" s="12">
        <v>6177</v>
      </c>
      <c r="AU200" s="12">
        <v>5728</v>
      </c>
      <c r="AV200" s="12">
        <v>97608</v>
      </c>
      <c r="AW200" s="12">
        <v>324</v>
      </c>
      <c r="AX200" s="12">
        <v>290</v>
      </c>
      <c r="AY200" s="12">
        <v>5234</v>
      </c>
      <c r="AZ200" s="13">
        <v>4999</v>
      </c>
    </row>
    <row r="201" spans="1:52" x14ac:dyDescent="0.3">
      <c r="A201" s="1" t="s">
        <v>376</v>
      </c>
      <c r="B201" s="1" t="s">
        <v>377</v>
      </c>
      <c r="C201" s="12">
        <v>92088</v>
      </c>
      <c r="D201" s="12">
        <v>259</v>
      </c>
      <c r="E201" s="12">
        <v>160</v>
      </c>
      <c r="F201" s="12">
        <v>2040</v>
      </c>
      <c r="G201" s="12">
        <v>2065</v>
      </c>
      <c r="H201" s="12">
        <v>92261</v>
      </c>
      <c r="I201" s="12">
        <v>161</v>
      </c>
      <c r="J201" s="12">
        <v>178</v>
      </c>
      <c r="K201" s="12">
        <v>2058</v>
      </c>
      <c r="L201" s="12">
        <v>2119</v>
      </c>
      <c r="M201" s="12">
        <v>92662</v>
      </c>
      <c r="N201" s="12">
        <v>264</v>
      </c>
      <c r="O201" s="12">
        <v>141</v>
      </c>
      <c r="P201" s="12">
        <v>2312</v>
      </c>
      <c r="Q201" s="12">
        <v>2220</v>
      </c>
      <c r="R201" s="12">
        <v>92606</v>
      </c>
      <c r="S201" s="12">
        <v>195</v>
      </c>
      <c r="T201" s="12">
        <v>151</v>
      </c>
      <c r="U201" s="12">
        <v>2162</v>
      </c>
      <c r="V201" s="12">
        <v>2457</v>
      </c>
      <c r="W201" s="12">
        <v>92498</v>
      </c>
      <c r="X201" s="12">
        <v>223</v>
      </c>
      <c r="Y201" s="12">
        <v>123</v>
      </c>
      <c r="Z201" s="12">
        <v>2137</v>
      </c>
      <c r="AA201" s="12">
        <v>2281</v>
      </c>
      <c r="AB201" s="12">
        <v>92845</v>
      </c>
      <c r="AC201" s="12">
        <v>276</v>
      </c>
      <c r="AD201" s="12">
        <v>82</v>
      </c>
      <c r="AE201" s="12">
        <v>2341</v>
      </c>
      <c r="AF201" s="12">
        <v>2257</v>
      </c>
      <c r="AG201" s="12">
        <v>93019</v>
      </c>
      <c r="AH201" s="12">
        <v>266</v>
      </c>
      <c r="AI201" s="12">
        <v>113</v>
      </c>
      <c r="AJ201" s="12">
        <v>2603</v>
      </c>
      <c r="AK201" s="12">
        <v>2578</v>
      </c>
      <c r="AL201" s="12">
        <v>93242</v>
      </c>
      <c r="AM201" s="12">
        <v>292</v>
      </c>
      <c r="AN201" s="12">
        <v>58</v>
      </c>
      <c r="AO201" s="12">
        <v>2837</v>
      </c>
      <c r="AP201" s="12">
        <v>2831</v>
      </c>
      <c r="AQ201" s="12">
        <v>93663</v>
      </c>
      <c r="AR201" s="12">
        <v>394</v>
      </c>
      <c r="AS201" s="12">
        <v>79</v>
      </c>
      <c r="AT201" s="12">
        <v>3059</v>
      </c>
      <c r="AU201" s="12">
        <v>2958</v>
      </c>
      <c r="AV201" s="12">
        <v>93836</v>
      </c>
      <c r="AW201" s="12">
        <v>406</v>
      </c>
      <c r="AX201" s="12">
        <v>87</v>
      </c>
      <c r="AY201" s="12">
        <v>2640</v>
      </c>
      <c r="AZ201" s="13">
        <v>2660</v>
      </c>
    </row>
    <row r="202" spans="1:52" x14ac:dyDescent="0.3">
      <c r="A202" s="1" t="s">
        <v>378</v>
      </c>
      <c r="B202" s="1" t="s">
        <v>379</v>
      </c>
      <c r="C202" s="12">
        <v>90173</v>
      </c>
      <c r="D202" s="12">
        <v>426</v>
      </c>
      <c r="E202" s="12">
        <v>558</v>
      </c>
      <c r="F202" s="12">
        <v>4315</v>
      </c>
      <c r="G202" s="12">
        <v>4079</v>
      </c>
      <c r="H202" s="12">
        <v>90377</v>
      </c>
      <c r="I202" s="12">
        <v>395</v>
      </c>
      <c r="J202" s="12">
        <v>416</v>
      </c>
      <c r="K202" s="12">
        <v>4495</v>
      </c>
      <c r="L202" s="12">
        <v>4479</v>
      </c>
      <c r="M202" s="12">
        <v>90906</v>
      </c>
      <c r="N202" s="12">
        <v>416</v>
      </c>
      <c r="O202" s="12">
        <v>349</v>
      </c>
      <c r="P202" s="12">
        <v>4353</v>
      </c>
      <c r="Q202" s="12">
        <v>4161</v>
      </c>
      <c r="R202" s="12">
        <v>91360</v>
      </c>
      <c r="S202" s="12">
        <v>448</v>
      </c>
      <c r="T202" s="12">
        <v>241</v>
      </c>
      <c r="U202" s="12">
        <v>4446</v>
      </c>
      <c r="V202" s="12">
        <v>4435</v>
      </c>
      <c r="W202" s="12">
        <v>91937</v>
      </c>
      <c r="X202" s="12">
        <v>500</v>
      </c>
      <c r="Y202" s="12">
        <v>230</v>
      </c>
      <c r="Z202" s="12">
        <v>4502</v>
      </c>
      <c r="AA202" s="12">
        <v>4230</v>
      </c>
      <c r="AB202" s="12">
        <v>92903</v>
      </c>
      <c r="AC202" s="12">
        <v>607</v>
      </c>
      <c r="AD202" s="12">
        <v>228</v>
      </c>
      <c r="AE202" s="12">
        <v>4535</v>
      </c>
      <c r="AF202" s="12">
        <v>4045</v>
      </c>
      <c r="AG202" s="12">
        <v>92813</v>
      </c>
      <c r="AH202" s="12">
        <v>522</v>
      </c>
      <c r="AI202" s="12">
        <v>239</v>
      </c>
      <c r="AJ202" s="12">
        <v>4384</v>
      </c>
      <c r="AK202" s="12">
        <v>4827</v>
      </c>
      <c r="AL202" s="12">
        <v>92855</v>
      </c>
      <c r="AM202" s="12">
        <v>498</v>
      </c>
      <c r="AN202" s="12">
        <v>331</v>
      </c>
      <c r="AO202" s="12">
        <v>4517</v>
      </c>
      <c r="AP202" s="12">
        <v>4683</v>
      </c>
      <c r="AQ202" s="12">
        <v>92661</v>
      </c>
      <c r="AR202" s="12">
        <v>461</v>
      </c>
      <c r="AS202" s="12">
        <v>357</v>
      </c>
      <c r="AT202" s="12">
        <v>4470</v>
      </c>
      <c r="AU202" s="12">
        <v>4836</v>
      </c>
      <c r="AV202" s="12">
        <v>92554</v>
      </c>
      <c r="AW202" s="12">
        <v>423</v>
      </c>
      <c r="AX202" s="12">
        <v>398</v>
      </c>
      <c r="AY202" s="12">
        <v>4186</v>
      </c>
      <c r="AZ202" s="13">
        <v>4286</v>
      </c>
    </row>
    <row r="203" spans="1:52" x14ac:dyDescent="0.3">
      <c r="A203" s="1" t="s">
        <v>380</v>
      </c>
      <c r="B203" s="1" t="s">
        <v>381</v>
      </c>
      <c r="C203" s="12">
        <v>120783</v>
      </c>
      <c r="D203" s="12">
        <v>308</v>
      </c>
      <c r="E203" s="12">
        <v>202</v>
      </c>
      <c r="F203" s="12">
        <v>4990</v>
      </c>
      <c r="G203" s="12">
        <v>4860</v>
      </c>
      <c r="H203" s="12">
        <v>121285</v>
      </c>
      <c r="I203" s="12">
        <v>222</v>
      </c>
      <c r="J203" s="12">
        <v>217</v>
      </c>
      <c r="K203" s="12">
        <v>5718</v>
      </c>
      <c r="L203" s="12">
        <v>5362</v>
      </c>
      <c r="M203" s="12">
        <v>121671</v>
      </c>
      <c r="N203" s="12">
        <v>211</v>
      </c>
      <c r="O203" s="12">
        <v>170</v>
      </c>
      <c r="P203" s="12">
        <v>5396</v>
      </c>
      <c r="Q203" s="12">
        <v>5020</v>
      </c>
      <c r="R203" s="12">
        <v>122345</v>
      </c>
      <c r="S203" s="12">
        <v>267</v>
      </c>
      <c r="T203" s="12">
        <v>136</v>
      </c>
      <c r="U203" s="12">
        <v>5706</v>
      </c>
      <c r="V203" s="12">
        <v>5177</v>
      </c>
      <c r="W203" s="12">
        <v>123122</v>
      </c>
      <c r="X203" s="12">
        <v>283</v>
      </c>
      <c r="Y203" s="12">
        <v>152</v>
      </c>
      <c r="Z203" s="12">
        <v>5867</v>
      </c>
      <c r="AA203" s="12">
        <v>5214</v>
      </c>
      <c r="AB203" s="12">
        <v>123891</v>
      </c>
      <c r="AC203" s="12">
        <v>293</v>
      </c>
      <c r="AD203" s="12">
        <v>140</v>
      </c>
      <c r="AE203" s="12">
        <v>5793</v>
      </c>
      <c r="AF203" s="12">
        <v>5160</v>
      </c>
      <c r="AG203" s="12">
        <v>125065</v>
      </c>
      <c r="AH203" s="12">
        <v>252</v>
      </c>
      <c r="AI203" s="12">
        <v>152</v>
      </c>
      <c r="AJ203" s="12">
        <v>6883</v>
      </c>
      <c r="AK203" s="12">
        <v>5801</v>
      </c>
      <c r="AL203" s="12">
        <v>125813</v>
      </c>
      <c r="AM203" s="12">
        <v>288</v>
      </c>
      <c r="AN203" s="12">
        <v>198</v>
      </c>
      <c r="AO203" s="12">
        <v>6591</v>
      </c>
      <c r="AP203" s="12">
        <v>5748</v>
      </c>
      <c r="AQ203" s="12">
        <v>126220</v>
      </c>
      <c r="AR203" s="12">
        <v>239</v>
      </c>
      <c r="AS203" s="12">
        <v>159</v>
      </c>
      <c r="AT203" s="12">
        <v>6598</v>
      </c>
      <c r="AU203" s="12">
        <v>6202</v>
      </c>
      <c r="AV203" s="12">
        <v>126339</v>
      </c>
      <c r="AW203" s="12">
        <v>219</v>
      </c>
      <c r="AX203" s="12">
        <v>245</v>
      </c>
      <c r="AY203" s="12">
        <v>5501</v>
      </c>
      <c r="AZ203" s="13">
        <v>5132</v>
      </c>
    </row>
    <row r="204" spans="1:52" x14ac:dyDescent="0.3">
      <c r="A204" s="1" t="s">
        <v>382</v>
      </c>
      <c r="B204" s="1" t="s">
        <v>383</v>
      </c>
      <c r="C204" s="12">
        <v>237927</v>
      </c>
      <c r="D204" s="12">
        <v>986</v>
      </c>
      <c r="E204" s="12">
        <v>245</v>
      </c>
      <c r="F204" s="12">
        <v>9424</v>
      </c>
      <c r="G204" s="12">
        <v>8797</v>
      </c>
      <c r="H204" s="12">
        <v>239742</v>
      </c>
      <c r="I204" s="12">
        <v>733</v>
      </c>
      <c r="J204" s="12">
        <v>466</v>
      </c>
      <c r="K204" s="12">
        <v>10383</v>
      </c>
      <c r="L204" s="12">
        <v>9598</v>
      </c>
      <c r="M204" s="12">
        <v>242142</v>
      </c>
      <c r="N204" s="12">
        <v>729</v>
      </c>
      <c r="O204" s="12">
        <v>410</v>
      </c>
      <c r="P204" s="12">
        <v>10930</v>
      </c>
      <c r="Q204" s="12">
        <v>9460</v>
      </c>
      <c r="R204" s="12">
        <v>246030</v>
      </c>
      <c r="S204" s="12">
        <v>1139</v>
      </c>
      <c r="T204" s="12">
        <v>467</v>
      </c>
      <c r="U204" s="12">
        <v>12515</v>
      </c>
      <c r="V204" s="12">
        <v>10271</v>
      </c>
      <c r="W204" s="12">
        <v>249375</v>
      </c>
      <c r="X204" s="12">
        <v>1381</v>
      </c>
      <c r="Y204" s="12">
        <v>540</v>
      </c>
      <c r="Z204" s="12">
        <v>12350</v>
      </c>
      <c r="AA204" s="12">
        <v>10640</v>
      </c>
      <c r="AB204" s="12">
        <v>253371</v>
      </c>
      <c r="AC204" s="12">
        <v>1750</v>
      </c>
      <c r="AD204" s="12">
        <v>613</v>
      </c>
      <c r="AE204" s="12">
        <v>12340</v>
      </c>
      <c r="AF204" s="12">
        <v>10637</v>
      </c>
      <c r="AG204" s="12">
        <v>256039</v>
      </c>
      <c r="AH204" s="12">
        <v>1492</v>
      </c>
      <c r="AI204" s="12">
        <v>738</v>
      </c>
      <c r="AJ204" s="12">
        <v>13712</v>
      </c>
      <c r="AK204" s="12">
        <v>12790</v>
      </c>
      <c r="AL204" s="12">
        <v>257810</v>
      </c>
      <c r="AM204" s="12">
        <v>1597</v>
      </c>
      <c r="AN204" s="12">
        <v>612</v>
      </c>
      <c r="AO204" s="12">
        <v>13735</v>
      </c>
      <c r="AP204" s="12">
        <v>13832</v>
      </c>
      <c r="AQ204" s="12">
        <v>259552</v>
      </c>
      <c r="AR204" s="12">
        <v>1495</v>
      </c>
      <c r="AS204" s="12">
        <v>663</v>
      </c>
      <c r="AT204" s="12">
        <v>14757</v>
      </c>
      <c r="AU204" s="12">
        <v>14839</v>
      </c>
      <c r="AV204" s="12">
        <v>260651</v>
      </c>
      <c r="AW204" s="12">
        <v>1400</v>
      </c>
      <c r="AX204" s="12">
        <v>725</v>
      </c>
      <c r="AY204" s="12">
        <v>12711</v>
      </c>
      <c r="AZ204" s="13">
        <v>12727</v>
      </c>
    </row>
    <row r="205" spans="1:52" x14ac:dyDescent="0.3">
      <c r="A205" s="1" t="s">
        <v>384</v>
      </c>
      <c r="B205" s="1" t="s">
        <v>385</v>
      </c>
      <c r="C205" s="12">
        <v>183619</v>
      </c>
      <c r="D205" s="12">
        <v>1213</v>
      </c>
      <c r="E205" s="12">
        <v>479</v>
      </c>
      <c r="F205" s="12">
        <v>6203</v>
      </c>
      <c r="G205" s="12">
        <v>6112</v>
      </c>
      <c r="H205" s="12">
        <v>185197</v>
      </c>
      <c r="I205" s="12">
        <v>1771</v>
      </c>
      <c r="J205" s="12">
        <v>560</v>
      </c>
      <c r="K205" s="12">
        <v>6835</v>
      </c>
      <c r="L205" s="12">
        <v>6536</v>
      </c>
      <c r="M205" s="12">
        <v>186389</v>
      </c>
      <c r="N205" s="12">
        <v>1395</v>
      </c>
      <c r="O205" s="12">
        <v>636</v>
      </c>
      <c r="P205" s="12">
        <v>6399</v>
      </c>
      <c r="Q205" s="12">
        <v>6235</v>
      </c>
      <c r="R205" s="12">
        <v>187737</v>
      </c>
      <c r="S205" s="12">
        <v>1554</v>
      </c>
      <c r="T205" s="12">
        <v>581</v>
      </c>
      <c r="U205" s="12">
        <v>6951</v>
      </c>
      <c r="V205" s="12">
        <v>6606</v>
      </c>
      <c r="W205" s="12">
        <v>188522</v>
      </c>
      <c r="X205" s="12">
        <v>1693</v>
      </c>
      <c r="Y205" s="12">
        <v>611</v>
      </c>
      <c r="Z205" s="12">
        <v>6631</v>
      </c>
      <c r="AA205" s="12">
        <v>6615</v>
      </c>
      <c r="AB205" s="12">
        <v>189532</v>
      </c>
      <c r="AC205" s="12">
        <v>1486</v>
      </c>
      <c r="AD205" s="12">
        <v>448</v>
      </c>
      <c r="AE205" s="12">
        <v>6689</v>
      </c>
      <c r="AF205" s="12">
        <v>6404</v>
      </c>
      <c r="AG205" s="12">
        <v>191041</v>
      </c>
      <c r="AH205" s="12">
        <v>1530</v>
      </c>
      <c r="AI205" s="12">
        <v>508</v>
      </c>
      <c r="AJ205" s="12">
        <v>7653</v>
      </c>
      <c r="AK205" s="12">
        <v>6838</v>
      </c>
      <c r="AL205" s="12">
        <v>192107</v>
      </c>
      <c r="AM205" s="12">
        <v>1362</v>
      </c>
      <c r="AN205" s="12">
        <v>698</v>
      </c>
      <c r="AO205" s="12">
        <v>7639</v>
      </c>
      <c r="AP205" s="12">
        <v>6904</v>
      </c>
      <c r="AQ205" s="12">
        <v>192801</v>
      </c>
      <c r="AR205" s="12">
        <v>1215</v>
      </c>
      <c r="AS205" s="12">
        <v>633</v>
      </c>
      <c r="AT205" s="12">
        <v>7490</v>
      </c>
      <c r="AU205" s="12">
        <v>7026</v>
      </c>
      <c r="AV205" s="12">
        <v>193615</v>
      </c>
      <c r="AW205" s="12">
        <v>1047</v>
      </c>
      <c r="AX205" s="12">
        <v>381</v>
      </c>
      <c r="AY205" s="12">
        <v>6744</v>
      </c>
      <c r="AZ205" s="13">
        <v>5921</v>
      </c>
    </row>
    <row r="206" spans="1:52" x14ac:dyDescent="0.3">
      <c r="A206" s="1" t="s">
        <v>386</v>
      </c>
      <c r="B206" s="1" t="s">
        <v>387</v>
      </c>
      <c r="C206" s="12">
        <v>100379</v>
      </c>
      <c r="D206" s="12">
        <v>578</v>
      </c>
      <c r="E206" s="12">
        <v>603</v>
      </c>
      <c r="F206" s="12">
        <v>6121</v>
      </c>
      <c r="G206" s="12">
        <v>5589</v>
      </c>
      <c r="H206" s="12">
        <v>100895</v>
      </c>
      <c r="I206" s="12">
        <v>486</v>
      </c>
      <c r="J206" s="12">
        <v>602</v>
      </c>
      <c r="K206" s="12">
        <v>6319</v>
      </c>
      <c r="L206" s="12">
        <v>6148</v>
      </c>
      <c r="M206" s="12">
        <v>101449</v>
      </c>
      <c r="N206" s="12">
        <v>418</v>
      </c>
      <c r="O206" s="12">
        <v>507</v>
      </c>
      <c r="P206" s="12">
        <v>6477</v>
      </c>
      <c r="Q206" s="12">
        <v>6220</v>
      </c>
      <c r="R206" s="12">
        <v>102540</v>
      </c>
      <c r="S206" s="12">
        <v>682</v>
      </c>
      <c r="T206" s="12">
        <v>412</v>
      </c>
      <c r="U206" s="12">
        <v>6873</v>
      </c>
      <c r="V206" s="12">
        <v>6579</v>
      </c>
      <c r="W206" s="12">
        <v>103157</v>
      </c>
      <c r="X206" s="12">
        <v>796</v>
      </c>
      <c r="Y206" s="12">
        <v>388</v>
      </c>
      <c r="Z206" s="12">
        <v>6703</v>
      </c>
      <c r="AA206" s="12">
        <v>6826</v>
      </c>
      <c r="AB206" s="12">
        <v>103705</v>
      </c>
      <c r="AC206" s="12">
        <v>819</v>
      </c>
      <c r="AD206" s="12">
        <v>460</v>
      </c>
      <c r="AE206" s="12">
        <v>6743</v>
      </c>
      <c r="AF206" s="12">
        <v>7035</v>
      </c>
      <c r="AG206" s="12">
        <v>104031</v>
      </c>
      <c r="AH206" s="12">
        <v>729</v>
      </c>
      <c r="AI206" s="12">
        <v>430</v>
      </c>
      <c r="AJ206" s="12">
        <v>7115</v>
      </c>
      <c r="AK206" s="12">
        <v>7468</v>
      </c>
      <c r="AL206" s="12">
        <v>104205</v>
      </c>
      <c r="AM206" s="12">
        <v>677</v>
      </c>
      <c r="AN206" s="12">
        <v>550</v>
      </c>
      <c r="AO206" s="12">
        <v>7275</v>
      </c>
      <c r="AP206" s="12">
        <v>7491</v>
      </c>
      <c r="AQ206" s="12">
        <v>104919</v>
      </c>
      <c r="AR206" s="12">
        <v>657</v>
      </c>
      <c r="AS206" s="12">
        <v>611</v>
      </c>
      <c r="AT206" s="12">
        <v>7578</v>
      </c>
      <c r="AU206" s="12">
        <v>7249</v>
      </c>
      <c r="AV206" s="12">
        <v>105471</v>
      </c>
      <c r="AW206" s="12">
        <v>598</v>
      </c>
      <c r="AX206" s="12">
        <v>611</v>
      </c>
      <c r="AY206" s="12">
        <v>7166</v>
      </c>
      <c r="AZ206" s="13">
        <v>6619</v>
      </c>
    </row>
    <row r="207" spans="1:52" x14ac:dyDescent="0.3">
      <c r="A207" s="1" t="s">
        <v>388</v>
      </c>
      <c r="B207" s="1" t="s">
        <v>389</v>
      </c>
      <c r="C207" s="12">
        <v>90982</v>
      </c>
      <c r="D207" s="12">
        <v>237</v>
      </c>
      <c r="E207" s="12">
        <v>270</v>
      </c>
      <c r="F207" s="12">
        <v>3435</v>
      </c>
      <c r="G207" s="12">
        <v>3409</v>
      </c>
      <c r="H207" s="12">
        <v>91160</v>
      </c>
      <c r="I207" s="12">
        <v>173</v>
      </c>
      <c r="J207" s="12">
        <v>128</v>
      </c>
      <c r="K207" s="12">
        <v>3361</v>
      </c>
      <c r="L207" s="12">
        <v>3391</v>
      </c>
      <c r="M207" s="12">
        <v>91172</v>
      </c>
      <c r="N207" s="12">
        <v>168</v>
      </c>
      <c r="O207" s="12">
        <v>160</v>
      </c>
      <c r="P207" s="12">
        <v>3175</v>
      </c>
      <c r="Q207" s="12">
        <v>3261</v>
      </c>
      <c r="R207" s="12">
        <v>91417</v>
      </c>
      <c r="S207" s="12">
        <v>182</v>
      </c>
      <c r="T207" s="12">
        <v>103</v>
      </c>
      <c r="U207" s="12">
        <v>3497</v>
      </c>
      <c r="V207" s="12">
        <v>3420</v>
      </c>
      <c r="W207" s="12">
        <v>91523</v>
      </c>
      <c r="X207" s="12">
        <v>191</v>
      </c>
      <c r="Y207" s="12">
        <v>133</v>
      </c>
      <c r="Z207" s="12">
        <v>3450</v>
      </c>
      <c r="AA207" s="12">
        <v>3385</v>
      </c>
      <c r="AB207" s="12">
        <v>91720</v>
      </c>
      <c r="AC207" s="12">
        <v>197</v>
      </c>
      <c r="AD207" s="12">
        <v>113</v>
      </c>
      <c r="AE207" s="12">
        <v>3414</v>
      </c>
      <c r="AF207" s="12">
        <v>3370</v>
      </c>
      <c r="AG207" s="12">
        <v>92063</v>
      </c>
      <c r="AH207" s="12">
        <v>188</v>
      </c>
      <c r="AI207" s="12">
        <v>121</v>
      </c>
      <c r="AJ207" s="12">
        <v>4321</v>
      </c>
      <c r="AK207" s="12">
        <v>4045</v>
      </c>
      <c r="AL207" s="12">
        <v>92221</v>
      </c>
      <c r="AM207" s="12">
        <v>214</v>
      </c>
      <c r="AN207" s="12">
        <v>236</v>
      </c>
      <c r="AO207" s="12">
        <v>4251</v>
      </c>
      <c r="AP207" s="12">
        <v>4009</v>
      </c>
      <c r="AQ207" s="12">
        <v>92666</v>
      </c>
      <c r="AR207" s="12">
        <v>217</v>
      </c>
      <c r="AS207" s="12">
        <v>166</v>
      </c>
      <c r="AT207" s="12">
        <v>4545</v>
      </c>
      <c r="AU207" s="12">
        <v>4070</v>
      </c>
      <c r="AV207" s="12">
        <v>92633</v>
      </c>
      <c r="AW207" s="12">
        <v>219</v>
      </c>
      <c r="AX207" s="12">
        <v>100</v>
      </c>
      <c r="AY207" s="12">
        <v>3762</v>
      </c>
      <c r="AZ207" s="13">
        <v>3705</v>
      </c>
    </row>
    <row r="208" spans="1:52" x14ac:dyDescent="0.3">
      <c r="A208" s="1" t="s">
        <v>390</v>
      </c>
      <c r="B208" s="1" t="s">
        <v>391</v>
      </c>
      <c r="C208" s="12">
        <v>232730</v>
      </c>
      <c r="D208" s="12">
        <v>1023</v>
      </c>
      <c r="E208" s="12">
        <v>599</v>
      </c>
      <c r="F208" s="12">
        <v>6486</v>
      </c>
      <c r="G208" s="12">
        <v>6012</v>
      </c>
      <c r="H208" s="12">
        <v>232890</v>
      </c>
      <c r="I208" s="12">
        <v>761</v>
      </c>
      <c r="J208" s="12">
        <v>936</v>
      </c>
      <c r="K208" s="12">
        <v>6390</v>
      </c>
      <c r="L208" s="12">
        <v>6097</v>
      </c>
      <c r="M208" s="12">
        <v>232930</v>
      </c>
      <c r="N208" s="12">
        <v>619</v>
      </c>
      <c r="O208" s="12">
        <v>862</v>
      </c>
      <c r="P208" s="12">
        <v>6459</v>
      </c>
      <c r="Q208" s="12">
        <v>6123</v>
      </c>
      <c r="R208" s="12">
        <v>233080</v>
      </c>
      <c r="S208" s="12">
        <v>719</v>
      </c>
      <c r="T208" s="12">
        <v>807</v>
      </c>
      <c r="U208" s="12">
        <v>6524</v>
      </c>
      <c r="V208" s="12">
        <v>6197</v>
      </c>
      <c r="W208" s="12">
        <v>234110</v>
      </c>
      <c r="X208" s="12">
        <v>918</v>
      </c>
      <c r="Y208" s="12">
        <v>589</v>
      </c>
      <c r="Z208" s="12">
        <v>6804</v>
      </c>
      <c r="AA208" s="12">
        <v>6018</v>
      </c>
      <c r="AB208" s="12">
        <v>234770</v>
      </c>
      <c r="AC208" s="12">
        <v>920</v>
      </c>
      <c r="AD208" s="12">
        <v>571</v>
      </c>
      <c r="AE208" s="12">
        <v>6717</v>
      </c>
      <c r="AF208" s="12">
        <v>5870</v>
      </c>
      <c r="AG208" s="12">
        <v>235180</v>
      </c>
      <c r="AH208" s="12">
        <v>730</v>
      </c>
      <c r="AI208" s="12">
        <v>642</v>
      </c>
      <c r="AJ208" s="12">
        <v>6571</v>
      </c>
      <c r="AK208" s="12">
        <v>5846</v>
      </c>
      <c r="AL208" s="12">
        <v>235540</v>
      </c>
      <c r="AM208" s="12">
        <v>750</v>
      </c>
      <c r="AN208" s="12">
        <v>720</v>
      </c>
      <c r="AO208" s="12">
        <v>6720</v>
      </c>
      <c r="AP208" s="12">
        <v>5790</v>
      </c>
      <c r="AQ208" s="12">
        <v>235830</v>
      </c>
      <c r="AR208" s="12">
        <v>820</v>
      </c>
      <c r="AS208" s="12">
        <v>640</v>
      </c>
      <c r="AT208" s="12">
        <v>6620</v>
      </c>
      <c r="AU208" s="12">
        <v>5810</v>
      </c>
      <c r="AV208" s="12">
        <v>235430</v>
      </c>
      <c r="AW208" s="12">
        <v>690</v>
      </c>
      <c r="AX208" s="12">
        <v>1010</v>
      </c>
      <c r="AY208" s="12">
        <v>5500</v>
      </c>
      <c r="AZ208" s="13">
        <v>4780</v>
      </c>
    </row>
    <row r="209" spans="1:52" x14ac:dyDescent="0.3">
      <c r="A209" s="1" t="s">
        <v>392</v>
      </c>
      <c r="B209" s="1" t="s">
        <v>393</v>
      </c>
      <c r="C209" s="12">
        <v>275499</v>
      </c>
      <c r="D209" s="12">
        <v>6279</v>
      </c>
      <c r="E209" s="12">
        <v>1873</v>
      </c>
      <c r="F209" s="12">
        <v>15789</v>
      </c>
      <c r="G209" s="12">
        <v>15970</v>
      </c>
      <c r="H209" s="12">
        <v>281179</v>
      </c>
      <c r="I209" s="12">
        <v>5082</v>
      </c>
      <c r="J209" s="12">
        <v>2165</v>
      </c>
      <c r="K209" s="12">
        <v>17216</v>
      </c>
      <c r="L209" s="12">
        <v>17109</v>
      </c>
      <c r="M209" s="12">
        <v>285996</v>
      </c>
      <c r="N209" s="12">
        <v>4364</v>
      </c>
      <c r="O209" s="12">
        <v>1771</v>
      </c>
      <c r="P209" s="12">
        <v>16530</v>
      </c>
      <c r="Q209" s="12">
        <v>16827</v>
      </c>
      <c r="R209" s="12">
        <v>291368</v>
      </c>
      <c r="S209" s="12">
        <v>5406</v>
      </c>
      <c r="T209" s="12">
        <v>1935</v>
      </c>
      <c r="U209" s="12">
        <v>16995</v>
      </c>
      <c r="V209" s="12">
        <v>17795</v>
      </c>
      <c r="W209" s="12">
        <v>296056</v>
      </c>
      <c r="X209" s="12">
        <v>5821</v>
      </c>
      <c r="Y209" s="12">
        <v>2048</v>
      </c>
      <c r="Z209" s="12">
        <v>17061</v>
      </c>
      <c r="AA209" s="12">
        <v>18677</v>
      </c>
      <c r="AB209" s="12">
        <v>299899</v>
      </c>
      <c r="AC209" s="12">
        <v>5566</v>
      </c>
      <c r="AD209" s="12">
        <v>2230</v>
      </c>
      <c r="AE209" s="12">
        <v>17218</v>
      </c>
      <c r="AF209" s="12">
        <v>19471</v>
      </c>
      <c r="AG209" s="12">
        <v>302343</v>
      </c>
      <c r="AH209" s="12">
        <v>5000</v>
      </c>
      <c r="AI209" s="12">
        <v>2187</v>
      </c>
      <c r="AJ209" s="12">
        <v>19730</v>
      </c>
      <c r="AK209" s="12">
        <v>22614</v>
      </c>
      <c r="AL209" s="12">
        <v>304824</v>
      </c>
      <c r="AM209" s="12">
        <v>5413</v>
      </c>
      <c r="AN209" s="12">
        <v>1908</v>
      </c>
      <c r="AO209" s="12">
        <v>20005</v>
      </c>
      <c r="AP209" s="12">
        <v>23196</v>
      </c>
      <c r="AQ209" s="12">
        <v>306870</v>
      </c>
      <c r="AR209" s="12">
        <v>5335</v>
      </c>
      <c r="AS209" s="12">
        <v>2292</v>
      </c>
      <c r="AT209" s="12">
        <v>20746</v>
      </c>
      <c r="AU209" s="12">
        <v>23875</v>
      </c>
      <c r="AV209" s="12">
        <v>309014</v>
      </c>
      <c r="AW209" s="12">
        <v>5682</v>
      </c>
      <c r="AX209" s="12">
        <v>2717</v>
      </c>
      <c r="AY209" s="12">
        <v>18261</v>
      </c>
      <c r="AZ209" s="13">
        <v>20866</v>
      </c>
    </row>
    <row r="210" spans="1:52" x14ac:dyDescent="0.3">
      <c r="A210" s="1" t="s">
        <v>394</v>
      </c>
      <c r="B210" s="1" t="s">
        <v>395</v>
      </c>
      <c r="C210" s="12">
        <v>105328</v>
      </c>
      <c r="D210" s="12">
        <v>301</v>
      </c>
      <c r="E210" s="12">
        <v>188</v>
      </c>
      <c r="F210" s="12">
        <v>4183</v>
      </c>
      <c r="G210" s="12">
        <v>3878</v>
      </c>
      <c r="H210" s="12">
        <v>105956</v>
      </c>
      <c r="I210" s="12">
        <v>250</v>
      </c>
      <c r="J210" s="12">
        <v>258</v>
      </c>
      <c r="K210" s="12">
        <v>4628</v>
      </c>
      <c r="L210" s="12">
        <v>4284</v>
      </c>
      <c r="M210" s="12">
        <v>106527</v>
      </c>
      <c r="N210" s="12">
        <v>207</v>
      </c>
      <c r="O210" s="12">
        <v>185</v>
      </c>
      <c r="P210" s="12">
        <v>4576</v>
      </c>
      <c r="Q210" s="12">
        <v>4233</v>
      </c>
      <c r="R210" s="12">
        <v>107560</v>
      </c>
      <c r="S210" s="12">
        <v>276</v>
      </c>
      <c r="T210" s="12">
        <v>187</v>
      </c>
      <c r="U210" s="12">
        <v>5169</v>
      </c>
      <c r="V210" s="12">
        <v>4409</v>
      </c>
      <c r="W210" s="12">
        <v>108603</v>
      </c>
      <c r="X210" s="12">
        <v>279</v>
      </c>
      <c r="Y210" s="12">
        <v>208</v>
      </c>
      <c r="Z210" s="12">
        <v>5285</v>
      </c>
      <c r="AA210" s="12">
        <v>4459</v>
      </c>
      <c r="AB210" s="12">
        <v>109881</v>
      </c>
      <c r="AC210" s="12">
        <v>296</v>
      </c>
      <c r="AD210" s="12">
        <v>190</v>
      </c>
      <c r="AE210" s="12">
        <v>5375</v>
      </c>
      <c r="AF210" s="12">
        <v>4320</v>
      </c>
      <c r="AG210" s="12">
        <v>111370</v>
      </c>
      <c r="AH210" s="12">
        <v>256</v>
      </c>
      <c r="AI210" s="12">
        <v>183</v>
      </c>
      <c r="AJ210" s="12">
        <v>6236</v>
      </c>
      <c r="AK210" s="12">
        <v>5000</v>
      </c>
      <c r="AL210" s="12">
        <v>112423</v>
      </c>
      <c r="AM210" s="12">
        <v>274</v>
      </c>
      <c r="AN210" s="12">
        <v>304</v>
      </c>
      <c r="AO210" s="12">
        <v>6129</v>
      </c>
      <c r="AP210" s="12">
        <v>5056</v>
      </c>
      <c r="AQ210" s="12">
        <v>113136</v>
      </c>
      <c r="AR210" s="12">
        <v>262</v>
      </c>
      <c r="AS210" s="12">
        <v>235</v>
      </c>
      <c r="AT210" s="12">
        <v>6118</v>
      </c>
      <c r="AU210" s="12">
        <v>5458</v>
      </c>
      <c r="AV210" s="12">
        <v>113666</v>
      </c>
      <c r="AW210" s="12">
        <v>208</v>
      </c>
      <c r="AX210" s="12">
        <v>194</v>
      </c>
      <c r="AY210" s="12">
        <v>5206</v>
      </c>
      <c r="AZ210" s="13">
        <v>4560</v>
      </c>
    </row>
    <row r="211" spans="1:52" x14ac:dyDescent="0.3">
      <c r="A211" s="1" t="s">
        <v>396</v>
      </c>
      <c r="B211" s="1" t="s">
        <v>397</v>
      </c>
      <c r="C211" s="12">
        <v>131540</v>
      </c>
      <c r="D211" s="12">
        <v>542</v>
      </c>
      <c r="E211" s="12">
        <v>417</v>
      </c>
      <c r="F211" s="12">
        <v>6264</v>
      </c>
      <c r="G211" s="12">
        <v>5793</v>
      </c>
      <c r="H211" s="12">
        <v>132267</v>
      </c>
      <c r="I211" s="12">
        <v>470</v>
      </c>
      <c r="J211" s="12">
        <v>343</v>
      </c>
      <c r="K211" s="12">
        <v>6497</v>
      </c>
      <c r="L211" s="12">
        <v>6076</v>
      </c>
      <c r="M211" s="12">
        <v>133173</v>
      </c>
      <c r="N211" s="12">
        <v>461</v>
      </c>
      <c r="O211" s="12">
        <v>320</v>
      </c>
      <c r="P211" s="12">
        <v>6606</v>
      </c>
      <c r="Q211" s="12">
        <v>5783</v>
      </c>
      <c r="R211" s="12">
        <v>134507</v>
      </c>
      <c r="S211" s="12">
        <v>596</v>
      </c>
      <c r="T211" s="12">
        <v>268</v>
      </c>
      <c r="U211" s="12">
        <v>6978</v>
      </c>
      <c r="V211" s="12">
        <v>6058</v>
      </c>
      <c r="W211" s="12">
        <v>136258</v>
      </c>
      <c r="X211" s="12">
        <v>625</v>
      </c>
      <c r="Y211" s="12">
        <v>327</v>
      </c>
      <c r="Z211" s="12">
        <v>7478</v>
      </c>
      <c r="AA211" s="12">
        <v>5871</v>
      </c>
      <c r="AB211" s="12">
        <v>138523</v>
      </c>
      <c r="AC211" s="12">
        <v>655</v>
      </c>
      <c r="AD211" s="12">
        <v>259</v>
      </c>
      <c r="AE211" s="12">
        <v>7925</v>
      </c>
      <c r="AF211" s="12">
        <v>6145</v>
      </c>
      <c r="AG211" s="12">
        <v>140142</v>
      </c>
      <c r="AH211" s="12">
        <v>566</v>
      </c>
      <c r="AI211" s="12">
        <v>343</v>
      </c>
      <c r="AJ211" s="12">
        <v>8166</v>
      </c>
      <c r="AK211" s="12">
        <v>6775</v>
      </c>
      <c r="AL211" s="12">
        <v>142217</v>
      </c>
      <c r="AM211" s="12">
        <v>694</v>
      </c>
      <c r="AN211" s="12">
        <v>362</v>
      </c>
      <c r="AO211" s="12">
        <v>8703</v>
      </c>
      <c r="AP211" s="12">
        <v>6924</v>
      </c>
      <c r="AQ211" s="12">
        <v>143791</v>
      </c>
      <c r="AR211" s="12">
        <v>645</v>
      </c>
      <c r="AS211" s="12">
        <v>387</v>
      </c>
      <c r="AT211" s="12">
        <v>8636</v>
      </c>
      <c r="AU211" s="12">
        <v>7306</v>
      </c>
      <c r="AV211" s="12">
        <v>145474</v>
      </c>
      <c r="AW211" s="12">
        <v>625</v>
      </c>
      <c r="AX211" s="12">
        <v>449</v>
      </c>
      <c r="AY211" s="12">
        <v>8007</v>
      </c>
      <c r="AZ211" s="13">
        <v>6311</v>
      </c>
    </row>
    <row r="212" spans="1:52" x14ac:dyDescent="0.3">
      <c r="A212" s="1" t="s">
        <v>398</v>
      </c>
      <c r="B212" s="1" t="s">
        <v>399</v>
      </c>
      <c r="C212" s="12">
        <v>254927</v>
      </c>
      <c r="D212" s="12">
        <v>6832</v>
      </c>
      <c r="E212" s="12">
        <v>3359</v>
      </c>
      <c r="F212" s="12">
        <v>15715</v>
      </c>
      <c r="G212" s="12">
        <v>16783</v>
      </c>
      <c r="H212" s="12">
        <v>258518</v>
      </c>
      <c r="I212" s="12">
        <v>4896</v>
      </c>
      <c r="J212" s="12">
        <v>2607</v>
      </c>
      <c r="K212" s="12">
        <v>15898</v>
      </c>
      <c r="L212" s="12">
        <v>17841</v>
      </c>
      <c r="M212" s="12">
        <v>261275</v>
      </c>
      <c r="N212" s="12">
        <v>4692</v>
      </c>
      <c r="O212" s="12">
        <v>2307</v>
      </c>
      <c r="P212" s="12">
        <v>15313</v>
      </c>
      <c r="Q212" s="12">
        <v>18065</v>
      </c>
      <c r="R212" s="12">
        <v>264030</v>
      </c>
      <c r="S212" s="12">
        <v>5614</v>
      </c>
      <c r="T212" s="12">
        <v>2401</v>
      </c>
      <c r="U212" s="12">
        <v>15677</v>
      </c>
      <c r="V212" s="12">
        <v>19355</v>
      </c>
      <c r="W212" s="12">
        <v>266412</v>
      </c>
      <c r="X212" s="12">
        <v>5905</v>
      </c>
      <c r="Y212" s="12">
        <v>2297</v>
      </c>
      <c r="Z212" s="12">
        <v>15671</v>
      </c>
      <c r="AA212" s="12">
        <v>19665</v>
      </c>
      <c r="AB212" s="12">
        <v>268270</v>
      </c>
      <c r="AC212" s="12">
        <v>6294</v>
      </c>
      <c r="AD212" s="12">
        <v>2427</v>
      </c>
      <c r="AE212" s="12">
        <v>15143</v>
      </c>
      <c r="AF212" s="12">
        <v>20163</v>
      </c>
      <c r="AG212" s="12">
        <v>269100</v>
      </c>
      <c r="AH212" s="12">
        <v>5523</v>
      </c>
      <c r="AI212" s="12">
        <v>2560</v>
      </c>
      <c r="AJ212" s="12">
        <v>17512</v>
      </c>
      <c r="AK212" s="12">
        <v>22404</v>
      </c>
      <c r="AL212" s="12">
        <v>270782</v>
      </c>
      <c r="AM212" s="12">
        <v>5720</v>
      </c>
      <c r="AN212" s="12">
        <v>1879</v>
      </c>
      <c r="AO212" s="12">
        <v>17743</v>
      </c>
      <c r="AP212" s="12">
        <v>22402</v>
      </c>
      <c r="AQ212" s="12">
        <v>271523</v>
      </c>
      <c r="AR212" s="12">
        <v>5266</v>
      </c>
      <c r="AS212" s="12">
        <v>2040</v>
      </c>
      <c r="AT212" s="12">
        <v>18491</v>
      </c>
      <c r="AU212" s="12">
        <v>23365</v>
      </c>
      <c r="AV212" s="12">
        <v>271767</v>
      </c>
      <c r="AW212" s="12">
        <v>4802</v>
      </c>
      <c r="AX212" s="12">
        <v>2060</v>
      </c>
      <c r="AY212" s="12">
        <v>15550</v>
      </c>
      <c r="AZ212" s="13">
        <v>19980</v>
      </c>
    </row>
    <row r="213" spans="1:52" x14ac:dyDescent="0.3">
      <c r="A213" s="1" t="s">
        <v>400</v>
      </c>
      <c r="B213" s="1" t="s">
        <v>401</v>
      </c>
      <c r="C213" s="12">
        <v>170039</v>
      </c>
      <c r="D213" s="12">
        <v>791</v>
      </c>
      <c r="E213" s="12">
        <v>515</v>
      </c>
      <c r="F213" s="12">
        <v>7739</v>
      </c>
      <c r="G213" s="12">
        <v>7163</v>
      </c>
      <c r="H213" s="12">
        <v>171206</v>
      </c>
      <c r="I213" s="12">
        <v>639</v>
      </c>
      <c r="J213" s="12">
        <v>715</v>
      </c>
      <c r="K213" s="12">
        <v>8142</v>
      </c>
      <c r="L213" s="12">
        <v>7741</v>
      </c>
      <c r="M213" s="12">
        <v>172147</v>
      </c>
      <c r="N213" s="12">
        <v>634</v>
      </c>
      <c r="O213" s="12">
        <v>590</v>
      </c>
      <c r="P213" s="12">
        <v>7959</v>
      </c>
      <c r="Q213" s="12">
        <v>7490</v>
      </c>
      <c r="R213" s="12">
        <v>173883</v>
      </c>
      <c r="S213" s="12">
        <v>800</v>
      </c>
      <c r="T213" s="12">
        <v>463</v>
      </c>
      <c r="U213" s="12">
        <v>8395</v>
      </c>
      <c r="V213" s="12">
        <v>7756</v>
      </c>
      <c r="W213" s="12">
        <v>175334</v>
      </c>
      <c r="X213" s="12">
        <v>840</v>
      </c>
      <c r="Y213" s="12">
        <v>495</v>
      </c>
      <c r="Z213" s="12">
        <v>8099</v>
      </c>
      <c r="AA213" s="12">
        <v>8159</v>
      </c>
      <c r="AB213" s="12">
        <v>176095</v>
      </c>
      <c r="AC213" s="12">
        <v>828</v>
      </c>
      <c r="AD213" s="12">
        <v>651</v>
      </c>
      <c r="AE213" s="12">
        <v>7793</v>
      </c>
      <c r="AF213" s="12">
        <v>7823</v>
      </c>
      <c r="AG213" s="12">
        <v>176979</v>
      </c>
      <c r="AH213" s="12">
        <v>753</v>
      </c>
      <c r="AI213" s="12">
        <v>776</v>
      </c>
      <c r="AJ213" s="12">
        <v>9249</v>
      </c>
      <c r="AK213" s="12">
        <v>8876</v>
      </c>
      <c r="AL213" s="12">
        <v>177352</v>
      </c>
      <c r="AM213" s="12">
        <v>741</v>
      </c>
      <c r="AN213" s="12">
        <v>1058</v>
      </c>
      <c r="AO213" s="12">
        <v>9055</v>
      </c>
      <c r="AP213" s="12">
        <v>8837</v>
      </c>
      <c r="AQ213" s="12">
        <v>177963</v>
      </c>
      <c r="AR213" s="12">
        <v>662</v>
      </c>
      <c r="AS213" s="12">
        <v>892</v>
      </c>
      <c r="AT213" s="12">
        <v>9263</v>
      </c>
      <c r="AU213" s="12">
        <v>8929</v>
      </c>
      <c r="AV213" s="12">
        <v>178985</v>
      </c>
      <c r="AW213" s="12">
        <v>593</v>
      </c>
      <c r="AX213" s="12">
        <v>655</v>
      </c>
      <c r="AY213" s="12">
        <v>8481</v>
      </c>
      <c r="AZ213" s="13">
        <v>7594</v>
      </c>
    </row>
    <row r="214" spans="1:52" x14ac:dyDescent="0.3">
      <c r="A214" s="1" t="s">
        <v>402</v>
      </c>
      <c r="B214" s="1" t="s">
        <v>403</v>
      </c>
      <c r="C214" s="12">
        <v>80549</v>
      </c>
      <c r="D214" s="12">
        <v>252</v>
      </c>
      <c r="E214" s="12">
        <v>161</v>
      </c>
      <c r="F214" s="12">
        <v>2694</v>
      </c>
      <c r="G214" s="12">
        <v>3260</v>
      </c>
      <c r="H214" s="12">
        <v>80160</v>
      </c>
      <c r="I214" s="12">
        <v>172</v>
      </c>
      <c r="J214" s="12">
        <v>131</v>
      </c>
      <c r="K214" s="12">
        <v>2868</v>
      </c>
      <c r="L214" s="12">
        <v>3656</v>
      </c>
      <c r="M214" s="12">
        <v>79953</v>
      </c>
      <c r="N214" s="12">
        <v>178</v>
      </c>
      <c r="O214" s="12">
        <v>178</v>
      </c>
      <c r="P214" s="12">
        <v>2871</v>
      </c>
      <c r="Q214" s="12">
        <v>3399</v>
      </c>
      <c r="R214" s="12">
        <v>80150</v>
      </c>
      <c r="S214" s="12">
        <v>211</v>
      </c>
      <c r="T214" s="12">
        <v>109</v>
      </c>
      <c r="U214" s="12">
        <v>3271</v>
      </c>
      <c r="V214" s="12">
        <v>3507</v>
      </c>
      <c r="W214" s="12">
        <v>80113</v>
      </c>
      <c r="X214" s="12">
        <v>202</v>
      </c>
      <c r="Y214" s="12">
        <v>125</v>
      </c>
      <c r="Z214" s="12">
        <v>3000</v>
      </c>
      <c r="AA214" s="12">
        <v>3343</v>
      </c>
      <c r="AB214" s="12">
        <v>80392</v>
      </c>
      <c r="AC214" s="12">
        <v>221</v>
      </c>
      <c r="AD214" s="12">
        <v>141</v>
      </c>
      <c r="AE214" s="12">
        <v>3240</v>
      </c>
      <c r="AF214" s="12">
        <v>3288</v>
      </c>
      <c r="AG214" s="12">
        <v>80410</v>
      </c>
      <c r="AH214" s="12">
        <v>212</v>
      </c>
      <c r="AI214" s="12">
        <v>145</v>
      </c>
      <c r="AJ214" s="12">
        <v>3386</v>
      </c>
      <c r="AK214" s="12">
        <v>3672</v>
      </c>
      <c r="AL214" s="12">
        <v>80815</v>
      </c>
      <c r="AM214" s="12">
        <v>229</v>
      </c>
      <c r="AN214" s="12">
        <v>103</v>
      </c>
      <c r="AO214" s="12">
        <v>3620</v>
      </c>
      <c r="AP214" s="12">
        <v>3496</v>
      </c>
      <c r="AQ214" s="12">
        <v>81043</v>
      </c>
      <c r="AR214" s="12">
        <v>256</v>
      </c>
      <c r="AS214" s="12">
        <v>48</v>
      </c>
      <c r="AT214" s="12">
        <v>3580</v>
      </c>
      <c r="AU214" s="12">
        <v>3748</v>
      </c>
      <c r="AV214" s="12">
        <v>81133</v>
      </c>
      <c r="AW214" s="12">
        <v>172</v>
      </c>
      <c r="AX214" s="12">
        <v>42</v>
      </c>
      <c r="AY214" s="12">
        <v>3258</v>
      </c>
      <c r="AZ214" s="13">
        <v>3393</v>
      </c>
    </row>
    <row r="215" spans="1:52" x14ac:dyDescent="0.3">
      <c r="A215" s="1" t="s">
        <v>404</v>
      </c>
      <c r="B215" s="1" t="s">
        <v>405</v>
      </c>
      <c r="C215" s="12">
        <v>81220</v>
      </c>
      <c r="D215" s="12">
        <v>99</v>
      </c>
      <c r="E215" s="12">
        <v>124</v>
      </c>
      <c r="F215" s="12">
        <v>1159</v>
      </c>
      <c r="G215" s="12">
        <v>1423</v>
      </c>
      <c r="H215" s="12">
        <v>80690</v>
      </c>
      <c r="I215" s="12">
        <v>77</v>
      </c>
      <c r="J215" s="12">
        <v>176</v>
      </c>
      <c r="K215" s="12">
        <v>1248</v>
      </c>
      <c r="L215" s="12">
        <v>1454</v>
      </c>
      <c r="M215" s="12">
        <v>80340</v>
      </c>
      <c r="N215" s="12">
        <v>71</v>
      </c>
      <c r="O215" s="12">
        <v>128</v>
      </c>
      <c r="P215" s="12">
        <v>1332</v>
      </c>
      <c r="Q215" s="12">
        <v>1435</v>
      </c>
      <c r="R215" s="12">
        <v>79890</v>
      </c>
      <c r="S215" s="12">
        <v>70</v>
      </c>
      <c r="T215" s="12">
        <v>133</v>
      </c>
      <c r="U215" s="12">
        <v>1306</v>
      </c>
      <c r="V215" s="12">
        <v>1513</v>
      </c>
      <c r="W215" s="12">
        <v>79500</v>
      </c>
      <c r="X215" s="12">
        <v>100</v>
      </c>
      <c r="Y215" s="12">
        <v>86</v>
      </c>
      <c r="Z215" s="12">
        <v>1356</v>
      </c>
      <c r="AA215" s="12">
        <v>1506</v>
      </c>
      <c r="AB215" s="12">
        <v>79160</v>
      </c>
      <c r="AC215" s="12">
        <v>131</v>
      </c>
      <c r="AD215" s="12">
        <v>92</v>
      </c>
      <c r="AE215" s="12">
        <v>1399</v>
      </c>
      <c r="AF215" s="12">
        <v>1494</v>
      </c>
      <c r="AG215" s="12">
        <v>78760</v>
      </c>
      <c r="AH215" s="12">
        <v>100</v>
      </c>
      <c r="AI215" s="12">
        <v>96</v>
      </c>
      <c r="AJ215" s="12">
        <v>1418</v>
      </c>
      <c r="AK215" s="12">
        <v>1412</v>
      </c>
      <c r="AL215" s="12">
        <v>78150</v>
      </c>
      <c r="AM215" s="12">
        <v>80</v>
      </c>
      <c r="AN215" s="12">
        <v>140</v>
      </c>
      <c r="AO215" s="12">
        <v>1390</v>
      </c>
      <c r="AP215" s="12">
        <v>1510</v>
      </c>
      <c r="AQ215" s="12">
        <v>77800</v>
      </c>
      <c r="AR215" s="12">
        <v>150</v>
      </c>
      <c r="AS215" s="12">
        <v>90</v>
      </c>
      <c r="AT215" s="12">
        <v>1460</v>
      </c>
      <c r="AU215" s="12">
        <v>1430</v>
      </c>
      <c r="AV215" s="12">
        <v>77060</v>
      </c>
      <c r="AW215" s="12">
        <v>70</v>
      </c>
      <c r="AX215" s="12">
        <v>140</v>
      </c>
      <c r="AY215" s="12">
        <v>1180</v>
      </c>
      <c r="AZ215" s="13">
        <v>1210</v>
      </c>
    </row>
    <row r="216" spans="1:52" x14ac:dyDescent="0.3">
      <c r="A216" s="1" t="s">
        <v>406</v>
      </c>
      <c r="B216" s="1" t="s">
        <v>407</v>
      </c>
      <c r="C216" s="12">
        <v>133729</v>
      </c>
      <c r="D216" s="12">
        <v>957</v>
      </c>
      <c r="E216" s="12">
        <v>923</v>
      </c>
      <c r="F216" s="12">
        <v>6188</v>
      </c>
      <c r="G216" s="12">
        <v>5772</v>
      </c>
      <c r="H216" s="12">
        <v>135065</v>
      </c>
      <c r="I216" s="12">
        <v>896</v>
      </c>
      <c r="J216" s="12">
        <v>755</v>
      </c>
      <c r="K216" s="12">
        <v>6570</v>
      </c>
      <c r="L216" s="12">
        <v>6287</v>
      </c>
      <c r="M216" s="12">
        <v>135604</v>
      </c>
      <c r="N216" s="12">
        <v>857</v>
      </c>
      <c r="O216" s="12">
        <v>643</v>
      </c>
      <c r="P216" s="12">
        <v>5862</v>
      </c>
      <c r="Q216" s="12">
        <v>6379</v>
      </c>
      <c r="R216" s="12">
        <v>136429</v>
      </c>
      <c r="S216" s="12">
        <v>1032</v>
      </c>
      <c r="T216" s="12">
        <v>580</v>
      </c>
      <c r="U216" s="12">
        <v>6208</v>
      </c>
      <c r="V216" s="12">
        <v>6668</v>
      </c>
      <c r="W216" s="12">
        <v>137694</v>
      </c>
      <c r="X216" s="12">
        <v>1436</v>
      </c>
      <c r="Y216" s="12">
        <v>522</v>
      </c>
      <c r="Z216" s="12">
        <v>6159</v>
      </c>
      <c r="AA216" s="12">
        <v>6471</v>
      </c>
      <c r="AB216" s="12">
        <v>138515</v>
      </c>
      <c r="AC216" s="12">
        <v>1574</v>
      </c>
      <c r="AD216" s="12">
        <v>803</v>
      </c>
      <c r="AE216" s="12">
        <v>6146</v>
      </c>
      <c r="AF216" s="12">
        <v>6953</v>
      </c>
      <c r="AG216" s="12">
        <v>138480</v>
      </c>
      <c r="AH216" s="12">
        <v>1312</v>
      </c>
      <c r="AI216" s="12">
        <v>858</v>
      </c>
      <c r="AJ216" s="12">
        <v>6593</v>
      </c>
      <c r="AK216" s="12">
        <v>7822</v>
      </c>
      <c r="AL216" s="12">
        <v>137532</v>
      </c>
      <c r="AM216" s="12">
        <v>1725</v>
      </c>
      <c r="AN216" s="12">
        <v>1353</v>
      </c>
      <c r="AO216" s="12">
        <v>6383</v>
      </c>
      <c r="AP216" s="12">
        <v>8265</v>
      </c>
      <c r="AQ216" s="12">
        <v>136913</v>
      </c>
      <c r="AR216" s="12">
        <v>1408</v>
      </c>
      <c r="AS216" s="12">
        <v>1085</v>
      </c>
      <c r="AT216" s="12">
        <v>6440</v>
      </c>
      <c r="AU216" s="12">
        <v>7922</v>
      </c>
      <c r="AV216" s="12">
        <v>135979</v>
      </c>
      <c r="AW216" s="12">
        <v>1255</v>
      </c>
      <c r="AX216" s="12">
        <v>1155</v>
      </c>
      <c r="AY216" s="12">
        <v>5708</v>
      </c>
      <c r="AZ216" s="13">
        <v>7132</v>
      </c>
    </row>
    <row r="217" spans="1:52" x14ac:dyDescent="0.3">
      <c r="A217" s="1" t="s">
        <v>112</v>
      </c>
      <c r="B217" s="1" t="s">
        <v>904</v>
      </c>
      <c r="C217" s="12">
        <v>69913</v>
      </c>
      <c r="D217" s="12">
        <v>113</v>
      </c>
      <c r="E217" s="12">
        <v>95</v>
      </c>
      <c r="F217" s="12">
        <v>2219</v>
      </c>
      <c r="G217" s="12">
        <v>2270</v>
      </c>
      <c r="H217" s="12">
        <v>70037</v>
      </c>
      <c r="I217" s="12">
        <v>149</v>
      </c>
      <c r="J217" s="12">
        <v>125</v>
      </c>
      <c r="K217" s="12">
        <v>2327</v>
      </c>
      <c r="L217" s="12">
        <v>2254</v>
      </c>
      <c r="M217" s="12">
        <v>70073</v>
      </c>
      <c r="N217" s="12">
        <v>123</v>
      </c>
      <c r="O217" s="12">
        <v>70</v>
      </c>
      <c r="P217" s="12">
        <v>2356</v>
      </c>
      <c r="Q217" s="12">
        <v>2305</v>
      </c>
      <c r="R217" s="12">
        <v>70141</v>
      </c>
      <c r="S217" s="12">
        <v>130</v>
      </c>
      <c r="T217" s="12">
        <v>74</v>
      </c>
      <c r="U217" s="12">
        <v>2377</v>
      </c>
      <c r="V217" s="12">
        <v>2371</v>
      </c>
      <c r="W217" s="12">
        <v>69936</v>
      </c>
      <c r="X217" s="12">
        <v>130</v>
      </c>
      <c r="Y217" s="12">
        <v>85</v>
      </c>
      <c r="Z217" s="12">
        <v>2267</v>
      </c>
      <c r="AA217" s="12">
        <v>2380</v>
      </c>
      <c r="AB217" s="12">
        <v>69665</v>
      </c>
      <c r="AC217" s="12">
        <v>111</v>
      </c>
      <c r="AD217" s="12">
        <v>44</v>
      </c>
      <c r="AE217" s="12">
        <v>2197</v>
      </c>
      <c r="AF217" s="12">
        <v>2391</v>
      </c>
      <c r="AG217" s="12">
        <v>69794</v>
      </c>
      <c r="AH217" s="12">
        <v>124</v>
      </c>
      <c r="AI217" s="12">
        <v>53</v>
      </c>
      <c r="AJ217" s="12">
        <v>2484</v>
      </c>
      <c r="AK217" s="12">
        <v>2291</v>
      </c>
      <c r="AL217" s="12">
        <v>69961</v>
      </c>
      <c r="AM217" s="12">
        <v>127</v>
      </c>
      <c r="AN217" s="12">
        <v>62</v>
      </c>
      <c r="AO217" s="12">
        <v>2525</v>
      </c>
      <c r="AP217" s="12">
        <v>2238</v>
      </c>
      <c r="AQ217" s="12">
        <v>70043</v>
      </c>
      <c r="AR217" s="12">
        <v>116</v>
      </c>
      <c r="AS217" s="12">
        <v>53</v>
      </c>
      <c r="AT217" s="12">
        <v>2517</v>
      </c>
      <c r="AU217" s="12">
        <v>2293</v>
      </c>
      <c r="AV217" s="12">
        <v>70440</v>
      </c>
      <c r="AW217" s="12">
        <v>102</v>
      </c>
      <c r="AX217" s="12">
        <v>42</v>
      </c>
      <c r="AY217" s="12">
        <v>2350</v>
      </c>
      <c r="AZ217" s="13">
        <v>1800</v>
      </c>
    </row>
    <row r="218" spans="1:52" x14ac:dyDescent="0.3">
      <c r="A218" s="1" t="s">
        <v>410</v>
      </c>
      <c r="B218" s="1" t="s">
        <v>411</v>
      </c>
      <c r="C218" s="12">
        <v>138392</v>
      </c>
      <c r="D218" s="12">
        <v>470</v>
      </c>
      <c r="E218" s="12">
        <v>510</v>
      </c>
      <c r="F218" s="12">
        <v>4308</v>
      </c>
      <c r="G218" s="12">
        <v>3682</v>
      </c>
      <c r="H218" s="12">
        <v>138826</v>
      </c>
      <c r="I218" s="12">
        <v>354</v>
      </c>
      <c r="J218" s="12">
        <v>368</v>
      </c>
      <c r="K218" s="12">
        <v>4772</v>
      </c>
      <c r="L218" s="12">
        <v>4018</v>
      </c>
      <c r="M218" s="12">
        <v>138555</v>
      </c>
      <c r="N218" s="12">
        <v>351</v>
      </c>
      <c r="O218" s="12">
        <v>297</v>
      </c>
      <c r="P218" s="12">
        <v>4268</v>
      </c>
      <c r="Q218" s="12">
        <v>3625</v>
      </c>
      <c r="R218" s="12">
        <v>139332</v>
      </c>
      <c r="S218" s="12">
        <v>373</v>
      </c>
      <c r="T218" s="12">
        <v>197</v>
      </c>
      <c r="U218" s="12">
        <v>4773</v>
      </c>
      <c r="V218" s="12">
        <v>3885</v>
      </c>
      <c r="W218" s="12">
        <v>139763</v>
      </c>
      <c r="X218" s="12">
        <v>395</v>
      </c>
      <c r="Y218" s="12">
        <v>235</v>
      </c>
      <c r="Z218" s="12">
        <v>4592</v>
      </c>
      <c r="AA218" s="12">
        <v>3854</v>
      </c>
      <c r="AB218" s="12">
        <v>140264</v>
      </c>
      <c r="AC218" s="12">
        <v>409</v>
      </c>
      <c r="AD218" s="12">
        <v>182</v>
      </c>
      <c r="AE218" s="12">
        <v>4611</v>
      </c>
      <c r="AF218" s="12">
        <v>3844</v>
      </c>
      <c r="AG218" s="12">
        <v>140984</v>
      </c>
      <c r="AH218" s="12">
        <v>370</v>
      </c>
      <c r="AI218" s="12">
        <v>180</v>
      </c>
      <c r="AJ218" s="12">
        <v>5318</v>
      </c>
      <c r="AK218" s="12">
        <v>4153</v>
      </c>
      <c r="AL218" s="12">
        <v>141538</v>
      </c>
      <c r="AM218" s="12">
        <v>429</v>
      </c>
      <c r="AN218" s="12">
        <v>230</v>
      </c>
      <c r="AO218" s="12">
        <v>5179</v>
      </c>
      <c r="AP218" s="12">
        <v>4174</v>
      </c>
      <c r="AQ218" s="12">
        <v>141771</v>
      </c>
      <c r="AR218" s="12">
        <v>349</v>
      </c>
      <c r="AS218" s="12">
        <v>241</v>
      </c>
      <c r="AT218" s="12">
        <v>4967</v>
      </c>
      <c r="AU218" s="12">
        <v>4134</v>
      </c>
      <c r="AV218" s="12">
        <v>142296</v>
      </c>
      <c r="AW218" s="12">
        <v>327</v>
      </c>
      <c r="AX218" s="12">
        <v>277</v>
      </c>
      <c r="AY218" s="12">
        <v>4676</v>
      </c>
      <c r="AZ218" s="13">
        <v>3352</v>
      </c>
    </row>
    <row r="219" spans="1:52" x14ac:dyDescent="0.3">
      <c r="A219" s="1" t="s">
        <v>408</v>
      </c>
      <c r="B219" s="1" t="s">
        <v>409</v>
      </c>
      <c r="C219" s="12">
        <v>2224</v>
      </c>
      <c r="D219" s="12">
        <v>9</v>
      </c>
      <c r="E219" s="12">
        <v>23</v>
      </c>
      <c r="F219" s="12">
        <v>148</v>
      </c>
      <c r="G219" s="12">
        <v>162</v>
      </c>
      <c r="H219" s="12">
        <v>2279</v>
      </c>
      <c r="I219" s="12">
        <v>36</v>
      </c>
      <c r="J219" s="12">
        <v>19</v>
      </c>
      <c r="K219" s="12">
        <v>213</v>
      </c>
      <c r="L219" s="12">
        <v>168</v>
      </c>
      <c r="M219" s="12">
        <v>2261</v>
      </c>
      <c r="N219" s="12">
        <v>11</v>
      </c>
      <c r="O219" s="12">
        <v>24</v>
      </c>
      <c r="P219" s="12">
        <v>160</v>
      </c>
      <c r="Q219" s="12">
        <v>165</v>
      </c>
      <c r="R219" s="12">
        <v>2292</v>
      </c>
      <c r="S219" s="12">
        <v>16</v>
      </c>
      <c r="T219" s="12">
        <v>24</v>
      </c>
      <c r="U219" s="12">
        <v>201</v>
      </c>
      <c r="V219" s="12">
        <v>174</v>
      </c>
      <c r="W219" s="12">
        <v>2335</v>
      </c>
      <c r="X219" s="12">
        <v>24</v>
      </c>
      <c r="Y219" s="12">
        <v>21</v>
      </c>
      <c r="Z219" s="12">
        <v>196</v>
      </c>
      <c r="AA219" s="12">
        <v>163</v>
      </c>
      <c r="AB219" s="12">
        <v>2331</v>
      </c>
      <c r="AC219" s="12">
        <v>26</v>
      </c>
      <c r="AD219" s="12">
        <v>19</v>
      </c>
      <c r="AE219" s="12">
        <v>178</v>
      </c>
      <c r="AF219" s="12">
        <v>185</v>
      </c>
      <c r="AG219" s="12">
        <v>2259</v>
      </c>
      <c r="AH219" s="12">
        <v>20</v>
      </c>
      <c r="AI219" s="12">
        <v>21</v>
      </c>
      <c r="AJ219" s="12">
        <v>188</v>
      </c>
      <c r="AK219" s="12">
        <v>257</v>
      </c>
      <c r="AL219" s="12">
        <v>2242</v>
      </c>
      <c r="AM219" s="12">
        <v>27</v>
      </c>
      <c r="AN219" s="12">
        <v>21</v>
      </c>
      <c r="AO219" s="12">
        <v>215</v>
      </c>
      <c r="AP219" s="12">
        <v>233</v>
      </c>
      <c r="AQ219" s="12">
        <v>2224</v>
      </c>
      <c r="AR219" s="12">
        <v>22</v>
      </c>
      <c r="AS219" s="12">
        <v>30</v>
      </c>
      <c r="AT219" s="12">
        <v>243</v>
      </c>
      <c r="AU219" s="12">
        <v>261</v>
      </c>
      <c r="AV219" s="12">
        <v>2226</v>
      </c>
      <c r="AW219" s="12">
        <v>22</v>
      </c>
      <c r="AX219" s="12">
        <v>11</v>
      </c>
      <c r="AY219" s="12">
        <v>163</v>
      </c>
      <c r="AZ219" s="13">
        <v>170</v>
      </c>
    </row>
    <row r="220" spans="1:52" x14ac:dyDescent="0.3">
      <c r="A220" s="1" t="s">
        <v>412</v>
      </c>
      <c r="B220" s="1" t="s">
        <v>413</v>
      </c>
      <c r="C220" s="12">
        <v>206285</v>
      </c>
      <c r="D220" s="12">
        <v>10314</v>
      </c>
      <c r="E220" s="12">
        <v>5104</v>
      </c>
      <c r="F220" s="12">
        <v>20079</v>
      </c>
      <c r="G220" s="12">
        <v>20273</v>
      </c>
      <c r="H220" s="12">
        <v>211273</v>
      </c>
      <c r="I220" s="12">
        <v>8446</v>
      </c>
      <c r="J220" s="12">
        <v>3886</v>
      </c>
      <c r="K220" s="12">
        <v>19864</v>
      </c>
      <c r="L220" s="12">
        <v>21478</v>
      </c>
      <c r="M220" s="12">
        <v>215855</v>
      </c>
      <c r="N220" s="12">
        <v>7480</v>
      </c>
      <c r="O220" s="12">
        <v>3659</v>
      </c>
      <c r="P220" s="12">
        <v>19543</v>
      </c>
      <c r="Q220" s="12">
        <v>20669</v>
      </c>
      <c r="R220" s="12">
        <v>221405</v>
      </c>
      <c r="S220" s="12">
        <v>8102</v>
      </c>
      <c r="T220" s="12">
        <v>3285</v>
      </c>
      <c r="U220" s="12">
        <v>20749</v>
      </c>
      <c r="V220" s="12">
        <v>21816</v>
      </c>
      <c r="W220" s="12">
        <v>227507</v>
      </c>
      <c r="X220" s="12">
        <v>8987</v>
      </c>
      <c r="Y220" s="12">
        <v>3254</v>
      </c>
      <c r="Z220" s="12">
        <v>21123</v>
      </c>
      <c r="AA220" s="12">
        <v>22603</v>
      </c>
      <c r="AB220" s="12">
        <v>232055</v>
      </c>
      <c r="AC220" s="12">
        <v>8506</v>
      </c>
      <c r="AD220" s="12">
        <v>3680</v>
      </c>
      <c r="AE220" s="12">
        <v>20649</v>
      </c>
      <c r="AF220" s="12">
        <v>22654</v>
      </c>
      <c r="AG220" s="12">
        <v>235000</v>
      </c>
      <c r="AH220" s="12">
        <v>7712</v>
      </c>
      <c r="AI220" s="12">
        <v>4385</v>
      </c>
      <c r="AJ220" s="12">
        <v>22712</v>
      </c>
      <c r="AK220" s="12">
        <v>24959</v>
      </c>
      <c r="AL220" s="12">
        <v>239142</v>
      </c>
      <c r="AM220" s="12">
        <v>9150</v>
      </c>
      <c r="AN220" s="12">
        <v>3600</v>
      </c>
      <c r="AO220" s="12">
        <v>23020</v>
      </c>
      <c r="AP220" s="12">
        <v>26155</v>
      </c>
      <c r="AQ220" s="12">
        <v>242467</v>
      </c>
      <c r="AR220" s="12">
        <v>9466</v>
      </c>
      <c r="AS220" s="12">
        <v>4472</v>
      </c>
      <c r="AT220" s="12">
        <v>24348</v>
      </c>
      <c r="AU220" s="12">
        <v>27532</v>
      </c>
      <c r="AV220" s="12">
        <v>248115</v>
      </c>
      <c r="AW220" s="12">
        <v>10913</v>
      </c>
      <c r="AX220" s="12">
        <v>4257</v>
      </c>
      <c r="AY220" s="12">
        <v>22088</v>
      </c>
      <c r="AZ220" s="13">
        <v>24348</v>
      </c>
    </row>
    <row r="221" spans="1:52" x14ac:dyDescent="0.3">
      <c r="A221" s="1" t="s">
        <v>414</v>
      </c>
      <c r="B221" s="1" t="s">
        <v>415</v>
      </c>
      <c r="C221" s="12">
        <v>158251</v>
      </c>
      <c r="D221" s="12">
        <v>5052</v>
      </c>
      <c r="E221" s="12">
        <v>5772</v>
      </c>
      <c r="F221" s="12">
        <v>10642</v>
      </c>
      <c r="G221" s="12">
        <v>12692</v>
      </c>
      <c r="H221" s="12">
        <v>156912</v>
      </c>
      <c r="I221" s="12">
        <v>4563</v>
      </c>
      <c r="J221" s="12">
        <v>4900</v>
      </c>
      <c r="K221" s="12">
        <v>10304</v>
      </c>
      <c r="L221" s="12">
        <v>12560</v>
      </c>
      <c r="M221" s="12">
        <v>157141</v>
      </c>
      <c r="N221" s="12">
        <v>4436</v>
      </c>
      <c r="O221" s="12">
        <v>4041</v>
      </c>
      <c r="P221" s="12">
        <v>10391</v>
      </c>
      <c r="Q221" s="12">
        <v>11667</v>
      </c>
      <c r="R221" s="12">
        <v>157830</v>
      </c>
      <c r="S221" s="12">
        <v>4882</v>
      </c>
      <c r="T221" s="12">
        <v>3724</v>
      </c>
      <c r="U221" s="12">
        <v>10999</v>
      </c>
      <c r="V221" s="12">
        <v>12579</v>
      </c>
      <c r="W221" s="12">
        <v>158589</v>
      </c>
      <c r="X221" s="12">
        <v>5049</v>
      </c>
      <c r="Y221" s="12">
        <v>3587</v>
      </c>
      <c r="Z221" s="12">
        <v>11055</v>
      </c>
      <c r="AA221" s="12">
        <v>12796</v>
      </c>
      <c r="AB221" s="12">
        <v>156773</v>
      </c>
      <c r="AC221" s="12">
        <v>4509</v>
      </c>
      <c r="AD221" s="12">
        <v>3400</v>
      </c>
      <c r="AE221" s="12">
        <v>9934</v>
      </c>
      <c r="AF221" s="12">
        <v>13818</v>
      </c>
      <c r="AG221" s="12">
        <v>155741</v>
      </c>
      <c r="AH221" s="12">
        <v>4429</v>
      </c>
      <c r="AI221" s="12">
        <v>3410</v>
      </c>
      <c r="AJ221" s="12">
        <v>10545</v>
      </c>
      <c r="AK221" s="12">
        <v>13442</v>
      </c>
      <c r="AL221" s="12">
        <v>156197</v>
      </c>
      <c r="AM221" s="12">
        <v>4775</v>
      </c>
      <c r="AN221" s="12">
        <v>3340</v>
      </c>
      <c r="AO221" s="12">
        <v>11333</v>
      </c>
      <c r="AP221" s="12">
        <v>13159</v>
      </c>
      <c r="AQ221" s="12">
        <v>156129</v>
      </c>
      <c r="AR221" s="12">
        <v>4445</v>
      </c>
      <c r="AS221" s="12">
        <v>4267</v>
      </c>
      <c r="AT221" s="12">
        <v>12385</v>
      </c>
      <c r="AU221" s="12">
        <v>13545</v>
      </c>
      <c r="AV221" s="12">
        <v>156864</v>
      </c>
      <c r="AW221" s="12">
        <v>4698</v>
      </c>
      <c r="AX221" s="12">
        <v>2719</v>
      </c>
      <c r="AY221" s="12">
        <v>10424</v>
      </c>
      <c r="AZ221" s="13">
        <v>12265</v>
      </c>
    </row>
    <row r="222" spans="1:52" x14ac:dyDescent="0.3">
      <c r="A222" s="1" t="s">
        <v>417</v>
      </c>
      <c r="B222" s="1" t="s">
        <v>418</v>
      </c>
      <c r="C222" s="12">
        <v>147936</v>
      </c>
      <c r="D222" s="12">
        <v>804</v>
      </c>
      <c r="E222" s="12">
        <v>318</v>
      </c>
      <c r="F222" s="12">
        <v>5255</v>
      </c>
      <c r="G222" s="12">
        <v>5169</v>
      </c>
      <c r="H222" s="12">
        <v>148579</v>
      </c>
      <c r="I222" s="12">
        <v>658</v>
      </c>
      <c r="J222" s="12">
        <v>508</v>
      </c>
      <c r="K222" s="12">
        <v>5937</v>
      </c>
      <c r="L222" s="12">
        <v>5333</v>
      </c>
      <c r="M222" s="12">
        <v>149187</v>
      </c>
      <c r="N222" s="12">
        <v>667</v>
      </c>
      <c r="O222" s="12">
        <v>432</v>
      </c>
      <c r="P222" s="12">
        <v>5728</v>
      </c>
      <c r="Q222" s="12">
        <v>5151</v>
      </c>
      <c r="R222" s="12">
        <v>150214</v>
      </c>
      <c r="S222" s="12">
        <v>758</v>
      </c>
      <c r="T222" s="12">
        <v>333</v>
      </c>
      <c r="U222" s="12">
        <v>5902</v>
      </c>
      <c r="V222" s="12">
        <v>5557</v>
      </c>
      <c r="W222" s="12">
        <v>151261</v>
      </c>
      <c r="X222" s="12">
        <v>760</v>
      </c>
      <c r="Y222" s="12">
        <v>370</v>
      </c>
      <c r="Z222" s="12">
        <v>6110</v>
      </c>
      <c r="AA222" s="12">
        <v>5398</v>
      </c>
      <c r="AB222" s="12">
        <v>151797</v>
      </c>
      <c r="AC222" s="12">
        <v>871</v>
      </c>
      <c r="AD222" s="12">
        <v>493</v>
      </c>
      <c r="AE222" s="12">
        <v>5797</v>
      </c>
      <c r="AF222" s="12">
        <v>5382</v>
      </c>
      <c r="AG222" s="12">
        <v>151945</v>
      </c>
      <c r="AH222" s="12">
        <v>737</v>
      </c>
      <c r="AI222" s="12">
        <v>526</v>
      </c>
      <c r="AJ222" s="12">
        <v>6392</v>
      </c>
      <c r="AK222" s="12">
        <v>6251</v>
      </c>
      <c r="AL222" s="12">
        <v>151811</v>
      </c>
      <c r="AM222" s="12">
        <v>721</v>
      </c>
      <c r="AN222" s="12">
        <v>744</v>
      </c>
      <c r="AO222" s="12">
        <v>6600</v>
      </c>
      <c r="AP222" s="12">
        <v>6219</v>
      </c>
      <c r="AQ222" s="12">
        <v>151383</v>
      </c>
      <c r="AR222" s="12">
        <v>660</v>
      </c>
      <c r="AS222" s="12">
        <v>617</v>
      </c>
      <c r="AT222" s="12">
        <v>6651</v>
      </c>
      <c r="AU222" s="12">
        <v>6391</v>
      </c>
      <c r="AV222" s="12">
        <v>151245</v>
      </c>
      <c r="AW222" s="12">
        <v>585</v>
      </c>
      <c r="AX222" s="12">
        <v>488</v>
      </c>
      <c r="AY222" s="12">
        <v>6133</v>
      </c>
      <c r="AZ222" s="13">
        <v>5395</v>
      </c>
    </row>
    <row r="223" spans="1:52" x14ac:dyDescent="0.3">
      <c r="A223" s="1" t="s">
        <v>419</v>
      </c>
      <c r="B223" s="1" t="s">
        <v>420</v>
      </c>
      <c r="C223" s="12">
        <v>256123</v>
      </c>
      <c r="D223" s="12">
        <v>2565</v>
      </c>
      <c r="E223" s="12">
        <v>864</v>
      </c>
      <c r="F223" s="12">
        <v>7828</v>
      </c>
      <c r="G223" s="12">
        <v>10413</v>
      </c>
      <c r="H223" s="12">
        <v>257012</v>
      </c>
      <c r="I223" s="12">
        <v>1954</v>
      </c>
      <c r="J223" s="12">
        <v>1381</v>
      </c>
      <c r="K223" s="12">
        <v>8749</v>
      </c>
      <c r="L223" s="12">
        <v>10066</v>
      </c>
      <c r="M223" s="12">
        <v>257188</v>
      </c>
      <c r="N223" s="12">
        <v>2106</v>
      </c>
      <c r="O223" s="12">
        <v>1431</v>
      </c>
      <c r="P223" s="12">
        <v>8324</v>
      </c>
      <c r="Q223" s="12">
        <v>10135</v>
      </c>
      <c r="R223" s="12">
        <v>257414</v>
      </c>
      <c r="S223" s="12">
        <v>2383</v>
      </c>
      <c r="T223" s="12">
        <v>1724</v>
      </c>
      <c r="U223" s="12">
        <v>8726</v>
      </c>
      <c r="V223" s="12">
        <v>10345</v>
      </c>
      <c r="W223" s="12">
        <v>258587</v>
      </c>
      <c r="X223" s="12">
        <v>2350</v>
      </c>
      <c r="Y223" s="12">
        <v>1203</v>
      </c>
      <c r="Z223" s="12">
        <v>8715</v>
      </c>
      <c r="AA223" s="12">
        <v>9815</v>
      </c>
      <c r="AB223" s="12">
        <v>260035</v>
      </c>
      <c r="AC223" s="12">
        <v>2780</v>
      </c>
      <c r="AD223" s="12">
        <v>1507</v>
      </c>
      <c r="AE223" s="12">
        <v>8980</v>
      </c>
      <c r="AF223" s="12">
        <v>9936</v>
      </c>
      <c r="AG223" s="12">
        <v>260673</v>
      </c>
      <c r="AH223" s="12">
        <v>2436</v>
      </c>
      <c r="AI223" s="12">
        <v>1832</v>
      </c>
      <c r="AJ223" s="12">
        <v>10748</v>
      </c>
      <c r="AK223" s="12">
        <v>11676</v>
      </c>
      <c r="AL223" s="12">
        <v>260645</v>
      </c>
      <c r="AM223" s="12">
        <v>2746</v>
      </c>
      <c r="AN223" s="12">
        <v>1859</v>
      </c>
      <c r="AO223" s="12">
        <v>10409</v>
      </c>
      <c r="AP223" s="12">
        <v>12125</v>
      </c>
      <c r="AQ223" s="12">
        <v>259778</v>
      </c>
      <c r="AR223" s="12">
        <v>2442</v>
      </c>
      <c r="AS223" s="12">
        <v>2379</v>
      </c>
      <c r="AT223" s="12">
        <v>10814</v>
      </c>
      <c r="AU223" s="12">
        <v>12470</v>
      </c>
      <c r="AV223" s="12">
        <v>259126</v>
      </c>
      <c r="AW223" s="12">
        <v>2381</v>
      </c>
      <c r="AX223" s="12">
        <v>1425</v>
      </c>
      <c r="AY223" s="12">
        <v>10020</v>
      </c>
      <c r="AZ223" s="13">
        <v>12078</v>
      </c>
    </row>
    <row r="224" spans="1:52" x14ac:dyDescent="0.3">
      <c r="A224" s="1" t="s">
        <v>421</v>
      </c>
      <c r="B224" s="1" t="s">
        <v>422</v>
      </c>
      <c r="C224" s="12">
        <v>160436</v>
      </c>
      <c r="D224" s="12">
        <v>4153</v>
      </c>
      <c r="E224" s="12">
        <v>1392</v>
      </c>
      <c r="F224" s="12">
        <v>11982</v>
      </c>
      <c r="G224" s="12">
        <v>12738</v>
      </c>
      <c r="H224" s="12">
        <v>163200</v>
      </c>
      <c r="I224" s="12">
        <v>3394</v>
      </c>
      <c r="J224" s="12">
        <v>1966</v>
      </c>
      <c r="K224" s="12">
        <v>12688</v>
      </c>
      <c r="L224" s="12">
        <v>12667</v>
      </c>
      <c r="M224" s="12">
        <v>165657</v>
      </c>
      <c r="N224" s="12">
        <v>2864</v>
      </c>
      <c r="O224" s="12">
        <v>1466</v>
      </c>
      <c r="P224" s="12">
        <v>12281</v>
      </c>
      <c r="Q224" s="12">
        <v>12334</v>
      </c>
      <c r="R224" s="12">
        <v>168433</v>
      </c>
      <c r="S224" s="12">
        <v>3280</v>
      </c>
      <c r="T224" s="12">
        <v>1534</v>
      </c>
      <c r="U224" s="12">
        <v>12850</v>
      </c>
      <c r="V224" s="12">
        <v>13038</v>
      </c>
      <c r="W224" s="12">
        <v>171609</v>
      </c>
      <c r="X224" s="12">
        <v>3628</v>
      </c>
      <c r="Y224" s="12">
        <v>1477</v>
      </c>
      <c r="Z224" s="12">
        <v>12616</v>
      </c>
      <c r="AA224" s="12">
        <v>12842</v>
      </c>
      <c r="AB224" s="12">
        <v>173703</v>
      </c>
      <c r="AC224" s="12">
        <v>3486</v>
      </c>
      <c r="AD224" s="12">
        <v>1719</v>
      </c>
      <c r="AE224" s="12">
        <v>12265</v>
      </c>
      <c r="AF224" s="12">
        <v>13143</v>
      </c>
      <c r="AG224" s="12">
        <v>174609</v>
      </c>
      <c r="AH224" s="12">
        <v>3098</v>
      </c>
      <c r="AI224" s="12">
        <v>1852</v>
      </c>
      <c r="AJ224" s="12">
        <v>13126</v>
      </c>
      <c r="AK224" s="12">
        <v>14653</v>
      </c>
      <c r="AL224" s="12">
        <v>175470</v>
      </c>
      <c r="AM224" s="12">
        <v>3343</v>
      </c>
      <c r="AN224" s="12">
        <v>1474</v>
      </c>
      <c r="AO224" s="12">
        <v>13374</v>
      </c>
      <c r="AP224" s="12">
        <v>15396</v>
      </c>
      <c r="AQ224" s="12">
        <v>177507</v>
      </c>
      <c r="AR224" s="12">
        <v>3590</v>
      </c>
      <c r="AS224" s="12">
        <v>1692</v>
      </c>
      <c r="AT224" s="12">
        <v>14211</v>
      </c>
      <c r="AU224" s="12">
        <v>14987</v>
      </c>
      <c r="AV224" s="12">
        <v>179142</v>
      </c>
      <c r="AW224" s="12">
        <v>4068</v>
      </c>
      <c r="AX224" s="12">
        <v>1811</v>
      </c>
      <c r="AY224" s="12">
        <v>11684</v>
      </c>
      <c r="AZ224" s="13">
        <v>13018</v>
      </c>
    </row>
    <row r="225" spans="1:52" x14ac:dyDescent="0.3">
      <c r="A225" s="1" t="s">
        <v>423</v>
      </c>
      <c r="B225" s="1" t="s">
        <v>424</v>
      </c>
      <c r="C225" s="12">
        <v>422970</v>
      </c>
      <c r="D225" s="12">
        <v>2800</v>
      </c>
      <c r="E225" s="12">
        <v>1248</v>
      </c>
      <c r="F225" s="12">
        <v>12391</v>
      </c>
      <c r="G225" s="12">
        <v>12605</v>
      </c>
      <c r="H225" s="12">
        <v>425346</v>
      </c>
      <c r="I225" s="12">
        <v>2268</v>
      </c>
      <c r="J225" s="12">
        <v>1411</v>
      </c>
      <c r="K225" s="12">
        <v>13102</v>
      </c>
      <c r="L225" s="12">
        <v>13629</v>
      </c>
      <c r="M225" s="12">
        <v>427831</v>
      </c>
      <c r="N225" s="12">
        <v>2350</v>
      </c>
      <c r="O225" s="12">
        <v>1257</v>
      </c>
      <c r="P225" s="12">
        <v>13040</v>
      </c>
      <c r="Q225" s="12">
        <v>13701</v>
      </c>
      <c r="R225" s="12">
        <v>429998</v>
      </c>
      <c r="S225" s="12">
        <v>2679</v>
      </c>
      <c r="T225" s="12">
        <v>1891</v>
      </c>
      <c r="U225" s="12">
        <v>13113</v>
      </c>
      <c r="V225" s="12">
        <v>13675</v>
      </c>
      <c r="W225" s="12">
        <v>432855</v>
      </c>
      <c r="X225" s="12">
        <v>2811</v>
      </c>
      <c r="Y225" s="12">
        <v>1401</v>
      </c>
      <c r="Z225" s="12">
        <v>13512</v>
      </c>
      <c r="AA225" s="12">
        <v>13753</v>
      </c>
      <c r="AB225" s="12">
        <v>435236</v>
      </c>
      <c r="AC225" s="12">
        <v>2885</v>
      </c>
      <c r="AD225" s="12">
        <v>1460</v>
      </c>
      <c r="AE225" s="12">
        <v>13381</v>
      </c>
      <c r="AF225" s="12">
        <v>13981</v>
      </c>
      <c r="AG225" s="12">
        <v>437145</v>
      </c>
      <c r="AH225" s="12">
        <v>2641</v>
      </c>
      <c r="AI225" s="12">
        <v>1287</v>
      </c>
      <c r="AJ225" s="12">
        <v>15328</v>
      </c>
      <c r="AK225" s="12">
        <v>16263</v>
      </c>
      <c r="AL225" s="12">
        <v>438727</v>
      </c>
      <c r="AM225" s="12">
        <v>2763</v>
      </c>
      <c r="AN225" s="12">
        <v>918</v>
      </c>
      <c r="AO225" s="12">
        <v>15377</v>
      </c>
      <c r="AP225" s="12">
        <v>16770</v>
      </c>
      <c r="AQ225" s="12">
        <v>439787</v>
      </c>
      <c r="AR225" s="12">
        <v>2633</v>
      </c>
      <c r="AS225" s="12">
        <v>1071</v>
      </c>
      <c r="AT225" s="12">
        <v>15620</v>
      </c>
      <c r="AU225" s="12">
        <v>17161</v>
      </c>
      <c r="AV225" s="12">
        <v>441290</v>
      </c>
      <c r="AW225" s="12">
        <v>2970</v>
      </c>
      <c r="AX225" s="12">
        <v>854</v>
      </c>
      <c r="AY225" s="12">
        <v>13705</v>
      </c>
      <c r="AZ225" s="13">
        <v>15123</v>
      </c>
    </row>
    <row r="226" spans="1:52" x14ac:dyDescent="0.3">
      <c r="A226" s="1" t="s">
        <v>425</v>
      </c>
      <c r="B226" s="1" t="s">
        <v>426</v>
      </c>
      <c r="C226" s="12">
        <v>145903</v>
      </c>
      <c r="D226" s="12">
        <v>324</v>
      </c>
      <c r="E226" s="12">
        <v>252</v>
      </c>
      <c r="F226" s="12">
        <v>4617</v>
      </c>
      <c r="G226" s="12">
        <v>5267</v>
      </c>
      <c r="H226" s="12">
        <v>145942</v>
      </c>
      <c r="I226" s="12">
        <v>145</v>
      </c>
      <c r="J226" s="12">
        <v>102</v>
      </c>
      <c r="K226" s="12">
        <v>5222</v>
      </c>
      <c r="L226" s="12">
        <v>5879</v>
      </c>
      <c r="M226" s="12">
        <v>146091</v>
      </c>
      <c r="N226" s="12">
        <v>168</v>
      </c>
      <c r="O226" s="12">
        <v>150</v>
      </c>
      <c r="P226" s="12">
        <v>5408</v>
      </c>
      <c r="Q226" s="12">
        <v>5622</v>
      </c>
      <c r="R226" s="12">
        <v>146429</v>
      </c>
      <c r="S226" s="12">
        <v>206</v>
      </c>
      <c r="T226" s="12">
        <v>125</v>
      </c>
      <c r="U226" s="12">
        <v>5880</v>
      </c>
      <c r="V226" s="12">
        <v>6002</v>
      </c>
      <c r="W226" s="12">
        <v>147262</v>
      </c>
      <c r="X226" s="12">
        <v>220</v>
      </c>
      <c r="Y226" s="12">
        <v>122</v>
      </c>
      <c r="Z226" s="12">
        <v>5918</v>
      </c>
      <c r="AA226" s="12">
        <v>5601</v>
      </c>
      <c r="AB226" s="12">
        <v>148001</v>
      </c>
      <c r="AC226" s="12">
        <v>251</v>
      </c>
      <c r="AD226" s="12">
        <v>135</v>
      </c>
      <c r="AE226" s="12">
        <v>5792</v>
      </c>
      <c r="AF226" s="12">
        <v>5579</v>
      </c>
      <c r="AG226" s="12">
        <v>148560</v>
      </c>
      <c r="AH226" s="12">
        <v>281</v>
      </c>
      <c r="AI226" s="12">
        <v>216</v>
      </c>
      <c r="AJ226" s="12">
        <v>6627</v>
      </c>
      <c r="AK226" s="12">
        <v>6557</v>
      </c>
      <c r="AL226" s="12">
        <v>149571</v>
      </c>
      <c r="AM226" s="12">
        <v>318</v>
      </c>
      <c r="AN226" s="12">
        <v>231</v>
      </c>
      <c r="AO226" s="12">
        <v>7151</v>
      </c>
      <c r="AP226" s="12">
        <v>6589</v>
      </c>
      <c r="AQ226" s="12">
        <v>150862</v>
      </c>
      <c r="AR226" s="12">
        <v>299</v>
      </c>
      <c r="AS226" s="12">
        <v>147</v>
      </c>
      <c r="AT226" s="12">
        <v>7604</v>
      </c>
      <c r="AU226" s="12">
        <v>6830</v>
      </c>
      <c r="AV226" s="12">
        <v>152452</v>
      </c>
      <c r="AW226" s="12">
        <v>274</v>
      </c>
      <c r="AX226" s="12">
        <v>167</v>
      </c>
      <c r="AY226" s="12">
        <v>6928</v>
      </c>
      <c r="AZ226" s="13">
        <v>5627</v>
      </c>
    </row>
    <row r="227" spans="1:52" x14ac:dyDescent="0.3">
      <c r="A227" s="1" t="s">
        <v>427</v>
      </c>
      <c r="B227" s="1" t="s">
        <v>428</v>
      </c>
      <c r="C227" s="12">
        <v>304481</v>
      </c>
      <c r="D227" s="12">
        <v>8532</v>
      </c>
      <c r="E227" s="12">
        <v>5608</v>
      </c>
      <c r="F227" s="12">
        <v>28959</v>
      </c>
      <c r="G227" s="12">
        <v>28872</v>
      </c>
      <c r="H227" s="12">
        <v>309366</v>
      </c>
      <c r="I227" s="12">
        <v>7414</v>
      </c>
      <c r="J227" s="12">
        <v>5565</v>
      </c>
      <c r="K227" s="12">
        <v>30070</v>
      </c>
      <c r="L227" s="12">
        <v>30786</v>
      </c>
      <c r="M227" s="12">
        <v>312700</v>
      </c>
      <c r="N227" s="12">
        <v>7472</v>
      </c>
      <c r="O227" s="12">
        <v>4920</v>
      </c>
      <c r="P227" s="12">
        <v>29059</v>
      </c>
      <c r="Q227" s="12">
        <v>31792</v>
      </c>
      <c r="R227" s="12">
        <v>316637</v>
      </c>
      <c r="S227" s="12">
        <v>7100</v>
      </c>
      <c r="T227" s="12">
        <v>4482</v>
      </c>
      <c r="U227" s="12">
        <v>30791</v>
      </c>
      <c r="V227" s="12">
        <v>32699</v>
      </c>
      <c r="W227" s="12">
        <v>320736</v>
      </c>
      <c r="X227" s="12">
        <v>7027</v>
      </c>
      <c r="Y227" s="12">
        <v>4546</v>
      </c>
      <c r="Z227" s="12">
        <v>31838</v>
      </c>
      <c r="AA227" s="12">
        <v>33410</v>
      </c>
      <c r="AB227" s="12">
        <v>323063</v>
      </c>
      <c r="AC227" s="12">
        <v>6737</v>
      </c>
      <c r="AD227" s="12">
        <v>4967</v>
      </c>
      <c r="AE227" s="12">
        <v>32031</v>
      </c>
      <c r="AF227" s="12">
        <v>34447</v>
      </c>
      <c r="AG227" s="12">
        <v>324048</v>
      </c>
      <c r="AH227" s="12">
        <v>6358</v>
      </c>
      <c r="AI227" s="12">
        <v>6030</v>
      </c>
      <c r="AJ227" s="12">
        <v>34950</v>
      </c>
      <c r="AK227" s="12">
        <v>37136</v>
      </c>
      <c r="AL227" s="12">
        <v>325917</v>
      </c>
      <c r="AM227" s="12">
        <v>6542</v>
      </c>
      <c r="AN227" s="12">
        <v>5076</v>
      </c>
      <c r="AO227" s="12">
        <v>36269</v>
      </c>
      <c r="AP227" s="12">
        <v>38527</v>
      </c>
      <c r="AQ227" s="12">
        <v>326034</v>
      </c>
      <c r="AR227" s="12">
        <v>5985</v>
      </c>
      <c r="AS227" s="12">
        <v>6518</v>
      </c>
      <c r="AT227" s="12">
        <v>38612</v>
      </c>
      <c r="AU227" s="12">
        <v>40432</v>
      </c>
      <c r="AV227" s="12">
        <v>321813</v>
      </c>
      <c r="AW227" s="12">
        <v>5960</v>
      </c>
      <c r="AX227" s="12">
        <v>7159</v>
      </c>
      <c r="AY227" s="12">
        <v>32160</v>
      </c>
      <c r="AZ227" s="13">
        <v>37152</v>
      </c>
    </row>
    <row r="228" spans="1:52" x14ac:dyDescent="0.3">
      <c r="A228" s="1" t="s">
        <v>429</v>
      </c>
      <c r="B228" s="1" t="s">
        <v>430</v>
      </c>
      <c r="C228" s="12">
        <v>137823</v>
      </c>
      <c r="D228" s="12">
        <v>2132</v>
      </c>
      <c r="E228" s="12">
        <v>650</v>
      </c>
      <c r="F228" s="12">
        <v>8085</v>
      </c>
      <c r="G228" s="12">
        <v>7900</v>
      </c>
      <c r="H228" s="12">
        <v>139317</v>
      </c>
      <c r="I228" s="12">
        <v>1970</v>
      </c>
      <c r="J228" s="12">
        <v>868</v>
      </c>
      <c r="K228" s="12">
        <v>8157</v>
      </c>
      <c r="L228" s="12">
        <v>8022</v>
      </c>
      <c r="M228" s="12">
        <v>139835</v>
      </c>
      <c r="N228" s="12">
        <v>2013</v>
      </c>
      <c r="O228" s="12">
        <v>981</v>
      </c>
      <c r="P228" s="12">
        <v>7638</v>
      </c>
      <c r="Q228" s="12">
        <v>8239</v>
      </c>
      <c r="R228" s="12">
        <v>140172</v>
      </c>
      <c r="S228" s="12">
        <v>1972</v>
      </c>
      <c r="T228" s="12">
        <v>1094</v>
      </c>
      <c r="U228" s="12">
        <v>7990</v>
      </c>
      <c r="V228" s="12">
        <v>8480</v>
      </c>
      <c r="W228" s="12">
        <v>140787</v>
      </c>
      <c r="X228" s="12">
        <v>2134</v>
      </c>
      <c r="Y228" s="12">
        <v>858</v>
      </c>
      <c r="Z228" s="12">
        <v>7380</v>
      </c>
      <c r="AA228" s="12">
        <v>8182</v>
      </c>
      <c r="AB228" s="12">
        <v>141723</v>
      </c>
      <c r="AC228" s="12">
        <v>2114</v>
      </c>
      <c r="AD228" s="12">
        <v>1090</v>
      </c>
      <c r="AE228" s="12">
        <v>7673</v>
      </c>
      <c r="AF228" s="12">
        <v>7795</v>
      </c>
      <c r="AG228" s="12">
        <v>142487</v>
      </c>
      <c r="AH228" s="12">
        <v>1844</v>
      </c>
      <c r="AI228" s="12">
        <v>1222</v>
      </c>
      <c r="AJ228" s="12">
        <v>8916</v>
      </c>
      <c r="AK228" s="12">
        <v>8601</v>
      </c>
      <c r="AL228" s="12">
        <v>144246</v>
      </c>
      <c r="AM228" s="12">
        <v>2424</v>
      </c>
      <c r="AN228" s="12">
        <v>882</v>
      </c>
      <c r="AO228" s="12">
        <v>9225</v>
      </c>
      <c r="AP228" s="12">
        <v>8865</v>
      </c>
      <c r="AQ228" s="12">
        <v>146038</v>
      </c>
      <c r="AR228" s="12">
        <v>2449</v>
      </c>
      <c r="AS228" s="12">
        <v>624</v>
      </c>
      <c r="AT228" s="12">
        <v>9508</v>
      </c>
      <c r="AU228" s="12">
        <v>9445</v>
      </c>
      <c r="AV228" s="12">
        <v>148119</v>
      </c>
      <c r="AW228" s="12">
        <v>2885</v>
      </c>
      <c r="AX228" s="12">
        <v>942</v>
      </c>
      <c r="AY228" s="12">
        <v>8964</v>
      </c>
      <c r="AZ228" s="13">
        <v>8564</v>
      </c>
    </row>
    <row r="229" spans="1:52" x14ac:dyDescent="0.3">
      <c r="A229" s="1" t="s">
        <v>431</v>
      </c>
      <c r="B229" s="1" t="s">
        <v>432</v>
      </c>
      <c r="C229" s="12">
        <v>750683</v>
      </c>
      <c r="D229" s="12">
        <v>8406</v>
      </c>
      <c r="E229" s="12">
        <v>3818</v>
      </c>
      <c r="F229" s="12">
        <v>35484</v>
      </c>
      <c r="G229" s="12">
        <v>36596</v>
      </c>
      <c r="H229" s="12">
        <v>757566</v>
      </c>
      <c r="I229" s="12">
        <v>6597</v>
      </c>
      <c r="J229" s="12">
        <v>5103</v>
      </c>
      <c r="K229" s="12">
        <v>39048</v>
      </c>
      <c r="L229" s="12">
        <v>37651</v>
      </c>
      <c r="M229" s="12">
        <v>760894</v>
      </c>
      <c r="N229" s="12">
        <v>6411</v>
      </c>
      <c r="O229" s="12">
        <v>5216</v>
      </c>
      <c r="P229" s="12">
        <v>35829</v>
      </c>
      <c r="Q229" s="12">
        <v>37360</v>
      </c>
      <c r="R229" s="12">
        <v>765430</v>
      </c>
      <c r="S229" s="12">
        <v>7844</v>
      </c>
      <c r="T229" s="12">
        <v>6750</v>
      </c>
      <c r="U229" s="12">
        <v>37868</v>
      </c>
      <c r="V229" s="12">
        <v>38172</v>
      </c>
      <c r="W229" s="12">
        <v>773213</v>
      </c>
      <c r="X229" s="12">
        <v>8828</v>
      </c>
      <c r="Y229" s="12">
        <v>5198</v>
      </c>
      <c r="Z229" s="12">
        <v>38189</v>
      </c>
      <c r="AA229" s="12">
        <v>37648</v>
      </c>
      <c r="AB229" s="12">
        <v>781087</v>
      </c>
      <c r="AC229" s="12">
        <v>9590</v>
      </c>
      <c r="AD229" s="12">
        <v>5993</v>
      </c>
      <c r="AE229" s="12">
        <v>38149</v>
      </c>
      <c r="AF229" s="12">
        <v>37749</v>
      </c>
      <c r="AG229" s="12">
        <v>784846</v>
      </c>
      <c r="AH229" s="12">
        <v>8115</v>
      </c>
      <c r="AI229" s="12">
        <v>6252</v>
      </c>
      <c r="AJ229" s="12">
        <v>43102</v>
      </c>
      <c r="AK229" s="12">
        <v>44594</v>
      </c>
      <c r="AL229" s="12">
        <v>789194</v>
      </c>
      <c r="AM229" s="12">
        <v>9740</v>
      </c>
      <c r="AN229" s="12">
        <v>5608</v>
      </c>
      <c r="AO229" s="12">
        <v>43560</v>
      </c>
      <c r="AP229" s="12">
        <v>46078</v>
      </c>
      <c r="AQ229" s="12">
        <v>793139</v>
      </c>
      <c r="AR229" s="12">
        <v>9545</v>
      </c>
      <c r="AS229" s="12">
        <v>7224</v>
      </c>
      <c r="AT229" s="12">
        <v>46542</v>
      </c>
      <c r="AU229" s="12">
        <v>47795</v>
      </c>
      <c r="AV229" s="12">
        <v>798786</v>
      </c>
      <c r="AW229" s="12">
        <v>10225</v>
      </c>
      <c r="AX229" s="12">
        <v>5483</v>
      </c>
      <c r="AY229" s="12">
        <v>42596</v>
      </c>
      <c r="AZ229" s="13">
        <v>43384</v>
      </c>
    </row>
    <row r="230" spans="1:52" x14ac:dyDescent="0.3">
      <c r="A230" s="1" t="s">
        <v>433</v>
      </c>
      <c r="B230" s="1" t="s">
        <v>434</v>
      </c>
      <c r="C230" s="12">
        <v>329627</v>
      </c>
      <c r="D230" s="12">
        <v>6710</v>
      </c>
      <c r="E230" s="12">
        <v>3435</v>
      </c>
      <c r="F230" s="12">
        <v>15108</v>
      </c>
      <c r="G230" s="12">
        <v>17866</v>
      </c>
      <c r="H230" s="12">
        <v>332067</v>
      </c>
      <c r="I230" s="12">
        <v>5330</v>
      </c>
      <c r="J230" s="12">
        <v>3680</v>
      </c>
      <c r="K230" s="12">
        <v>16807</v>
      </c>
      <c r="L230" s="12">
        <v>19118</v>
      </c>
      <c r="M230" s="12">
        <v>334631</v>
      </c>
      <c r="N230" s="12">
        <v>6312</v>
      </c>
      <c r="O230" s="12">
        <v>3595</v>
      </c>
      <c r="P230" s="12">
        <v>15842</v>
      </c>
      <c r="Q230" s="12">
        <v>18714</v>
      </c>
      <c r="R230" s="12">
        <v>338491</v>
      </c>
      <c r="S230" s="12">
        <v>6945</v>
      </c>
      <c r="T230" s="12">
        <v>2925</v>
      </c>
      <c r="U230" s="12">
        <v>16607</v>
      </c>
      <c r="V230" s="12">
        <v>19507</v>
      </c>
      <c r="W230" s="12">
        <v>344036</v>
      </c>
      <c r="X230" s="12">
        <v>8149</v>
      </c>
      <c r="Y230" s="12">
        <v>2902</v>
      </c>
      <c r="Z230" s="12">
        <v>16832</v>
      </c>
      <c r="AA230" s="12">
        <v>19098</v>
      </c>
      <c r="AB230" s="12">
        <v>349513</v>
      </c>
      <c r="AC230" s="12">
        <v>7908</v>
      </c>
      <c r="AD230" s="12">
        <v>2857</v>
      </c>
      <c r="AE230" s="12">
        <v>17124</v>
      </c>
      <c r="AF230" s="12">
        <v>19359</v>
      </c>
      <c r="AG230" s="12">
        <v>353540</v>
      </c>
      <c r="AH230" s="12">
        <v>6873</v>
      </c>
      <c r="AI230" s="12">
        <v>2600</v>
      </c>
      <c r="AJ230" s="12">
        <v>21043</v>
      </c>
      <c r="AK230" s="12">
        <v>23668</v>
      </c>
      <c r="AL230" s="12">
        <v>355218</v>
      </c>
      <c r="AM230" s="12">
        <v>7768</v>
      </c>
      <c r="AN230" s="12">
        <v>4746</v>
      </c>
      <c r="AO230" s="12">
        <v>21542</v>
      </c>
      <c r="AP230" s="12">
        <v>25127</v>
      </c>
      <c r="AQ230" s="12">
        <v>354224</v>
      </c>
      <c r="AR230" s="12">
        <v>7287</v>
      </c>
      <c r="AS230" s="12">
        <v>4142</v>
      </c>
      <c r="AT230" s="12">
        <v>21211</v>
      </c>
      <c r="AU230" s="12">
        <v>27498</v>
      </c>
      <c r="AV230" s="12">
        <v>354036</v>
      </c>
      <c r="AW230" s="12">
        <v>7544</v>
      </c>
      <c r="AX230" s="12">
        <v>3311</v>
      </c>
      <c r="AY230" s="12">
        <v>18931</v>
      </c>
      <c r="AZ230" s="13">
        <v>25037</v>
      </c>
    </row>
    <row r="231" spans="1:52" x14ac:dyDescent="0.3">
      <c r="A231" s="1" t="s">
        <v>435</v>
      </c>
      <c r="B231" s="1" t="s">
        <v>436</v>
      </c>
      <c r="C231" s="12">
        <v>97584</v>
      </c>
      <c r="D231" s="12">
        <v>420</v>
      </c>
      <c r="E231" s="12">
        <v>230</v>
      </c>
      <c r="F231" s="12">
        <v>5026</v>
      </c>
      <c r="G231" s="12">
        <v>4344</v>
      </c>
      <c r="H231" s="12">
        <v>98695</v>
      </c>
      <c r="I231" s="12">
        <v>332</v>
      </c>
      <c r="J231" s="12">
        <v>390</v>
      </c>
      <c r="K231" s="12">
        <v>5756</v>
      </c>
      <c r="L231" s="12">
        <v>4722</v>
      </c>
      <c r="M231" s="12">
        <v>99626</v>
      </c>
      <c r="N231" s="12">
        <v>268</v>
      </c>
      <c r="O231" s="12">
        <v>233</v>
      </c>
      <c r="P231" s="12">
        <v>5581</v>
      </c>
      <c r="Q231" s="12">
        <v>4465</v>
      </c>
      <c r="R231" s="12">
        <v>100428</v>
      </c>
      <c r="S231" s="12">
        <v>325</v>
      </c>
      <c r="T231" s="12">
        <v>200</v>
      </c>
      <c r="U231" s="12">
        <v>5768</v>
      </c>
      <c r="V231" s="12">
        <v>5063</v>
      </c>
      <c r="W231" s="12">
        <v>100898</v>
      </c>
      <c r="X231" s="12">
        <v>317</v>
      </c>
      <c r="Y231" s="12">
        <v>209</v>
      </c>
      <c r="Z231" s="12">
        <v>5428</v>
      </c>
      <c r="AA231" s="12">
        <v>4880</v>
      </c>
      <c r="AB231" s="12">
        <v>101631</v>
      </c>
      <c r="AC231" s="12">
        <v>353</v>
      </c>
      <c r="AD231" s="12">
        <v>174</v>
      </c>
      <c r="AE231" s="12">
        <v>5771</v>
      </c>
      <c r="AF231" s="12">
        <v>4972</v>
      </c>
      <c r="AG231" s="12">
        <v>102257</v>
      </c>
      <c r="AH231" s="12">
        <v>329</v>
      </c>
      <c r="AI231" s="12">
        <v>198</v>
      </c>
      <c r="AJ231" s="12">
        <v>5771</v>
      </c>
      <c r="AK231" s="12">
        <v>5072</v>
      </c>
      <c r="AL231" s="12">
        <v>102744</v>
      </c>
      <c r="AM231" s="12">
        <v>372</v>
      </c>
      <c r="AN231" s="12">
        <v>248</v>
      </c>
      <c r="AO231" s="12">
        <v>5846</v>
      </c>
      <c r="AP231" s="12">
        <v>5224</v>
      </c>
      <c r="AQ231" s="12">
        <v>103268</v>
      </c>
      <c r="AR231" s="12">
        <v>296</v>
      </c>
      <c r="AS231" s="12">
        <v>239</v>
      </c>
      <c r="AT231" s="12">
        <v>6020</v>
      </c>
      <c r="AU231" s="12">
        <v>5165</v>
      </c>
      <c r="AV231" s="12">
        <v>103525</v>
      </c>
      <c r="AW231" s="12">
        <v>290</v>
      </c>
      <c r="AX231" s="12">
        <v>228</v>
      </c>
      <c r="AY231" s="12">
        <v>5699</v>
      </c>
      <c r="AZ231" s="13">
        <v>4983</v>
      </c>
    </row>
    <row r="232" spans="1:52" x14ac:dyDescent="0.3">
      <c r="A232" s="1" t="s">
        <v>437</v>
      </c>
      <c r="B232" s="1" t="s">
        <v>438</v>
      </c>
      <c r="C232" s="12">
        <v>276938</v>
      </c>
      <c r="D232" s="12">
        <v>5411</v>
      </c>
      <c r="E232" s="12">
        <v>2736</v>
      </c>
      <c r="F232" s="12">
        <v>19406</v>
      </c>
      <c r="G232" s="12">
        <v>20762</v>
      </c>
      <c r="H232" s="12">
        <v>280705</v>
      </c>
      <c r="I232" s="12">
        <v>4697</v>
      </c>
      <c r="J232" s="12">
        <v>2940</v>
      </c>
      <c r="K232" s="12">
        <v>20756</v>
      </c>
      <c r="L232" s="12">
        <v>22201</v>
      </c>
      <c r="M232" s="12">
        <v>284956</v>
      </c>
      <c r="N232" s="12">
        <v>4255</v>
      </c>
      <c r="O232" s="12">
        <v>2226</v>
      </c>
      <c r="P232" s="12">
        <v>21187</v>
      </c>
      <c r="Q232" s="12">
        <v>22382</v>
      </c>
      <c r="R232" s="12">
        <v>290284</v>
      </c>
      <c r="S232" s="12">
        <v>5188</v>
      </c>
      <c r="T232" s="12">
        <v>2371</v>
      </c>
      <c r="U232" s="12">
        <v>22542</v>
      </c>
      <c r="V232" s="12">
        <v>23329</v>
      </c>
      <c r="W232" s="12">
        <v>294999</v>
      </c>
      <c r="X232" s="12">
        <v>5366</v>
      </c>
      <c r="Y232" s="12">
        <v>2357</v>
      </c>
      <c r="Z232" s="12">
        <v>22879</v>
      </c>
      <c r="AA232" s="12">
        <v>24415</v>
      </c>
      <c r="AB232" s="12">
        <v>298903</v>
      </c>
      <c r="AC232" s="12">
        <v>5123</v>
      </c>
      <c r="AD232" s="12">
        <v>2666</v>
      </c>
      <c r="AE232" s="12">
        <v>22916</v>
      </c>
      <c r="AF232" s="12">
        <v>24809</v>
      </c>
      <c r="AG232" s="12">
        <v>301307</v>
      </c>
      <c r="AH232" s="12">
        <v>4741</v>
      </c>
      <c r="AI232" s="12">
        <v>3196</v>
      </c>
      <c r="AJ232" s="12">
        <v>24564</v>
      </c>
      <c r="AK232" s="12">
        <v>26959</v>
      </c>
      <c r="AL232" s="12">
        <v>303536</v>
      </c>
      <c r="AM232" s="12">
        <v>4818</v>
      </c>
      <c r="AN232" s="12">
        <v>2863</v>
      </c>
      <c r="AO232" s="12">
        <v>25064</v>
      </c>
      <c r="AP232" s="12">
        <v>27812</v>
      </c>
      <c r="AQ232" s="12">
        <v>305842</v>
      </c>
      <c r="AR232" s="12">
        <v>4651</v>
      </c>
      <c r="AS232" s="12">
        <v>3246</v>
      </c>
      <c r="AT232" s="12">
        <v>26730</v>
      </c>
      <c r="AU232" s="12">
        <v>28714</v>
      </c>
      <c r="AV232" s="12">
        <v>305309</v>
      </c>
      <c r="AW232" s="12">
        <v>4785</v>
      </c>
      <c r="AX232" s="12">
        <v>3364</v>
      </c>
      <c r="AY232" s="12">
        <v>21843</v>
      </c>
      <c r="AZ232" s="13">
        <v>26323</v>
      </c>
    </row>
    <row r="233" spans="1:52" x14ac:dyDescent="0.3">
      <c r="A233" s="1" t="s">
        <v>439</v>
      </c>
      <c r="B233" s="1" t="s">
        <v>440</v>
      </c>
      <c r="C233" s="12">
        <v>100911</v>
      </c>
      <c r="D233" s="12">
        <v>219</v>
      </c>
      <c r="E233" s="12">
        <v>181</v>
      </c>
      <c r="F233" s="12">
        <v>4710</v>
      </c>
      <c r="G233" s="12">
        <v>4407</v>
      </c>
      <c r="H233" s="12">
        <v>101175</v>
      </c>
      <c r="I233" s="12">
        <v>225</v>
      </c>
      <c r="J233" s="12">
        <v>159</v>
      </c>
      <c r="K233" s="12">
        <v>4618</v>
      </c>
      <c r="L233" s="12">
        <v>4559</v>
      </c>
      <c r="M233" s="12">
        <v>101716</v>
      </c>
      <c r="N233" s="12">
        <v>240</v>
      </c>
      <c r="O233" s="12">
        <v>164</v>
      </c>
      <c r="P233" s="12">
        <v>4970</v>
      </c>
      <c r="Q233" s="12">
        <v>4448</v>
      </c>
      <c r="R233" s="12">
        <v>102062</v>
      </c>
      <c r="S233" s="12">
        <v>291</v>
      </c>
      <c r="T233" s="12">
        <v>121</v>
      </c>
      <c r="U233" s="12">
        <v>5191</v>
      </c>
      <c r="V233" s="12">
        <v>4938</v>
      </c>
      <c r="W233" s="12">
        <v>102566</v>
      </c>
      <c r="X233" s="12">
        <v>263</v>
      </c>
      <c r="Y233" s="12">
        <v>167</v>
      </c>
      <c r="Z233" s="12">
        <v>4885</v>
      </c>
      <c r="AA233" s="12">
        <v>4549</v>
      </c>
      <c r="AB233" s="12">
        <v>102831</v>
      </c>
      <c r="AC233" s="12">
        <v>256</v>
      </c>
      <c r="AD233" s="12">
        <v>127</v>
      </c>
      <c r="AE233" s="12">
        <v>4755</v>
      </c>
      <c r="AF233" s="12">
        <v>4645</v>
      </c>
      <c r="AG233" s="12">
        <v>103507</v>
      </c>
      <c r="AH233" s="12">
        <v>251</v>
      </c>
      <c r="AI233" s="12">
        <v>109</v>
      </c>
      <c r="AJ233" s="12">
        <v>5763</v>
      </c>
      <c r="AK233" s="12">
        <v>5454</v>
      </c>
      <c r="AL233" s="12">
        <v>103965</v>
      </c>
      <c r="AM233" s="12">
        <v>241</v>
      </c>
      <c r="AN233" s="12">
        <v>137</v>
      </c>
      <c r="AO233" s="12">
        <v>5861</v>
      </c>
      <c r="AP233" s="12">
        <v>5218</v>
      </c>
      <c r="AQ233" s="12">
        <v>104756</v>
      </c>
      <c r="AR233" s="12">
        <v>205</v>
      </c>
      <c r="AS233" s="12">
        <v>139</v>
      </c>
      <c r="AT233" s="12">
        <v>6425</v>
      </c>
      <c r="AU233" s="12">
        <v>5318</v>
      </c>
      <c r="AV233" s="12">
        <v>105637</v>
      </c>
      <c r="AW233" s="12">
        <v>180</v>
      </c>
      <c r="AX233" s="12">
        <v>67</v>
      </c>
      <c r="AY233" s="12">
        <v>5370</v>
      </c>
      <c r="AZ233" s="13">
        <v>4505</v>
      </c>
    </row>
    <row r="234" spans="1:52" x14ac:dyDescent="0.3">
      <c r="A234" s="1" t="s">
        <v>441</v>
      </c>
      <c r="B234" s="1" t="s">
        <v>442</v>
      </c>
      <c r="C234" s="12">
        <v>93085</v>
      </c>
      <c r="D234" s="12">
        <v>839</v>
      </c>
      <c r="E234" s="12">
        <v>664</v>
      </c>
      <c r="F234" s="12">
        <v>7574</v>
      </c>
      <c r="G234" s="12">
        <v>7399</v>
      </c>
      <c r="H234" s="12">
        <v>94535</v>
      </c>
      <c r="I234" s="12">
        <v>774</v>
      </c>
      <c r="J234" s="12">
        <v>631</v>
      </c>
      <c r="K234" s="12">
        <v>8719</v>
      </c>
      <c r="L234" s="12">
        <v>7909</v>
      </c>
      <c r="M234" s="12">
        <v>95371</v>
      </c>
      <c r="N234" s="12">
        <v>926</v>
      </c>
      <c r="O234" s="12">
        <v>547</v>
      </c>
      <c r="P234" s="12">
        <v>8049</v>
      </c>
      <c r="Q234" s="12">
        <v>8117</v>
      </c>
      <c r="R234" s="12">
        <v>95910</v>
      </c>
      <c r="S234" s="12">
        <v>1075</v>
      </c>
      <c r="T234" s="12">
        <v>370</v>
      </c>
      <c r="U234" s="12">
        <v>8172</v>
      </c>
      <c r="V234" s="12">
        <v>8842</v>
      </c>
      <c r="W234" s="12">
        <v>96641</v>
      </c>
      <c r="X234" s="12">
        <v>1105</v>
      </c>
      <c r="Y234" s="12">
        <v>472</v>
      </c>
      <c r="Z234" s="12">
        <v>8233</v>
      </c>
      <c r="AA234" s="12">
        <v>8417</v>
      </c>
      <c r="AB234" s="12">
        <v>97385</v>
      </c>
      <c r="AC234" s="12">
        <v>1098</v>
      </c>
      <c r="AD234" s="12">
        <v>507</v>
      </c>
      <c r="AE234" s="12">
        <v>8212</v>
      </c>
      <c r="AF234" s="12">
        <v>8486</v>
      </c>
      <c r="AG234" s="12">
        <v>98438</v>
      </c>
      <c r="AH234" s="12">
        <v>963</v>
      </c>
      <c r="AI234" s="12">
        <v>499</v>
      </c>
      <c r="AJ234" s="12">
        <v>10356</v>
      </c>
      <c r="AK234" s="12">
        <v>10024</v>
      </c>
      <c r="AL234" s="12">
        <v>99039</v>
      </c>
      <c r="AM234" s="12">
        <v>1111</v>
      </c>
      <c r="AN234" s="12">
        <v>1037</v>
      </c>
      <c r="AO234" s="12">
        <v>10397</v>
      </c>
      <c r="AP234" s="12">
        <v>10014</v>
      </c>
      <c r="AQ234" s="12">
        <v>99299</v>
      </c>
      <c r="AR234" s="12">
        <v>1013</v>
      </c>
      <c r="AS234" s="12">
        <v>938</v>
      </c>
      <c r="AT234" s="12">
        <v>10894</v>
      </c>
      <c r="AU234" s="12">
        <v>10781</v>
      </c>
      <c r="AV234" s="12">
        <v>100049</v>
      </c>
      <c r="AW234" s="12">
        <v>1042</v>
      </c>
      <c r="AX234" s="12">
        <v>462</v>
      </c>
      <c r="AY234" s="12">
        <v>10514</v>
      </c>
      <c r="AZ234" s="13">
        <v>10478</v>
      </c>
    </row>
    <row r="235" spans="1:52" x14ac:dyDescent="0.3">
      <c r="A235" s="1" t="s">
        <v>905</v>
      </c>
      <c r="B235" s="1" t="s">
        <v>906</v>
      </c>
      <c r="C235" s="12">
        <v>135280</v>
      </c>
      <c r="D235" s="12">
        <v>647</v>
      </c>
      <c r="E235" s="12">
        <v>703</v>
      </c>
      <c r="F235" s="12">
        <v>5069</v>
      </c>
      <c r="G235" s="12">
        <v>4441</v>
      </c>
      <c r="H235" s="12">
        <v>136311</v>
      </c>
      <c r="I235" s="12">
        <v>551</v>
      </c>
      <c r="J235" s="12">
        <v>582</v>
      </c>
      <c r="K235" s="12">
        <v>5987</v>
      </c>
      <c r="L235" s="12">
        <v>5415</v>
      </c>
      <c r="M235" s="12">
        <v>136808</v>
      </c>
      <c r="N235" s="12">
        <v>503</v>
      </c>
      <c r="O235" s="12">
        <v>554</v>
      </c>
      <c r="P235" s="12">
        <v>5260</v>
      </c>
      <c r="Q235" s="12">
        <v>4806</v>
      </c>
      <c r="R235" s="12">
        <v>138627</v>
      </c>
      <c r="S235" s="12">
        <v>476</v>
      </c>
      <c r="T235" s="12">
        <v>463</v>
      </c>
      <c r="U235" s="12">
        <v>5993</v>
      </c>
      <c r="V235" s="12">
        <v>5110</v>
      </c>
      <c r="W235" s="12">
        <v>140205</v>
      </c>
      <c r="X235" s="12">
        <v>460</v>
      </c>
      <c r="Y235" s="12">
        <v>454</v>
      </c>
      <c r="Z235" s="12">
        <v>5833</v>
      </c>
      <c r="AA235" s="12">
        <v>5245</v>
      </c>
      <c r="AB235" s="12">
        <v>141181</v>
      </c>
      <c r="AC235" s="12">
        <v>454</v>
      </c>
      <c r="AD235" s="12">
        <v>687</v>
      </c>
      <c r="AE235" s="12">
        <v>5913</v>
      </c>
      <c r="AF235" s="12">
        <v>5172</v>
      </c>
      <c r="AG235" s="12">
        <v>142640</v>
      </c>
      <c r="AH235" s="12">
        <v>458</v>
      </c>
      <c r="AI235" s="12">
        <v>436</v>
      </c>
      <c r="AJ235" s="12">
        <v>6030</v>
      </c>
      <c r="AK235" s="12">
        <v>4963</v>
      </c>
      <c r="AL235" s="12">
        <v>144381</v>
      </c>
      <c r="AM235" s="12">
        <v>532</v>
      </c>
      <c r="AN235" s="12">
        <v>449</v>
      </c>
      <c r="AO235" s="12">
        <v>6274</v>
      </c>
      <c r="AP235" s="12">
        <v>5182</v>
      </c>
      <c r="AQ235" s="12">
        <v>146002</v>
      </c>
      <c r="AR235" s="12">
        <v>528</v>
      </c>
      <c r="AS235" s="12">
        <v>456</v>
      </c>
      <c r="AT235" s="12">
        <v>6341</v>
      </c>
      <c r="AU235" s="12">
        <v>5322</v>
      </c>
      <c r="AV235" s="12">
        <v>146452</v>
      </c>
      <c r="AW235" s="12">
        <v>528</v>
      </c>
      <c r="AX235" s="12">
        <v>609</v>
      </c>
      <c r="AY235" s="12">
        <v>5303</v>
      </c>
      <c r="AZ235" s="13">
        <v>4828</v>
      </c>
    </row>
    <row r="236" spans="1:52" x14ac:dyDescent="0.3">
      <c r="A236" s="1" t="s">
        <v>443</v>
      </c>
      <c r="B236" s="1" t="s">
        <v>444</v>
      </c>
      <c r="C236" s="12">
        <v>465656</v>
      </c>
      <c r="D236" s="12">
        <v>6738</v>
      </c>
      <c r="E236" s="12">
        <v>3525</v>
      </c>
      <c r="F236" s="12">
        <v>19905</v>
      </c>
      <c r="G236" s="12">
        <v>22017</v>
      </c>
      <c r="H236" s="12">
        <v>470191</v>
      </c>
      <c r="I236" s="12">
        <v>6128</v>
      </c>
      <c r="J236" s="12">
        <v>2850</v>
      </c>
      <c r="K236" s="12">
        <v>22461</v>
      </c>
      <c r="L236" s="12">
        <v>22880</v>
      </c>
      <c r="M236" s="12">
        <v>471789</v>
      </c>
      <c r="N236" s="12">
        <v>6301</v>
      </c>
      <c r="O236" s="12">
        <v>3492</v>
      </c>
      <c r="P236" s="12">
        <v>21073</v>
      </c>
      <c r="Q236" s="12">
        <v>23327</v>
      </c>
      <c r="R236" s="12">
        <v>474569</v>
      </c>
      <c r="S236" s="12">
        <v>7296</v>
      </c>
      <c r="T236" s="12">
        <v>4262</v>
      </c>
      <c r="U236" s="12">
        <v>22022</v>
      </c>
      <c r="V236" s="12">
        <v>24082</v>
      </c>
      <c r="W236" s="12">
        <v>480873</v>
      </c>
      <c r="X236" s="12">
        <v>8112</v>
      </c>
      <c r="Y236" s="12">
        <v>3571</v>
      </c>
      <c r="Z236" s="12">
        <v>23523</v>
      </c>
      <c r="AA236" s="12">
        <v>23098</v>
      </c>
      <c r="AB236" s="12">
        <v>487605</v>
      </c>
      <c r="AC236" s="12">
        <v>8379</v>
      </c>
      <c r="AD236" s="12">
        <v>4214</v>
      </c>
      <c r="AE236" s="12">
        <v>24309</v>
      </c>
      <c r="AF236" s="12">
        <v>23231</v>
      </c>
      <c r="AG236" s="12">
        <v>491549</v>
      </c>
      <c r="AH236" s="12">
        <v>7174</v>
      </c>
      <c r="AI236" s="12">
        <v>5631</v>
      </c>
      <c r="AJ236" s="12">
        <v>27897</v>
      </c>
      <c r="AK236" s="12">
        <v>26965</v>
      </c>
      <c r="AL236" s="12">
        <v>494814</v>
      </c>
      <c r="AM236" s="12">
        <v>8454</v>
      </c>
      <c r="AN236" s="12">
        <v>6250</v>
      </c>
      <c r="AO236" s="12">
        <v>29434</v>
      </c>
      <c r="AP236" s="12">
        <v>29369</v>
      </c>
      <c r="AQ236" s="12">
        <v>498042</v>
      </c>
      <c r="AR236" s="12">
        <v>8350</v>
      </c>
      <c r="AS236" s="12">
        <v>4202</v>
      </c>
      <c r="AT236" s="12">
        <v>29458</v>
      </c>
      <c r="AU236" s="12">
        <v>31610</v>
      </c>
      <c r="AV236" s="12">
        <v>500474</v>
      </c>
      <c r="AW236" s="12">
        <v>8928</v>
      </c>
      <c r="AX236" s="12">
        <v>5711</v>
      </c>
      <c r="AY236" s="12">
        <v>29819</v>
      </c>
      <c r="AZ236" s="13">
        <v>30971</v>
      </c>
    </row>
    <row r="237" spans="1:52" x14ac:dyDescent="0.3">
      <c r="A237" s="1" t="s">
        <v>445</v>
      </c>
      <c r="B237" s="1" t="s">
        <v>446</v>
      </c>
      <c r="C237" s="12">
        <v>203641</v>
      </c>
      <c r="D237" s="12">
        <v>4964</v>
      </c>
      <c r="E237" s="12">
        <v>1279</v>
      </c>
      <c r="F237" s="12">
        <v>7469</v>
      </c>
      <c r="G237" s="12">
        <v>9297</v>
      </c>
      <c r="H237" s="12">
        <v>205498</v>
      </c>
      <c r="I237" s="12">
        <v>3613</v>
      </c>
      <c r="J237" s="12">
        <v>1757</v>
      </c>
      <c r="K237" s="12">
        <v>8201</v>
      </c>
      <c r="L237" s="12">
        <v>10362</v>
      </c>
      <c r="M237" s="12">
        <v>207404</v>
      </c>
      <c r="N237" s="12">
        <v>3108</v>
      </c>
      <c r="O237" s="12">
        <v>1287</v>
      </c>
      <c r="P237" s="12">
        <v>8227</v>
      </c>
      <c r="Q237" s="12">
        <v>10158</v>
      </c>
      <c r="R237" s="12">
        <v>210173</v>
      </c>
      <c r="S237" s="12">
        <v>3638</v>
      </c>
      <c r="T237" s="12">
        <v>1154</v>
      </c>
      <c r="U237" s="12">
        <v>8927</v>
      </c>
      <c r="V237" s="12">
        <v>10849</v>
      </c>
      <c r="W237" s="12">
        <v>213581</v>
      </c>
      <c r="X237" s="12">
        <v>4174</v>
      </c>
      <c r="Y237" s="12">
        <v>1207</v>
      </c>
      <c r="Z237" s="12">
        <v>9019</v>
      </c>
      <c r="AA237" s="12">
        <v>10615</v>
      </c>
      <c r="AB237" s="12">
        <v>215914</v>
      </c>
      <c r="AC237" s="12">
        <v>4656</v>
      </c>
      <c r="AD237" s="12">
        <v>1743</v>
      </c>
      <c r="AE237" s="12">
        <v>8361</v>
      </c>
      <c r="AF237" s="12">
        <v>11158</v>
      </c>
      <c r="AG237" s="12">
        <v>214658</v>
      </c>
      <c r="AH237" s="12">
        <v>3828</v>
      </c>
      <c r="AI237" s="12">
        <v>1758</v>
      </c>
      <c r="AJ237" s="12">
        <v>8519</v>
      </c>
      <c r="AK237" s="12">
        <v>13869</v>
      </c>
      <c r="AL237" s="12">
        <v>214109</v>
      </c>
      <c r="AM237" s="12">
        <v>4102</v>
      </c>
      <c r="AN237" s="12">
        <v>2069</v>
      </c>
      <c r="AO237" s="12">
        <v>8985</v>
      </c>
      <c r="AP237" s="12">
        <v>13229</v>
      </c>
      <c r="AQ237" s="12">
        <v>213052</v>
      </c>
      <c r="AR237" s="12">
        <v>3783</v>
      </c>
      <c r="AS237" s="12">
        <v>1989</v>
      </c>
      <c r="AT237" s="12">
        <v>8782</v>
      </c>
      <c r="AU237" s="12">
        <v>13516</v>
      </c>
      <c r="AV237" s="12">
        <v>213528</v>
      </c>
      <c r="AW237" s="12">
        <v>3660</v>
      </c>
      <c r="AX237" s="12">
        <v>1743</v>
      </c>
      <c r="AY237" s="12">
        <v>8436</v>
      </c>
      <c r="AZ237" s="13">
        <v>11475</v>
      </c>
    </row>
    <row r="238" spans="1:52" x14ac:dyDescent="0.3">
      <c r="A238" s="1" t="s">
        <v>447</v>
      </c>
      <c r="B238" s="1" t="s">
        <v>448</v>
      </c>
      <c r="C238" s="12">
        <v>155764</v>
      </c>
      <c r="D238" s="12">
        <v>1024</v>
      </c>
      <c r="E238" s="12">
        <v>771</v>
      </c>
      <c r="F238" s="12">
        <v>7702</v>
      </c>
      <c r="G238" s="12">
        <v>6679</v>
      </c>
      <c r="H238" s="12">
        <v>157368</v>
      </c>
      <c r="I238" s="12">
        <v>929</v>
      </c>
      <c r="J238" s="12">
        <v>666</v>
      </c>
      <c r="K238" s="12">
        <v>8210</v>
      </c>
      <c r="L238" s="12">
        <v>7502</v>
      </c>
      <c r="M238" s="12">
        <v>159230</v>
      </c>
      <c r="N238" s="12">
        <v>962</v>
      </c>
      <c r="O238" s="12">
        <v>676</v>
      </c>
      <c r="P238" s="12">
        <v>8215</v>
      </c>
      <c r="Q238" s="12">
        <v>7194</v>
      </c>
      <c r="R238" s="12">
        <v>161510</v>
      </c>
      <c r="S238" s="12">
        <v>1321</v>
      </c>
      <c r="T238" s="12">
        <v>677</v>
      </c>
      <c r="U238" s="12">
        <v>8805</v>
      </c>
      <c r="V238" s="12">
        <v>7738</v>
      </c>
      <c r="W238" s="12">
        <v>164019</v>
      </c>
      <c r="X238" s="12">
        <v>1457</v>
      </c>
      <c r="Y238" s="12">
        <v>670</v>
      </c>
      <c r="Z238" s="12">
        <v>8663</v>
      </c>
      <c r="AA238" s="12">
        <v>7476</v>
      </c>
      <c r="AB238" s="12">
        <v>165719</v>
      </c>
      <c r="AC238" s="12">
        <v>1566</v>
      </c>
      <c r="AD238" s="12">
        <v>689</v>
      </c>
      <c r="AE238" s="12">
        <v>8195</v>
      </c>
      <c r="AF238" s="12">
        <v>7903</v>
      </c>
      <c r="AG238" s="12">
        <v>167730</v>
      </c>
      <c r="AH238" s="12">
        <v>1345</v>
      </c>
      <c r="AI238" s="12">
        <v>767</v>
      </c>
      <c r="AJ238" s="12">
        <v>9088</v>
      </c>
      <c r="AK238" s="12">
        <v>8167</v>
      </c>
      <c r="AL238" s="12">
        <v>169955</v>
      </c>
      <c r="AM238" s="12">
        <v>1356</v>
      </c>
      <c r="AN238" s="12">
        <v>875</v>
      </c>
      <c r="AO238" s="12">
        <v>9687</v>
      </c>
      <c r="AP238" s="12">
        <v>8398</v>
      </c>
      <c r="AQ238" s="12">
        <v>171826</v>
      </c>
      <c r="AR238" s="12">
        <v>1164</v>
      </c>
      <c r="AS238" s="12">
        <v>861</v>
      </c>
      <c r="AT238" s="12">
        <v>9831</v>
      </c>
      <c r="AU238" s="12">
        <v>8656</v>
      </c>
      <c r="AV238" s="12">
        <v>173132</v>
      </c>
      <c r="AW238" s="12">
        <v>1024</v>
      </c>
      <c r="AX238" s="12">
        <v>1133</v>
      </c>
      <c r="AY238" s="12">
        <v>8614</v>
      </c>
      <c r="AZ238" s="13">
        <v>7409</v>
      </c>
    </row>
    <row r="239" spans="1:52" x14ac:dyDescent="0.3">
      <c r="A239" s="1" t="s">
        <v>449</v>
      </c>
      <c r="B239" s="1" t="s">
        <v>450</v>
      </c>
      <c r="C239" s="12">
        <v>61720</v>
      </c>
      <c r="D239" s="12">
        <v>151</v>
      </c>
      <c r="E239" s="12">
        <v>109</v>
      </c>
      <c r="F239" s="12">
        <v>2634</v>
      </c>
      <c r="G239" s="12">
        <v>2645</v>
      </c>
      <c r="H239" s="12">
        <v>61946</v>
      </c>
      <c r="I239" s="12">
        <v>125</v>
      </c>
      <c r="J239" s="12">
        <v>83</v>
      </c>
      <c r="K239" s="12">
        <v>2957</v>
      </c>
      <c r="L239" s="12">
        <v>2717</v>
      </c>
      <c r="M239" s="12">
        <v>62217</v>
      </c>
      <c r="N239" s="12">
        <v>113</v>
      </c>
      <c r="O239" s="12">
        <v>70</v>
      </c>
      <c r="P239" s="12">
        <v>2871</v>
      </c>
      <c r="Q239" s="12">
        <v>2627</v>
      </c>
      <c r="R239" s="12">
        <v>62801</v>
      </c>
      <c r="S239" s="12">
        <v>141</v>
      </c>
      <c r="T239" s="12">
        <v>67</v>
      </c>
      <c r="U239" s="12">
        <v>3314</v>
      </c>
      <c r="V239" s="12">
        <v>2743</v>
      </c>
      <c r="W239" s="12">
        <v>62824</v>
      </c>
      <c r="X239" s="12">
        <v>154</v>
      </c>
      <c r="Y239" s="12">
        <v>43</v>
      </c>
      <c r="Z239" s="12">
        <v>3092</v>
      </c>
      <c r="AA239" s="12">
        <v>3013</v>
      </c>
      <c r="AB239" s="12">
        <v>63418</v>
      </c>
      <c r="AC239" s="12">
        <v>143</v>
      </c>
      <c r="AD239" s="12">
        <v>86</v>
      </c>
      <c r="AE239" s="12">
        <v>3384</v>
      </c>
      <c r="AF239" s="12">
        <v>2792</v>
      </c>
      <c r="AG239" s="12">
        <v>63975</v>
      </c>
      <c r="AH239" s="12">
        <v>143</v>
      </c>
      <c r="AI239" s="12">
        <v>53</v>
      </c>
      <c r="AJ239" s="12">
        <v>3801</v>
      </c>
      <c r="AK239" s="12">
        <v>3213</v>
      </c>
      <c r="AL239" s="12">
        <v>64425</v>
      </c>
      <c r="AM239" s="12">
        <v>149</v>
      </c>
      <c r="AN239" s="12">
        <v>75</v>
      </c>
      <c r="AO239" s="12">
        <v>3559</v>
      </c>
      <c r="AP239" s="12">
        <v>3087</v>
      </c>
      <c r="AQ239" s="12">
        <v>64926</v>
      </c>
      <c r="AR239" s="12">
        <v>119</v>
      </c>
      <c r="AS239" s="12">
        <v>52</v>
      </c>
      <c r="AT239" s="12">
        <v>3614</v>
      </c>
      <c r="AU239" s="12">
        <v>3012</v>
      </c>
      <c r="AV239" s="12">
        <v>65401</v>
      </c>
      <c r="AW239" s="12">
        <v>114</v>
      </c>
      <c r="AX239" s="12">
        <v>66</v>
      </c>
      <c r="AY239" s="12">
        <v>3311</v>
      </c>
      <c r="AZ239" s="13">
        <v>2660</v>
      </c>
    </row>
    <row r="240" spans="1:52" x14ac:dyDescent="0.3">
      <c r="A240" s="1" t="s">
        <v>451</v>
      </c>
      <c r="B240" s="1" t="s">
        <v>452</v>
      </c>
      <c r="C240" s="12">
        <v>74706</v>
      </c>
      <c r="D240" s="12">
        <v>284</v>
      </c>
      <c r="E240" s="12">
        <v>210</v>
      </c>
      <c r="F240" s="12">
        <v>4132</v>
      </c>
      <c r="G240" s="12">
        <v>3672</v>
      </c>
      <c r="H240" s="12">
        <v>75090</v>
      </c>
      <c r="I240" s="12">
        <v>312</v>
      </c>
      <c r="J240" s="12">
        <v>182</v>
      </c>
      <c r="K240" s="12">
        <v>4544</v>
      </c>
      <c r="L240" s="12">
        <v>4021</v>
      </c>
      <c r="M240" s="12">
        <v>75560</v>
      </c>
      <c r="N240" s="12">
        <v>279</v>
      </c>
      <c r="O240" s="12">
        <v>163</v>
      </c>
      <c r="P240" s="12">
        <v>4466</v>
      </c>
      <c r="Q240" s="12">
        <v>3729</v>
      </c>
      <c r="R240" s="12">
        <v>76224</v>
      </c>
      <c r="S240" s="12">
        <v>389</v>
      </c>
      <c r="T240" s="12">
        <v>163</v>
      </c>
      <c r="U240" s="12">
        <v>4725</v>
      </c>
      <c r="V240" s="12">
        <v>3984</v>
      </c>
      <c r="W240" s="12">
        <v>76136</v>
      </c>
      <c r="X240" s="12">
        <v>363</v>
      </c>
      <c r="Y240" s="12">
        <v>167</v>
      </c>
      <c r="Z240" s="12">
        <v>4201</v>
      </c>
      <c r="AA240" s="12">
        <v>4040</v>
      </c>
      <c r="AB240" s="12">
        <v>76555</v>
      </c>
      <c r="AC240" s="12">
        <v>329</v>
      </c>
      <c r="AD240" s="12">
        <v>116</v>
      </c>
      <c r="AE240" s="12">
        <v>4439</v>
      </c>
      <c r="AF240" s="12">
        <v>3819</v>
      </c>
      <c r="AG240" s="12">
        <v>77165</v>
      </c>
      <c r="AH240" s="12">
        <v>305</v>
      </c>
      <c r="AI240" s="12">
        <v>114</v>
      </c>
      <c r="AJ240" s="12">
        <v>5236</v>
      </c>
      <c r="AK240" s="12">
        <v>4371</v>
      </c>
      <c r="AL240" s="12">
        <v>78113</v>
      </c>
      <c r="AM240" s="12">
        <v>383</v>
      </c>
      <c r="AN240" s="12">
        <v>139</v>
      </c>
      <c r="AO240" s="12">
        <v>5317</v>
      </c>
      <c r="AP240" s="12">
        <v>4161</v>
      </c>
      <c r="AQ240" s="12">
        <v>78698</v>
      </c>
      <c r="AR240" s="12">
        <v>378</v>
      </c>
      <c r="AS240" s="12">
        <v>143</v>
      </c>
      <c r="AT240" s="12">
        <v>5157</v>
      </c>
      <c r="AU240" s="12">
        <v>4336</v>
      </c>
      <c r="AV240" s="12">
        <v>79445</v>
      </c>
      <c r="AW240" s="12">
        <v>383</v>
      </c>
      <c r="AX240" s="12">
        <v>85</v>
      </c>
      <c r="AY240" s="12">
        <v>4594</v>
      </c>
      <c r="AZ240" s="13">
        <v>3582</v>
      </c>
    </row>
    <row r="241" spans="1:52" x14ac:dyDescent="0.3">
      <c r="A241" s="1" t="s">
        <v>453</v>
      </c>
      <c r="B241" s="1" t="s">
        <v>454</v>
      </c>
      <c r="C241" s="12">
        <v>502902</v>
      </c>
      <c r="D241" s="12">
        <v>14088</v>
      </c>
      <c r="E241" s="12">
        <v>8739</v>
      </c>
      <c r="F241" s="12">
        <v>36097</v>
      </c>
      <c r="G241" s="12">
        <v>37389</v>
      </c>
      <c r="H241" s="12">
        <v>510501</v>
      </c>
      <c r="I241" s="12">
        <v>12148</v>
      </c>
      <c r="J241" s="12">
        <v>7642</v>
      </c>
      <c r="K241" s="12">
        <v>36461</v>
      </c>
      <c r="L241" s="12">
        <v>38139</v>
      </c>
      <c r="M241" s="12">
        <v>513665</v>
      </c>
      <c r="N241" s="12">
        <v>11144</v>
      </c>
      <c r="O241" s="12">
        <v>8761</v>
      </c>
      <c r="P241" s="12">
        <v>35128</v>
      </c>
      <c r="Q241" s="12">
        <v>38787</v>
      </c>
      <c r="R241" s="12">
        <v>518834</v>
      </c>
      <c r="S241" s="12">
        <v>12998</v>
      </c>
      <c r="T241" s="12">
        <v>9242</v>
      </c>
      <c r="U241" s="12">
        <v>36749</v>
      </c>
      <c r="V241" s="12">
        <v>39825</v>
      </c>
      <c r="W241" s="12">
        <v>529809</v>
      </c>
      <c r="X241" s="12">
        <v>14766</v>
      </c>
      <c r="Y241" s="12">
        <v>7297</v>
      </c>
      <c r="Z241" s="12">
        <v>37622</v>
      </c>
      <c r="AA241" s="12">
        <v>38578</v>
      </c>
      <c r="AB241" s="12">
        <v>541319</v>
      </c>
      <c r="AC241" s="12">
        <v>15169</v>
      </c>
      <c r="AD241" s="12">
        <v>8024</v>
      </c>
      <c r="AE241" s="12">
        <v>38378</v>
      </c>
      <c r="AF241" s="12">
        <v>38588</v>
      </c>
      <c r="AG241" s="12">
        <v>545501</v>
      </c>
      <c r="AH241" s="12">
        <v>12722</v>
      </c>
      <c r="AI241" s="12">
        <v>9247</v>
      </c>
      <c r="AJ241" s="12">
        <v>41728</v>
      </c>
      <c r="AK241" s="12">
        <v>45287</v>
      </c>
      <c r="AL241" s="12">
        <v>547627</v>
      </c>
      <c r="AM241" s="12">
        <v>13601</v>
      </c>
      <c r="AN241" s="12">
        <v>10337</v>
      </c>
      <c r="AO241" s="12">
        <v>42268</v>
      </c>
      <c r="AP241" s="12">
        <v>47356</v>
      </c>
      <c r="AQ241" s="12">
        <v>552858</v>
      </c>
      <c r="AR241" s="12">
        <v>13909</v>
      </c>
      <c r="AS241" s="12">
        <v>7492</v>
      </c>
      <c r="AT241" s="12">
        <v>45026</v>
      </c>
      <c r="AU241" s="12">
        <v>50077</v>
      </c>
      <c r="AV241" s="12">
        <v>555741</v>
      </c>
      <c r="AW241" s="12">
        <v>15451</v>
      </c>
      <c r="AX241" s="12">
        <v>10710</v>
      </c>
      <c r="AY241" s="12">
        <v>40877</v>
      </c>
      <c r="AZ241" s="13">
        <v>45996</v>
      </c>
    </row>
    <row r="242" spans="1:52" x14ac:dyDescent="0.3">
      <c r="A242" s="1" t="s">
        <v>455</v>
      </c>
      <c r="B242" s="1" t="s">
        <v>456</v>
      </c>
      <c r="C242" s="12">
        <v>104551</v>
      </c>
      <c r="D242" s="12">
        <v>429</v>
      </c>
      <c r="E242" s="12">
        <v>239</v>
      </c>
      <c r="F242" s="12">
        <v>3648</v>
      </c>
      <c r="G242" s="12">
        <v>4149</v>
      </c>
      <c r="H242" s="12">
        <v>104812</v>
      </c>
      <c r="I242" s="12">
        <v>440</v>
      </c>
      <c r="J242" s="12">
        <v>218</v>
      </c>
      <c r="K242" s="12">
        <v>3876</v>
      </c>
      <c r="L242" s="12">
        <v>4179</v>
      </c>
      <c r="M242" s="12">
        <v>105334</v>
      </c>
      <c r="N242" s="12">
        <v>572</v>
      </c>
      <c r="O242" s="12">
        <v>210</v>
      </c>
      <c r="P242" s="12">
        <v>4087</v>
      </c>
      <c r="Q242" s="12">
        <v>4194</v>
      </c>
      <c r="R242" s="12">
        <v>105972</v>
      </c>
      <c r="S242" s="12">
        <v>526</v>
      </c>
      <c r="T242" s="12">
        <v>154</v>
      </c>
      <c r="U242" s="12">
        <v>4313</v>
      </c>
      <c r="V242" s="12">
        <v>4380</v>
      </c>
      <c r="W242" s="12">
        <v>106780</v>
      </c>
      <c r="X242" s="12">
        <v>815</v>
      </c>
      <c r="Y242" s="12">
        <v>193</v>
      </c>
      <c r="Z242" s="12">
        <v>4446</v>
      </c>
      <c r="AA242" s="12">
        <v>4441</v>
      </c>
      <c r="AB242" s="12">
        <v>107880</v>
      </c>
      <c r="AC242" s="12">
        <v>926</v>
      </c>
      <c r="AD242" s="12">
        <v>234</v>
      </c>
      <c r="AE242" s="12">
        <v>4637</v>
      </c>
      <c r="AF242" s="12">
        <v>4432</v>
      </c>
      <c r="AG242" s="12">
        <v>108576</v>
      </c>
      <c r="AH242" s="12">
        <v>734</v>
      </c>
      <c r="AI242" s="12">
        <v>269</v>
      </c>
      <c r="AJ242" s="12">
        <v>5031</v>
      </c>
      <c r="AK242" s="12">
        <v>4912</v>
      </c>
      <c r="AL242" s="12">
        <v>108841</v>
      </c>
      <c r="AM242" s="12">
        <v>612</v>
      </c>
      <c r="AN242" s="12">
        <v>519</v>
      </c>
      <c r="AO242" s="12">
        <v>5243</v>
      </c>
      <c r="AP242" s="12">
        <v>5103</v>
      </c>
      <c r="AQ242" s="12">
        <v>109313</v>
      </c>
      <c r="AR242" s="12">
        <v>586</v>
      </c>
      <c r="AS242" s="12">
        <v>383</v>
      </c>
      <c r="AT242" s="12">
        <v>5378</v>
      </c>
      <c r="AU242" s="12">
        <v>5236</v>
      </c>
      <c r="AV242" s="12">
        <v>109351</v>
      </c>
      <c r="AW242" s="12">
        <v>492</v>
      </c>
      <c r="AX242" s="12">
        <v>232</v>
      </c>
      <c r="AY242" s="12">
        <v>4684</v>
      </c>
      <c r="AZ242" s="13">
        <v>4787</v>
      </c>
    </row>
    <row r="243" spans="1:52" x14ac:dyDescent="0.3">
      <c r="A243" s="1" t="s">
        <v>457</v>
      </c>
      <c r="B243" s="1" t="s">
        <v>458</v>
      </c>
      <c r="C243" s="12">
        <v>264885</v>
      </c>
      <c r="D243" s="12">
        <v>1566</v>
      </c>
      <c r="E243" s="12">
        <v>1283</v>
      </c>
      <c r="F243" s="12">
        <v>10702</v>
      </c>
      <c r="G243" s="12">
        <v>10333</v>
      </c>
      <c r="H243" s="12">
        <v>268130</v>
      </c>
      <c r="I243" s="12">
        <v>1174</v>
      </c>
      <c r="J243" s="12">
        <v>1026</v>
      </c>
      <c r="K243" s="12">
        <v>11823</v>
      </c>
      <c r="L243" s="12">
        <v>10280</v>
      </c>
      <c r="M243" s="12">
        <v>270689</v>
      </c>
      <c r="N243" s="12">
        <v>1141</v>
      </c>
      <c r="O243" s="12">
        <v>1165</v>
      </c>
      <c r="P243" s="12">
        <v>11639</v>
      </c>
      <c r="Q243" s="12">
        <v>10666</v>
      </c>
      <c r="R243" s="12">
        <v>273212</v>
      </c>
      <c r="S243" s="12">
        <v>1454</v>
      </c>
      <c r="T243" s="12">
        <v>982</v>
      </c>
      <c r="U243" s="12">
        <v>12044</v>
      </c>
      <c r="V243" s="12">
        <v>11600</v>
      </c>
      <c r="W243" s="12">
        <v>275176</v>
      </c>
      <c r="X243" s="12">
        <v>1529</v>
      </c>
      <c r="Y243" s="12">
        <v>1047</v>
      </c>
      <c r="Z243" s="12">
        <v>11996</v>
      </c>
      <c r="AA243" s="12">
        <v>11738</v>
      </c>
      <c r="AB243" s="12">
        <v>276957</v>
      </c>
      <c r="AC243" s="12">
        <v>1640</v>
      </c>
      <c r="AD243" s="12">
        <v>911</v>
      </c>
      <c r="AE243" s="12">
        <v>11922</v>
      </c>
      <c r="AF243" s="12">
        <v>12406</v>
      </c>
      <c r="AG243" s="12">
        <v>277616</v>
      </c>
      <c r="AH243" s="12">
        <v>1422</v>
      </c>
      <c r="AI243" s="12">
        <v>1042</v>
      </c>
      <c r="AJ243" s="12">
        <v>12432</v>
      </c>
      <c r="AK243" s="12">
        <v>13571</v>
      </c>
      <c r="AL243" s="12">
        <v>277855</v>
      </c>
      <c r="AM243" s="12">
        <v>1396</v>
      </c>
      <c r="AN243" s="12">
        <v>1123</v>
      </c>
      <c r="AO243" s="12">
        <v>12392</v>
      </c>
      <c r="AP243" s="12">
        <v>13587</v>
      </c>
      <c r="AQ243" s="12">
        <v>278556</v>
      </c>
      <c r="AR243" s="12">
        <v>1290</v>
      </c>
      <c r="AS243" s="12">
        <v>1035</v>
      </c>
      <c r="AT243" s="12">
        <v>12835</v>
      </c>
      <c r="AU243" s="12">
        <v>13559</v>
      </c>
      <c r="AV243" s="12">
        <v>279142</v>
      </c>
      <c r="AW243" s="12">
        <v>1209</v>
      </c>
      <c r="AX243" s="12">
        <v>1130</v>
      </c>
      <c r="AY243" s="12">
        <v>11666</v>
      </c>
      <c r="AZ243" s="13">
        <v>12115</v>
      </c>
    </row>
    <row r="244" spans="1:52" x14ac:dyDescent="0.3">
      <c r="A244" s="1" t="s">
        <v>459</v>
      </c>
      <c r="B244" s="1" t="s">
        <v>460</v>
      </c>
      <c r="C244" s="12">
        <v>50495</v>
      </c>
      <c r="D244" s="12">
        <v>143</v>
      </c>
      <c r="E244" s="12">
        <v>131</v>
      </c>
      <c r="F244" s="12">
        <v>2146</v>
      </c>
      <c r="G244" s="12">
        <v>1877</v>
      </c>
      <c r="H244" s="12">
        <v>50785</v>
      </c>
      <c r="I244" s="12">
        <v>129</v>
      </c>
      <c r="J244" s="12">
        <v>149</v>
      </c>
      <c r="K244" s="12">
        <v>2313</v>
      </c>
      <c r="L244" s="12">
        <v>2136</v>
      </c>
      <c r="M244" s="12">
        <v>50868</v>
      </c>
      <c r="N244" s="12">
        <v>115</v>
      </c>
      <c r="O244" s="12">
        <v>119</v>
      </c>
      <c r="P244" s="12">
        <v>2213</v>
      </c>
      <c r="Q244" s="12">
        <v>2210</v>
      </c>
      <c r="R244" s="12">
        <v>51012</v>
      </c>
      <c r="S244" s="12">
        <v>126</v>
      </c>
      <c r="T244" s="12">
        <v>89</v>
      </c>
      <c r="U244" s="12">
        <v>2348</v>
      </c>
      <c r="V244" s="12">
        <v>2312</v>
      </c>
      <c r="W244" s="12">
        <v>50956</v>
      </c>
      <c r="X244" s="12">
        <v>136</v>
      </c>
      <c r="Y244" s="12">
        <v>110</v>
      </c>
      <c r="Z244" s="12">
        <v>2182</v>
      </c>
      <c r="AA244" s="12">
        <v>2303</v>
      </c>
      <c r="AB244" s="12">
        <v>50967</v>
      </c>
      <c r="AC244" s="12">
        <v>136</v>
      </c>
      <c r="AD244" s="12">
        <v>95</v>
      </c>
      <c r="AE244" s="12">
        <v>2127</v>
      </c>
      <c r="AF244" s="12">
        <v>2216</v>
      </c>
      <c r="AG244" s="12">
        <v>50873</v>
      </c>
      <c r="AH244" s="12">
        <v>132</v>
      </c>
      <c r="AI244" s="12">
        <v>86</v>
      </c>
      <c r="AJ244" s="12">
        <v>2307</v>
      </c>
      <c r="AK244" s="12">
        <v>2418</v>
      </c>
      <c r="AL244" s="12">
        <v>51100</v>
      </c>
      <c r="AM244" s="12">
        <v>109</v>
      </c>
      <c r="AN244" s="12">
        <v>158</v>
      </c>
      <c r="AO244" s="12">
        <v>2615</v>
      </c>
      <c r="AP244" s="12">
        <v>2331</v>
      </c>
      <c r="AQ244" s="12">
        <v>51209</v>
      </c>
      <c r="AR244" s="12">
        <v>115</v>
      </c>
      <c r="AS244" s="12">
        <v>113</v>
      </c>
      <c r="AT244" s="12">
        <v>2655</v>
      </c>
      <c r="AU244" s="12">
        <v>2520</v>
      </c>
      <c r="AV244" s="12">
        <v>51394</v>
      </c>
      <c r="AW244" s="12">
        <v>88</v>
      </c>
      <c r="AX244" s="12">
        <v>56</v>
      </c>
      <c r="AY244" s="12">
        <v>2337</v>
      </c>
      <c r="AZ244" s="13">
        <v>2156</v>
      </c>
    </row>
    <row r="245" spans="1:52" x14ac:dyDescent="0.3">
      <c r="A245" s="1" t="s">
        <v>461</v>
      </c>
      <c r="B245" s="1" t="s">
        <v>462</v>
      </c>
      <c r="C245" s="12">
        <v>109406</v>
      </c>
      <c r="D245" s="12">
        <v>449</v>
      </c>
      <c r="E245" s="12">
        <v>330</v>
      </c>
      <c r="F245" s="12">
        <v>5629</v>
      </c>
      <c r="G245" s="12">
        <v>5261</v>
      </c>
      <c r="H245" s="12">
        <v>110050</v>
      </c>
      <c r="I245" s="12">
        <v>430</v>
      </c>
      <c r="J245" s="12">
        <v>256</v>
      </c>
      <c r="K245" s="12">
        <v>5772</v>
      </c>
      <c r="L245" s="12">
        <v>5510</v>
      </c>
      <c r="M245" s="12">
        <v>110326</v>
      </c>
      <c r="N245" s="12">
        <v>403</v>
      </c>
      <c r="O245" s="12">
        <v>318</v>
      </c>
      <c r="P245" s="12">
        <v>5760</v>
      </c>
      <c r="Q245" s="12">
        <v>5386</v>
      </c>
      <c r="R245" s="12">
        <v>111091</v>
      </c>
      <c r="S245" s="12">
        <v>498</v>
      </c>
      <c r="T245" s="12">
        <v>295</v>
      </c>
      <c r="U245" s="12">
        <v>6232</v>
      </c>
      <c r="V245" s="12">
        <v>5720</v>
      </c>
      <c r="W245" s="12">
        <v>112056</v>
      </c>
      <c r="X245" s="12">
        <v>536</v>
      </c>
      <c r="Y245" s="12">
        <v>321</v>
      </c>
      <c r="Z245" s="12">
        <v>6275</v>
      </c>
      <c r="AA245" s="12">
        <v>5521</v>
      </c>
      <c r="AB245" s="12">
        <v>113131</v>
      </c>
      <c r="AC245" s="12">
        <v>552</v>
      </c>
      <c r="AD245" s="12">
        <v>316</v>
      </c>
      <c r="AE245" s="12">
        <v>6409</v>
      </c>
      <c r="AF245" s="12">
        <v>5528</v>
      </c>
      <c r="AG245" s="12">
        <v>113513</v>
      </c>
      <c r="AH245" s="12">
        <v>464</v>
      </c>
      <c r="AI245" s="12">
        <v>312</v>
      </c>
      <c r="AJ245" s="12">
        <v>6418</v>
      </c>
      <c r="AK245" s="12">
        <v>6134</v>
      </c>
      <c r="AL245" s="12">
        <v>114881</v>
      </c>
      <c r="AM245" s="12">
        <v>591</v>
      </c>
      <c r="AN245" s="12">
        <v>248</v>
      </c>
      <c r="AO245" s="12">
        <v>7147</v>
      </c>
      <c r="AP245" s="12">
        <v>6016</v>
      </c>
      <c r="AQ245" s="12">
        <v>115587</v>
      </c>
      <c r="AR245" s="12">
        <v>537</v>
      </c>
      <c r="AS245" s="12">
        <v>433</v>
      </c>
      <c r="AT245" s="12">
        <v>7072</v>
      </c>
      <c r="AU245" s="12">
        <v>6420</v>
      </c>
      <c r="AV245" s="12">
        <v>116288</v>
      </c>
      <c r="AW245" s="12">
        <v>543</v>
      </c>
      <c r="AX245" s="12">
        <v>268</v>
      </c>
      <c r="AY245" s="12">
        <v>6040</v>
      </c>
      <c r="AZ245" s="13">
        <v>5369</v>
      </c>
    </row>
    <row r="246" spans="1:52" x14ac:dyDescent="0.3">
      <c r="A246" s="1" t="s">
        <v>463</v>
      </c>
      <c r="B246" s="1" t="s">
        <v>907</v>
      </c>
      <c r="C246" s="12">
        <v>58851</v>
      </c>
      <c r="D246" s="12">
        <v>134</v>
      </c>
      <c r="E246" s="12">
        <v>67</v>
      </c>
      <c r="F246" s="12">
        <v>1349</v>
      </c>
      <c r="G246" s="12">
        <v>1447</v>
      </c>
      <c r="H246" s="12">
        <v>58907</v>
      </c>
      <c r="I246" s="12">
        <v>187</v>
      </c>
      <c r="J246" s="12">
        <v>129</v>
      </c>
      <c r="K246" s="12">
        <v>1471</v>
      </c>
      <c r="L246" s="12">
        <v>1661</v>
      </c>
      <c r="M246" s="12">
        <v>59008</v>
      </c>
      <c r="N246" s="12">
        <v>177</v>
      </c>
      <c r="O246" s="12">
        <v>65</v>
      </c>
      <c r="P246" s="12">
        <v>1528</v>
      </c>
      <c r="Q246" s="12">
        <v>1647</v>
      </c>
      <c r="R246" s="12">
        <v>59056</v>
      </c>
      <c r="S246" s="12">
        <v>178</v>
      </c>
      <c r="T246" s="12">
        <v>85</v>
      </c>
      <c r="U246" s="12">
        <v>1460</v>
      </c>
      <c r="V246" s="12">
        <v>1610</v>
      </c>
      <c r="W246" s="12">
        <v>59247</v>
      </c>
      <c r="X246" s="12">
        <v>130</v>
      </c>
      <c r="Y246" s="12">
        <v>79</v>
      </c>
      <c r="Z246" s="12">
        <v>1593</v>
      </c>
      <c r="AA246" s="12">
        <v>1589</v>
      </c>
      <c r="AB246" s="12">
        <v>59714</v>
      </c>
      <c r="AC246" s="12">
        <v>243</v>
      </c>
      <c r="AD246" s="12">
        <v>69</v>
      </c>
      <c r="AE246" s="12">
        <v>1594</v>
      </c>
      <c r="AF246" s="12">
        <v>1436</v>
      </c>
      <c r="AG246" s="12">
        <v>59953</v>
      </c>
      <c r="AH246" s="12">
        <v>182</v>
      </c>
      <c r="AI246" s="12">
        <v>93</v>
      </c>
      <c r="AJ246" s="12">
        <v>1564</v>
      </c>
      <c r="AK246" s="12">
        <v>1498</v>
      </c>
      <c r="AL246" s="12">
        <v>60183</v>
      </c>
      <c r="AM246" s="12">
        <v>144</v>
      </c>
      <c r="AN246" s="12">
        <v>116</v>
      </c>
      <c r="AO246" s="12">
        <v>1668</v>
      </c>
      <c r="AP246" s="12">
        <v>1508</v>
      </c>
      <c r="AQ246" s="12">
        <v>60326</v>
      </c>
      <c r="AR246" s="12">
        <v>129</v>
      </c>
      <c r="AS246" s="12">
        <v>86</v>
      </c>
      <c r="AT246" s="12">
        <v>1682</v>
      </c>
      <c r="AU246" s="12">
        <v>1605</v>
      </c>
      <c r="AV246" s="12">
        <v>60424</v>
      </c>
      <c r="AW246" s="12">
        <v>132</v>
      </c>
      <c r="AX246" s="12">
        <v>63</v>
      </c>
      <c r="AY246" s="12">
        <v>1406</v>
      </c>
      <c r="AZ246" s="13">
        <v>1336</v>
      </c>
    </row>
    <row r="247" spans="1:52" x14ac:dyDescent="0.3">
      <c r="A247" s="1" t="s">
        <v>464</v>
      </c>
      <c r="B247" s="15" t="s">
        <v>465</v>
      </c>
      <c r="C247" s="12">
        <v>200543</v>
      </c>
      <c r="D247" s="12">
        <v>3761</v>
      </c>
      <c r="E247" s="12">
        <v>2132</v>
      </c>
      <c r="F247" s="12">
        <v>14585</v>
      </c>
      <c r="G247" s="12">
        <v>15451</v>
      </c>
      <c r="H247" s="12">
        <v>202047</v>
      </c>
      <c r="I247" s="12">
        <v>3172</v>
      </c>
      <c r="J247" s="12">
        <v>3303</v>
      </c>
      <c r="K247" s="12">
        <v>15191</v>
      </c>
      <c r="L247" s="12">
        <v>15865</v>
      </c>
      <c r="M247" s="12">
        <v>203637</v>
      </c>
      <c r="N247" s="12">
        <v>2858</v>
      </c>
      <c r="O247" s="12">
        <v>2095</v>
      </c>
      <c r="P247" s="12">
        <v>15100</v>
      </c>
      <c r="Q247" s="12">
        <v>16559</v>
      </c>
      <c r="R247" s="12">
        <v>204598</v>
      </c>
      <c r="S247" s="12">
        <v>3622</v>
      </c>
      <c r="T247" s="12">
        <v>2410</v>
      </c>
      <c r="U247" s="12">
        <v>15250</v>
      </c>
      <c r="V247" s="12">
        <v>17615</v>
      </c>
      <c r="W247" s="12">
        <v>205965</v>
      </c>
      <c r="X247" s="12">
        <v>3698</v>
      </c>
      <c r="Y247" s="12">
        <v>2301</v>
      </c>
      <c r="Z247" s="12">
        <v>15224</v>
      </c>
      <c r="AA247" s="12">
        <v>17284</v>
      </c>
      <c r="AB247" s="12">
        <v>206706</v>
      </c>
      <c r="AC247" s="12">
        <v>3739</v>
      </c>
      <c r="AD247" s="12">
        <v>2281</v>
      </c>
      <c r="AE247" s="12">
        <v>14818</v>
      </c>
      <c r="AF247" s="12">
        <v>17693</v>
      </c>
      <c r="AG247" s="12">
        <v>206052</v>
      </c>
      <c r="AH247" s="12">
        <v>3438</v>
      </c>
      <c r="AI247" s="12">
        <v>2458</v>
      </c>
      <c r="AJ247" s="12">
        <v>16219</v>
      </c>
      <c r="AK247" s="12">
        <v>19797</v>
      </c>
      <c r="AL247" s="12">
        <v>206186</v>
      </c>
      <c r="AM247" s="12">
        <v>3061</v>
      </c>
      <c r="AN247" s="12">
        <v>1872</v>
      </c>
      <c r="AO247" s="12">
        <v>17065</v>
      </c>
      <c r="AP247" s="12">
        <v>20003</v>
      </c>
      <c r="AQ247" s="12">
        <v>206548</v>
      </c>
      <c r="AR247" s="12">
        <v>2878</v>
      </c>
      <c r="AS247" s="12">
        <v>2226</v>
      </c>
      <c r="AT247" s="12">
        <v>18171</v>
      </c>
      <c r="AU247" s="12">
        <v>20223</v>
      </c>
      <c r="AV247" s="12">
        <v>206453</v>
      </c>
      <c r="AW247" s="12">
        <v>2673</v>
      </c>
      <c r="AX247" s="12">
        <v>2513</v>
      </c>
      <c r="AY247" s="12">
        <v>16143</v>
      </c>
      <c r="AZ247" s="13">
        <v>17822</v>
      </c>
    </row>
    <row r="248" spans="1:52" x14ac:dyDescent="0.3">
      <c r="A248" s="1" t="s">
        <v>908</v>
      </c>
      <c r="B248" s="1" t="s">
        <v>909</v>
      </c>
      <c r="C248" s="12">
        <v>135365</v>
      </c>
      <c r="D248" s="12">
        <v>709</v>
      </c>
      <c r="E248" s="12">
        <v>621</v>
      </c>
      <c r="F248" s="12">
        <v>2845</v>
      </c>
      <c r="G248" s="12">
        <v>3173</v>
      </c>
      <c r="H248" s="12">
        <v>135838</v>
      </c>
      <c r="I248" s="12">
        <v>607</v>
      </c>
      <c r="J248" s="12">
        <v>500</v>
      </c>
      <c r="K248" s="12">
        <v>3319</v>
      </c>
      <c r="L248" s="12">
        <v>3415</v>
      </c>
      <c r="M248" s="12">
        <v>135997</v>
      </c>
      <c r="N248" s="12">
        <v>651</v>
      </c>
      <c r="O248" s="12">
        <v>467</v>
      </c>
      <c r="P248" s="12">
        <v>3301</v>
      </c>
      <c r="Q248" s="12">
        <v>3539</v>
      </c>
      <c r="R248" s="12">
        <v>136642</v>
      </c>
      <c r="S248" s="12">
        <v>768</v>
      </c>
      <c r="T248" s="12">
        <v>479</v>
      </c>
      <c r="U248" s="12">
        <v>3434</v>
      </c>
      <c r="V248" s="12">
        <v>3293</v>
      </c>
      <c r="W248" s="12">
        <v>137145</v>
      </c>
      <c r="X248" s="12">
        <v>882</v>
      </c>
      <c r="Y248" s="12">
        <v>535</v>
      </c>
      <c r="Z248" s="12">
        <v>3350</v>
      </c>
      <c r="AA248" s="12">
        <v>3473</v>
      </c>
      <c r="AB248" s="12">
        <v>137821</v>
      </c>
      <c r="AC248" s="12">
        <v>948</v>
      </c>
      <c r="AD248" s="12">
        <v>396</v>
      </c>
      <c r="AE248" s="12">
        <v>3559</v>
      </c>
      <c r="AF248" s="12">
        <v>3515</v>
      </c>
      <c r="AG248" s="12">
        <v>138152</v>
      </c>
      <c r="AH248" s="12">
        <v>610</v>
      </c>
      <c r="AI248" s="12">
        <v>669</v>
      </c>
      <c r="AJ248" s="12">
        <v>3562</v>
      </c>
      <c r="AK248" s="12">
        <v>3390</v>
      </c>
      <c r="AL248" s="12">
        <v>138773</v>
      </c>
      <c r="AM248" s="12">
        <v>924</v>
      </c>
      <c r="AN248" s="12">
        <v>428</v>
      </c>
      <c r="AO248" s="12">
        <v>3507</v>
      </c>
      <c r="AP248" s="12">
        <v>3471</v>
      </c>
      <c r="AQ248" s="12">
        <v>139274</v>
      </c>
      <c r="AR248" s="12">
        <v>808</v>
      </c>
      <c r="AS248" s="12">
        <v>510</v>
      </c>
      <c r="AT248" s="12">
        <v>3634</v>
      </c>
      <c r="AU248" s="12">
        <v>3649</v>
      </c>
      <c r="AV248" s="12">
        <v>139443</v>
      </c>
      <c r="AW248" s="12">
        <v>545</v>
      </c>
      <c r="AX248" s="12">
        <v>656</v>
      </c>
      <c r="AY248" s="12">
        <v>3299</v>
      </c>
      <c r="AZ248" s="13">
        <v>3177</v>
      </c>
    </row>
    <row r="249" spans="1:52" x14ac:dyDescent="0.3">
      <c r="A249" s="1" t="s">
        <v>466</v>
      </c>
      <c r="B249" s="1" t="s">
        <v>467</v>
      </c>
      <c r="C249" s="12">
        <v>77936</v>
      </c>
      <c r="D249" s="12">
        <v>318</v>
      </c>
      <c r="E249" s="12">
        <v>206</v>
      </c>
      <c r="F249" s="12">
        <v>3944</v>
      </c>
      <c r="G249" s="12">
        <v>3731</v>
      </c>
      <c r="H249" s="12">
        <v>78382</v>
      </c>
      <c r="I249" s="12">
        <v>240</v>
      </c>
      <c r="J249" s="12">
        <v>133</v>
      </c>
      <c r="K249" s="12">
        <v>4197</v>
      </c>
      <c r="L249" s="12">
        <v>4016</v>
      </c>
      <c r="M249" s="12">
        <v>78706</v>
      </c>
      <c r="N249" s="12">
        <v>246</v>
      </c>
      <c r="O249" s="12">
        <v>161</v>
      </c>
      <c r="P249" s="12">
        <v>4106</v>
      </c>
      <c r="Q249" s="12">
        <v>4029</v>
      </c>
      <c r="R249" s="12">
        <v>79272</v>
      </c>
      <c r="S249" s="12">
        <v>293</v>
      </c>
      <c r="T249" s="12">
        <v>134</v>
      </c>
      <c r="U249" s="12">
        <v>4413</v>
      </c>
      <c r="V249" s="12">
        <v>4152</v>
      </c>
      <c r="W249" s="12">
        <v>79582</v>
      </c>
      <c r="X249" s="12">
        <v>294</v>
      </c>
      <c r="Y249" s="12">
        <v>168</v>
      </c>
      <c r="Z249" s="12">
        <v>4191</v>
      </c>
      <c r="AA249" s="12">
        <v>4010</v>
      </c>
      <c r="AB249" s="12">
        <v>79880</v>
      </c>
      <c r="AC249" s="12">
        <v>275</v>
      </c>
      <c r="AD249" s="12">
        <v>183</v>
      </c>
      <c r="AE249" s="12">
        <v>4280</v>
      </c>
      <c r="AF249" s="12">
        <v>4061</v>
      </c>
      <c r="AG249" s="12">
        <v>80623</v>
      </c>
      <c r="AH249" s="12">
        <v>252</v>
      </c>
      <c r="AI249" s="12">
        <v>176</v>
      </c>
      <c r="AJ249" s="12">
        <v>5031</v>
      </c>
      <c r="AK249" s="12">
        <v>4304</v>
      </c>
      <c r="AL249" s="12">
        <v>81695</v>
      </c>
      <c r="AM249" s="12">
        <v>339</v>
      </c>
      <c r="AN249" s="12">
        <v>163</v>
      </c>
      <c r="AO249" s="12">
        <v>5306</v>
      </c>
      <c r="AP249" s="12">
        <v>4386</v>
      </c>
      <c r="AQ249" s="12">
        <v>82311</v>
      </c>
      <c r="AR249" s="12">
        <v>250</v>
      </c>
      <c r="AS249" s="12">
        <v>265</v>
      </c>
      <c r="AT249" s="12">
        <v>5196</v>
      </c>
      <c r="AU249" s="12">
        <v>4538</v>
      </c>
      <c r="AV249" s="12">
        <v>83290</v>
      </c>
      <c r="AW249" s="12">
        <v>248</v>
      </c>
      <c r="AX249" s="12">
        <v>140</v>
      </c>
      <c r="AY249" s="12">
        <v>4516</v>
      </c>
      <c r="AZ249" s="13">
        <v>3610</v>
      </c>
    </row>
    <row r="250" spans="1:52" x14ac:dyDescent="0.3">
      <c r="A250" s="1" t="s">
        <v>468</v>
      </c>
      <c r="B250" s="1" t="s">
        <v>469</v>
      </c>
      <c r="C250" s="12">
        <v>97076</v>
      </c>
      <c r="D250" s="12">
        <v>229</v>
      </c>
      <c r="E250" s="12">
        <v>199</v>
      </c>
      <c r="F250" s="12">
        <v>4673</v>
      </c>
      <c r="G250" s="12">
        <v>4258</v>
      </c>
      <c r="H250" s="12">
        <v>97789</v>
      </c>
      <c r="I250" s="12">
        <v>213</v>
      </c>
      <c r="J250" s="12">
        <v>157</v>
      </c>
      <c r="K250" s="12">
        <v>5108</v>
      </c>
      <c r="L250" s="12">
        <v>4544</v>
      </c>
      <c r="M250" s="12">
        <v>98431</v>
      </c>
      <c r="N250" s="12">
        <v>189</v>
      </c>
      <c r="O250" s="12">
        <v>147</v>
      </c>
      <c r="P250" s="12">
        <v>4963</v>
      </c>
      <c r="Q250" s="12">
        <v>4334</v>
      </c>
      <c r="R250" s="12">
        <v>99596</v>
      </c>
      <c r="S250" s="12">
        <v>212</v>
      </c>
      <c r="T250" s="12">
        <v>112</v>
      </c>
      <c r="U250" s="12">
        <v>5569</v>
      </c>
      <c r="V250" s="12">
        <v>4515</v>
      </c>
      <c r="W250" s="12">
        <v>100251</v>
      </c>
      <c r="X250" s="12">
        <v>224</v>
      </c>
      <c r="Y250" s="12">
        <v>128</v>
      </c>
      <c r="Z250" s="12">
        <v>5534</v>
      </c>
      <c r="AA250" s="12">
        <v>4954</v>
      </c>
      <c r="AB250" s="12">
        <v>100720</v>
      </c>
      <c r="AC250" s="12">
        <v>224</v>
      </c>
      <c r="AD250" s="12">
        <v>131</v>
      </c>
      <c r="AE250" s="12">
        <v>5389</v>
      </c>
      <c r="AF250" s="12">
        <v>4940</v>
      </c>
      <c r="AG250" s="12">
        <v>101543</v>
      </c>
      <c r="AH250" s="12">
        <v>215</v>
      </c>
      <c r="AI250" s="12">
        <v>120</v>
      </c>
      <c r="AJ250" s="12">
        <v>6063</v>
      </c>
      <c r="AK250" s="12">
        <v>5219</v>
      </c>
      <c r="AL250" s="12">
        <v>102493</v>
      </c>
      <c r="AM250" s="12">
        <v>221</v>
      </c>
      <c r="AN250" s="12">
        <v>154</v>
      </c>
      <c r="AO250" s="12">
        <v>6312</v>
      </c>
      <c r="AP250" s="12">
        <v>5175</v>
      </c>
      <c r="AQ250" s="12">
        <v>103895</v>
      </c>
      <c r="AR250" s="12">
        <v>192</v>
      </c>
      <c r="AS250" s="12">
        <v>128</v>
      </c>
      <c r="AT250" s="12">
        <v>6584</v>
      </c>
      <c r="AU250" s="12">
        <v>5105</v>
      </c>
      <c r="AV250" s="12">
        <v>104857</v>
      </c>
      <c r="AW250" s="12">
        <v>174</v>
      </c>
      <c r="AX250" s="12">
        <v>112</v>
      </c>
      <c r="AY250" s="12">
        <v>5563</v>
      </c>
      <c r="AZ250" s="13">
        <v>4339</v>
      </c>
    </row>
    <row r="251" spans="1:52" x14ac:dyDescent="0.3">
      <c r="A251" s="1" t="s">
        <v>470</v>
      </c>
      <c r="B251" s="1" t="s">
        <v>471</v>
      </c>
      <c r="C251" s="12">
        <v>140188</v>
      </c>
      <c r="D251" s="12">
        <v>667</v>
      </c>
      <c r="E251" s="12">
        <v>489</v>
      </c>
      <c r="F251" s="12">
        <v>6566</v>
      </c>
      <c r="G251" s="12">
        <v>6299</v>
      </c>
      <c r="H251" s="12">
        <v>141260</v>
      </c>
      <c r="I251" s="12">
        <v>635</v>
      </c>
      <c r="J251" s="12">
        <v>551</v>
      </c>
      <c r="K251" s="12">
        <v>7224</v>
      </c>
      <c r="L251" s="12">
        <v>6481</v>
      </c>
      <c r="M251" s="12">
        <v>142983</v>
      </c>
      <c r="N251" s="12">
        <v>660</v>
      </c>
      <c r="O251" s="12">
        <v>547</v>
      </c>
      <c r="P251" s="12">
        <v>7503</v>
      </c>
      <c r="Q251" s="12">
        <v>6117</v>
      </c>
      <c r="R251" s="12">
        <v>144664</v>
      </c>
      <c r="S251" s="12">
        <v>723</v>
      </c>
      <c r="T251" s="12">
        <v>390</v>
      </c>
      <c r="U251" s="12">
        <v>7844</v>
      </c>
      <c r="V251" s="12">
        <v>6807</v>
      </c>
      <c r="W251" s="12">
        <v>145969</v>
      </c>
      <c r="X251" s="12">
        <v>758</v>
      </c>
      <c r="Y251" s="12">
        <v>433</v>
      </c>
      <c r="Z251" s="12">
        <v>7744</v>
      </c>
      <c r="AA251" s="12">
        <v>6876</v>
      </c>
      <c r="AB251" s="12">
        <v>147540</v>
      </c>
      <c r="AC251" s="12">
        <v>814</v>
      </c>
      <c r="AD251" s="12">
        <v>379</v>
      </c>
      <c r="AE251" s="12">
        <v>7565</v>
      </c>
      <c r="AF251" s="12">
        <v>6755</v>
      </c>
      <c r="AG251" s="12">
        <v>148345</v>
      </c>
      <c r="AH251" s="12">
        <v>686</v>
      </c>
      <c r="AI251" s="12">
        <v>390</v>
      </c>
      <c r="AJ251" s="12">
        <v>7994</v>
      </c>
      <c r="AK251" s="12">
        <v>7596</v>
      </c>
      <c r="AL251" s="12">
        <v>149716</v>
      </c>
      <c r="AM251" s="12">
        <v>863</v>
      </c>
      <c r="AN251" s="12">
        <v>499</v>
      </c>
      <c r="AO251" s="12">
        <v>8309</v>
      </c>
      <c r="AP251" s="12">
        <v>7431</v>
      </c>
      <c r="AQ251" s="12">
        <v>151022</v>
      </c>
      <c r="AR251" s="12">
        <v>727</v>
      </c>
      <c r="AS251" s="12">
        <v>532</v>
      </c>
      <c r="AT251" s="12">
        <v>8546</v>
      </c>
      <c r="AU251" s="12">
        <v>7571</v>
      </c>
      <c r="AV251" s="12">
        <v>152142</v>
      </c>
      <c r="AW251" s="12">
        <v>688</v>
      </c>
      <c r="AX251" s="12">
        <v>580</v>
      </c>
      <c r="AY251" s="12">
        <v>7811</v>
      </c>
      <c r="AZ251" s="13">
        <v>6794</v>
      </c>
    </row>
    <row r="252" spans="1:52" x14ac:dyDescent="0.3">
      <c r="A252" s="1" t="s">
        <v>910</v>
      </c>
      <c r="B252" s="1" t="s">
        <v>911</v>
      </c>
      <c r="C252" s="12">
        <v>139011</v>
      </c>
      <c r="D252" s="12">
        <v>1597</v>
      </c>
      <c r="E252" s="12">
        <v>1151</v>
      </c>
      <c r="F252" s="12">
        <v>2872</v>
      </c>
      <c r="G252" s="12">
        <v>2817</v>
      </c>
      <c r="H252" s="12">
        <v>140357</v>
      </c>
      <c r="I252" s="12">
        <v>1426</v>
      </c>
      <c r="J252" s="12">
        <v>927</v>
      </c>
      <c r="K252" s="12">
        <v>2956</v>
      </c>
      <c r="L252" s="12">
        <v>3332</v>
      </c>
      <c r="M252" s="12">
        <v>141329</v>
      </c>
      <c r="N252" s="12">
        <v>1384</v>
      </c>
      <c r="O252" s="12">
        <v>1086</v>
      </c>
      <c r="P252" s="12">
        <v>2938</v>
      </c>
      <c r="Q252" s="12">
        <v>3291</v>
      </c>
      <c r="R252" s="12">
        <v>142895</v>
      </c>
      <c r="S252" s="12">
        <v>1317</v>
      </c>
      <c r="T252" s="12">
        <v>670</v>
      </c>
      <c r="U252" s="12">
        <v>2953</v>
      </c>
      <c r="V252" s="12">
        <v>3131</v>
      </c>
      <c r="W252" s="12">
        <v>144002</v>
      </c>
      <c r="X252" s="12">
        <v>1398</v>
      </c>
      <c r="Y252" s="12">
        <v>769</v>
      </c>
      <c r="Z252" s="12">
        <v>3017</v>
      </c>
      <c r="AA252" s="12">
        <v>3417</v>
      </c>
      <c r="AB252" s="12">
        <v>145389</v>
      </c>
      <c r="AC252" s="12">
        <v>1200</v>
      </c>
      <c r="AD252" s="12">
        <v>592</v>
      </c>
      <c r="AE252" s="12">
        <v>3411</v>
      </c>
      <c r="AF252" s="12">
        <v>3485</v>
      </c>
      <c r="AG252" s="12">
        <v>146427</v>
      </c>
      <c r="AH252" s="12">
        <v>951</v>
      </c>
      <c r="AI252" s="12">
        <v>691</v>
      </c>
      <c r="AJ252" s="12">
        <v>3929</v>
      </c>
      <c r="AK252" s="12">
        <v>4028</v>
      </c>
      <c r="AL252" s="12">
        <v>147392</v>
      </c>
      <c r="AM252" s="12">
        <v>969</v>
      </c>
      <c r="AN252" s="12">
        <v>506</v>
      </c>
      <c r="AO252" s="12">
        <v>3634</v>
      </c>
      <c r="AP252" s="12">
        <v>3896</v>
      </c>
      <c r="AQ252" s="12">
        <v>148528</v>
      </c>
      <c r="AR252" s="12">
        <v>1141</v>
      </c>
      <c r="AS252" s="12">
        <v>595</v>
      </c>
      <c r="AT252" s="12">
        <v>3757</v>
      </c>
      <c r="AU252" s="12">
        <v>3951</v>
      </c>
      <c r="AV252" s="12">
        <v>148953</v>
      </c>
      <c r="AW252" s="12">
        <v>818</v>
      </c>
      <c r="AX252" s="12">
        <v>929</v>
      </c>
      <c r="AY252" s="12">
        <v>3391</v>
      </c>
      <c r="AZ252" s="13">
        <v>3482</v>
      </c>
    </row>
    <row r="253" spans="1:52" x14ac:dyDescent="0.3">
      <c r="A253" s="1" t="s">
        <v>472</v>
      </c>
      <c r="B253" s="15" t="s">
        <v>473</v>
      </c>
      <c r="C253" s="12">
        <v>138368</v>
      </c>
      <c r="D253" s="12">
        <v>1924</v>
      </c>
      <c r="E253" s="12">
        <v>758</v>
      </c>
      <c r="F253" s="12">
        <v>5646</v>
      </c>
      <c r="G253" s="12">
        <v>6360</v>
      </c>
      <c r="H253" s="12">
        <v>138726</v>
      </c>
      <c r="I253" s="12">
        <v>1014</v>
      </c>
      <c r="J253" s="12">
        <v>619</v>
      </c>
      <c r="K253" s="12">
        <v>6006</v>
      </c>
      <c r="L253" s="12">
        <v>6679</v>
      </c>
      <c r="M253" s="12">
        <v>138911</v>
      </c>
      <c r="N253" s="12">
        <v>1054</v>
      </c>
      <c r="O253" s="12">
        <v>444</v>
      </c>
      <c r="P253" s="12">
        <v>6016</v>
      </c>
      <c r="Q253" s="12">
        <v>7094</v>
      </c>
      <c r="R253" s="12">
        <v>138991</v>
      </c>
      <c r="S253" s="12">
        <v>1197</v>
      </c>
      <c r="T253" s="12">
        <v>723</v>
      </c>
      <c r="U253" s="12">
        <v>5821</v>
      </c>
      <c r="V253" s="12">
        <v>6919</v>
      </c>
      <c r="W253" s="12">
        <v>139310</v>
      </c>
      <c r="X253" s="12">
        <v>1274</v>
      </c>
      <c r="Y253" s="12">
        <v>545</v>
      </c>
      <c r="Z253" s="12">
        <v>6184</v>
      </c>
      <c r="AA253" s="12">
        <v>7071</v>
      </c>
      <c r="AB253" s="12">
        <v>140326</v>
      </c>
      <c r="AC253" s="12">
        <v>1625</v>
      </c>
      <c r="AD253" s="12">
        <v>391</v>
      </c>
      <c r="AE253" s="12">
        <v>6013</v>
      </c>
      <c r="AF253" s="12">
        <v>6714</v>
      </c>
      <c r="AG253" s="12">
        <v>140639</v>
      </c>
      <c r="AH253" s="12">
        <v>1096</v>
      </c>
      <c r="AI253" s="12">
        <v>420</v>
      </c>
      <c r="AJ253" s="12">
        <v>6899</v>
      </c>
      <c r="AK253" s="12">
        <v>7779</v>
      </c>
      <c r="AL253" s="12">
        <v>140545</v>
      </c>
      <c r="AM253" s="12">
        <v>1432</v>
      </c>
      <c r="AN253" s="12">
        <v>247</v>
      </c>
      <c r="AO253" s="12">
        <v>6599</v>
      </c>
      <c r="AP253" s="12">
        <v>8187</v>
      </c>
      <c r="AQ253" s="12">
        <v>140980</v>
      </c>
      <c r="AR253" s="12">
        <v>1570</v>
      </c>
      <c r="AS253" s="12">
        <v>403</v>
      </c>
      <c r="AT253" s="12">
        <v>7041</v>
      </c>
      <c r="AU253" s="12">
        <v>8168</v>
      </c>
      <c r="AV253" s="12">
        <v>141285</v>
      </c>
      <c r="AW253" s="12">
        <v>1492</v>
      </c>
      <c r="AX253" s="12">
        <v>358</v>
      </c>
      <c r="AY253" s="12">
        <v>6208</v>
      </c>
      <c r="AZ253" s="13">
        <v>7116</v>
      </c>
    </row>
    <row r="254" spans="1:52" x14ac:dyDescent="0.3">
      <c r="A254" s="1" t="s">
        <v>474</v>
      </c>
      <c r="B254" s="1" t="s">
        <v>475</v>
      </c>
      <c r="C254" s="12">
        <v>83450</v>
      </c>
      <c r="D254" s="12">
        <v>179</v>
      </c>
      <c r="E254" s="12">
        <v>106</v>
      </c>
      <c r="F254" s="12">
        <v>2541</v>
      </c>
      <c r="G254" s="12">
        <v>2092</v>
      </c>
      <c r="H254" s="12">
        <v>84240</v>
      </c>
      <c r="I254" s="12">
        <v>174</v>
      </c>
      <c r="J254" s="12">
        <v>150</v>
      </c>
      <c r="K254" s="12">
        <v>2678</v>
      </c>
      <c r="L254" s="12">
        <v>2143</v>
      </c>
      <c r="M254" s="12">
        <v>84710</v>
      </c>
      <c r="N254" s="12">
        <v>88</v>
      </c>
      <c r="O254" s="12">
        <v>133</v>
      </c>
      <c r="P254" s="12">
        <v>2900</v>
      </c>
      <c r="Q254" s="12">
        <v>2279</v>
      </c>
      <c r="R254" s="12">
        <v>86220</v>
      </c>
      <c r="S254" s="12">
        <v>149</v>
      </c>
      <c r="T254" s="12">
        <v>189</v>
      </c>
      <c r="U254" s="12">
        <v>3378</v>
      </c>
      <c r="V254" s="12">
        <v>2318</v>
      </c>
      <c r="W254" s="12">
        <v>87390</v>
      </c>
      <c r="X254" s="12">
        <v>171</v>
      </c>
      <c r="Y254" s="12">
        <v>191</v>
      </c>
      <c r="Z254" s="12">
        <v>3474</v>
      </c>
      <c r="AA254" s="12">
        <v>2467</v>
      </c>
      <c r="AB254" s="12">
        <v>88610</v>
      </c>
      <c r="AC254" s="12">
        <v>207</v>
      </c>
      <c r="AD254" s="12">
        <v>122</v>
      </c>
      <c r="AE254" s="12">
        <v>3424</v>
      </c>
      <c r="AF254" s="12">
        <v>2501</v>
      </c>
      <c r="AG254" s="12">
        <v>90090</v>
      </c>
      <c r="AH254" s="12">
        <v>159</v>
      </c>
      <c r="AI254" s="12">
        <v>114</v>
      </c>
      <c r="AJ254" s="12">
        <v>3621</v>
      </c>
      <c r="AK254" s="12">
        <v>2395</v>
      </c>
      <c r="AL254" s="12">
        <v>91340</v>
      </c>
      <c r="AM254" s="12">
        <v>190</v>
      </c>
      <c r="AN254" s="12">
        <v>150</v>
      </c>
      <c r="AO254" s="12">
        <v>3600</v>
      </c>
      <c r="AP254" s="12">
        <v>2550</v>
      </c>
      <c r="AQ254" s="12">
        <v>92460</v>
      </c>
      <c r="AR254" s="12">
        <v>230</v>
      </c>
      <c r="AS254" s="12">
        <v>160</v>
      </c>
      <c r="AT254" s="12">
        <v>3540</v>
      </c>
      <c r="AU254" s="12">
        <v>2680</v>
      </c>
      <c r="AV254" s="12">
        <v>93150</v>
      </c>
      <c r="AW254" s="12">
        <v>150</v>
      </c>
      <c r="AX254" s="12">
        <v>220</v>
      </c>
      <c r="AY254" s="12">
        <v>3080</v>
      </c>
      <c r="AZ254" s="13">
        <v>2380</v>
      </c>
    </row>
    <row r="255" spans="1:52" x14ac:dyDescent="0.3">
      <c r="A255" s="1" t="s">
        <v>476</v>
      </c>
      <c r="B255" s="15" t="s">
        <v>477</v>
      </c>
      <c r="C255" s="12">
        <v>249895</v>
      </c>
      <c r="D255" s="12">
        <v>1918</v>
      </c>
      <c r="E255" s="12">
        <v>1592</v>
      </c>
      <c r="F255" s="12">
        <v>10072</v>
      </c>
      <c r="G255" s="12">
        <v>9095</v>
      </c>
      <c r="H255" s="12">
        <v>252773</v>
      </c>
      <c r="I255" s="12">
        <v>1495</v>
      </c>
      <c r="J255" s="12">
        <v>1355</v>
      </c>
      <c r="K255" s="12">
        <v>10712</v>
      </c>
      <c r="L255" s="12">
        <v>10301</v>
      </c>
      <c r="M255" s="12">
        <v>256376</v>
      </c>
      <c r="N255" s="12">
        <v>1564</v>
      </c>
      <c r="O255" s="12">
        <v>1551</v>
      </c>
      <c r="P255" s="12">
        <v>11110</v>
      </c>
      <c r="Q255" s="12">
        <v>9747</v>
      </c>
      <c r="R255" s="12">
        <v>260225</v>
      </c>
      <c r="S255" s="12">
        <v>2215</v>
      </c>
      <c r="T255" s="12">
        <v>1201</v>
      </c>
      <c r="U255" s="12">
        <v>11142</v>
      </c>
      <c r="V255" s="12">
        <v>10516</v>
      </c>
      <c r="W255" s="12">
        <v>263181</v>
      </c>
      <c r="X255" s="12">
        <v>2660</v>
      </c>
      <c r="Y255" s="12">
        <v>1551</v>
      </c>
      <c r="Z255" s="12">
        <v>10675</v>
      </c>
      <c r="AA255" s="12">
        <v>10735</v>
      </c>
      <c r="AB255" s="12">
        <v>266240</v>
      </c>
      <c r="AC255" s="12">
        <v>2854</v>
      </c>
      <c r="AD255" s="12">
        <v>1279</v>
      </c>
      <c r="AE255" s="12">
        <v>10806</v>
      </c>
      <c r="AF255" s="12">
        <v>11391</v>
      </c>
      <c r="AG255" s="12">
        <v>267521</v>
      </c>
      <c r="AH255" s="12">
        <v>2440</v>
      </c>
      <c r="AI255" s="12">
        <v>1518</v>
      </c>
      <c r="AJ255" s="12">
        <v>12320</v>
      </c>
      <c r="AK255" s="12">
        <v>13794</v>
      </c>
      <c r="AL255" s="12">
        <v>268607</v>
      </c>
      <c r="AM255" s="12">
        <v>2378</v>
      </c>
      <c r="AN255" s="12">
        <v>2050</v>
      </c>
      <c r="AO255" s="12">
        <v>12841</v>
      </c>
      <c r="AP255" s="12">
        <v>13724</v>
      </c>
      <c r="AQ255" s="12">
        <v>269457</v>
      </c>
      <c r="AR255" s="12">
        <v>2168</v>
      </c>
      <c r="AS255" s="12">
        <v>2074</v>
      </c>
      <c r="AT255" s="12">
        <v>12925</v>
      </c>
      <c r="AU255" s="12">
        <v>13723</v>
      </c>
      <c r="AV255" s="12">
        <v>270203</v>
      </c>
      <c r="AW255" s="12">
        <v>1889</v>
      </c>
      <c r="AX255" s="12">
        <v>2419</v>
      </c>
      <c r="AY255" s="12">
        <v>11612</v>
      </c>
      <c r="AZ255" s="13">
        <v>11735</v>
      </c>
    </row>
    <row r="256" spans="1:52" x14ac:dyDescent="0.3">
      <c r="A256" s="1" t="s">
        <v>478</v>
      </c>
      <c r="B256" s="1" t="s">
        <v>479</v>
      </c>
      <c r="C256" s="12">
        <v>85637</v>
      </c>
      <c r="D256" s="12">
        <v>411</v>
      </c>
      <c r="E256" s="12">
        <v>445</v>
      </c>
      <c r="F256" s="12">
        <v>4724</v>
      </c>
      <c r="G256" s="12">
        <v>4548</v>
      </c>
      <c r="H256" s="12">
        <v>86096</v>
      </c>
      <c r="I256" s="12">
        <v>338</v>
      </c>
      <c r="J256" s="12">
        <v>459</v>
      </c>
      <c r="K256" s="12">
        <v>4970</v>
      </c>
      <c r="L256" s="12">
        <v>4432</v>
      </c>
      <c r="M256" s="12">
        <v>86761</v>
      </c>
      <c r="N256" s="12">
        <v>320</v>
      </c>
      <c r="O256" s="12">
        <v>465</v>
      </c>
      <c r="P256" s="12">
        <v>5043</v>
      </c>
      <c r="Q256" s="12">
        <v>4263</v>
      </c>
      <c r="R256" s="12">
        <v>86871</v>
      </c>
      <c r="S256" s="12">
        <v>377</v>
      </c>
      <c r="T256" s="12">
        <v>316</v>
      </c>
      <c r="U256" s="12">
        <v>5105</v>
      </c>
      <c r="V256" s="12">
        <v>5035</v>
      </c>
      <c r="W256" s="12">
        <v>86978</v>
      </c>
      <c r="X256" s="12">
        <v>443</v>
      </c>
      <c r="Y256" s="12">
        <v>309</v>
      </c>
      <c r="Z256" s="12">
        <v>4804</v>
      </c>
      <c r="AA256" s="12">
        <v>4778</v>
      </c>
      <c r="AB256" s="12">
        <v>87258</v>
      </c>
      <c r="AC256" s="12">
        <v>451</v>
      </c>
      <c r="AD256" s="12">
        <v>272</v>
      </c>
      <c r="AE256" s="12">
        <v>4860</v>
      </c>
      <c r="AF256" s="12">
        <v>4704</v>
      </c>
      <c r="AG256" s="12">
        <v>87128</v>
      </c>
      <c r="AH256" s="12">
        <v>396</v>
      </c>
      <c r="AI256" s="12">
        <v>292</v>
      </c>
      <c r="AJ256" s="12">
        <v>5373</v>
      </c>
      <c r="AK256" s="12">
        <v>5502</v>
      </c>
      <c r="AL256" s="12">
        <v>87253</v>
      </c>
      <c r="AM256" s="12">
        <v>473</v>
      </c>
      <c r="AN256" s="12">
        <v>310</v>
      </c>
      <c r="AO256" s="12">
        <v>5448</v>
      </c>
      <c r="AP256" s="12">
        <v>5461</v>
      </c>
      <c r="AQ256" s="12">
        <v>87245</v>
      </c>
      <c r="AR256" s="12">
        <v>409</v>
      </c>
      <c r="AS256" s="12">
        <v>281</v>
      </c>
      <c r="AT256" s="12">
        <v>5388</v>
      </c>
      <c r="AU256" s="12">
        <v>5379</v>
      </c>
      <c r="AV256" s="12">
        <v>87547</v>
      </c>
      <c r="AW256" s="12">
        <v>388</v>
      </c>
      <c r="AX256" s="12">
        <v>422</v>
      </c>
      <c r="AY256" s="12">
        <v>5217</v>
      </c>
      <c r="AZ256" s="13">
        <v>4571</v>
      </c>
    </row>
    <row r="257" spans="1:52" x14ac:dyDescent="0.3">
      <c r="A257" s="1" t="s">
        <v>480</v>
      </c>
      <c r="B257" s="1" t="s">
        <v>912</v>
      </c>
      <c r="C257" s="12">
        <v>91508</v>
      </c>
      <c r="D257" s="12">
        <v>132</v>
      </c>
      <c r="E257" s="12">
        <v>220</v>
      </c>
      <c r="F257" s="12">
        <v>4067</v>
      </c>
      <c r="G257" s="12">
        <v>3791</v>
      </c>
      <c r="H257" s="12">
        <v>91737</v>
      </c>
      <c r="I257" s="12">
        <v>197</v>
      </c>
      <c r="J257" s="12">
        <v>258</v>
      </c>
      <c r="K257" s="12">
        <v>4285</v>
      </c>
      <c r="L257" s="12">
        <v>3908</v>
      </c>
      <c r="M257" s="12">
        <v>92249</v>
      </c>
      <c r="N257" s="12">
        <v>172</v>
      </c>
      <c r="O257" s="12">
        <v>122</v>
      </c>
      <c r="P257" s="12">
        <v>4396</v>
      </c>
      <c r="Q257" s="12">
        <v>3811</v>
      </c>
      <c r="R257" s="12">
        <v>92540</v>
      </c>
      <c r="S257" s="12">
        <v>200</v>
      </c>
      <c r="T257" s="12">
        <v>162</v>
      </c>
      <c r="U257" s="12">
        <v>4530</v>
      </c>
      <c r="V257" s="12">
        <v>4113</v>
      </c>
      <c r="W257" s="12">
        <v>92805</v>
      </c>
      <c r="X257" s="12">
        <v>210</v>
      </c>
      <c r="Y257" s="12">
        <v>165</v>
      </c>
      <c r="Z257" s="12">
        <v>4409</v>
      </c>
      <c r="AA257" s="12">
        <v>4048</v>
      </c>
      <c r="AB257" s="12">
        <v>93276</v>
      </c>
      <c r="AC257" s="12">
        <v>263</v>
      </c>
      <c r="AD257" s="12">
        <v>103</v>
      </c>
      <c r="AE257" s="12">
        <v>4549</v>
      </c>
      <c r="AF257" s="12">
        <v>4096</v>
      </c>
      <c r="AG257" s="12">
        <v>93590</v>
      </c>
      <c r="AH257" s="12">
        <v>218</v>
      </c>
      <c r="AI257" s="12">
        <v>169</v>
      </c>
      <c r="AJ257" s="12">
        <v>4728</v>
      </c>
      <c r="AK257" s="12">
        <v>4165</v>
      </c>
      <c r="AL257" s="12">
        <v>94142</v>
      </c>
      <c r="AM257" s="12">
        <v>257</v>
      </c>
      <c r="AN257" s="12">
        <v>170</v>
      </c>
      <c r="AO257" s="12">
        <v>4998</v>
      </c>
      <c r="AP257" s="12">
        <v>4251</v>
      </c>
      <c r="AQ257" s="12">
        <v>94590</v>
      </c>
      <c r="AR257" s="12">
        <v>228</v>
      </c>
      <c r="AS257" s="12">
        <v>133</v>
      </c>
      <c r="AT257" s="12">
        <v>5017</v>
      </c>
      <c r="AU257" s="12">
        <v>4338</v>
      </c>
      <c r="AV257" s="12">
        <v>95164</v>
      </c>
      <c r="AW257" s="12">
        <v>225</v>
      </c>
      <c r="AX257" s="12">
        <v>149</v>
      </c>
      <c r="AY257" s="12">
        <v>4426</v>
      </c>
      <c r="AZ257" s="13">
        <v>3529</v>
      </c>
    </row>
    <row r="258" spans="1:52" x14ac:dyDescent="0.3">
      <c r="A258" s="1" t="s">
        <v>481</v>
      </c>
      <c r="B258" s="15" t="s">
        <v>482</v>
      </c>
      <c r="C258" s="12">
        <v>93470</v>
      </c>
      <c r="D258" s="12">
        <v>407</v>
      </c>
      <c r="E258" s="12">
        <v>502</v>
      </c>
      <c r="F258" s="12">
        <v>2633</v>
      </c>
      <c r="G258" s="12">
        <v>2700</v>
      </c>
      <c r="H258" s="12">
        <v>92930</v>
      </c>
      <c r="I258" s="12">
        <v>315</v>
      </c>
      <c r="J258" s="12">
        <v>414</v>
      </c>
      <c r="K258" s="12">
        <v>3097</v>
      </c>
      <c r="L258" s="12">
        <v>2671</v>
      </c>
      <c r="M258" s="12">
        <v>94360</v>
      </c>
      <c r="N258" s="12">
        <v>227</v>
      </c>
      <c r="O258" s="12">
        <v>373</v>
      </c>
      <c r="P258" s="12">
        <v>3301</v>
      </c>
      <c r="Q258" s="12">
        <v>2559</v>
      </c>
      <c r="R258" s="12">
        <v>94770</v>
      </c>
      <c r="S258" s="12">
        <v>282</v>
      </c>
      <c r="T258" s="12">
        <v>324</v>
      </c>
      <c r="U258" s="12">
        <v>3197</v>
      </c>
      <c r="V258" s="12">
        <v>2688</v>
      </c>
      <c r="W258" s="12">
        <v>95510</v>
      </c>
      <c r="X258" s="12">
        <v>332</v>
      </c>
      <c r="Y258" s="12">
        <v>454</v>
      </c>
      <c r="Z258" s="12">
        <v>3348</v>
      </c>
      <c r="AA258" s="12">
        <v>2816</v>
      </c>
      <c r="AB258" s="12">
        <v>96070</v>
      </c>
      <c r="AC258" s="12">
        <v>321</v>
      </c>
      <c r="AD258" s="12">
        <v>241</v>
      </c>
      <c r="AE258" s="12">
        <v>3242</v>
      </c>
      <c r="AF258" s="12">
        <v>2769</v>
      </c>
      <c r="AG258" s="12">
        <v>95780</v>
      </c>
      <c r="AH258" s="12">
        <v>200</v>
      </c>
      <c r="AI258" s="12">
        <v>304</v>
      </c>
      <c r="AJ258" s="12">
        <v>2938</v>
      </c>
      <c r="AK258" s="12">
        <v>2831</v>
      </c>
      <c r="AL258" s="12">
        <v>95520</v>
      </c>
      <c r="AM258" s="12">
        <v>220</v>
      </c>
      <c r="AN258" s="12">
        <v>340</v>
      </c>
      <c r="AO258" s="12">
        <v>2860</v>
      </c>
      <c r="AP258" s="12">
        <v>2690</v>
      </c>
      <c r="AQ258" s="12">
        <v>95820</v>
      </c>
      <c r="AR258" s="12">
        <v>300</v>
      </c>
      <c r="AS258" s="12">
        <v>260</v>
      </c>
      <c r="AT258" s="12">
        <v>2880</v>
      </c>
      <c r="AU258" s="12">
        <v>2630</v>
      </c>
      <c r="AV258" s="12">
        <v>95710</v>
      </c>
      <c r="AW258" s="12">
        <v>280</v>
      </c>
      <c r="AX258" s="12">
        <v>380</v>
      </c>
      <c r="AY258" s="12">
        <v>2440</v>
      </c>
      <c r="AZ258" s="13">
        <v>2320</v>
      </c>
    </row>
    <row r="259" spans="1:52" x14ac:dyDescent="0.3">
      <c r="A259" s="1" t="s">
        <v>312</v>
      </c>
      <c r="B259" s="1" t="s">
        <v>931</v>
      </c>
      <c r="C259" s="12">
        <v>27690</v>
      </c>
      <c r="D259" s="12">
        <v>60</v>
      </c>
      <c r="E259" s="12">
        <v>57</v>
      </c>
      <c r="F259" s="12">
        <v>848</v>
      </c>
      <c r="G259" s="12">
        <v>828</v>
      </c>
      <c r="H259" s="12">
        <v>27560</v>
      </c>
      <c r="I259" s="12">
        <v>44</v>
      </c>
      <c r="J259" s="12">
        <v>81</v>
      </c>
      <c r="K259" s="12">
        <v>822</v>
      </c>
      <c r="L259" s="12">
        <v>772</v>
      </c>
      <c r="M259" s="12">
        <v>27400</v>
      </c>
      <c r="N259" s="12">
        <v>28</v>
      </c>
      <c r="O259" s="12">
        <v>87</v>
      </c>
      <c r="P259" s="12">
        <v>833</v>
      </c>
      <c r="Q259" s="12">
        <v>793</v>
      </c>
      <c r="R259" s="12">
        <v>27250</v>
      </c>
      <c r="S259" s="12">
        <v>32</v>
      </c>
      <c r="T259" s="12">
        <v>80</v>
      </c>
      <c r="U259" s="12">
        <v>786</v>
      </c>
      <c r="V259" s="12">
        <v>826</v>
      </c>
      <c r="W259" s="12">
        <v>27070</v>
      </c>
      <c r="X259" s="12">
        <v>55</v>
      </c>
      <c r="Y259" s="12">
        <v>53</v>
      </c>
      <c r="Z259" s="12">
        <v>826</v>
      </c>
      <c r="AA259" s="12">
        <v>833</v>
      </c>
      <c r="AB259" s="12">
        <v>26900</v>
      </c>
      <c r="AC259" s="12">
        <v>72</v>
      </c>
      <c r="AD259" s="12">
        <v>53</v>
      </c>
      <c r="AE259" s="12">
        <v>765</v>
      </c>
      <c r="AF259" s="12">
        <v>851</v>
      </c>
      <c r="AG259" s="12">
        <v>26950</v>
      </c>
      <c r="AH259" s="12">
        <v>64</v>
      </c>
      <c r="AI259" s="12">
        <v>53</v>
      </c>
      <c r="AJ259" s="12">
        <v>925</v>
      </c>
      <c r="AK259" s="12">
        <v>781</v>
      </c>
      <c r="AL259" s="12">
        <v>26830</v>
      </c>
      <c r="AM259" s="12">
        <v>50</v>
      </c>
      <c r="AN259" s="12">
        <v>70</v>
      </c>
      <c r="AO259" s="12">
        <v>810</v>
      </c>
      <c r="AP259" s="12">
        <v>770</v>
      </c>
      <c r="AQ259" s="12">
        <v>26720</v>
      </c>
      <c r="AR259" s="12">
        <v>50</v>
      </c>
      <c r="AS259" s="12">
        <v>60</v>
      </c>
      <c r="AT259" s="12">
        <v>800</v>
      </c>
      <c r="AU259" s="12">
        <v>740</v>
      </c>
      <c r="AV259" s="12">
        <v>26500</v>
      </c>
      <c r="AW259" s="12">
        <v>40</v>
      </c>
      <c r="AX259" s="12">
        <v>90</v>
      </c>
      <c r="AY259" s="12">
        <v>680</v>
      </c>
      <c r="AZ259" s="13">
        <v>660</v>
      </c>
    </row>
    <row r="260" spans="1:52" x14ac:dyDescent="0.3">
      <c r="A260" s="1" t="s">
        <v>483</v>
      </c>
      <c r="B260" s="1" t="s">
        <v>913</v>
      </c>
      <c r="C260" s="12">
        <v>139880</v>
      </c>
      <c r="D260" s="12">
        <v>119</v>
      </c>
      <c r="E260" s="12">
        <v>127</v>
      </c>
      <c r="F260" s="12">
        <v>3864</v>
      </c>
      <c r="G260" s="12">
        <v>3626</v>
      </c>
      <c r="H260" s="12">
        <v>140081</v>
      </c>
      <c r="I260" s="12">
        <v>168</v>
      </c>
      <c r="J260" s="12">
        <v>175</v>
      </c>
      <c r="K260" s="12">
        <v>4223</v>
      </c>
      <c r="L260" s="12">
        <v>4003</v>
      </c>
      <c r="M260" s="12">
        <v>139867</v>
      </c>
      <c r="N260" s="12">
        <v>199</v>
      </c>
      <c r="O260" s="12">
        <v>93</v>
      </c>
      <c r="P260" s="12">
        <v>3898</v>
      </c>
      <c r="Q260" s="12">
        <v>4043</v>
      </c>
      <c r="R260" s="12">
        <v>140453</v>
      </c>
      <c r="S260" s="12">
        <v>181</v>
      </c>
      <c r="T260" s="12">
        <v>106</v>
      </c>
      <c r="U260" s="12">
        <v>4418</v>
      </c>
      <c r="V260" s="12">
        <v>3913</v>
      </c>
      <c r="W260" s="12">
        <v>140946</v>
      </c>
      <c r="X260" s="12">
        <v>182</v>
      </c>
      <c r="Y260" s="12">
        <v>121</v>
      </c>
      <c r="Z260" s="12">
        <v>4405</v>
      </c>
      <c r="AA260" s="12">
        <v>3844</v>
      </c>
      <c r="AB260" s="12">
        <v>141678</v>
      </c>
      <c r="AC260" s="12">
        <v>392</v>
      </c>
      <c r="AD260" s="12">
        <v>92</v>
      </c>
      <c r="AE260" s="12">
        <v>4490</v>
      </c>
      <c r="AF260" s="12">
        <v>3988</v>
      </c>
      <c r="AG260" s="12">
        <v>142090</v>
      </c>
      <c r="AH260" s="12">
        <v>226</v>
      </c>
      <c r="AI260" s="12">
        <v>125</v>
      </c>
      <c r="AJ260" s="12">
        <v>5289</v>
      </c>
      <c r="AK260" s="12">
        <v>4763</v>
      </c>
      <c r="AL260" s="12">
        <v>142906</v>
      </c>
      <c r="AM260" s="12">
        <v>406</v>
      </c>
      <c r="AN260" s="12">
        <v>137</v>
      </c>
      <c r="AO260" s="12">
        <v>5874</v>
      </c>
      <c r="AP260" s="12">
        <v>5062</v>
      </c>
      <c r="AQ260" s="12">
        <v>143315</v>
      </c>
      <c r="AR260" s="12">
        <v>365</v>
      </c>
      <c r="AS260" s="12">
        <v>147</v>
      </c>
      <c r="AT260" s="12">
        <v>5929</v>
      </c>
      <c r="AU260" s="12">
        <v>5540</v>
      </c>
      <c r="AV260" s="12">
        <v>144386</v>
      </c>
      <c r="AW260" s="12">
        <v>409</v>
      </c>
      <c r="AX260" s="12">
        <v>152</v>
      </c>
      <c r="AY260" s="12">
        <v>5833</v>
      </c>
      <c r="AZ260" s="13">
        <v>4553</v>
      </c>
    </row>
    <row r="261" spans="1:52" x14ac:dyDescent="0.3">
      <c r="A261" s="1" t="s">
        <v>484</v>
      </c>
      <c r="B261" s="1" t="s">
        <v>485</v>
      </c>
      <c r="C261" s="12">
        <v>176789</v>
      </c>
      <c r="D261" s="12">
        <v>654</v>
      </c>
      <c r="E261" s="12">
        <v>357</v>
      </c>
      <c r="F261" s="12">
        <v>7428</v>
      </c>
      <c r="G261" s="12">
        <v>6653</v>
      </c>
      <c r="H261" s="12">
        <v>177480</v>
      </c>
      <c r="I261" s="12">
        <v>585</v>
      </c>
      <c r="J261" s="12">
        <v>338</v>
      </c>
      <c r="K261" s="12">
        <v>8209</v>
      </c>
      <c r="L261" s="12">
        <v>7338</v>
      </c>
      <c r="M261" s="12">
        <v>178186</v>
      </c>
      <c r="N261" s="12">
        <v>536</v>
      </c>
      <c r="O261" s="12">
        <v>370</v>
      </c>
      <c r="P261" s="12">
        <v>7718</v>
      </c>
      <c r="Q261" s="12">
        <v>6771</v>
      </c>
      <c r="R261" s="12">
        <v>179014</v>
      </c>
      <c r="S261" s="12">
        <v>620</v>
      </c>
      <c r="T261" s="12">
        <v>293</v>
      </c>
      <c r="U261" s="12">
        <v>8061</v>
      </c>
      <c r="V261" s="12">
        <v>7131</v>
      </c>
      <c r="W261" s="12">
        <v>179275</v>
      </c>
      <c r="X261" s="12">
        <v>668</v>
      </c>
      <c r="Y261" s="12">
        <v>282</v>
      </c>
      <c r="Z261" s="12">
        <v>7778</v>
      </c>
      <c r="AA261" s="12">
        <v>7179</v>
      </c>
      <c r="AB261" s="12">
        <v>179529</v>
      </c>
      <c r="AC261" s="12">
        <v>622</v>
      </c>
      <c r="AD261" s="12">
        <v>269</v>
      </c>
      <c r="AE261" s="12">
        <v>7689</v>
      </c>
      <c r="AF261" s="12">
        <v>7218</v>
      </c>
      <c r="AG261" s="12">
        <v>179590</v>
      </c>
      <c r="AH261" s="12">
        <v>589</v>
      </c>
      <c r="AI261" s="12">
        <v>289</v>
      </c>
      <c r="AJ261" s="12">
        <v>8541</v>
      </c>
      <c r="AK261" s="12">
        <v>7976</v>
      </c>
      <c r="AL261" s="12">
        <v>179753</v>
      </c>
      <c r="AM261" s="12">
        <v>647</v>
      </c>
      <c r="AN261" s="12">
        <v>335</v>
      </c>
      <c r="AO261" s="12">
        <v>8511</v>
      </c>
      <c r="AP261" s="12">
        <v>7798</v>
      </c>
      <c r="AQ261" s="12">
        <v>180086</v>
      </c>
      <c r="AR261" s="12">
        <v>558</v>
      </c>
      <c r="AS261" s="12">
        <v>292</v>
      </c>
      <c r="AT261" s="12">
        <v>8564</v>
      </c>
      <c r="AU261" s="12">
        <v>7780</v>
      </c>
      <c r="AV261" s="12">
        <v>179649</v>
      </c>
      <c r="AW261" s="12">
        <v>535</v>
      </c>
      <c r="AX261" s="12">
        <v>315</v>
      </c>
      <c r="AY261" s="12">
        <v>7333</v>
      </c>
      <c r="AZ261" s="13">
        <v>6998</v>
      </c>
    </row>
    <row r="262" spans="1:52" x14ac:dyDescent="0.3">
      <c r="A262" s="1" t="s">
        <v>486</v>
      </c>
      <c r="B262" s="1" t="s">
        <v>487</v>
      </c>
      <c r="C262" s="12">
        <v>114982</v>
      </c>
      <c r="D262" s="12">
        <v>427</v>
      </c>
      <c r="E262" s="12">
        <v>302</v>
      </c>
      <c r="F262" s="12">
        <v>5180</v>
      </c>
      <c r="G262" s="12">
        <v>5021</v>
      </c>
      <c r="H262" s="12">
        <v>115851</v>
      </c>
      <c r="I262" s="12">
        <v>419</v>
      </c>
      <c r="J262" s="12">
        <v>246</v>
      </c>
      <c r="K262" s="12">
        <v>5839</v>
      </c>
      <c r="L262" s="12">
        <v>5124</v>
      </c>
      <c r="M262" s="12">
        <v>116878</v>
      </c>
      <c r="N262" s="12">
        <v>373</v>
      </c>
      <c r="O262" s="12">
        <v>271</v>
      </c>
      <c r="P262" s="12">
        <v>5849</v>
      </c>
      <c r="Q262" s="12">
        <v>5158</v>
      </c>
      <c r="R262" s="12">
        <v>117859</v>
      </c>
      <c r="S262" s="12">
        <v>416</v>
      </c>
      <c r="T262" s="12">
        <v>183</v>
      </c>
      <c r="U262" s="12">
        <v>6149</v>
      </c>
      <c r="V262" s="12">
        <v>5514</v>
      </c>
      <c r="W262" s="12">
        <v>118695</v>
      </c>
      <c r="X262" s="12">
        <v>452</v>
      </c>
      <c r="Y262" s="12">
        <v>182</v>
      </c>
      <c r="Z262" s="12">
        <v>5893</v>
      </c>
      <c r="AA262" s="12">
        <v>5374</v>
      </c>
      <c r="AB262" s="12">
        <v>119848</v>
      </c>
      <c r="AC262" s="12">
        <v>494</v>
      </c>
      <c r="AD262" s="12">
        <v>193</v>
      </c>
      <c r="AE262" s="12">
        <v>6164</v>
      </c>
      <c r="AF262" s="12">
        <v>5324</v>
      </c>
      <c r="AG262" s="12">
        <v>120965</v>
      </c>
      <c r="AH262" s="12">
        <v>459</v>
      </c>
      <c r="AI262" s="12">
        <v>243</v>
      </c>
      <c r="AJ262" s="12">
        <v>6848</v>
      </c>
      <c r="AK262" s="12">
        <v>5923</v>
      </c>
      <c r="AL262" s="12">
        <v>121566</v>
      </c>
      <c r="AM262" s="12">
        <v>390</v>
      </c>
      <c r="AN262" s="12">
        <v>384</v>
      </c>
      <c r="AO262" s="12">
        <v>6630</v>
      </c>
      <c r="AP262" s="12">
        <v>5902</v>
      </c>
      <c r="AQ262" s="12">
        <v>122421</v>
      </c>
      <c r="AR262" s="12">
        <v>381</v>
      </c>
      <c r="AS262" s="12">
        <v>327</v>
      </c>
      <c r="AT262" s="12">
        <v>7125</v>
      </c>
      <c r="AU262" s="12">
        <v>6206</v>
      </c>
      <c r="AV262" s="12">
        <v>123127</v>
      </c>
      <c r="AW262" s="12">
        <v>347</v>
      </c>
      <c r="AX262" s="12">
        <v>189</v>
      </c>
      <c r="AY262" s="12">
        <v>6262</v>
      </c>
      <c r="AZ262" s="13">
        <v>5572</v>
      </c>
    </row>
    <row r="263" spans="1:52" x14ac:dyDescent="0.3">
      <c r="A263" s="1" t="s">
        <v>488</v>
      </c>
      <c r="B263" s="1" t="s">
        <v>489</v>
      </c>
      <c r="C263" s="12">
        <v>279092</v>
      </c>
      <c r="D263" s="12">
        <v>6244</v>
      </c>
      <c r="E263" s="12">
        <v>2672</v>
      </c>
      <c r="F263" s="12">
        <v>17260</v>
      </c>
      <c r="G263" s="12">
        <v>18738</v>
      </c>
      <c r="H263" s="12">
        <v>281893</v>
      </c>
      <c r="I263" s="12">
        <v>4633</v>
      </c>
      <c r="J263" s="12">
        <v>3378</v>
      </c>
      <c r="K263" s="12">
        <v>19450</v>
      </c>
      <c r="L263" s="12">
        <v>18951</v>
      </c>
      <c r="M263" s="12">
        <v>285821</v>
      </c>
      <c r="N263" s="12">
        <v>5414</v>
      </c>
      <c r="O263" s="12">
        <v>2513</v>
      </c>
      <c r="P263" s="12">
        <v>18892</v>
      </c>
      <c r="Q263" s="12">
        <v>18945</v>
      </c>
      <c r="R263" s="12">
        <v>288340</v>
      </c>
      <c r="S263" s="12">
        <v>5612</v>
      </c>
      <c r="T263" s="12">
        <v>4000</v>
      </c>
      <c r="U263" s="12">
        <v>20003</v>
      </c>
      <c r="V263" s="12">
        <v>20139</v>
      </c>
      <c r="W263" s="12">
        <v>290764</v>
      </c>
      <c r="X263" s="12">
        <v>5984</v>
      </c>
      <c r="Y263" s="12">
        <v>3687</v>
      </c>
      <c r="Z263" s="12">
        <v>19326</v>
      </c>
      <c r="AA263" s="12">
        <v>19811</v>
      </c>
      <c r="AB263" s="12">
        <v>293713</v>
      </c>
      <c r="AC263" s="12">
        <v>5425</v>
      </c>
      <c r="AD263" s="12">
        <v>2442</v>
      </c>
      <c r="AE263" s="12">
        <v>19074</v>
      </c>
      <c r="AF263" s="12">
        <v>20039</v>
      </c>
      <c r="AG263" s="12">
        <v>295842</v>
      </c>
      <c r="AH263" s="12">
        <v>4846</v>
      </c>
      <c r="AI263" s="12">
        <v>3342</v>
      </c>
      <c r="AJ263" s="12">
        <v>22791</v>
      </c>
      <c r="AK263" s="12">
        <v>22957</v>
      </c>
      <c r="AL263" s="12">
        <v>300196</v>
      </c>
      <c r="AM263" s="12">
        <v>5481</v>
      </c>
      <c r="AN263" s="12">
        <v>1744</v>
      </c>
      <c r="AO263" s="12">
        <v>23581</v>
      </c>
      <c r="AP263" s="12">
        <v>23607</v>
      </c>
      <c r="AQ263" s="12">
        <v>302820</v>
      </c>
      <c r="AR263" s="12">
        <v>5700</v>
      </c>
      <c r="AS263" s="12">
        <v>2942</v>
      </c>
      <c r="AT263" s="12">
        <v>24006</v>
      </c>
      <c r="AU263" s="12">
        <v>24941</v>
      </c>
      <c r="AV263" s="12">
        <v>306824</v>
      </c>
      <c r="AW263" s="12">
        <v>6615</v>
      </c>
      <c r="AX263" s="12">
        <v>2376</v>
      </c>
      <c r="AY263" s="12">
        <v>22427</v>
      </c>
      <c r="AZ263" s="13">
        <v>22912</v>
      </c>
    </row>
    <row r="264" spans="1:52" x14ac:dyDescent="0.3">
      <c r="A264" s="1" t="s">
        <v>490</v>
      </c>
      <c r="B264" s="1" t="s">
        <v>491</v>
      </c>
      <c r="C264" s="12">
        <v>123878</v>
      </c>
      <c r="D264" s="12">
        <v>872</v>
      </c>
      <c r="E264" s="12">
        <v>310</v>
      </c>
      <c r="F264" s="12">
        <v>6318</v>
      </c>
      <c r="G264" s="12">
        <v>6163</v>
      </c>
      <c r="H264" s="12">
        <v>124104</v>
      </c>
      <c r="I264" s="12">
        <v>717</v>
      </c>
      <c r="J264" s="12">
        <v>299</v>
      </c>
      <c r="K264" s="12">
        <v>6185</v>
      </c>
      <c r="L264" s="12">
        <v>6415</v>
      </c>
      <c r="M264" s="12">
        <v>125184</v>
      </c>
      <c r="N264" s="12">
        <v>678</v>
      </c>
      <c r="O264" s="12">
        <v>270</v>
      </c>
      <c r="P264" s="12">
        <v>6833</v>
      </c>
      <c r="Q264" s="12">
        <v>6092</v>
      </c>
      <c r="R264" s="12">
        <v>125978</v>
      </c>
      <c r="S264" s="12">
        <v>830</v>
      </c>
      <c r="T264" s="12">
        <v>243</v>
      </c>
      <c r="U264" s="12">
        <v>6642</v>
      </c>
      <c r="V264" s="12">
        <v>6564</v>
      </c>
      <c r="W264" s="12">
        <v>126863</v>
      </c>
      <c r="X264" s="12">
        <v>765</v>
      </c>
      <c r="Y264" s="12">
        <v>262</v>
      </c>
      <c r="Z264" s="12">
        <v>6768</v>
      </c>
      <c r="AA264" s="12">
        <v>6301</v>
      </c>
      <c r="AB264" s="12">
        <v>128126</v>
      </c>
      <c r="AC264" s="12">
        <v>704</v>
      </c>
      <c r="AD264" s="12">
        <v>299</v>
      </c>
      <c r="AE264" s="12">
        <v>7166</v>
      </c>
      <c r="AF264" s="12">
        <v>6221</v>
      </c>
      <c r="AG264" s="12">
        <v>128963</v>
      </c>
      <c r="AH264" s="12">
        <v>667</v>
      </c>
      <c r="AI264" s="12">
        <v>242</v>
      </c>
      <c r="AJ264" s="12">
        <v>8266</v>
      </c>
      <c r="AK264" s="12">
        <v>7832</v>
      </c>
      <c r="AL264" s="12">
        <v>129490</v>
      </c>
      <c r="AM264" s="12">
        <v>484</v>
      </c>
      <c r="AN264" s="12">
        <v>314</v>
      </c>
      <c r="AO264" s="12">
        <v>8083</v>
      </c>
      <c r="AP264" s="12">
        <v>7545</v>
      </c>
      <c r="AQ264" s="12">
        <v>129441</v>
      </c>
      <c r="AR264" s="12">
        <v>632</v>
      </c>
      <c r="AS264" s="12">
        <v>284</v>
      </c>
      <c r="AT264" s="12">
        <v>8074</v>
      </c>
      <c r="AU264" s="12">
        <v>8330</v>
      </c>
      <c r="AV264" s="12">
        <v>129610</v>
      </c>
      <c r="AW264" s="12">
        <v>657</v>
      </c>
      <c r="AX264" s="12">
        <v>190</v>
      </c>
      <c r="AY264" s="12">
        <v>7580</v>
      </c>
      <c r="AZ264" s="13">
        <v>7567</v>
      </c>
    </row>
    <row r="265" spans="1:52" x14ac:dyDescent="0.3">
      <c r="A265" s="1" t="s">
        <v>492</v>
      </c>
      <c r="B265" s="1" t="s">
        <v>493</v>
      </c>
      <c r="C265" s="12">
        <v>310460</v>
      </c>
      <c r="D265" s="12">
        <v>16545</v>
      </c>
      <c r="E265" s="12">
        <v>4344</v>
      </c>
      <c r="F265" s="12">
        <v>15790</v>
      </c>
      <c r="G265" s="12">
        <v>23218</v>
      </c>
      <c r="H265" s="12">
        <v>316295</v>
      </c>
      <c r="I265" s="12">
        <v>12391</v>
      </c>
      <c r="J265" s="12">
        <v>3362</v>
      </c>
      <c r="K265" s="12">
        <v>17326</v>
      </c>
      <c r="L265" s="12">
        <v>25685</v>
      </c>
      <c r="M265" s="12">
        <v>321465</v>
      </c>
      <c r="N265" s="12">
        <v>11331</v>
      </c>
      <c r="O265" s="12">
        <v>3157</v>
      </c>
      <c r="P265" s="12">
        <v>17706</v>
      </c>
      <c r="Q265" s="12">
        <v>25713</v>
      </c>
      <c r="R265" s="12">
        <v>328066</v>
      </c>
      <c r="S265" s="12">
        <v>13688</v>
      </c>
      <c r="T265" s="12">
        <v>3648</v>
      </c>
      <c r="U265" s="12">
        <v>18678</v>
      </c>
      <c r="V265" s="12">
        <v>27212</v>
      </c>
      <c r="W265" s="12">
        <v>336254</v>
      </c>
      <c r="X265" s="12">
        <v>14021</v>
      </c>
      <c r="Y265" s="12">
        <v>3143</v>
      </c>
      <c r="Z265" s="12">
        <v>19878</v>
      </c>
      <c r="AA265" s="12">
        <v>27151</v>
      </c>
      <c r="AB265" s="12">
        <v>344533</v>
      </c>
      <c r="AC265" s="12">
        <v>14521</v>
      </c>
      <c r="AD265" s="12">
        <v>3385</v>
      </c>
      <c r="AE265" s="12">
        <v>19553</v>
      </c>
      <c r="AF265" s="12">
        <v>27349</v>
      </c>
      <c r="AG265" s="12">
        <v>347996</v>
      </c>
      <c r="AH265" s="12">
        <v>12785</v>
      </c>
      <c r="AI265" s="12">
        <v>4189</v>
      </c>
      <c r="AJ265" s="12">
        <v>21326</v>
      </c>
      <c r="AK265" s="12">
        <v>31175</v>
      </c>
      <c r="AL265" s="12">
        <v>352005</v>
      </c>
      <c r="AM265" s="12">
        <v>12056</v>
      </c>
      <c r="AN265" s="12">
        <v>3514</v>
      </c>
      <c r="AO265" s="12">
        <v>23626</v>
      </c>
      <c r="AP265" s="12">
        <v>32602</v>
      </c>
      <c r="AQ265" s="12">
        <v>353134</v>
      </c>
      <c r="AR265" s="12">
        <v>11707</v>
      </c>
      <c r="AS265" s="12">
        <v>4957</v>
      </c>
      <c r="AT265" s="12">
        <v>24676</v>
      </c>
      <c r="AU265" s="12">
        <v>34513</v>
      </c>
      <c r="AV265" s="12">
        <v>355266</v>
      </c>
      <c r="AW265" s="12">
        <v>11443</v>
      </c>
      <c r="AX265" s="12">
        <v>4769</v>
      </c>
      <c r="AY265" s="12">
        <v>21294</v>
      </c>
      <c r="AZ265" s="13">
        <v>29701</v>
      </c>
    </row>
    <row r="266" spans="1:52" x14ac:dyDescent="0.3">
      <c r="A266" s="1" t="s">
        <v>494</v>
      </c>
      <c r="B266" s="1" t="s">
        <v>914</v>
      </c>
      <c r="C266" s="12">
        <v>145785</v>
      </c>
      <c r="D266" s="12">
        <v>878</v>
      </c>
      <c r="E266" s="12">
        <v>777</v>
      </c>
      <c r="F266" s="12">
        <v>5119</v>
      </c>
      <c r="G266" s="12">
        <v>5029</v>
      </c>
      <c r="H266" s="12">
        <v>146275</v>
      </c>
      <c r="I266" s="12">
        <v>983</v>
      </c>
      <c r="J266" s="12">
        <v>844</v>
      </c>
      <c r="K266" s="12">
        <v>5490</v>
      </c>
      <c r="L266" s="12">
        <v>5687</v>
      </c>
      <c r="M266" s="12">
        <v>146741</v>
      </c>
      <c r="N266" s="12">
        <v>766</v>
      </c>
      <c r="O266" s="12">
        <v>420</v>
      </c>
      <c r="P266" s="12">
        <v>5176</v>
      </c>
      <c r="Q266" s="12">
        <v>5533</v>
      </c>
      <c r="R266" s="12">
        <v>147119</v>
      </c>
      <c r="S266" s="12">
        <v>916</v>
      </c>
      <c r="T266" s="12">
        <v>548</v>
      </c>
      <c r="U266" s="12">
        <v>5339</v>
      </c>
      <c r="V266" s="12">
        <v>5824</v>
      </c>
      <c r="W266" s="12">
        <v>147958</v>
      </c>
      <c r="X266" s="12">
        <v>934</v>
      </c>
      <c r="Y266" s="12">
        <v>626</v>
      </c>
      <c r="Z266" s="12">
        <v>5436</v>
      </c>
      <c r="AA266" s="12">
        <v>5447</v>
      </c>
      <c r="AB266" s="12">
        <v>149478</v>
      </c>
      <c r="AC266" s="12">
        <v>1173</v>
      </c>
      <c r="AD266" s="12">
        <v>402</v>
      </c>
      <c r="AE266" s="12">
        <v>5692</v>
      </c>
      <c r="AF266" s="12">
        <v>5421</v>
      </c>
      <c r="AG266" s="12">
        <v>151485</v>
      </c>
      <c r="AH266" s="12">
        <v>998</v>
      </c>
      <c r="AI266" s="12">
        <v>622</v>
      </c>
      <c r="AJ266" s="12">
        <v>6878</v>
      </c>
      <c r="AK266" s="12">
        <v>5780</v>
      </c>
      <c r="AL266" s="12">
        <v>153302</v>
      </c>
      <c r="AM266" s="12">
        <v>1001</v>
      </c>
      <c r="AN266" s="12">
        <v>743</v>
      </c>
      <c r="AO266" s="12">
        <v>6912</v>
      </c>
      <c r="AP266" s="12">
        <v>5701</v>
      </c>
      <c r="AQ266" s="12">
        <v>154676</v>
      </c>
      <c r="AR266" s="12">
        <v>1066</v>
      </c>
      <c r="AS266" s="12">
        <v>709</v>
      </c>
      <c r="AT266" s="12">
        <v>6484</v>
      </c>
      <c r="AU266" s="12">
        <v>6039</v>
      </c>
      <c r="AV266" s="12">
        <v>156447</v>
      </c>
      <c r="AW266" s="12">
        <v>1006</v>
      </c>
      <c r="AX266" s="12">
        <v>616</v>
      </c>
      <c r="AY266" s="12">
        <v>5959</v>
      </c>
      <c r="AZ266" s="13">
        <v>4841</v>
      </c>
    </row>
    <row r="267" spans="1:52" x14ac:dyDescent="0.3">
      <c r="A267" s="1" t="s">
        <v>915</v>
      </c>
      <c r="B267" s="1" t="s">
        <v>916</v>
      </c>
      <c r="C267" s="12">
        <v>172276</v>
      </c>
      <c r="D267" s="12">
        <v>1154</v>
      </c>
      <c r="E267" s="12">
        <v>853</v>
      </c>
      <c r="F267" s="12">
        <v>3420</v>
      </c>
      <c r="G267" s="12">
        <v>3653</v>
      </c>
      <c r="H267" s="12">
        <v>173691</v>
      </c>
      <c r="I267" s="12">
        <v>1058</v>
      </c>
      <c r="J267" s="12">
        <v>888</v>
      </c>
      <c r="K267" s="12">
        <v>3908</v>
      </c>
      <c r="L267" s="12">
        <v>3939</v>
      </c>
      <c r="M267" s="12">
        <v>174829</v>
      </c>
      <c r="N267" s="12">
        <v>991</v>
      </c>
      <c r="O267" s="12">
        <v>851</v>
      </c>
      <c r="P267" s="12">
        <v>3951</v>
      </c>
      <c r="Q267" s="12">
        <v>4068</v>
      </c>
      <c r="R267" s="12">
        <v>175403</v>
      </c>
      <c r="S267" s="12">
        <v>1143</v>
      </c>
      <c r="T267" s="12">
        <v>796</v>
      </c>
      <c r="U267" s="12">
        <v>4065</v>
      </c>
      <c r="V267" s="12">
        <v>4406</v>
      </c>
      <c r="W267" s="12">
        <v>176369</v>
      </c>
      <c r="X267" s="12">
        <v>1060</v>
      </c>
      <c r="Y267" s="12">
        <v>632</v>
      </c>
      <c r="Z267" s="12">
        <v>4019</v>
      </c>
      <c r="AA267" s="12">
        <v>4449</v>
      </c>
      <c r="AB267" s="12">
        <v>177816</v>
      </c>
      <c r="AC267" s="12">
        <v>1178</v>
      </c>
      <c r="AD267" s="12">
        <v>780</v>
      </c>
      <c r="AE267" s="12">
        <v>4305</v>
      </c>
      <c r="AF267" s="12">
        <v>4347</v>
      </c>
      <c r="AG267" s="12">
        <v>178996</v>
      </c>
      <c r="AH267" s="12">
        <v>1020</v>
      </c>
      <c r="AI267" s="12">
        <v>529</v>
      </c>
      <c r="AJ267" s="12">
        <v>4403</v>
      </c>
      <c r="AK267" s="12">
        <v>4439</v>
      </c>
      <c r="AL267" s="12">
        <v>180012</v>
      </c>
      <c r="AM267" s="12">
        <v>1141</v>
      </c>
      <c r="AN267" s="12">
        <v>673</v>
      </c>
      <c r="AO267" s="12">
        <v>4275</v>
      </c>
      <c r="AP267" s="12">
        <v>4518</v>
      </c>
      <c r="AQ267" s="12">
        <v>181368</v>
      </c>
      <c r="AR267" s="12">
        <v>1124</v>
      </c>
      <c r="AS267" s="12">
        <v>637</v>
      </c>
      <c r="AT267" s="12">
        <v>4381</v>
      </c>
      <c r="AU267" s="12">
        <v>4351</v>
      </c>
      <c r="AV267" s="12">
        <v>181669</v>
      </c>
      <c r="AW267" s="12">
        <v>907</v>
      </c>
      <c r="AX267" s="12">
        <v>984</v>
      </c>
      <c r="AY267" s="12">
        <v>4064</v>
      </c>
      <c r="AZ267" s="13">
        <v>4107</v>
      </c>
    </row>
    <row r="268" spans="1:52" x14ac:dyDescent="0.3">
      <c r="A268" s="1" t="s">
        <v>495</v>
      </c>
      <c r="B268" s="1" t="s">
        <v>496</v>
      </c>
      <c r="C268" s="12">
        <v>138090</v>
      </c>
      <c r="D268" s="12">
        <v>222</v>
      </c>
      <c r="E268" s="12">
        <v>190</v>
      </c>
      <c r="F268" s="12">
        <v>3306</v>
      </c>
      <c r="G268" s="12">
        <v>3202</v>
      </c>
      <c r="H268" s="12">
        <v>137570</v>
      </c>
      <c r="I268" s="12">
        <v>149</v>
      </c>
      <c r="J268" s="12">
        <v>376</v>
      </c>
      <c r="K268" s="12">
        <v>3348</v>
      </c>
      <c r="L268" s="12">
        <v>3522</v>
      </c>
      <c r="M268" s="12">
        <v>136940</v>
      </c>
      <c r="N268" s="12">
        <v>110</v>
      </c>
      <c r="O268" s="12">
        <v>348</v>
      </c>
      <c r="P268" s="12">
        <v>3385</v>
      </c>
      <c r="Q268" s="12">
        <v>3455</v>
      </c>
      <c r="R268" s="12">
        <v>136480</v>
      </c>
      <c r="S268" s="12">
        <v>136</v>
      </c>
      <c r="T268" s="12">
        <v>304</v>
      </c>
      <c r="U268" s="12">
        <v>3414</v>
      </c>
      <c r="V268" s="12">
        <v>3383</v>
      </c>
      <c r="W268" s="12">
        <v>136130</v>
      </c>
      <c r="X268" s="12">
        <v>158</v>
      </c>
      <c r="Y268" s="12">
        <v>200</v>
      </c>
      <c r="Z268" s="12">
        <v>3567</v>
      </c>
      <c r="AA268" s="12">
        <v>3465</v>
      </c>
      <c r="AB268" s="12">
        <v>135890</v>
      </c>
      <c r="AC268" s="12">
        <v>184</v>
      </c>
      <c r="AD268" s="12">
        <v>224</v>
      </c>
      <c r="AE268" s="12">
        <v>3558</v>
      </c>
      <c r="AF268" s="12">
        <v>3453</v>
      </c>
      <c r="AG268" s="12">
        <v>135790</v>
      </c>
      <c r="AH268" s="12">
        <v>182</v>
      </c>
      <c r="AI268" s="12">
        <v>231</v>
      </c>
      <c r="AJ268" s="12">
        <v>3623</v>
      </c>
      <c r="AK268" s="12">
        <v>3222</v>
      </c>
      <c r="AL268" s="12">
        <v>135280</v>
      </c>
      <c r="AM268" s="12">
        <v>160</v>
      </c>
      <c r="AN268" s="12">
        <v>270</v>
      </c>
      <c r="AO268" s="12">
        <v>3420</v>
      </c>
      <c r="AP268" s="12">
        <v>3260</v>
      </c>
      <c r="AQ268" s="12">
        <v>134740</v>
      </c>
      <c r="AR268" s="12">
        <v>180</v>
      </c>
      <c r="AS268" s="12">
        <v>250</v>
      </c>
      <c r="AT268" s="12">
        <v>3430</v>
      </c>
      <c r="AU268" s="12">
        <v>3280</v>
      </c>
      <c r="AV268" s="12">
        <v>134250</v>
      </c>
      <c r="AW268" s="12">
        <v>210</v>
      </c>
      <c r="AX268" s="12">
        <v>360</v>
      </c>
      <c r="AY268" s="12">
        <v>2990</v>
      </c>
      <c r="AZ268" s="13">
        <v>2710</v>
      </c>
    </row>
    <row r="269" spans="1:52" x14ac:dyDescent="0.3">
      <c r="A269" s="1" t="s">
        <v>497</v>
      </c>
      <c r="B269" s="1" t="s">
        <v>498</v>
      </c>
      <c r="C269" s="12">
        <v>93976</v>
      </c>
      <c r="D269" s="12">
        <v>302</v>
      </c>
      <c r="E269" s="12">
        <v>228</v>
      </c>
      <c r="F269" s="12">
        <v>4278</v>
      </c>
      <c r="G269" s="12">
        <v>3807</v>
      </c>
      <c r="H269" s="12">
        <v>93845</v>
      </c>
      <c r="I269" s="12">
        <v>241</v>
      </c>
      <c r="J269" s="12">
        <v>162</v>
      </c>
      <c r="K269" s="12">
        <v>4216</v>
      </c>
      <c r="L269" s="12">
        <v>4326</v>
      </c>
      <c r="M269" s="12">
        <v>93839</v>
      </c>
      <c r="N269" s="12">
        <v>236</v>
      </c>
      <c r="O269" s="12">
        <v>160</v>
      </c>
      <c r="P269" s="12">
        <v>4247</v>
      </c>
      <c r="Q269" s="12">
        <v>4239</v>
      </c>
      <c r="R269" s="12">
        <v>94027</v>
      </c>
      <c r="S269" s="12">
        <v>275</v>
      </c>
      <c r="T269" s="12">
        <v>189</v>
      </c>
      <c r="U269" s="12">
        <v>4470</v>
      </c>
      <c r="V269" s="12">
        <v>4411</v>
      </c>
      <c r="W269" s="12">
        <v>94162</v>
      </c>
      <c r="X269" s="12">
        <v>297</v>
      </c>
      <c r="Y269" s="12">
        <v>159</v>
      </c>
      <c r="Z269" s="12">
        <v>4529</v>
      </c>
      <c r="AA269" s="12">
        <v>4290</v>
      </c>
      <c r="AB269" s="12">
        <v>94643</v>
      </c>
      <c r="AC269" s="12">
        <v>273</v>
      </c>
      <c r="AD269" s="12">
        <v>183</v>
      </c>
      <c r="AE269" s="12">
        <v>4673</v>
      </c>
      <c r="AF269" s="12">
        <v>4130</v>
      </c>
      <c r="AG269" s="12">
        <v>95440</v>
      </c>
      <c r="AH269" s="12">
        <v>249</v>
      </c>
      <c r="AI269" s="12">
        <v>168</v>
      </c>
      <c r="AJ269" s="12">
        <v>5325</v>
      </c>
      <c r="AK269" s="12">
        <v>4351</v>
      </c>
      <c r="AL269" s="12">
        <v>96110</v>
      </c>
      <c r="AM269" s="12">
        <v>314</v>
      </c>
      <c r="AN269" s="12">
        <v>145</v>
      </c>
      <c r="AO269" s="12">
        <v>5385</v>
      </c>
      <c r="AP269" s="12">
        <v>4561</v>
      </c>
      <c r="AQ269" s="12">
        <v>97145</v>
      </c>
      <c r="AR269" s="12">
        <v>253</v>
      </c>
      <c r="AS269" s="12">
        <v>188</v>
      </c>
      <c r="AT269" s="12">
        <v>5518</v>
      </c>
      <c r="AU269" s="12">
        <v>4258</v>
      </c>
      <c r="AV269" s="12">
        <v>98170</v>
      </c>
      <c r="AW269" s="12">
        <v>247</v>
      </c>
      <c r="AX269" s="12">
        <v>179</v>
      </c>
      <c r="AY269" s="12">
        <v>4947</v>
      </c>
      <c r="AZ269" s="13">
        <v>3730</v>
      </c>
    </row>
    <row r="270" spans="1:52" x14ac:dyDescent="0.3">
      <c r="A270" s="1" t="s">
        <v>500</v>
      </c>
      <c r="B270" s="1" t="s">
        <v>501</v>
      </c>
      <c r="C270" s="12">
        <v>99100</v>
      </c>
      <c r="D270" s="12">
        <v>166</v>
      </c>
      <c r="E270" s="12">
        <v>86</v>
      </c>
      <c r="F270" s="12">
        <v>3937</v>
      </c>
      <c r="G270" s="12">
        <v>3638</v>
      </c>
      <c r="H270" s="12">
        <v>99347</v>
      </c>
      <c r="I270" s="12">
        <v>122</v>
      </c>
      <c r="J270" s="12">
        <v>66</v>
      </c>
      <c r="K270" s="12">
        <v>3910</v>
      </c>
      <c r="L270" s="12">
        <v>3676</v>
      </c>
      <c r="M270" s="12">
        <v>99306</v>
      </c>
      <c r="N270" s="12">
        <v>119</v>
      </c>
      <c r="O270" s="12">
        <v>91</v>
      </c>
      <c r="P270" s="12">
        <v>3862</v>
      </c>
      <c r="Q270" s="12">
        <v>3783</v>
      </c>
      <c r="R270" s="12">
        <v>99383</v>
      </c>
      <c r="S270" s="12">
        <v>140</v>
      </c>
      <c r="T270" s="12">
        <v>43</v>
      </c>
      <c r="U270" s="12">
        <v>4034</v>
      </c>
      <c r="V270" s="12">
        <v>3936</v>
      </c>
      <c r="W270" s="12">
        <v>99661</v>
      </c>
      <c r="X270" s="12">
        <v>137</v>
      </c>
      <c r="Y270" s="12">
        <v>59</v>
      </c>
      <c r="Z270" s="12">
        <v>4266</v>
      </c>
      <c r="AA270" s="12">
        <v>3820</v>
      </c>
      <c r="AB270" s="12">
        <v>100450</v>
      </c>
      <c r="AC270" s="12">
        <v>131</v>
      </c>
      <c r="AD270" s="12">
        <v>59</v>
      </c>
      <c r="AE270" s="12">
        <v>4536</v>
      </c>
      <c r="AF270" s="12">
        <v>3634</v>
      </c>
      <c r="AG270" s="12">
        <v>100780</v>
      </c>
      <c r="AH270" s="12">
        <v>123</v>
      </c>
      <c r="AI270" s="12">
        <v>64</v>
      </c>
      <c r="AJ270" s="12">
        <v>5364</v>
      </c>
      <c r="AK270" s="12">
        <v>4797</v>
      </c>
      <c r="AL270" s="12">
        <v>101125</v>
      </c>
      <c r="AM270" s="12">
        <v>127</v>
      </c>
      <c r="AN270" s="12">
        <v>98</v>
      </c>
      <c r="AO270" s="12">
        <v>5465</v>
      </c>
      <c r="AP270" s="12">
        <v>4807</v>
      </c>
      <c r="AQ270" s="12">
        <v>101462</v>
      </c>
      <c r="AR270" s="12">
        <v>116</v>
      </c>
      <c r="AS270" s="12">
        <v>53</v>
      </c>
      <c r="AT270" s="12">
        <v>5569</v>
      </c>
      <c r="AU270" s="12">
        <v>4993</v>
      </c>
      <c r="AV270" s="12">
        <v>102216</v>
      </c>
      <c r="AW270" s="12">
        <v>111</v>
      </c>
      <c r="AX270" s="12">
        <v>27</v>
      </c>
      <c r="AY270" s="12">
        <v>5198</v>
      </c>
      <c r="AZ270" s="13">
        <v>4057</v>
      </c>
    </row>
    <row r="271" spans="1:52" x14ac:dyDescent="0.3">
      <c r="A271" s="1" t="s">
        <v>502</v>
      </c>
      <c r="B271" s="1" t="s">
        <v>503</v>
      </c>
      <c r="C271" s="12">
        <v>159735</v>
      </c>
      <c r="D271" s="12">
        <v>563</v>
      </c>
      <c r="E271" s="12">
        <v>196</v>
      </c>
      <c r="F271" s="12">
        <v>4106</v>
      </c>
      <c r="G271" s="12">
        <v>4371</v>
      </c>
      <c r="H271" s="12">
        <v>159788</v>
      </c>
      <c r="I271" s="12">
        <v>345</v>
      </c>
      <c r="J271" s="12">
        <v>261</v>
      </c>
      <c r="K271" s="12">
        <v>4219</v>
      </c>
      <c r="L271" s="12">
        <v>4668</v>
      </c>
      <c r="M271" s="12">
        <v>159963</v>
      </c>
      <c r="N271" s="12">
        <v>344</v>
      </c>
      <c r="O271" s="12">
        <v>291</v>
      </c>
      <c r="P271" s="12">
        <v>4268</v>
      </c>
      <c r="Q271" s="12">
        <v>4403</v>
      </c>
      <c r="R271" s="12">
        <v>160019</v>
      </c>
      <c r="S271" s="12">
        <v>455</v>
      </c>
      <c r="T271" s="12">
        <v>331</v>
      </c>
      <c r="U271" s="12">
        <v>4387</v>
      </c>
      <c r="V271" s="12">
        <v>4817</v>
      </c>
      <c r="W271" s="12">
        <v>159971</v>
      </c>
      <c r="X271" s="12">
        <v>519</v>
      </c>
      <c r="Y271" s="12">
        <v>182</v>
      </c>
      <c r="Z271" s="12">
        <v>3840</v>
      </c>
      <c r="AA271" s="12">
        <v>4542</v>
      </c>
      <c r="AB271" s="12">
        <v>159828</v>
      </c>
      <c r="AC271" s="12">
        <v>627</v>
      </c>
      <c r="AD271" s="12">
        <v>289</v>
      </c>
      <c r="AE271" s="12">
        <v>3862</v>
      </c>
      <c r="AF271" s="12">
        <v>4550</v>
      </c>
      <c r="AG271" s="12">
        <v>159826</v>
      </c>
      <c r="AH271" s="12">
        <v>526</v>
      </c>
      <c r="AI271" s="12">
        <v>337</v>
      </c>
      <c r="AJ271" s="12">
        <v>4682</v>
      </c>
      <c r="AK271" s="12">
        <v>4855</v>
      </c>
      <c r="AL271" s="12">
        <v>159821</v>
      </c>
      <c r="AM271" s="12">
        <v>573</v>
      </c>
      <c r="AN271" s="12">
        <v>357</v>
      </c>
      <c r="AO271" s="12">
        <v>4511</v>
      </c>
      <c r="AP271" s="12">
        <v>4770</v>
      </c>
      <c r="AQ271" s="12">
        <v>159563</v>
      </c>
      <c r="AR271" s="12">
        <v>586</v>
      </c>
      <c r="AS271" s="12">
        <v>430</v>
      </c>
      <c r="AT271" s="12">
        <v>4690</v>
      </c>
      <c r="AU271" s="12">
        <v>5021</v>
      </c>
      <c r="AV271" s="12">
        <v>159364</v>
      </c>
      <c r="AW271" s="12">
        <v>531</v>
      </c>
      <c r="AX271" s="12">
        <v>384</v>
      </c>
      <c r="AY271" s="12">
        <v>3970</v>
      </c>
      <c r="AZ271" s="13">
        <v>4299</v>
      </c>
    </row>
    <row r="272" spans="1:52" x14ac:dyDescent="0.3">
      <c r="A272" s="1" t="s">
        <v>504</v>
      </c>
      <c r="B272" s="1" t="s">
        <v>505</v>
      </c>
      <c r="C272" s="12">
        <v>127494</v>
      </c>
      <c r="D272" s="12">
        <v>413</v>
      </c>
      <c r="E272" s="12">
        <v>426</v>
      </c>
      <c r="F272" s="12">
        <v>6852</v>
      </c>
      <c r="G272" s="12">
        <v>5992</v>
      </c>
      <c r="H272" s="12">
        <v>128302</v>
      </c>
      <c r="I272" s="12">
        <v>335</v>
      </c>
      <c r="J272" s="12">
        <v>620</v>
      </c>
      <c r="K272" s="12">
        <v>7288</v>
      </c>
      <c r="L272" s="12">
        <v>6611</v>
      </c>
      <c r="M272" s="12">
        <v>129231</v>
      </c>
      <c r="N272" s="12">
        <v>338</v>
      </c>
      <c r="O272" s="12">
        <v>445</v>
      </c>
      <c r="P272" s="12">
        <v>7206</v>
      </c>
      <c r="Q272" s="12">
        <v>6524</v>
      </c>
      <c r="R272" s="12">
        <v>130902</v>
      </c>
      <c r="S272" s="12">
        <v>423</v>
      </c>
      <c r="T272" s="12">
        <v>316</v>
      </c>
      <c r="U272" s="12">
        <v>7810</v>
      </c>
      <c r="V272" s="12">
        <v>6722</v>
      </c>
      <c r="W272" s="12">
        <v>131611</v>
      </c>
      <c r="X272" s="12">
        <v>455</v>
      </c>
      <c r="Y272" s="12">
        <v>265</v>
      </c>
      <c r="Z272" s="12">
        <v>7389</v>
      </c>
      <c r="AA272" s="12">
        <v>7095</v>
      </c>
      <c r="AB272" s="12">
        <v>132655</v>
      </c>
      <c r="AC272" s="12">
        <v>488</v>
      </c>
      <c r="AD272" s="12">
        <v>398</v>
      </c>
      <c r="AE272" s="12">
        <v>7356</v>
      </c>
      <c r="AF272" s="12">
        <v>6824</v>
      </c>
      <c r="AG272" s="12">
        <v>133321</v>
      </c>
      <c r="AH272" s="12">
        <v>427</v>
      </c>
      <c r="AI272" s="12">
        <v>352</v>
      </c>
      <c r="AJ272" s="12">
        <v>7999</v>
      </c>
      <c r="AK272" s="12">
        <v>7653</v>
      </c>
      <c r="AL272" s="12">
        <v>133214</v>
      </c>
      <c r="AM272" s="12">
        <v>450</v>
      </c>
      <c r="AN272" s="12">
        <v>425</v>
      </c>
      <c r="AO272" s="12">
        <v>7861</v>
      </c>
      <c r="AP272" s="12">
        <v>8180</v>
      </c>
      <c r="AQ272" s="12">
        <v>133570</v>
      </c>
      <c r="AR272" s="12">
        <v>454</v>
      </c>
      <c r="AS272" s="12">
        <v>395</v>
      </c>
      <c r="AT272" s="12">
        <v>8138</v>
      </c>
      <c r="AU272" s="12">
        <v>8064</v>
      </c>
      <c r="AV272" s="12">
        <v>133463</v>
      </c>
      <c r="AW272" s="12">
        <v>373</v>
      </c>
      <c r="AX272" s="12">
        <v>296</v>
      </c>
      <c r="AY272" s="12">
        <v>6755</v>
      </c>
      <c r="AZ272" s="13">
        <v>7115</v>
      </c>
    </row>
    <row r="273" spans="1:52" x14ac:dyDescent="0.3">
      <c r="A273" s="1" t="s">
        <v>506</v>
      </c>
      <c r="B273" s="1" t="s">
        <v>507</v>
      </c>
      <c r="C273" s="12">
        <v>108518</v>
      </c>
      <c r="D273" s="12">
        <v>296</v>
      </c>
      <c r="E273" s="12">
        <v>231</v>
      </c>
      <c r="F273" s="12">
        <v>5866</v>
      </c>
      <c r="G273" s="12">
        <v>4760</v>
      </c>
      <c r="H273" s="12">
        <v>109311</v>
      </c>
      <c r="I273" s="12">
        <v>240</v>
      </c>
      <c r="J273" s="12">
        <v>203</v>
      </c>
      <c r="K273" s="12">
        <v>6105</v>
      </c>
      <c r="L273" s="12">
        <v>5548</v>
      </c>
      <c r="M273" s="12">
        <v>109935</v>
      </c>
      <c r="N273" s="12">
        <v>219</v>
      </c>
      <c r="O273" s="12">
        <v>189</v>
      </c>
      <c r="P273" s="12">
        <v>6042</v>
      </c>
      <c r="Q273" s="12">
        <v>5404</v>
      </c>
      <c r="R273" s="12">
        <v>111197</v>
      </c>
      <c r="S273" s="12">
        <v>237</v>
      </c>
      <c r="T273" s="12">
        <v>114</v>
      </c>
      <c r="U273" s="12">
        <v>6278</v>
      </c>
      <c r="V273" s="12">
        <v>5537</v>
      </c>
      <c r="W273" s="12">
        <v>112186</v>
      </c>
      <c r="X273" s="12">
        <v>281</v>
      </c>
      <c r="Y273" s="12">
        <v>114</v>
      </c>
      <c r="Z273" s="12">
        <v>6222</v>
      </c>
      <c r="AA273" s="12">
        <v>5556</v>
      </c>
      <c r="AB273" s="12">
        <v>113644</v>
      </c>
      <c r="AC273" s="12">
        <v>254</v>
      </c>
      <c r="AD273" s="12">
        <v>107</v>
      </c>
      <c r="AE273" s="12">
        <v>6439</v>
      </c>
      <c r="AF273" s="12">
        <v>5406</v>
      </c>
      <c r="AG273" s="12">
        <v>115230</v>
      </c>
      <c r="AH273" s="12">
        <v>232</v>
      </c>
      <c r="AI273" s="12">
        <v>107</v>
      </c>
      <c r="AJ273" s="12">
        <v>7656</v>
      </c>
      <c r="AK273" s="12">
        <v>6256</v>
      </c>
      <c r="AL273" s="12">
        <v>115985</v>
      </c>
      <c r="AM273" s="12">
        <v>236</v>
      </c>
      <c r="AN273" s="12">
        <v>210</v>
      </c>
      <c r="AO273" s="12">
        <v>7234</v>
      </c>
      <c r="AP273" s="12">
        <v>6249</v>
      </c>
      <c r="AQ273" s="12">
        <v>116915</v>
      </c>
      <c r="AR273" s="12">
        <v>226</v>
      </c>
      <c r="AS273" s="12">
        <v>145</v>
      </c>
      <c r="AT273" s="12">
        <v>7373</v>
      </c>
      <c r="AU273" s="12">
        <v>6509</v>
      </c>
      <c r="AV273" s="12">
        <v>118149</v>
      </c>
      <c r="AW273" s="12">
        <v>198</v>
      </c>
      <c r="AX273" s="12">
        <v>83</v>
      </c>
      <c r="AY273" s="12">
        <v>6728</v>
      </c>
      <c r="AZ273" s="13">
        <v>5435</v>
      </c>
    </row>
    <row r="274" spans="1:52" x14ac:dyDescent="0.3">
      <c r="A274" s="1" t="s">
        <v>917</v>
      </c>
      <c r="B274" s="1" t="s">
        <v>508</v>
      </c>
      <c r="C274" s="12">
        <v>337720</v>
      </c>
      <c r="D274" s="12">
        <v>633</v>
      </c>
      <c r="E274" s="12">
        <v>517</v>
      </c>
      <c r="F274" s="12">
        <v>5907</v>
      </c>
      <c r="G274" s="12">
        <v>6081</v>
      </c>
      <c r="H274" s="12">
        <v>337890</v>
      </c>
      <c r="I274" s="12">
        <v>528</v>
      </c>
      <c r="J274" s="12">
        <v>732</v>
      </c>
      <c r="K274" s="12">
        <v>6178</v>
      </c>
      <c r="L274" s="12">
        <v>6245</v>
      </c>
      <c r="M274" s="12">
        <v>337780</v>
      </c>
      <c r="N274" s="12">
        <v>410</v>
      </c>
      <c r="O274" s="12">
        <v>752</v>
      </c>
      <c r="P274" s="12">
        <v>6232</v>
      </c>
      <c r="Q274" s="12">
        <v>6275</v>
      </c>
      <c r="R274" s="12">
        <v>338000</v>
      </c>
      <c r="S274" s="12">
        <v>490</v>
      </c>
      <c r="T274" s="12">
        <v>655</v>
      </c>
      <c r="U274" s="12">
        <v>6430</v>
      </c>
      <c r="V274" s="12">
        <v>6351</v>
      </c>
      <c r="W274" s="12">
        <v>338260</v>
      </c>
      <c r="X274" s="12">
        <v>623</v>
      </c>
      <c r="Y274" s="12">
        <v>458</v>
      </c>
      <c r="Z274" s="12">
        <v>6958</v>
      </c>
      <c r="AA274" s="12">
        <v>6983</v>
      </c>
      <c r="AB274" s="12">
        <v>339390</v>
      </c>
      <c r="AC274" s="12">
        <v>735</v>
      </c>
      <c r="AD274" s="12">
        <v>469</v>
      </c>
      <c r="AE274" s="12">
        <v>7326</v>
      </c>
      <c r="AF274" s="12">
        <v>6610</v>
      </c>
      <c r="AG274" s="12">
        <v>339960</v>
      </c>
      <c r="AH274" s="12">
        <v>584</v>
      </c>
      <c r="AI274" s="12">
        <v>534</v>
      </c>
      <c r="AJ274" s="12">
        <v>7108</v>
      </c>
      <c r="AK274" s="12">
        <v>6424</v>
      </c>
      <c r="AL274" s="12">
        <v>340180</v>
      </c>
      <c r="AM274" s="12">
        <v>480</v>
      </c>
      <c r="AN274" s="12">
        <v>630</v>
      </c>
      <c r="AO274" s="12">
        <v>7330</v>
      </c>
      <c r="AP274" s="12">
        <v>6630</v>
      </c>
      <c r="AQ274" s="12">
        <v>341370</v>
      </c>
      <c r="AR274" s="12">
        <v>560</v>
      </c>
      <c r="AS274" s="12">
        <v>560</v>
      </c>
      <c r="AT274" s="12">
        <v>7820</v>
      </c>
      <c r="AU274" s="12">
        <v>6610</v>
      </c>
      <c r="AV274" s="12">
        <v>341140</v>
      </c>
      <c r="AW274" s="12">
        <v>500</v>
      </c>
      <c r="AX274" s="12">
        <v>850</v>
      </c>
      <c r="AY274" s="12">
        <v>6090</v>
      </c>
      <c r="AZ274" s="13">
        <v>5310</v>
      </c>
    </row>
    <row r="275" spans="1:52" x14ac:dyDescent="0.3">
      <c r="A275" s="1" t="s">
        <v>509</v>
      </c>
      <c r="B275" s="1" t="s">
        <v>510</v>
      </c>
      <c r="C275" s="12">
        <v>167516</v>
      </c>
      <c r="D275" s="12">
        <v>675</v>
      </c>
      <c r="E275" s="12">
        <v>218</v>
      </c>
      <c r="F275" s="12">
        <v>4446</v>
      </c>
      <c r="G275" s="12">
        <v>4723</v>
      </c>
      <c r="H275" s="12">
        <v>168351</v>
      </c>
      <c r="I275" s="12">
        <v>703</v>
      </c>
      <c r="J275" s="12">
        <v>291</v>
      </c>
      <c r="K275" s="12">
        <v>4948</v>
      </c>
      <c r="L275" s="12">
        <v>4839</v>
      </c>
      <c r="M275" s="12">
        <v>168716</v>
      </c>
      <c r="N275" s="12">
        <v>641</v>
      </c>
      <c r="O275" s="12">
        <v>272</v>
      </c>
      <c r="P275" s="12">
        <v>4729</v>
      </c>
      <c r="Q275" s="12">
        <v>4917</v>
      </c>
      <c r="R275" s="12">
        <v>169213</v>
      </c>
      <c r="S275" s="12">
        <v>729</v>
      </c>
      <c r="T275" s="12">
        <v>334</v>
      </c>
      <c r="U275" s="12">
        <v>4973</v>
      </c>
      <c r="V275" s="12">
        <v>4986</v>
      </c>
      <c r="W275" s="12">
        <v>169843</v>
      </c>
      <c r="X275" s="12">
        <v>905</v>
      </c>
      <c r="Y275" s="12">
        <v>283</v>
      </c>
      <c r="Z275" s="12">
        <v>5012</v>
      </c>
      <c r="AA275" s="12">
        <v>5018</v>
      </c>
      <c r="AB275" s="12">
        <v>170807</v>
      </c>
      <c r="AC275" s="12">
        <v>832</v>
      </c>
      <c r="AD275" s="12">
        <v>315</v>
      </c>
      <c r="AE275" s="12">
        <v>5105</v>
      </c>
      <c r="AF275" s="12">
        <v>4790</v>
      </c>
      <c r="AG275" s="12">
        <v>171294</v>
      </c>
      <c r="AH275" s="12">
        <v>773</v>
      </c>
      <c r="AI275" s="12">
        <v>385</v>
      </c>
      <c r="AJ275" s="12">
        <v>5659</v>
      </c>
      <c r="AK275" s="12">
        <v>5509</v>
      </c>
      <c r="AL275" s="12">
        <v>172005</v>
      </c>
      <c r="AM275" s="12">
        <v>1028</v>
      </c>
      <c r="AN275" s="12">
        <v>330</v>
      </c>
      <c r="AO275" s="12">
        <v>5743</v>
      </c>
      <c r="AP275" s="12">
        <v>5635</v>
      </c>
      <c r="AQ275" s="12">
        <v>172292</v>
      </c>
      <c r="AR275" s="12">
        <v>756</v>
      </c>
      <c r="AS275" s="12">
        <v>382</v>
      </c>
      <c r="AT275" s="12">
        <v>5836</v>
      </c>
      <c r="AU275" s="12">
        <v>5674</v>
      </c>
      <c r="AV275" s="12">
        <v>172748</v>
      </c>
      <c r="AW275" s="12">
        <v>686</v>
      </c>
      <c r="AX275" s="12">
        <v>264</v>
      </c>
      <c r="AY275" s="12">
        <v>5052</v>
      </c>
      <c r="AZ275" s="13">
        <v>4848</v>
      </c>
    </row>
    <row r="276" spans="1:52" x14ac:dyDescent="0.3">
      <c r="A276" s="1" t="s">
        <v>511</v>
      </c>
      <c r="B276" s="1" t="s">
        <v>512</v>
      </c>
      <c r="C276" s="12">
        <v>101664</v>
      </c>
      <c r="D276" s="12">
        <v>435</v>
      </c>
      <c r="E276" s="12">
        <v>103</v>
      </c>
      <c r="F276" s="12">
        <v>4709</v>
      </c>
      <c r="G276" s="12">
        <v>3891</v>
      </c>
      <c r="H276" s="12">
        <v>101829</v>
      </c>
      <c r="I276" s="12">
        <v>460</v>
      </c>
      <c r="J276" s="12">
        <v>180</v>
      </c>
      <c r="K276" s="12">
        <v>4605</v>
      </c>
      <c r="L276" s="12">
        <v>4225</v>
      </c>
      <c r="M276" s="12">
        <v>102079</v>
      </c>
      <c r="N276" s="12">
        <v>413</v>
      </c>
      <c r="O276" s="12">
        <v>174</v>
      </c>
      <c r="P276" s="12">
        <v>4668</v>
      </c>
      <c r="Q276" s="12">
        <v>4078</v>
      </c>
      <c r="R276" s="12">
        <v>102872</v>
      </c>
      <c r="S276" s="12">
        <v>398</v>
      </c>
      <c r="T276" s="12">
        <v>173</v>
      </c>
      <c r="U276" s="12">
        <v>5183</v>
      </c>
      <c r="V276" s="12">
        <v>4222</v>
      </c>
      <c r="W276" s="12">
        <v>103252</v>
      </c>
      <c r="X276" s="12">
        <v>414</v>
      </c>
      <c r="Y276" s="12">
        <v>95</v>
      </c>
      <c r="Z276" s="12">
        <v>4926</v>
      </c>
      <c r="AA276" s="12">
        <v>4233</v>
      </c>
      <c r="AB276" s="12">
        <v>103587</v>
      </c>
      <c r="AC276" s="12">
        <v>382</v>
      </c>
      <c r="AD276" s="12">
        <v>165</v>
      </c>
      <c r="AE276" s="12">
        <v>4821</v>
      </c>
      <c r="AF276" s="12">
        <v>4100</v>
      </c>
      <c r="AG276" s="12">
        <v>104067</v>
      </c>
      <c r="AH276" s="12">
        <v>363</v>
      </c>
      <c r="AI276" s="12">
        <v>112</v>
      </c>
      <c r="AJ276" s="12">
        <v>5440</v>
      </c>
      <c r="AK276" s="12">
        <v>4546</v>
      </c>
      <c r="AL276" s="12">
        <v>104552</v>
      </c>
      <c r="AM276" s="12">
        <v>335</v>
      </c>
      <c r="AN276" s="12">
        <v>166</v>
      </c>
      <c r="AO276" s="12">
        <v>5524</v>
      </c>
      <c r="AP276" s="12">
        <v>4521</v>
      </c>
      <c r="AQ276" s="12">
        <v>104837</v>
      </c>
      <c r="AR276" s="12">
        <v>331</v>
      </c>
      <c r="AS276" s="12">
        <v>111</v>
      </c>
      <c r="AT276" s="12">
        <v>5638</v>
      </c>
      <c r="AU276" s="12">
        <v>4836</v>
      </c>
      <c r="AV276" s="12">
        <v>105167</v>
      </c>
      <c r="AW276" s="12">
        <v>312</v>
      </c>
      <c r="AX276" s="12">
        <v>111</v>
      </c>
      <c r="AY276" s="12">
        <v>5283</v>
      </c>
      <c r="AZ276" s="13">
        <v>4219</v>
      </c>
    </row>
    <row r="277" spans="1:52" x14ac:dyDescent="0.3">
      <c r="A277" s="1" t="s">
        <v>937</v>
      </c>
      <c r="B277" s="1" t="s">
        <v>938</v>
      </c>
      <c r="C277" s="12">
        <v>317959</v>
      </c>
      <c r="D277" s="12">
        <v>1558</v>
      </c>
      <c r="E277" s="12">
        <v>1000</v>
      </c>
      <c r="F277" s="12">
        <v>14180</v>
      </c>
      <c r="G277" s="12">
        <v>13066</v>
      </c>
      <c r="H277" s="12">
        <v>321483</v>
      </c>
      <c r="I277" s="12">
        <v>1702</v>
      </c>
      <c r="J277" s="12">
        <v>1099</v>
      </c>
      <c r="K277" s="12">
        <v>15195</v>
      </c>
      <c r="L277" s="12">
        <v>13851</v>
      </c>
      <c r="M277" s="12">
        <v>324009</v>
      </c>
      <c r="N277" s="12">
        <v>1660</v>
      </c>
      <c r="O277" s="12">
        <v>901</v>
      </c>
      <c r="P277" s="12">
        <v>15055</v>
      </c>
      <c r="Q277" s="12">
        <v>14084</v>
      </c>
      <c r="R277" s="12">
        <v>327856</v>
      </c>
      <c r="S277" s="12">
        <v>1995</v>
      </c>
      <c r="T277" s="12">
        <v>687</v>
      </c>
      <c r="U277" s="12">
        <v>15459</v>
      </c>
      <c r="V277" s="12">
        <v>14404</v>
      </c>
      <c r="W277" s="12">
        <v>331763</v>
      </c>
      <c r="X277" s="12">
        <v>2446</v>
      </c>
      <c r="Y277" s="12">
        <v>831</v>
      </c>
      <c r="Z277" s="12">
        <v>15788</v>
      </c>
      <c r="AA277" s="12">
        <v>14577</v>
      </c>
      <c r="AB277" s="12">
        <v>336991</v>
      </c>
      <c r="AC277" s="12">
        <v>2904</v>
      </c>
      <c r="AD277" s="12">
        <v>949</v>
      </c>
      <c r="AE277" s="12">
        <v>16165</v>
      </c>
      <c r="AF277" s="12">
        <v>14075</v>
      </c>
      <c r="AG277" s="12">
        <v>341841</v>
      </c>
      <c r="AH277" s="12">
        <v>2326</v>
      </c>
      <c r="AI277" s="12">
        <v>920</v>
      </c>
      <c r="AJ277" s="12">
        <v>19153</v>
      </c>
      <c r="AK277" s="12">
        <v>16615</v>
      </c>
      <c r="AL277" s="12">
        <v>345477</v>
      </c>
      <c r="AM277" s="12">
        <v>2721</v>
      </c>
      <c r="AN277" s="12">
        <v>1957</v>
      </c>
      <c r="AO277" s="12">
        <v>18865</v>
      </c>
      <c r="AP277" s="12">
        <v>16821</v>
      </c>
      <c r="AQ277" s="12">
        <v>348228</v>
      </c>
      <c r="AR277" s="12">
        <v>2316</v>
      </c>
      <c r="AS277" s="12">
        <v>1498</v>
      </c>
      <c r="AT277" s="12">
        <v>18909</v>
      </c>
      <c r="AU277" s="12">
        <v>17916</v>
      </c>
      <c r="AV277" s="12">
        <v>350448</v>
      </c>
      <c r="AW277" s="12">
        <v>2024</v>
      </c>
      <c r="AX277" s="12">
        <v>1000</v>
      </c>
      <c r="AY277" s="12">
        <v>12105</v>
      </c>
      <c r="AZ277" s="13">
        <v>11326</v>
      </c>
    </row>
    <row r="278" spans="1:52" x14ac:dyDescent="0.3">
      <c r="A278" s="1" t="s">
        <v>513</v>
      </c>
      <c r="B278" s="15" t="s">
        <v>514</v>
      </c>
      <c r="C278" s="12">
        <v>203091</v>
      </c>
      <c r="D278" s="12">
        <v>695</v>
      </c>
      <c r="E278" s="12">
        <v>544</v>
      </c>
      <c r="F278" s="12">
        <v>8263</v>
      </c>
      <c r="G278" s="12">
        <v>7431</v>
      </c>
      <c r="H278" s="12">
        <v>204454</v>
      </c>
      <c r="I278" s="12">
        <v>628</v>
      </c>
      <c r="J278" s="12">
        <v>469</v>
      </c>
      <c r="K278" s="12">
        <v>8951</v>
      </c>
      <c r="L278" s="12">
        <v>7904</v>
      </c>
      <c r="M278" s="12">
        <v>206182</v>
      </c>
      <c r="N278" s="12">
        <v>589</v>
      </c>
      <c r="O278" s="12">
        <v>462</v>
      </c>
      <c r="P278" s="12">
        <v>9246</v>
      </c>
      <c r="Q278" s="12">
        <v>7717</v>
      </c>
      <c r="R278" s="12">
        <v>208185</v>
      </c>
      <c r="S278" s="12">
        <v>770</v>
      </c>
      <c r="T278" s="12">
        <v>495</v>
      </c>
      <c r="U278" s="12">
        <v>9622</v>
      </c>
      <c r="V278" s="12">
        <v>8010</v>
      </c>
      <c r="W278" s="12">
        <v>209941</v>
      </c>
      <c r="X278" s="12">
        <v>822</v>
      </c>
      <c r="Y278" s="12">
        <v>519</v>
      </c>
      <c r="Z278" s="12">
        <v>9387</v>
      </c>
      <c r="AA278" s="12">
        <v>7740</v>
      </c>
      <c r="AB278" s="12">
        <v>211747</v>
      </c>
      <c r="AC278" s="12">
        <v>844</v>
      </c>
      <c r="AD278" s="12">
        <v>621</v>
      </c>
      <c r="AE278" s="12">
        <v>9275</v>
      </c>
      <c r="AF278" s="12">
        <v>7575</v>
      </c>
      <c r="AG278" s="12">
        <v>212834</v>
      </c>
      <c r="AH278" s="12">
        <v>751</v>
      </c>
      <c r="AI278" s="12">
        <v>622</v>
      </c>
      <c r="AJ278" s="12">
        <v>9999</v>
      </c>
      <c r="AK278" s="12">
        <v>8790</v>
      </c>
      <c r="AL278" s="12">
        <v>213919</v>
      </c>
      <c r="AM278" s="12">
        <v>865</v>
      </c>
      <c r="AN278" s="12">
        <v>495</v>
      </c>
      <c r="AO278" s="12">
        <v>9888</v>
      </c>
      <c r="AP278" s="12">
        <v>8743</v>
      </c>
      <c r="AQ278" s="12">
        <v>215052</v>
      </c>
      <c r="AR278" s="12">
        <v>747</v>
      </c>
      <c r="AS278" s="12">
        <v>777</v>
      </c>
      <c r="AT278" s="12">
        <v>10147</v>
      </c>
      <c r="AU278" s="12">
        <v>8833</v>
      </c>
      <c r="AV278" s="12">
        <v>215574</v>
      </c>
      <c r="AW278" s="12">
        <v>698</v>
      </c>
      <c r="AX278" s="12">
        <v>585</v>
      </c>
      <c r="AY278" s="12">
        <v>8583</v>
      </c>
      <c r="AZ278" s="13">
        <v>7708</v>
      </c>
    </row>
    <row r="279" spans="1:52" x14ac:dyDescent="0.3">
      <c r="A279" s="1" t="s">
        <v>515</v>
      </c>
      <c r="B279" s="1" t="s">
        <v>516</v>
      </c>
      <c r="C279" s="12">
        <v>201206</v>
      </c>
      <c r="D279" s="12">
        <v>528</v>
      </c>
      <c r="E279" s="12">
        <v>492</v>
      </c>
      <c r="F279" s="12">
        <v>6841</v>
      </c>
      <c r="G279" s="12">
        <v>6401</v>
      </c>
      <c r="H279" s="12">
        <v>201444</v>
      </c>
      <c r="I279" s="12">
        <v>425</v>
      </c>
      <c r="J279" s="12">
        <v>522</v>
      </c>
      <c r="K279" s="12">
        <v>7294</v>
      </c>
      <c r="L279" s="12">
        <v>7311</v>
      </c>
      <c r="M279" s="12">
        <v>202167</v>
      </c>
      <c r="N279" s="12">
        <v>445</v>
      </c>
      <c r="O279" s="12">
        <v>361</v>
      </c>
      <c r="P279" s="12">
        <v>7369</v>
      </c>
      <c r="Q279" s="12">
        <v>6944</v>
      </c>
      <c r="R279" s="12">
        <v>202857</v>
      </c>
      <c r="S279" s="12">
        <v>450</v>
      </c>
      <c r="T279" s="12">
        <v>470</v>
      </c>
      <c r="U279" s="12">
        <v>7605</v>
      </c>
      <c r="V279" s="12">
        <v>7262</v>
      </c>
      <c r="W279" s="12">
        <v>202725</v>
      </c>
      <c r="X279" s="12">
        <v>507</v>
      </c>
      <c r="Y279" s="12">
        <v>398</v>
      </c>
      <c r="Z279" s="12">
        <v>7163</v>
      </c>
      <c r="AA279" s="12">
        <v>7274</v>
      </c>
      <c r="AB279" s="12">
        <v>203575</v>
      </c>
      <c r="AC279" s="12">
        <v>730</v>
      </c>
      <c r="AD279" s="12">
        <v>310</v>
      </c>
      <c r="AE279" s="12">
        <v>7381</v>
      </c>
      <c r="AF279" s="12">
        <v>7084</v>
      </c>
      <c r="AG279" s="12">
        <v>204473</v>
      </c>
      <c r="AH279" s="12">
        <v>480</v>
      </c>
      <c r="AI279" s="12">
        <v>415</v>
      </c>
      <c r="AJ279" s="12">
        <v>8437</v>
      </c>
      <c r="AK279" s="12">
        <v>7636</v>
      </c>
      <c r="AL279" s="12">
        <v>205985</v>
      </c>
      <c r="AM279" s="12">
        <v>579</v>
      </c>
      <c r="AN279" s="12">
        <v>221</v>
      </c>
      <c r="AO279" s="12">
        <v>8864</v>
      </c>
      <c r="AP279" s="12">
        <v>7637</v>
      </c>
      <c r="AQ279" s="12">
        <v>207913</v>
      </c>
      <c r="AR279" s="12">
        <v>507</v>
      </c>
      <c r="AS279" s="12">
        <v>293</v>
      </c>
      <c r="AT279" s="12">
        <v>9356</v>
      </c>
      <c r="AU279" s="12">
        <v>7696</v>
      </c>
      <c r="AV279" s="12">
        <v>208871</v>
      </c>
      <c r="AW279" s="12">
        <v>484</v>
      </c>
      <c r="AX279" s="12">
        <v>209</v>
      </c>
      <c r="AY279" s="12">
        <v>7797</v>
      </c>
      <c r="AZ279" s="13">
        <v>6817</v>
      </c>
    </row>
    <row r="280" spans="1:52" x14ac:dyDescent="0.3">
      <c r="A280" s="1" t="s">
        <v>517</v>
      </c>
      <c r="B280" s="1" t="s">
        <v>518</v>
      </c>
      <c r="C280" s="12">
        <v>62089</v>
      </c>
      <c r="D280" s="12">
        <v>136</v>
      </c>
      <c r="E280" s="12">
        <v>99</v>
      </c>
      <c r="F280" s="12">
        <v>2744</v>
      </c>
      <c r="G280" s="12">
        <v>2801</v>
      </c>
      <c r="H280" s="12">
        <v>62206</v>
      </c>
      <c r="I280" s="12">
        <v>94</v>
      </c>
      <c r="J280" s="12">
        <v>54</v>
      </c>
      <c r="K280" s="12">
        <v>3045</v>
      </c>
      <c r="L280" s="12">
        <v>2978</v>
      </c>
      <c r="M280" s="12">
        <v>62119</v>
      </c>
      <c r="N280" s="12">
        <v>77</v>
      </c>
      <c r="O280" s="12">
        <v>68</v>
      </c>
      <c r="P280" s="12">
        <v>2904</v>
      </c>
      <c r="Q280" s="12">
        <v>3076</v>
      </c>
      <c r="R280" s="12">
        <v>62448</v>
      </c>
      <c r="S280" s="12">
        <v>124</v>
      </c>
      <c r="T280" s="12">
        <v>60</v>
      </c>
      <c r="U280" s="12">
        <v>3248</v>
      </c>
      <c r="V280" s="12">
        <v>3025</v>
      </c>
      <c r="W280" s="12">
        <v>62765</v>
      </c>
      <c r="X280" s="12">
        <v>157</v>
      </c>
      <c r="Y280" s="12">
        <v>81</v>
      </c>
      <c r="Z280" s="12">
        <v>3264</v>
      </c>
      <c r="AA280" s="12">
        <v>2927</v>
      </c>
      <c r="AB280" s="12">
        <v>63193</v>
      </c>
      <c r="AC280" s="12">
        <v>140</v>
      </c>
      <c r="AD280" s="12">
        <v>58</v>
      </c>
      <c r="AE280" s="12">
        <v>3310</v>
      </c>
      <c r="AF280" s="12">
        <v>2926</v>
      </c>
      <c r="AG280" s="12">
        <v>64069</v>
      </c>
      <c r="AH280" s="12">
        <v>133</v>
      </c>
      <c r="AI280" s="12">
        <v>56</v>
      </c>
      <c r="AJ280" s="12">
        <v>4143</v>
      </c>
      <c r="AK280" s="12">
        <v>3280</v>
      </c>
      <c r="AL280" s="12">
        <v>64850</v>
      </c>
      <c r="AM280" s="12">
        <v>147</v>
      </c>
      <c r="AN280" s="12">
        <v>78</v>
      </c>
      <c r="AO280" s="12">
        <v>4370</v>
      </c>
      <c r="AP280" s="12">
        <v>3593</v>
      </c>
      <c r="AQ280" s="12">
        <v>65264</v>
      </c>
      <c r="AR280" s="12">
        <v>121</v>
      </c>
      <c r="AS280" s="12">
        <v>74</v>
      </c>
      <c r="AT280" s="12">
        <v>4098</v>
      </c>
      <c r="AU280" s="12">
        <v>3642</v>
      </c>
      <c r="AV280" s="12">
        <v>65452</v>
      </c>
      <c r="AW280" s="12">
        <v>109</v>
      </c>
      <c r="AX280" s="12">
        <v>62</v>
      </c>
      <c r="AY280" s="12">
        <v>3488</v>
      </c>
      <c r="AZ280" s="13">
        <v>3065</v>
      </c>
    </row>
    <row r="281" spans="1:52" x14ac:dyDescent="0.3">
      <c r="A281" s="1" t="s">
        <v>519</v>
      </c>
      <c r="B281" s="1" t="s">
        <v>520</v>
      </c>
      <c r="C281" s="12">
        <v>93670</v>
      </c>
      <c r="D281" s="12">
        <v>272</v>
      </c>
      <c r="E281" s="12">
        <v>171</v>
      </c>
      <c r="F281" s="12">
        <v>3620</v>
      </c>
      <c r="G281" s="12">
        <v>3586</v>
      </c>
      <c r="H281" s="12">
        <v>93985</v>
      </c>
      <c r="I281" s="12">
        <v>169</v>
      </c>
      <c r="J281" s="12">
        <v>120</v>
      </c>
      <c r="K281" s="12">
        <v>4015</v>
      </c>
      <c r="L281" s="12">
        <v>3954</v>
      </c>
      <c r="M281" s="12">
        <v>94716</v>
      </c>
      <c r="N281" s="12">
        <v>173</v>
      </c>
      <c r="O281" s="12">
        <v>141</v>
      </c>
      <c r="P281" s="12">
        <v>4334</v>
      </c>
      <c r="Q281" s="12">
        <v>3785</v>
      </c>
      <c r="R281" s="12">
        <v>95731</v>
      </c>
      <c r="S281" s="12">
        <v>203</v>
      </c>
      <c r="T281" s="12">
        <v>106</v>
      </c>
      <c r="U281" s="12">
        <v>4904</v>
      </c>
      <c r="V281" s="12">
        <v>4072</v>
      </c>
      <c r="W281" s="12">
        <v>97098</v>
      </c>
      <c r="X281" s="12">
        <v>262</v>
      </c>
      <c r="Y281" s="12">
        <v>101</v>
      </c>
      <c r="Z281" s="12">
        <v>5018</v>
      </c>
      <c r="AA281" s="12">
        <v>3923</v>
      </c>
      <c r="AB281" s="12">
        <v>98436</v>
      </c>
      <c r="AC281" s="12">
        <v>244</v>
      </c>
      <c r="AD281" s="12">
        <v>113</v>
      </c>
      <c r="AE281" s="12">
        <v>4950</v>
      </c>
      <c r="AF281" s="12">
        <v>3873</v>
      </c>
      <c r="AG281" s="12">
        <v>100109</v>
      </c>
      <c r="AH281" s="12">
        <v>229</v>
      </c>
      <c r="AI281" s="12">
        <v>109</v>
      </c>
      <c r="AJ281" s="12">
        <v>6084</v>
      </c>
      <c r="AK281" s="12">
        <v>4621</v>
      </c>
      <c r="AL281" s="12">
        <v>102126</v>
      </c>
      <c r="AM281" s="12">
        <v>242</v>
      </c>
      <c r="AN281" s="12">
        <v>232</v>
      </c>
      <c r="AO281" s="12">
        <v>6580</v>
      </c>
      <c r="AP281" s="12">
        <v>4665</v>
      </c>
      <c r="AQ281" s="12">
        <v>103611</v>
      </c>
      <c r="AR281" s="12">
        <v>203</v>
      </c>
      <c r="AS281" s="12">
        <v>164</v>
      </c>
      <c r="AT281" s="12">
        <v>6495</v>
      </c>
      <c r="AU281" s="12">
        <v>5225</v>
      </c>
      <c r="AV281" s="12">
        <v>104809</v>
      </c>
      <c r="AW281" s="12">
        <v>183</v>
      </c>
      <c r="AX281" s="12">
        <v>94</v>
      </c>
      <c r="AY281" s="12">
        <v>5656</v>
      </c>
      <c r="AZ281" s="13">
        <v>4484</v>
      </c>
    </row>
    <row r="282" spans="1:52" x14ac:dyDescent="0.3">
      <c r="A282" s="1" t="s">
        <v>522</v>
      </c>
      <c r="B282" s="1" t="s">
        <v>523</v>
      </c>
      <c r="C282" s="12">
        <v>316278</v>
      </c>
      <c r="D282" s="12">
        <v>696</v>
      </c>
      <c r="E282" s="12">
        <v>607</v>
      </c>
      <c r="F282" s="12">
        <v>8370</v>
      </c>
      <c r="G282" s="12">
        <v>7871</v>
      </c>
      <c r="H282" s="12">
        <v>316489</v>
      </c>
      <c r="I282" s="12">
        <v>459</v>
      </c>
      <c r="J282" s="12">
        <v>479</v>
      </c>
      <c r="K282" s="12">
        <v>9146</v>
      </c>
      <c r="L282" s="12">
        <v>8880</v>
      </c>
      <c r="M282" s="12">
        <v>316389</v>
      </c>
      <c r="N282" s="12">
        <v>437</v>
      </c>
      <c r="O282" s="12">
        <v>391</v>
      </c>
      <c r="P282" s="12">
        <v>9005</v>
      </c>
      <c r="Q282" s="12">
        <v>8690</v>
      </c>
      <c r="R282" s="12">
        <v>316832</v>
      </c>
      <c r="S282" s="12">
        <v>568</v>
      </c>
      <c r="T282" s="12">
        <v>583</v>
      </c>
      <c r="U282" s="12">
        <v>9880</v>
      </c>
      <c r="V282" s="12">
        <v>8911</v>
      </c>
      <c r="W282" s="12">
        <v>316453</v>
      </c>
      <c r="X282" s="12">
        <v>463</v>
      </c>
      <c r="Y282" s="12">
        <v>309</v>
      </c>
      <c r="Z282" s="12">
        <v>9732</v>
      </c>
      <c r="AA282" s="12">
        <v>9066</v>
      </c>
      <c r="AB282" s="12">
        <v>317444</v>
      </c>
      <c r="AC282" s="12">
        <v>452</v>
      </c>
      <c r="AD282" s="12">
        <v>220</v>
      </c>
      <c r="AE282" s="12">
        <v>9854</v>
      </c>
      <c r="AF282" s="12">
        <v>8669</v>
      </c>
      <c r="AG282" s="12">
        <v>319030</v>
      </c>
      <c r="AH282" s="12">
        <v>540</v>
      </c>
      <c r="AI282" s="12">
        <v>405</v>
      </c>
      <c r="AJ282" s="12">
        <v>11426</v>
      </c>
      <c r="AK282" s="12">
        <v>9226</v>
      </c>
      <c r="AL282" s="12">
        <v>320274</v>
      </c>
      <c r="AM282" s="12">
        <v>548</v>
      </c>
      <c r="AN282" s="12">
        <v>237</v>
      </c>
      <c r="AO282" s="12">
        <v>11750</v>
      </c>
      <c r="AP282" s="12">
        <v>9763</v>
      </c>
      <c r="AQ282" s="12">
        <v>322434</v>
      </c>
      <c r="AR282" s="12">
        <v>524</v>
      </c>
      <c r="AS282" s="12">
        <v>360</v>
      </c>
      <c r="AT282" s="12">
        <v>12266</v>
      </c>
      <c r="AU282" s="12">
        <v>9414</v>
      </c>
      <c r="AV282" s="12">
        <v>323820</v>
      </c>
      <c r="AW282" s="12">
        <v>526</v>
      </c>
      <c r="AX282" s="12">
        <v>293</v>
      </c>
      <c r="AY282" s="12">
        <v>10963</v>
      </c>
      <c r="AZ282" s="13">
        <v>8120</v>
      </c>
    </row>
    <row r="283" spans="1:52" x14ac:dyDescent="0.3">
      <c r="A283" s="1" t="s">
        <v>524</v>
      </c>
      <c r="B283" s="1" t="s">
        <v>525</v>
      </c>
      <c r="C283" s="12">
        <v>132158</v>
      </c>
      <c r="D283" s="12">
        <v>2518</v>
      </c>
      <c r="E283" s="12">
        <v>1011</v>
      </c>
      <c r="F283" s="12">
        <v>10304</v>
      </c>
      <c r="G283" s="12">
        <v>10772</v>
      </c>
      <c r="H283" s="12">
        <v>133867</v>
      </c>
      <c r="I283" s="12">
        <v>2032</v>
      </c>
      <c r="J283" s="12">
        <v>1273</v>
      </c>
      <c r="K283" s="12">
        <v>11043</v>
      </c>
      <c r="L283" s="12">
        <v>10995</v>
      </c>
      <c r="M283" s="12">
        <v>135118</v>
      </c>
      <c r="N283" s="12">
        <v>2364</v>
      </c>
      <c r="O283" s="12">
        <v>1183</v>
      </c>
      <c r="P283" s="12">
        <v>10730</v>
      </c>
      <c r="Q283" s="12">
        <v>11494</v>
      </c>
      <c r="R283" s="12">
        <v>136587</v>
      </c>
      <c r="S283" s="12">
        <v>2512</v>
      </c>
      <c r="T283" s="12">
        <v>953</v>
      </c>
      <c r="U283" s="12">
        <v>10766</v>
      </c>
      <c r="V283" s="12">
        <v>11670</v>
      </c>
      <c r="W283" s="12">
        <v>138097</v>
      </c>
      <c r="X283" s="12">
        <v>2926</v>
      </c>
      <c r="Y283" s="12">
        <v>785</v>
      </c>
      <c r="Z283" s="12">
        <v>10455</v>
      </c>
      <c r="AA283" s="12">
        <v>11692</v>
      </c>
      <c r="AB283" s="12">
        <v>139865</v>
      </c>
      <c r="AC283" s="12">
        <v>2897</v>
      </c>
      <c r="AD283" s="12">
        <v>1477</v>
      </c>
      <c r="AE283" s="12">
        <v>11063</v>
      </c>
      <c r="AF283" s="12">
        <v>11318</v>
      </c>
      <c r="AG283" s="12">
        <v>140353</v>
      </c>
      <c r="AH283" s="12">
        <v>2431</v>
      </c>
      <c r="AI283" s="12">
        <v>1549</v>
      </c>
      <c r="AJ283" s="12">
        <v>12763</v>
      </c>
      <c r="AK283" s="12">
        <v>13703</v>
      </c>
      <c r="AL283" s="12">
        <v>141137</v>
      </c>
      <c r="AM283" s="12">
        <v>2583</v>
      </c>
      <c r="AN283" s="12">
        <v>1927</v>
      </c>
      <c r="AO283" s="12">
        <v>13538</v>
      </c>
      <c r="AP283" s="12">
        <v>13741</v>
      </c>
      <c r="AQ283" s="12">
        <v>140573</v>
      </c>
      <c r="AR283" s="12">
        <v>2748</v>
      </c>
      <c r="AS283" s="12">
        <v>1919</v>
      </c>
      <c r="AT283" s="12">
        <v>13659</v>
      </c>
      <c r="AU283" s="12">
        <v>15446</v>
      </c>
      <c r="AV283" s="12">
        <v>142177</v>
      </c>
      <c r="AW283" s="12">
        <v>3091</v>
      </c>
      <c r="AX283" s="12">
        <v>1581</v>
      </c>
      <c r="AY283" s="12">
        <v>13440</v>
      </c>
      <c r="AZ283" s="13">
        <v>13546</v>
      </c>
    </row>
    <row r="284" spans="1:52" x14ac:dyDescent="0.3">
      <c r="A284" s="1" t="s">
        <v>526</v>
      </c>
      <c r="B284" s="1" t="s">
        <v>527</v>
      </c>
      <c r="C284" s="12">
        <v>303899</v>
      </c>
      <c r="D284" s="12">
        <v>6613</v>
      </c>
      <c r="E284" s="12">
        <v>3540</v>
      </c>
      <c r="F284" s="12">
        <v>23769</v>
      </c>
      <c r="G284" s="12">
        <v>24374</v>
      </c>
      <c r="H284" s="12">
        <v>308463</v>
      </c>
      <c r="I284" s="12">
        <v>6006</v>
      </c>
      <c r="J284" s="12">
        <v>3724</v>
      </c>
      <c r="K284" s="12">
        <v>25407</v>
      </c>
      <c r="L284" s="12">
        <v>25317</v>
      </c>
      <c r="M284" s="12">
        <v>310657</v>
      </c>
      <c r="N284" s="12">
        <v>6711</v>
      </c>
      <c r="O284" s="12">
        <v>3939</v>
      </c>
      <c r="P284" s="12">
        <v>24228</v>
      </c>
      <c r="Q284" s="12">
        <v>26831</v>
      </c>
      <c r="R284" s="12">
        <v>314385</v>
      </c>
      <c r="S284" s="12">
        <v>6475</v>
      </c>
      <c r="T284" s="12">
        <v>3103</v>
      </c>
      <c r="U284" s="12">
        <v>25602</v>
      </c>
      <c r="V284" s="12">
        <v>27289</v>
      </c>
      <c r="W284" s="12">
        <v>318936</v>
      </c>
      <c r="X284" s="12">
        <v>6860</v>
      </c>
      <c r="Y284" s="12">
        <v>3114</v>
      </c>
      <c r="Z284" s="12">
        <v>25977</v>
      </c>
      <c r="AA284" s="12">
        <v>26874</v>
      </c>
      <c r="AB284" s="12">
        <v>324779</v>
      </c>
      <c r="AC284" s="12">
        <v>7019</v>
      </c>
      <c r="AD284" s="12">
        <v>3113</v>
      </c>
      <c r="AE284" s="12">
        <v>25864</v>
      </c>
      <c r="AF284" s="12">
        <v>26022</v>
      </c>
      <c r="AG284" s="12">
        <v>329209</v>
      </c>
      <c r="AH284" s="12">
        <v>6274</v>
      </c>
      <c r="AI284" s="12">
        <v>2500</v>
      </c>
      <c r="AJ284" s="12">
        <v>30611</v>
      </c>
      <c r="AK284" s="12">
        <v>31786</v>
      </c>
      <c r="AL284" s="12">
        <v>331069</v>
      </c>
      <c r="AM284" s="12">
        <v>7503</v>
      </c>
      <c r="AN284" s="12">
        <v>5328</v>
      </c>
      <c r="AO284" s="12">
        <v>31019</v>
      </c>
      <c r="AP284" s="12">
        <v>32846</v>
      </c>
      <c r="AQ284" s="12">
        <v>332900</v>
      </c>
      <c r="AR284" s="12">
        <v>7262</v>
      </c>
      <c r="AS284" s="12">
        <v>4391</v>
      </c>
      <c r="AT284" s="12">
        <v>32768</v>
      </c>
      <c r="AU284" s="12">
        <v>35330</v>
      </c>
      <c r="AV284" s="12">
        <v>337098</v>
      </c>
      <c r="AW284" s="12">
        <v>8042</v>
      </c>
      <c r="AX284" s="12">
        <v>2800</v>
      </c>
      <c r="AY284" s="12">
        <v>32329</v>
      </c>
      <c r="AZ284" s="13">
        <v>34466</v>
      </c>
    </row>
    <row r="285" spans="1:52" x14ac:dyDescent="0.3">
      <c r="A285" s="1" t="s">
        <v>528</v>
      </c>
      <c r="B285" s="1" t="s">
        <v>529</v>
      </c>
      <c r="C285" s="12">
        <v>125409</v>
      </c>
      <c r="D285" s="12">
        <v>379</v>
      </c>
      <c r="E285" s="12">
        <v>398</v>
      </c>
      <c r="F285" s="12">
        <v>4362</v>
      </c>
      <c r="G285" s="12">
        <v>4316</v>
      </c>
      <c r="H285" s="12">
        <v>125867</v>
      </c>
      <c r="I285" s="12">
        <v>257</v>
      </c>
      <c r="J285" s="12">
        <v>278</v>
      </c>
      <c r="K285" s="12">
        <v>4774</v>
      </c>
      <c r="L285" s="12">
        <v>4786</v>
      </c>
      <c r="M285" s="12">
        <v>126118</v>
      </c>
      <c r="N285" s="12">
        <v>269</v>
      </c>
      <c r="O285" s="12">
        <v>298</v>
      </c>
      <c r="P285" s="12">
        <v>4407</v>
      </c>
      <c r="Q285" s="12">
        <v>4580</v>
      </c>
      <c r="R285" s="12">
        <v>126309</v>
      </c>
      <c r="S285" s="12">
        <v>299</v>
      </c>
      <c r="T285" s="12">
        <v>273</v>
      </c>
      <c r="U285" s="12">
        <v>4470</v>
      </c>
      <c r="V285" s="12">
        <v>4773</v>
      </c>
      <c r="W285" s="12">
        <v>126603</v>
      </c>
      <c r="X285" s="12">
        <v>420</v>
      </c>
      <c r="Y285" s="12">
        <v>286</v>
      </c>
      <c r="Z285" s="12">
        <v>4642</v>
      </c>
      <c r="AA285" s="12">
        <v>4729</v>
      </c>
      <c r="AB285" s="12">
        <v>127674</v>
      </c>
      <c r="AC285" s="12">
        <v>502</v>
      </c>
      <c r="AD285" s="12">
        <v>241</v>
      </c>
      <c r="AE285" s="12">
        <v>4960</v>
      </c>
      <c r="AF285" s="12">
        <v>4576</v>
      </c>
      <c r="AG285" s="12">
        <v>128659</v>
      </c>
      <c r="AH285" s="12">
        <v>383</v>
      </c>
      <c r="AI285" s="12">
        <v>256</v>
      </c>
      <c r="AJ285" s="12">
        <v>6103</v>
      </c>
      <c r="AK285" s="12">
        <v>5576</v>
      </c>
      <c r="AL285" s="12">
        <v>128902</v>
      </c>
      <c r="AM285" s="12">
        <v>431</v>
      </c>
      <c r="AN285" s="12">
        <v>367</v>
      </c>
      <c r="AO285" s="12">
        <v>5730</v>
      </c>
      <c r="AP285" s="12">
        <v>5789</v>
      </c>
      <c r="AQ285" s="12">
        <v>129883</v>
      </c>
      <c r="AR285" s="12">
        <v>404</v>
      </c>
      <c r="AS285" s="12">
        <v>394</v>
      </c>
      <c r="AT285" s="12">
        <v>6407</v>
      </c>
      <c r="AU285" s="12">
        <v>5654</v>
      </c>
      <c r="AV285" s="12">
        <v>130373</v>
      </c>
      <c r="AW285" s="12">
        <v>340</v>
      </c>
      <c r="AX285" s="12">
        <v>291</v>
      </c>
      <c r="AY285" s="12">
        <v>5378</v>
      </c>
      <c r="AZ285" s="13">
        <v>4963</v>
      </c>
    </row>
    <row r="286" spans="1:52" x14ac:dyDescent="0.3">
      <c r="A286" s="1" t="s">
        <v>530</v>
      </c>
      <c r="B286" s="15" t="s">
        <v>531</v>
      </c>
      <c r="C286" s="12">
        <v>55979</v>
      </c>
      <c r="D286" s="12">
        <v>365</v>
      </c>
      <c r="E286" s="12">
        <v>140</v>
      </c>
      <c r="F286" s="12">
        <v>4555</v>
      </c>
      <c r="G286" s="12">
        <v>4138</v>
      </c>
      <c r="H286" s="12">
        <v>56110</v>
      </c>
      <c r="I286" s="12">
        <v>249</v>
      </c>
      <c r="J286" s="12">
        <v>220</v>
      </c>
      <c r="K286" s="12">
        <v>4756</v>
      </c>
      <c r="L286" s="12">
        <v>4743</v>
      </c>
      <c r="M286" s="12">
        <v>56282</v>
      </c>
      <c r="N286" s="12">
        <v>218</v>
      </c>
      <c r="O286" s="12">
        <v>134</v>
      </c>
      <c r="P286" s="12">
        <v>4559</v>
      </c>
      <c r="Q286" s="12">
        <v>4520</v>
      </c>
      <c r="R286" s="12">
        <v>56060</v>
      </c>
      <c r="S286" s="12">
        <v>238</v>
      </c>
      <c r="T286" s="12">
        <v>127</v>
      </c>
      <c r="U286" s="12">
        <v>4390</v>
      </c>
      <c r="V286" s="12">
        <v>4705</v>
      </c>
      <c r="W286" s="12">
        <v>55984</v>
      </c>
      <c r="X286" s="12">
        <v>275</v>
      </c>
      <c r="Y286" s="12">
        <v>126</v>
      </c>
      <c r="Z286" s="12">
        <v>4591</v>
      </c>
      <c r="AA286" s="12">
        <v>4774</v>
      </c>
      <c r="AB286" s="12">
        <v>55991</v>
      </c>
      <c r="AC286" s="12">
        <v>335</v>
      </c>
      <c r="AD286" s="12">
        <v>118</v>
      </c>
      <c r="AE286" s="12">
        <v>4437</v>
      </c>
      <c r="AF286" s="12">
        <v>4648</v>
      </c>
      <c r="AG286" s="12">
        <v>57035</v>
      </c>
      <c r="AH286" s="12">
        <v>285</v>
      </c>
      <c r="AI286" s="12">
        <v>107</v>
      </c>
      <c r="AJ286" s="12">
        <v>5369</v>
      </c>
      <c r="AK286" s="12">
        <v>4502</v>
      </c>
      <c r="AL286" s="12">
        <v>57056</v>
      </c>
      <c r="AM286" s="12">
        <v>299</v>
      </c>
      <c r="AN286" s="12">
        <v>158</v>
      </c>
      <c r="AO286" s="12">
        <v>5249</v>
      </c>
      <c r="AP286" s="12">
        <v>5367</v>
      </c>
      <c r="AQ286" s="12">
        <v>57015</v>
      </c>
      <c r="AR286" s="12">
        <v>325</v>
      </c>
      <c r="AS286" s="12">
        <v>121</v>
      </c>
      <c r="AT286" s="12">
        <v>5378</v>
      </c>
      <c r="AU286" s="12">
        <v>5548</v>
      </c>
      <c r="AV286" s="12">
        <v>57313</v>
      </c>
      <c r="AW286" s="12">
        <v>344</v>
      </c>
      <c r="AX286" s="12">
        <v>78</v>
      </c>
      <c r="AY286" s="12">
        <v>4771</v>
      </c>
      <c r="AZ286" s="13">
        <v>4585</v>
      </c>
    </row>
    <row r="287" spans="1:52" x14ac:dyDescent="0.3">
      <c r="A287" s="1" t="s">
        <v>532</v>
      </c>
      <c r="B287" s="15" t="s">
        <v>533</v>
      </c>
      <c r="C287" s="12">
        <v>225157</v>
      </c>
      <c r="D287" s="12">
        <v>1290</v>
      </c>
      <c r="E287" s="12">
        <v>634</v>
      </c>
      <c r="F287" s="12">
        <v>5837</v>
      </c>
      <c r="G287" s="12">
        <v>6620</v>
      </c>
      <c r="H287" s="12">
        <v>225734</v>
      </c>
      <c r="I287" s="12">
        <v>1089</v>
      </c>
      <c r="J287" s="12">
        <v>542</v>
      </c>
      <c r="K287" s="12">
        <v>6177</v>
      </c>
      <c r="L287" s="12">
        <v>7438</v>
      </c>
      <c r="M287" s="12">
        <v>226966</v>
      </c>
      <c r="N287" s="12">
        <v>1111</v>
      </c>
      <c r="O287" s="12">
        <v>628</v>
      </c>
      <c r="P287" s="12">
        <v>6308</v>
      </c>
      <c r="Q287" s="12">
        <v>6932</v>
      </c>
      <c r="R287" s="12">
        <v>228182</v>
      </c>
      <c r="S287" s="12">
        <v>1174</v>
      </c>
      <c r="T287" s="12">
        <v>602</v>
      </c>
      <c r="U287" s="12">
        <v>6896</v>
      </c>
      <c r="V287" s="12">
        <v>7529</v>
      </c>
      <c r="W287" s="12">
        <v>230197</v>
      </c>
      <c r="X287" s="12">
        <v>1519</v>
      </c>
      <c r="Y287" s="12">
        <v>548</v>
      </c>
      <c r="Z287" s="12">
        <v>7019</v>
      </c>
      <c r="AA287" s="12">
        <v>7136</v>
      </c>
      <c r="AB287" s="12">
        <v>232349</v>
      </c>
      <c r="AC287" s="12">
        <v>2219</v>
      </c>
      <c r="AD287" s="12">
        <v>521</v>
      </c>
      <c r="AE287" s="12">
        <v>6619</v>
      </c>
      <c r="AF287" s="12">
        <v>7375</v>
      </c>
      <c r="AG287" s="12">
        <v>233759</v>
      </c>
      <c r="AH287" s="12">
        <v>1423</v>
      </c>
      <c r="AI287" s="12">
        <v>512</v>
      </c>
      <c r="AJ287" s="12">
        <v>7844</v>
      </c>
      <c r="AK287" s="12">
        <v>8546</v>
      </c>
      <c r="AL287" s="12">
        <v>235623</v>
      </c>
      <c r="AM287" s="12">
        <v>1598</v>
      </c>
      <c r="AN287" s="12">
        <v>507</v>
      </c>
      <c r="AO287" s="12">
        <v>7993</v>
      </c>
      <c r="AP287" s="12">
        <v>8378</v>
      </c>
      <c r="AQ287" s="12">
        <v>237110</v>
      </c>
      <c r="AR287" s="12">
        <v>1596</v>
      </c>
      <c r="AS287" s="12">
        <v>364</v>
      </c>
      <c r="AT287" s="12">
        <v>8507</v>
      </c>
      <c r="AU287" s="12">
        <v>9349</v>
      </c>
      <c r="AV287" s="12">
        <v>237628</v>
      </c>
      <c r="AW287" s="12">
        <v>1425</v>
      </c>
      <c r="AX287" s="12">
        <v>520</v>
      </c>
      <c r="AY287" s="12">
        <v>6802</v>
      </c>
      <c r="AZ287" s="13">
        <v>7935</v>
      </c>
    </row>
    <row r="288" spans="1:52" x14ac:dyDescent="0.3">
      <c r="A288" s="1" t="s">
        <v>534</v>
      </c>
      <c r="B288" s="1" t="s">
        <v>535</v>
      </c>
      <c r="C288" s="12">
        <v>21420</v>
      </c>
      <c r="D288" s="12">
        <v>66</v>
      </c>
      <c r="E288" s="12">
        <v>43</v>
      </c>
      <c r="F288" s="12">
        <v>600</v>
      </c>
      <c r="G288" s="12">
        <v>524</v>
      </c>
      <c r="H288" s="12">
        <v>21530</v>
      </c>
      <c r="I288" s="12">
        <v>38</v>
      </c>
      <c r="J288" s="12">
        <v>71</v>
      </c>
      <c r="K288" s="12">
        <v>697</v>
      </c>
      <c r="L288" s="12">
        <v>558</v>
      </c>
      <c r="M288" s="12">
        <v>21560</v>
      </c>
      <c r="N288" s="12">
        <v>49</v>
      </c>
      <c r="O288" s="12">
        <v>77</v>
      </c>
      <c r="P288" s="12">
        <v>712</v>
      </c>
      <c r="Q288" s="12">
        <v>604</v>
      </c>
      <c r="R288" s="12">
        <v>21580</v>
      </c>
      <c r="S288" s="12">
        <v>52</v>
      </c>
      <c r="T288" s="12">
        <v>68</v>
      </c>
      <c r="U288" s="12">
        <v>695</v>
      </c>
      <c r="V288" s="12">
        <v>612</v>
      </c>
      <c r="W288" s="12">
        <v>21670</v>
      </c>
      <c r="X288" s="12">
        <v>53</v>
      </c>
      <c r="Y288" s="12">
        <v>50</v>
      </c>
      <c r="Z288" s="12">
        <v>658</v>
      </c>
      <c r="AA288" s="12">
        <v>561</v>
      </c>
      <c r="AB288" s="12">
        <v>21850</v>
      </c>
      <c r="AC288" s="12">
        <v>52</v>
      </c>
      <c r="AD288" s="12">
        <v>49</v>
      </c>
      <c r="AE288" s="12">
        <v>806</v>
      </c>
      <c r="AF288" s="12">
        <v>586</v>
      </c>
      <c r="AG288" s="12">
        <v>22000</v>
      </c>
      <c r="AH288" s="12">
        <v>48</v>
      </c>
      <c r="AI288" s="12">
        <v>40</v>
      </c>
      <c r="AJ288" s="12">
        <v>733</v>
      </c>
      <c r="AK288" s="12">
        <v>537</v>
      </c>
      <c r="AL288" s="12">
        <v>22190</v>
      </c>
      <c r="AM288" s="12">
        <v>50</v>
      </c>
      <c r="AN288" s="12">
        <v>60</v>
      </c>
      <c r="AO288" s="12">
        <v>780</v>
      </c>
      <c r="AP288" s="12">
        <v>510</v>
      </c>
      <c r="AQ288" s="12">
        <v>22270</v>
      </c>
      <c r="AR288" s="12">
        <v>60</v>
      </c>
      <c r="AS288" s="12">
        <v>60</v>
      </c>
      <c r="AT288" s="12">
        <v>750</v>
      </c>
      <c r="AU288" s="12">
        <v>600</v>
      </c>
      <c r="AV288" s="12">
        <v>22400</v>
      </c>
      <c r="AW288" s="12">
        <v>40</v>
      </c>
      <c r="AX288" s="12">
        <v>90</v>
      </c>
      <c r="AY288" s="12">
        <v>650</v>
      </c>
      <c r="AZ288" s="13">
        <v>450</v>
      </c>
    </row>
    <row r="289" spans="1:52" x14ac:dyDescent="0.3">
      <c r="A289" s="1" t="s">
        <v>536</v>
      </c>
      <c r="B289" s="1" t="s">
        <v>537</v>
      </c>
      <c r="C289" s="12">
        <v>150245</v>
      </c>
      <c r="D289" s="12">
        <v>5853</v>
      </c>
      <c r="E289" s="12">
        <v>3751</v>
      </c>
      <c r="F289" s="12">
        <v>15378</v>
      </c>
      <c r="G289" s="12">
        <v>16694</v>
      </c>
      <c r="H289" s="12">
        <v>151477</v>
      </c>
      <c r="I289" s="12">
        <v>5315</v>
      </c>
      <c r="J289" s="12">
        <v>4096</v>
      </c>
      <c r="K289" s="12">
        <v>15165</v>
      </c>
      <c r="L289" s="12">
        <v>16288</v>
      </c>
      <c r="M289" s="12">
        <v>152406</v>
      </c>
      <c r="N289" s="12">
        <v>4873</v>
      </c>
      <c r="O289" s="12">
        <v>3374</v>
      </c>
      <c r="P289" s="12">
        <v>14188</v>
      </c>
      <c r="Q289" s="12">
        <v>15732</v>
      </c>
      <c r="R289" s="12">
        <v>154664</v>
      </c>
      <c r="S289" s="12">
        <v>5763</v>
      </c>
      <c r="T289" s="12">
        <v>3013</v>
      </c>
      <c r="U289" s="12">
        <v>14654</v>
      </c>
      <c r="V289" s="12">
        <v>16224</v>
      </c>
      <c r="W289" s="12">
        <v>154716</v>
      </c>
      <c r="X289" s="12">
        <v>5988</v>
      </c>
      <c r="Y289" s="12">
        <v>3766</v>
      </c>
      <c r="Z289" s="12">
        <v>14093</v>
      </c>
      <c r="AA289" s="12">
        <v>17168</v>
      </c>
      <c r="AB289" s="12">
        <v>155292</v>
      </c>
      <c r="AC289" s="12">
        <v>5822</v>
      </c>
      <c r="AD289" s="12">
        <v>3458</v>
      </c>
      <c r="AE289" s="12">
        <v>14236</v>
      </c>
      <c r="AF289" s="12">
        <v>17001</v>
      </c>
      <c r="AG289" s="12">
        <v>154582</v>
      </c>
      <c r="AH289" s="12">
        <v>5266</v>
      </c>
      <c r="AI289" s="12">
        <v>3931</v>
      </c>
      <c r="AJ289" s="12">
        <v>16716</v>
      </c>
      <c r="AK289" s="12">
        <v>19543</v>
      </c>
      <c r="AL289" s="12">
        <v>154327</v>
      </c>
      <c r="AM289" s="12">
        <v>6752</v>
      </c>
      <c r="AN289" s="12">
        <v>4606</v>
      </c>
      <c r="AO289" s="12">
        <v>16974</v>
      </c>
      <c r="AP289" s="12">
        <v>20056</v>
      </c>
      <c r="AQ289" s="12">
        <v>152457</v>
      </c>
      <c r="AR289" s="12">
        <v>6583</v>
      </c>
      <c r="AS289" s="12">
        <v>5097</v>
      </c>
      <c r="AT289" s="12">
        <v>17372</v>
      </c>
      <c r="AU289" s="12">
        <v>21448</v>
      </c>
      <c r="AV289" s="12">
        <v>151584</v>
      </c>
      <c r="AW289" s="12">
        <v>7512</v>
      </c>
      <c r="AX289" s="12">
        <v>5930</v>
      </c>
      <c r="AY289" s="12">
        <v>16606</v>
      </c>
      <c r="AZ289" s="13">
        <v>19516</v>
      </c>
    </row>
    <row r="290" spans="1:52" x14ac:dyDescent="0.3">
      <c r="A290" s="1" t="s">
        <v>538</v>
      </c>
      <c r="B290" s="1" t="s">
        <v>918</v>
      </c>
      <c r="C290" s="12">
        <v>122613</v>
      </c>
      <c r="D290" s="12">
        <v>333</v>
      </c>
      <c r="E290" s="12">
        <v>343</v>
      </c>
      <c r="F290" s="12">
        <v>3598</v>
      </c>
      <c r="G290" s="12">
        <v>3550</v>
      </c>
      <c r="H290" s="12">
        <v>123135</v>
      </c>
      <c r="I290" s="12">
        <v>333</v>
      </c>
      <c r="J290" s="12">
        <v>197</v>
      </c>
      <c r="K290" s="12">
        <v>4080</v>
      </c>
      <c r="L290" s="12">
        <v>3696</v>
      </c>
      <c r="M290" s="12">
        <v>123375</v>
      </c>
      <c r="N290" s="12">
        <v>251</v>
      </c>
      <c r="O290" s="12">
        <v>143</v>
      </c>
      <c r="P290" s="12">
        <v>3931</v>
      </c>
      <c r="Q290" s="12">
        <v>3633</v>
      </c>
      <c r="R290" s="12">
        <v>123826</v>
      </c>
      <c r="S290" s="12">
        <v>289</v>
      </c>
      <c r="T290" s="12">
        <v>159</v>
      </c>
      <c r="U290" s="12">
        <v>4092</v>
      </c>
      <c r="V290" s="12">
        <v>3629</v>
      </c>
      <c r="W290" s="12">
        <v>123671</v>
      </c>
      <c r="X290" s="12">
        <v>315</v>
      </c>
      <c r="Y290" s="12">
        <v>216</v>
      </c>
      <c r="Z290" s="12">
        <v>3717</v>
      </c>
      <c r="AA290" s="12">
        <v>3675</v>
      </c>
      <c r="AB290" s="12">
        <v>124237</v>
      </c>
      <c r="AC290" s="12">
        <v>297</v>
      </c>
      <c r="AD290" s="12">
        <v>122</v>
      </c>
      <c r="AE290" s="12">
        <v>4410</v>
      </c>
      <c r="AF290" s="12">
        <v>3680</v>
      </c>
      <c r="AG290" s="12">
        <v>124711</v>
      </c>
      <c r="AH290" s="12">
        <v>289</v>
      </c>
      <c r="AI290" s="12">
        <v>200</v>
      </c>
      <c r="AJ290" s="12">
        <v>4424</v>
      </c>
      <c r="AK290" s="12">
        <v>3669</v>
      </c>
      <c r="AL290" s="12">
        <v>125055</v>
      </c>
      <c r="AM290" s="12">
        <v>333</v>
      </c>
      <c r="AN290" s="12">
        <v>189</v>
      </c>
      <c r="AO290" s="12">
        <v>4410</v>
      </c>
      <c r="AP290" s="12">
        <v>3794</v>
      </c>
      <c r="AQ290" s="12">
        <v>125818</v>
      </c>
      <c r="AR290" s="12">
        <v>281</v>
      </c>
      <c r="AS290" s="12">
        <v>213</v>
      </c>
      <c r="AT290" s="12">
        <v>4779</v>
      </c>
      <c r="AU290" s="12">
        <v>3651</v>
      </c>
      <c r="AV290" s="12">
        <v>126751</v>
      </c>
      <c r="AW290" s="12">
        <v>248</v>
      </c>
      <c r="AX290" s="12">
        <v>121</v>
      </c>
      <c r="AY290" s="12">
        <v>4174</v>
      </c>
      <c r="AZ290" s="13">
        <v>2859</v>
      </c>
    </row>
    <row r="291" spans="1:52" x14ac:dyDescent="0.3">
      <c r="A291" s="1" t="s">
        <v>539</v>
      </c>
      <c r="B291" s="15" t="s">
        <v>540</v>
      </c>
      <c r="C291" s="12">
        <v>89576</v>
      </c>
      <c r="D291" s="12">
        <v>476</v>
      </c>
      <c r="E291" s="12">
        <v>169</v>
      </c>
      <c r="F291" s="12">
        <v>2869</v>
      </c>
      <c r="G291" s="12">
        <v>3252</v>
      </c>
      <c r="H291" s="12">
        <v>89541</v>
      </c>
      <c r="I291" s="12">
        <v>411</v>
      </c>
      <c r="J291" s="12">
        <v>237</v>
      </c>
      <c r="K291" s="12">
        <v>2964</v>
      </c>
      <c r="L291" s="12">
        <v>3644</v>
      </c>
      <c r="M291" s="12">
        <v>89973</v>
      </c>
      <c r="N291" s="12">
        <v>410</v>
      </c>
      <c r="O291" s="12">
        <v>198</v>
      </c>
      <c r="P291" s="12">
        <v>3130</v>
      </c>
      <c r="Q291" s="12">
        <v>3396</v>
      </c>
      <c r="R291" s="12">
        <v>89655</v>
      </c>
      <c r="S291" s="12">
        <v>569</v>
      </c>
      <c r="T291" s="12">
        <v>238</v>
      </c>
      <c r="U291" s="12">
        <v>2889</v>
      </c>
      <c r="V291" s="12">
        <v>3963</v>
      </c>
      <c r="W291" s="12">
        <v>89925</v>
      </c>
      <c r="X291" s="12">
        <v>637</v>
      </c>
      <c r="Y291" s="12">
        <v>191</v>
      </c>
      <c r="Z291" s="12">
        <v>2949</v>
      </c>
      <c r="AA291" s="12">
        <v>3522</v>
      </c>
      <c r="AB291" s="12">
        <v>90515</v>
      </c>
      <c r="AC291" s="12">
        <v>795</v>
      </c>
      <c r="AD291" s="12">
        <v>199</v>
      </c>
      <c r="AE291" s="12">
        <v>2943</v>
      </c>
      <c r="AF291" s="12">
        <v>3413</v>
      </c>
      <c r="AG291" s="12">
        <v>90696</v>
      </c>
      <c r="AH291" s="12">
        <v>663</v>
      </c>
      <c r="AI291" s="12">
        <v>265</v>
      </c>
      <c r="AJ291" s="12">
        <v>3416</v>
      </c>
      <c r="AK291" s="12">
        <v>3913</v>
      </c>
      <c r="AL291" s="12">
        <v>91405</v>
      </c>
      <c r="AM291" s="12">
        <v>949</v>
      </c>
      <c r="AN291" s="12">
        <v>189</v>
      </c>
      <c r="AO291" s="12">
        <v>3470</v>
      </c>
      <c r="AP291" s="12">
        <v>3759</v>
      </c>
      <c r="AQ291" s="12">
        <v>92112</v>
      </c>
      <c r="AR291" s="12">
        <v>685</v>
      </c>
      <c r="AS291" s="12">
        <v>134</v>
      </c>
      <c r="AT291" s="12">
        <v>3788</v>
      </c>
      <c r="AU291" s="12">
        <v>3958</v>
      </c>
      <c r="AV291" s="12">
        <v>92145</v>
      </c>
      <c r="AW291" s="12">
        <v>579</v>
      </c>
      <c r="AX291" s="12">
        <v>226</v>
      </c>
      <c r="AY291" s="12">
        <v>3080</v>
      </c>
      <c r="AZ291" s="13">
        <v>3636</v>
      </c>
    </row>
    <row r="292" spans="1:52" x14ac:dyDescent="0.3">
      <c r="A292" s="1" t="s">
        <v>919</v>
      </c>
      <c r="B292" s="1" t="s">
        <v>541</v>
      </c>
      <c r="C292" s="12">
        <v>146850</v>
      </c>
      <c r="D292" s="12">
        <v>1628</v>
      </c>
      <c r="E292" s="12">
        <v>511</v>
      </c>
      <c r="F292" s="12">
        <v>4831</v>
      </c>
      <c r="G292" s="12">
        <v>4122</v>
      </c>
      <c r="H292" s="12">
        <v>147740</v>
      </c>
      <c r="I292" s="12">
        <v>1384</v>
      </c>
      <c r="J292" s="12">
        <v>932</v>
      </c>
      <c r="K292" s="12">
        <v>5008</v>
      </c>
      <c r="L292" s="12">
        <v>4480</v>
      </c>
      <c r="M292" s="12">
        <v>147770</v>
      </c>
      <c r="N292" s="12">
        <v>841</v>
      </c>
      <c r="O292" s="12">
        <v>851</v>
      </c>
      <c r="P292" s="12">
        <v>5136</v>
      </c>
      <c r="Q292" s="12">
        <v>4749</v>
      </c>
      <c r="R292" s="12">
        <v>148930</v>
      </c>
      <c r="S292" s="12">
        <v>1241</v>
      </c>
      <c r="T292" s="12">
        <v>774</v>
      </c>
      <c r="U292" s="12">
        <v>5518</v>
      </c>
      <c r="V292" s="12">
        <v>4578</v>
      </c>
      <c r="W292" s="12">
        <v>149930</v>
      </c>
      <c r="X292" s="12">
        <v>948</v>
      </c>
      <c r="Y292" s="12">
        <v>485</v>
      </c>
      <c r="Z292" s="12">
        <v>5564</v>
      </c>
      <c r="AA292" s="12">
        <v>4764</v>
      </c>
      <c r="AB292" s="12">
        <v>150680</v>
      </c>
      <c r="AC292" s="12">
        <v>938</v>
      </c>
      <c r="AD292" s="12">
        <v>518</v>
      </c>
      <c r="AE292" s="12">
        <v>5391</v>
      </c>
      <c r="AF292" s="12">
        <v>4749</v>
      </c>
      <c r="AG292" s="12">
        <v>151100</v>
      </c>
      <c r="AH292" s="12">
        <v>702</v>
      </c>
      <c r="AI292" s="12">
        <v>554</v>
      </c>
      <c r="AJ292" s="12">
        <v>5469</v>
      </c>
      <c r="AK292" s="12">
        <v>4719</v>
      </c>
      <c r="AL292" s="12">
        <v>151290</v>
      </c>
      <c r="AM292" s="12">
        <v>680</v>
      </c>
      <c r="AN292" s="12">
        <v>530</v>
      </c>
      <c r="AO292" s="12">
        <v>5320</v>
      </c>
      <c r="AP292" s="12">
        <v>4810</v>
      </c>
      <c r="AQ292" s="12">
        <v>151950</v>
      </c>
      <c r="AR292" s="12">
        <v>770</v>
      </c>
      <c r="AS292" s="12">
        <v>460</v>
      </c>
      <c r="AT292" s="12">
        <v>5610</v>
      </c>
      <c r="AU292" s="12">
        <v>4890</v>
      </c>
      <c r="AV292" s="12">
        <v>151910</v>
      </c>
      <c r="AW292" s="12">
        <v>680</v>
      </c>
      <c r="AX292" s="12">
        <v>710</v>
      </c>
      <c r="AY292" s="12">
        <v>4610</v>
      </c>
      <c r="AZ292" s="13">
        <v>3860</v>
      </c>
    </row>
    <row r="293" spans="1:52" x14ac:dyDescent="0.3">
      <c r="A293" s="1" t="s">
        <v>542</v>
      </c>
      <c r="B293" s="1" t="s">
        <v>543</v>
      </c>
      <c r="C293" s="12">
        <v>184457</v>
      </c>
      <c r="D293" s="12">
        <v>2579</v>
      </c>
      <c r="E293" s="12">
        <v>839</v>
      </c>
      <c r="F293" s="12">
        <v>7204</v>
      </c>
      <c r="G293" s="12">
        <v>7908</v>
      </c>
      <c r="H293" s="12">
        <v>186596</v>
      </c>
      <c r="I293" s="12">
        <v>2348</v>
      </c>
      <c r="J293" s="12">
        <v>1010</v>
      </c>
      <c r="K293" s="12">
        <v>7541</v>
      </c>
      <c r="L293" s="12">
        <v>8543</v>
      </c>
      <c r="M293" s="12">
        <v>188371</v>
      </c>
      <c r="N293" s="12">
        <v>2368</v>
      </c>
      <c r="O293" s="12">
        <v>912</v>
      </c>
      <c r="P293" s="12">
        <v>7215</v>
      </c>
      <c r="Q293" s="12">
        <v>8572</v>
      </c>
      <c r="R293" s="12">
        <v>190493</v>
      </c>
      <c r="S293" s="12">
        <v>2550</v>
      </c>
      <c r="T293" s="12">
        <v>667</v>
      </c>
      <c r="U293" s="12">
        <v>7189</v>
      </c>
      <c r="V293" s="12">
        <v>8831</v>
      </c>
      <c r="W293" s="12">
        <v>193657</v>
      </c>
      <c r="X293" s="12">
        <v>2758</v>
      </c>
      <c r="Y293" s="12">
        <v>667</v>
      </c>
      <c r="Z293" s="12">
        <v>7878</v>
      </c>
      <c r="AA293" s="12">
        <v>8587</v>
      </c>
      <c r="AB293" s="12">
        <v>196735</v>
      </c>
      <c r="AC293" s="12">
        <v>3023</v>
      </c>
      <c r="AD293" s="12">
        <v>1077</v>
      </c>
      <c r="AE293" s="12">
        <v>7979</v>
      </c>
      <c r="AF293" s="12">
        <v>8623</v>
      </c>
      <c r="AG293" s="12">
        <v>198914</v>
      </c>
      <c r="AH293" s="12">
        <v>2613</v>
      </c>
      <c r="AI293" s="12">
        <v>1203</v>
      </c>
      <c r="AJ293" s="12">
        <v>9421</v>
      </c>
      <c r="AK293" s="12">
        <v>9777</v>
      </c>
      <c r="AL293" s="12">
        <v>201041</v>
      </c>
      <c r="AM293" s="12">
        <v>2659</v>
      </c>
      <c r="AN293" s="12">
        <v>1536</v>
      </c>
      <c r="AO293" s="12">
        <v>9554</v>
      </c>
      <c r="AP293" s="12">
        <v>10047</v>
      </c>
      <c r="AQ293" s="12">
        <v>202259</v>
      </c>
      <c r="AR293" s="12">
        <v>2344</v>
      </c>
      <c r="AS293" s="12">
        <v>1391</v>
      </c>
      <c r="AT293" s="12">
        <v>9443</v>
      </c>
      <c r="AU293" s="12">
        <v>10331</v>
      </c>
      <c r="AV293" s="12">
        <v>202626</v>
      </c>
      <c r="AW293" s="12">
        <v>2079</v>
      </c>
      <c r="AX293" s="12">
        <v>1183</v>
      </c>
      <c r="AY293" s="12">
        <v>8005</v>
      </c>
      <c r="AZ293" s="13">
        <v>9409</v>
      </c>
    </row>
    <row r="294" spans="1:52" x14ac:dyDescent="0.3">
      <c r="A294" s="1" t="s">
        <v>544</v>
      </c>
      <c r="B294" s="1" t="s">
        <v>545</v>
      </c>
      <c r="C294" s="12">
        <v>256589</v>
      </c>
      <c r="D294" s="12">
        <v>2421</v>
      </c>
      <c r="E294" s="12">
        <v>1000</v>
      </c>
      <c r="F294" s="12">
        <v>12694</v>
      </c>
      <c r="G294" s="12">
        <v>12852</v>
      </c>
      <c r="H294" s="12">
        <v>257744</v>
      </c>
      <c r="I294" s="12">
        <v>1806</v>
      </c>
      <c r="J294" s="12">
        <v>961</v>
      </c>
      <c r="K294" s="12">
        <v>13589</v>
      </c>
      <c r="L294" s="12">
        <v>13700</v>
      </c>
      <c r="M294" s="12">
        <v>258592</v>
      </c>
      <c r="N294" s="12">
        <v>1674</v>
      </c>
      <c r="O294" s="12">
        <v>1044</v>
      </c>
      <c r="P294" s="12">
        <v>12321</v>
      </c>
      <c r="Q294" s="12">
        <v>12760</v>
      </c>
      <c r="R294" s="12">
        <v>260512</v>
      </c>
      <c r="S294" s="12">
        <v>2093</v>
      </c>
      <c r="T294" s="12">
        <v>1304</v>
      </c>
      <c r="U294" s="12">
        <v>13305</v>
      </c>
      <c r="V294" s="12">
        <v>13479</v>
      </c>
      <c r="W294" s="12">
        <v>261386</v>
      </c>
      <c r="X294" s="12">
        <v>2066</v>
      </c>
      <c r="Y294" s="12">
        <v>1128</v>
      </c>
      <c r="Z294" s="12">
        <v>12951</v>
      </c>
      <c r="AA294" s="12">
        <v>13808</v>
      </c>
      <c r="AB294" s="12">
        <v>262355</v>
      </c>
      <c r="AC294" s="12">
        <v>1953</v>
      </c>
      <c r="AD294" s="12">
        <v>1317</v>
      </c>
      <c r="AE294" s="12">
        <v>13031</v>
      </c>
      <c r="AF294" s="12">
        <v>13421</v>
      </c>
      <c r="AG294" s="12">
        <v>263070</v>
      </c>
      <c r="AH294" s="12">
        <v>1835</v>
      </c>
      <c r="AI294" s="12">
        <v>1159</v>
      </c>
      <c r="AJ294" s="12">
        <v>14647</v>
      </c>
      <c r="AK294" s="12">
        <v>15116</v>
      </c>
      <c r="AL294" s="12">
        <v>263100</v>
      </c>
      <c r="AM294" s="12">
        <v>1615</v>
      </c>
      <c r="AN294" s="12">
        <v>994</v>
      </c>
      <c r="AO294" s="12">
        <v>14735</v>
      </c>
      <c r="AP294" s="12">
        <v>15171</v>
      </c>
      <c r="AQ294" s="12">
        <v>262100</v>
      </c>
      <c r="AR294" s="12">
        <v>1793</v>
      </c>
      <c r="AS294" s="12">
        <v>1450</v>
      </c>
      <c r="AT294" s="12">
        <v>14110</v>
      </c>
      <c r="AU294" s="12">
        <v>15411</v>
      </c>
      <c r="AV294" s="12">
        <v>262839</v>
      </c>
      <c r="AW294" s="12">
        <v>1910</v>
      </c>
      <c r="AX294" s="12">
        <v>929</v>
      </c>
      <c r="AY294" s="12">
        <v>13008</v>
      </c>
      <c r="AZ294" s="13">
        <v>13443</v>
      </c>
    </row>
    <row r="295" spans="1:52" x14ac:dyDescent="0.3">
      <c r="A295" s="1" t="s">
        <v>547</v>
      </c>
      <c r="B295" s="1" t="s">
        <v>548</v>
      </c>
      <c r="C295" s="12">
        <v>205433</v>
      </c>
      <c r="D295" s="12">
        <v>2810</v>
      </c>
      <c r="E295" s="12">
        <v>1580</v>
      </c>
      <c r="F295" s="12">
        <v>12240</v>
      </c>
      <c r="G295" s="12">
        <v>12023</v>
      </c>
      <c r="H295" s="12">
        <v>206517</v>
      </c>
      <c r="I295" s="12">
        <v>2381</v>
      </c>
      <c r="J295" s="12">
        <v>1555</v>
      </c>
      <c r="K295" s="12">
        <v>12617</v>
      </c>
      <c r="L295" s="12">
        <v>13483</v>
      </c>
      <c r="M295" s="12">
        <v>206670</v>
      </c>
      <c r="N295" s="12">
        <v>2431</v>
      </c>
      <c r="O295" s="12">
        <v>1583</v>
      </c>
      <c r="P295" s="12">
        <v>10832</v>
      </c>
      <c r="Q295" s="12">
        <v>12535</v>
      </c>
      <c r="R295" s="12">
        <v>208037</v>
      </c>
      <c r="S295" s="12">
        <v>2801</v>
      </c>
      <c r="T295" s="12">
        <v>1425</v>
      </c>
      <c r="U295" s="12">
        <v>11589</v>
      </c>
      <c r="V295" s="12">
        <v>12667</v>
      </c>
      <c r="W295" s="12">
        <v>210538</v>
      </c>
      <c r="X295" s="12">
        <v>3130</v>
      </c>
      <c r="Y295" s="12">
        <v>1472</v>
      </c>
      <c r="Z295" s="12">
        <v>12030</v>
      </c>
      <c r="AA295" s="12">
        <v>12147</v>
      </c>
      <c r="AB295" s="12">
        <v>213335</v>
      </c>
      <c r="AC295" s="12">
        <v>3021</v>
      </c>
      <c r="AD295" s="12">
        <v>1406</v>
      </c>
      <c r="AE295" s="12">
        <v>11950</v>
      </c>
      <c r="AF295" s="12">
        <v>11866</v>
      </c>
      <c r="AG295" s="12">
        <v>214718</v>
      </c>
      <c r="AH295" s="12">
        <v>2635</v>
      </c>
      <c r="AI295" s="12">
        <v>1637</v>
      </c>
      <c r="AJ295" s="12">
        <v>14346</v>
      </c>
      <c r="AK295" s="12">
        <v>14650</v>
      </c>
      <c r="AL295" s="12">
        <v>215133</v>
      </c>
      <c r="AM295" s="12">
        <v>2925</v>
      </c>
      <c r="AN295" s="12">
        <v>2071</v>
      </c>
      <c r="AO295" s="12">
        <v>14018</v>
      </c>
      <c r="AP295" s="12">
        <v>15244</v>
      </c>
      <c r="AQ295" s="12">
        <v>214905</v>
      </c>
      <c r="AR295" s="12">
        <v>2996</v>
      </c>
      <c r="AS295" s="12">
        <v>1949</v>
      </c>
      <c r="AT295" s="12">
        <v>14258</v>
      </c>
      <c r="AU295" s="12">
        <v>16411</v>
      </c>
      <c r="AV295" s="12">
        <v>214692</v>
      </c>
      <c r="AW295" s="12">
        <v>3339</v>
      </c>
      <c r="AX295" s="12">
        <v>2195</v>
      </c>
      <c r="AY295" s="12">
        <v>12588</v>
      </c>
      <c r="AZ295" s="13">
        <v>14500</v>
      </c>
    </row>
    <row r="296" spans="1:52" x14ac:dyDescent="0.3">
      <c r="A296" s="1" t="s">
        <v>549</v>
      </c>
      <c r="B296" s="1" t="s">
        <v>920</v>
      </c>
      <c r="C296" s="12">
        <v>133071</v>
      </c>
      <c r="D296" s="12">
        <v>231</v>
      </c>
      <c r="E296" s="12">
        <v>267</v>
      </c>
      <c r="F296" s="12">
        <v>5024</v>
      </c>
      <c r="G296" s="12">
        <v>4797</v>
      </c>
      <c r="H296" s="12">
        <v>133015</v>
      </c>
      <c r="I296" s="12">
        <v>280</v>
      </c>
      <c r="J296" s="12">
        <v>334</v>
      </c>
      <c r="K296" s="12">
        <v>5478</v>
      </c>
      <c r="L296" s="12">
        <v>5256</v>
      </c>
      <c r="M296" s="12">
        <v>132786</v>
      </c>
      <c r="N296" s="12">
        <v>284</v>
      </c>
      <c r="O296" s="12">
        <v>184</v>
      </c>
      <c r="P296" s="12">
        <v>5105</v>
      </c>
      <c r="Q296" s="12">
        <v>5165</v>
      </c>
      <c r="R296" s="12">
        <v>132777</v>
      </c>
      <c r="S296" s="12">
        <v>340</v>
      </c>
      <c r="T296" s="12">
        <v>283</v>
      </c>
      <c r="U296" s="12">
        <v>5309</v>
      </c>
      <c r="V296" s="12">
        <v>5133</v>
      </c>
      <c r="W296" s="12">
        <v>132730</v>
      </c>
      <c r="X296" s="12">
        <v>355</v>
      </c>
      <c r="Y296" s="12">
        <v>393</v>
      </c>
      <c r="Z296" s="12">
        <v>5520</v>
      </c>
      <c r="AA296" s="12">
        <v>5135</v>
      </c>
      <c r="AB296" s="12">
        <v>132337</v>
      </c>
      <c r="AC296" s="12">
        <v>333</v>
      </c>
      <c r="AD296" s="12">
        <v>183</v>
      </c>
      <c r="AE296" s="12">
        <v>5119</v>
      </c>
      <c r="AF296" s="12">
        <v>5230</v>
      </c>
      <c r="AG296" s="12">
        <v>132515</v>
      </c>
      <c r="AH296" s="12">
        <v>385</v>
      </c>
      <c r="AI296" s="12">
        <v>255</v>
      </c>
      <c r="AJ296" s="12">
        <v>5798</v>
      </c>
      <c r="AK296" s="12">
        <v>5236</v>
      </c>
      <c r="AL296" s="12">
        <v>132447</v>
      </c>
      <c r="AM296" s="12">
        <v>354</v>
      </c>
      <c r="AN296" s="12">
        <v>275</v>
      </c>
      <c r="AO296" s="12">
        <v>5704</v>
      </c>
      <c r="AP296" s="12">
        <v>5415</v>
      </c>
      <c r="AQ296" s="12">
        <v>132435</v>
      </c>
      <c r="AR296" s="12">
        <v>369</v>
      </c>
      <c r="AS296" s="12">
        <v>208</v>
      </c>
      <c r="AT296" s="12">
        <v>5746</v>
      </c>
      <c r="AU296" s="12">
        <v>5356</v>
      </c>
      <c r="AV296" s="12">
        <v>133030</v>
      </c>
      <c r="AW296" s="12">
        <v>284</v>
      </c>
      <c r="AX296" s="12">
        <v>149</v>
      </c>
      <c r="AY296" s="12">
        <v>5442</v>
      </c>
      <c r="AZ296" s="13">
        <v>4311</v>
      </c>
    </row>
    <row r="297" spans="1:52" x14ac:dyDescent="0.3">
      <c r="A297" s="1" t="s">
        <v>550</v>
      </c>
      <c r="B297" s="1" t="s">
        <v>551</v>
      </c>
      <c r="C297" s="12">
        <v>140054</v>
      </c>
      <c r="D297" s="12">
        <v>1560</v>
      </c>
      <c r="E297" s="12">
        <v>894</v>
      </c>
      <c r="F297" s="12">
        <v>7634</v>
      </c>
      <c r="G297" s="12">
        <v>7865</v>
      </c>
      <c r="H297" s="12">
        <v>140456</v>
      </c>
      <c r="I297" s="12">
        <v>1071</v>
      </c>
      <c r="J297" s="12">
        <v>790</v>
      </c>
      <c r="K297" s="12">
        <v>8348</v>
      </c>
      <c r="L297" s="12">
        <v>9016</v>
      </c>
      <c r="M297" s="12">
        <v>140002</v>
      </c>
      <c r="N297" s="12">
        <v>1120</v>
      </c>
      <c r="O297" s="12">
        <v>1060</v>
      </c>
      <c r="P297" s="12">
        <v>7713</v>
      </c>
      <c r="Q297" s="12">
        <v>8877</v>
      </c>
      <c r="R297" s="12">
        <v>139907</v>
      </c>
      <c r="S297" s="12">
        <v>1351</v>
      </c>
      <c r="T297" s="12">
        <v>1107</v>
      </c>
      <c r="U297" s="12">
        <v>8209</v>
      </c>
      <c r="V297" s="12">
        <v>9217</v>
      </c>
      <c r="W297" s="12">
        <v>140685</v>
      </c>
      <c r="X297" s="12">
        <v>1606</v>
      </c>
      <c r="Y297" s="12">
        <v>1000</v>
      </c>
      <c r="Z297" s="12">
        <v>8473</v>
      </c>
      <c r="AA297" s="12">
        <v>9009</v>
      </c>
      <c r="AB297" s="12">
        <v>141023</v>
      </c>
      <c r="AC297" s="12">
        <v>1684</v>
      </c>
      <c r="AD297" s="12">
        <v>1164</v>
      </c>
      <c r="AE297" s="12">
        <v>8247</v>
      </c>
      <c r="AF297" s="12">
        <v>9259</v>
      </c>
      <c r="AG297" s="12">
        <v>141346</v>
      </c>
      <c r="AH297" s="12">
        <v>1448</v>
      </c>
      <c r="AI297" s="12">
        <v>1308</v>
      </c>
      <c r="AJ297" s="12">
        <v>8879</v>
      </c>
      <c r="AK297" s="12">
        <v>9253</v>
      </c>
      <c r="AL297" s="12">
        <v>141818</v>
      </c>
      <c r="AM297" s="12">
        <v>1850</v>
      </c>
      <c r="AN297" s="12">
        <v>1106</v>
      </c>
      <c r="AO297" s="12">
        <v>8770</v>
      </c>
      <c r="AP297" s="12">
        <v>9346</v>
      </c>
      <c r="AQ297" s="12">
        <v>143135</v>
      </c>
      <c r="AR297" s="12">
        <v>1782</v>
      </c>
      <c r="AS297" s="12">
        <v>638</v>
      </c>
      <c r="AT297" s="12">
        <v>8908</v>
      </c>
      <c r="AU297" s="12">
        <v>9443</v>
      </c>
      <c r="AV297" s="12">
        <v>144147</v>
      </c>
      <c r="AW297" s="12">
        <v>1887</v>
      </c>
      <c r="AX297" s="12">
        <v>1127</v>
      </c>
      <c r="AY297" s="12">
        <v>8998</v>
      </c>
      <c r="AZ297" s="13">
        <v>9015</v>
      </c>
    </row>
    <row r="298" spans="1:52" x14ac:dyDescent="0.3">
      <c r="A298" s="1" t="s">
        <v>553</v>
      </c>
      <c r="B298" s="1" t="s">
        <v>554</v>
      </c>
      <c r="C298" s="12">
        <v>155339</v>
      </c>
      <c r="D298" s="12">
        <v>3065</v>
      </c>
      <c r="E298" s="12">
        <v>2753</v>
      </c>
      <c r="F298" s="12">
        <v>11551</v>
      </c>
      <c r="G298" s="12">
        <v>13505</v>
      </c>
      <c r="H298" s="12">
        <v>156795</v>
      </c>
      <c r="I298" s="12">
        <v>2637</v>
      </c>
      <c r="J298" s="12">
        <v>2035</v>
      </c>
      <c r="K298" s="12">
        <v>11931</v>
      </c>
      <c r="L298" s="12">
        <v>12575</v>
      </c>
      <c r="M298" s="12">
        <v>158621</v>
      </c>
      <c r="N298" s="12">
        <v>2729</v>
      </c>
      <c r="O298" s="12">
        <v>2027</v>
      </c>
      <c r="P298" s="12">
        <v>12372</v>
      </c>
      <c r="Q298" s="12">
        <v>12877</v>
      </c>
      <c r="R298" s="12">
        <v>160268</v>
      </c>
      <c r="S298" s="12">
        <v>3370</v>
      </c>
      <c r="T298" s="12">
        <v>1714</v>
      </c>
      <c r="U298" s="12">
        <v>11847</v>
      </c>
      <c r="V298" s="12">
        <v>13340</v>
      </c>
      <c r="W298" s="12">
        <v>161701</v>
      </c>
      <c r="X298" s="12">
        <v>3691</v>
      </c>
      <c r="Y298" s="12">
        <v>1731</v>
      </c>
      <c r="Z298" s="12">
        <v>11747</v>
      </c>
      <c r="AA298" s="12">
        <v>13672</v>
      </c>
      <c r="AB298" s="12">
        <v>162701</v>
      </c>
      <c r="AC298" s="12">
        <v>3727</v>
      </c>
      <c r="AD298" s="12">
        <v>1714</v>
      </c>
      <c r="AE298" s="12">
        <v>11558</v>
      </c>
      <c r="AF298" s="12">
        <v>14048</v>
      </c>
      <c r="AG298" s="12">
        <v>163075</v>
      </c>
      <c r="AH298" s="12">
        <v>3341</v>
      </c>
      <c r="AI298" s="12">
        <v>1882</v>
      </c>
      <c r="AJ298" s="12">
        <v>12809</v>
      </c>
      <c r="AK298" s="12">
        <v>15187</v>
      </c>
      <c r="AL298" s="12">
        <v>163203</v>
      </c>
      <c r="AM298" s="12">
        <v>3824</v>
      </c>
      <c r="AN298" s="12">
        <v>2012</v>
      </c>
      <c r="AO298" s="12">
        <v>12971</v>
      </c>
      <c r="AP298" s="12">
        <v>15856</v>
      </c>
      <c r="AQ298" s="12">
        <v>161780</v>
      </c>
      <c r="AR298" s="12">
        <v>3644</v>
      </c>
      <c r="AS298" s="12">
        <v>2432</v>
      </c>
      <c r="AT298" s="12">
        <v>13425</v>
      </c>
      <c r="AU298" s="12">
        <v>17157</v>
      </c>
      <c r="AV298" s="12">
        <v>160337</v>
      </c>
      <c r="AW298" s="12">
        <v>3787</v>
      </c>
      <c r="AX298" s="12">
        <v>3025</v>
      </c>
      <c r="AY298" s="12">
        <v>11999</v>
      </c>
      <c r="AZ298" s="13">
        <v>15084</v>
      </c>
    </row>
    <row r="299" spans="1:52" x14ac:dyDescent="0.3">
      <c r="A299" s="1" t="s">
        <v>555</v>
      </c>
      <c r="B299" s="1" t="s">
        <v>556</v>
      </c>
      <c r="C299" s="12">
        <v>281395</v>
      </c>
      <c r="D299" s="12">
        <v>5743</v>
      </c>
      <c r="E299" s="12">
        <v>2223</v>
      </c>
      <c r="F299" s="12">
        <v>16396</v>
      </c>
      <c r="G299" s="12">
        <v>16461</v>
      </c>
      <c r="H299" s="12">
        <v>284625</v>
      </c>
      <c r="I299" s="12">
        <v>4302</v>
      </c>
      <c r="J299" s="12">
        <v>1928</v>
      </c>
      <c r="K299" s="12">
        <v>16801</v>
      </c>
      <c r="L299" s="12">
        <v>18983</v>
      </c>
      <c r="M299" s="12">
        <v>288850</v>
      </c>
      <c r="N299" s="12">
        <v>3848</v>
      </c>
      <c r="O299" s="12">
        <v>1239</v>
      </c>
      <c r="P299" s="12">
        <v>17492</v>
      </c>
      <c r="Q299" s="12">
        <v>18805</v>
      </c>
      <c r="R299" s="12">
        <v>293853</v>
      </c>
      <c r="S299" s="12">
        <v>5189</v>
      </c>
      <c r="T299" s="12">
        <v>1560</v>
      </c>
      <c r="U299" s="12">
        <v>18830</v>
      </c>
      <c r="V299" s="12">
        <v>20452</v>
      </c>
      <c r="W299" s="12">
        <v>297928</v>
      </c>
      <c r="X299" s="12">
        <v>5552</v>
      </c>
      <c r="Y299" s="12">
        <v>1528</v>
      </c>
      <c r="Z299" s="12">
        <v>17949</v>
      </c>
      <c r="AA299" s="12">
        <v>20861</v>
      </c>
      <c r="AB299" s="12">
        <v>301328</v>
      </c>
      <c r="AC299" s="12">
        <v>6620</v>
      </c>
      <c r="AD299" s="12">
        <v>1733</v>
      </c>
      <c r="AE299" s="12">
        <v>17307</v>
      </c>
      <c r="AF299" s="12">
        <v>21728</v>
      </c>
      <c r="AG299" s="12">
        <v>301785</v>
      </c>
      <c r="AH299" s="12">
        <v>5732</v>
      </c>
      <c r="AI299" s="12">
        <v>1817</v>
      </c>
      <c r="AJ299" s="12">
        <v>18574</v>
      </c>
      <c r="AK299" s="12">
        <v>25145</v>
      </c>
      <c r="AL299" s="12">
        <v>303858</v>
      </c>
      <c r="AM299" s="12">
        <v>5923</v>
      </c>
      <c r="AN299" s="12">
        <v>1370</v>
      </c>
      <c r="AO299" s="12">
        <v>20406</v>
      </c>
      <c r="AP299" s="12">
        <v>25749</v>
      </c>
      <c r="AQ299" s="12">
        <v>305222</v>
      </c>
      <c r="AR299" s="12">
        <v>5411</v>
      </c>
      <c r="AS299" s="12">
        <v>1770</v>
      </c>
      <c r="AT299" s="12">
        <v>20548</v>
      </c>
      <c r="AU299" s="12">
        <v>25614</v>
      </c>
      <c r="AV299" s="12">
        <v>305658</v>
      </c>
      <c r="AW299" s="12">
        <v>4761</v>
      </c>
      <c r="AX299" s="12">
        <v>2256</v>
      </c>
      <c r="AY299" s="12">
        <v>17392</v>
      </c>
      <c r="AZ299" s="13">
        <v>21860</v>
      </c>
    </row>
    <row r="300" spans="1:52" x14ac:dyDescent="0.3">
      <c r="A300" s="1" t="s">
        <v>557</v>
      </c>
      <c r="B300" s="1" t="s">
        <v>558</v>
      </c>
      <c r="C300" s="12">
        <v>135164</v>
      </c>
      <c r="D300" s="12">
        <v>347</v>
      </c>
      <c r="E300" s="12">
        <v>309</v>
      </c>
      <c r="F300" s="12">
        <v>3476</v>
      </c>
      <c r="G300" s="12">
        <v>3735</v>
      </c>
      <c r="H300" s="12">
        <v>134976</v>
      </c>
      <c r="I300" s="12">
        <v>156</v>
      </c>
      <c r="J300" s="12">
        <v>151</v>
      </c>
      <c r="K300" s="12">
        <v>3712</v>
      </c>
      <c r="L300" s="12">
        <v>4179</v>
      </c>
      <c r="M300" s="12">
        <v>134960</v>
      </c>
      <c r="N300" s="12">
        <v>151</v>
      </c>
      <c r="O300" s="12">
        <v>84</v>
      </c>
      <c r="P300" s="12">
        <v>3951</v>
      </c>
      <c r="Q300" s="12">
        <v>4171</v>
      </c>
      <c r="R300" s="12">
        <v>135102</v>
      </c>
      <c r="S300" s="12">
        <v>176</v>
      </c>
      <c r="T300" s="12">
        <v>105</v>
      </c>
      <c r="U300" s="12">
        <v>3951</v>
      </c>
      <c r="V300" s="12">
        <v>4067</v>
      </c>
      <c r="W300" s="12">
        <v>135324</v>
      </c>
      <c r="X300" s="12">
        <v>211</v>
      </c>
      <c r="Y300" s="12">
        <v>129</v>
      </c>
      <c r="Z300" s="12">
        <v>4214</v>
      </c>
      <c r="AA300" s="12">
        <v>4019</v>
      </c>
      <c r="AB300" s="12">
        <v>135496</v>
      </c>
      <c r="AC300" s="12">
        <v>353</v>
      </c>
      <c r="AD300" s="12">
        <v>89</v>
      </c>
      <c r="AE300" s="12">
        <v>4105</v>
      </c>
      <c r="AF300" s="12">
        <v>4080</v>
      </c>
      <c r="AG300" s="12">
        <v>136005</v>
      </c>
      <c r="AH300" s="12">
        <v>286</v>
      </c>
      <c r="AI300" s="12">
        <v>97</v>
      </c>
      <c r="AJ300" s="12">
        <v>4919</v>
      </c>
      <c r="AK300" s="12">
        <v>4484</v>
      </c>
      <c r="AL300" s="12">
        <v>136718</v>
      </c>
      <c r="AM300" s="12">
        <v>309</v>
      </c>
      <c r="AN300" s="12">
        <v>45</v>
      </c>
      <c r="AO300" s="12">
        <v>4993</v>
      </c>
      <c r="AP300" s="12">
        <v>4344</v>
      </c>
      <c r="AQ300" s="12">
        <v>137150</v>
      </c>
      <c r="AR300" s="12">
        <v>272</v>
      </c>
      <c r="AS300" s="12">
        <v>70</v>
      </c>
      <c r="AT300" s="12">
        <v>5082</v>
      </c>
      <c r="AU300" s="12">
        <v>4636</v>
      </c>
      <c r="AV300" s="12">
        <v>137228</v>
      </c>
      <c r="AW300" s="12">
        <v>306</v>
      </c>
      <c r="AX300" s="12">
        <v>58</v>
      </c>
      <c r="AY300" s="12">
        <v>4216</v>
      </c>
      <c r="AZ300" s="13">
        <v>3967</v>
      </c>
    </row>
    <row r="301" spans="1:52" x14ac:dyDescent="0.3">
      <c r="A301" s="1" t="s">
        <v>559</v>
      </c>
      <c r="B301" s="1" t="s">
        <v>560</v>
      </c>
      <c r="C301" s="12">
        <v>84318</v>
      </c>
      <c r="D301" s="12">
        <v>371</v>
      </c>
      <c r="E301" s="12">
        <v>227</v>
      </c>
      <c r="F301" s="12">
        <v>2516</v>
      </c>
      <c r="G301" s="12">
        <v>2857</v>
      </c>
      <c r="H301" s="12">
        <v>84444</v>
      </c>
      <c r="I301" s="12">
        <v>334</v>
      </c>
      <c r="J301" s="12">
        <v>190</v>
      </c>
      <c r="K301" s="12">
        <v>2564</v>
      </c>
      <c r="L301" s="12">
        <v>3148</v>
      </c>
      <c r="M301" s="12">
        <v>84505</v>
      </c>
      <c r="N301" s="12">
        <v>365</v>
      </c>
      <c r="O301" s="12">
        <v>241</v>
      </c>
      <c r="P301" s="12">
        <v>2565</v>
      </c>
      <c r="Q301" s="12">
        <v>3071</v>
      </c>
      <c r="R301" s="12">
        <v>84505</v>
      </c>
      <c r="S301" s="12">
        <v>454</v>
      </c>
      <c r="T301" s="12">
        <v>207</v>
      </c>
      <c r="U301" s="12">
        <v>2685</v>
      </c>
      <c r="V301" s="12">
        <v>3438</v>
      </c>
      <c r="W301" s="12">
        <v>84821</v>
      </c>
      <c r="X301" s="12">
        <v>578</v>
      </c>
      <c r="Y301" s="12">
        <v>260</v>
      </c>
      <c r="Z301" s="12">
        <v>2827</v>
      </c>
      <c r="AA301" s="12">
        <v>3274</v>
      </c>
      <c r="AB301" s="12">
        <v>85088</v>
      </c>
      <c r="AC301" s="12">
        <v>610</v>
      </c>
      <c r="AD301" s="12">
        <v>199</v>
      </c>
      <c r="AE301" s="12">
        <v>2600</v>
      </c>
      <c r="AF301" s="12">
        <v>3181</v>
      </c>
      <c r="AG301" s="12">
        <v>85204</v>
      </c>
      <c r="AH301" s="12">
        <v>518</v>
      </c>
      <c r="AI301" s="12">
        <v>194</v>
      </c>
      <c r="AJ301" s="12">
        <v>2892</v>
      </c>
      <c r="AK301" s="12">
        <v>3409</v>
      </c>
      <c r="AL301" s="12">
        <v>84989</v>
      </c>
      <c r="AM301" s="12">
        <v>433</v>
      </c>
      <c r="AN301" s="12">
        <v>320</v>
      </c>
      <c r="AO301" s="12">
        <v>2968</v>
      </c>
      <c r="AP301" s="12">
        <v>3544</v>
      </c>
      <c r="AQ301" s="12">
        <v>85261</v>
      </c>
      <c r="AR301" s="12">
        <v>387</v>
      </c>
      <c r="AS301" s="12">
        <v>247</v>
      </c>
      <c r="AT301" s="12">
        <v>3199</v>
      </c>
      <c r="AU301" s="12">
        <v>3355</v>
      </c>
      <c r="AV301" s="12">
        <v>85568</v>
      </c>
      <c r="AW301" s="12">
        <v>376</v>
      </c>
      <c r="AX301" s="12">
        <v>209</v>
      </c>
      <c r="AY301" s="12">
        <v>2862</v>
      </c>
      <c r="AZ301" s="13">
        <v>2911</v>
      </c>
    </row>
    <row r="302" spans="1:52" x14ac:dyDescent="0.3">
      <c r="A302" s="1" t="s">
        <v>561</v>
      </c>
      <c r="B302" s="1" t="s">
        <v>562</v>
      </c>
      <c r="C302" s="12">
        <v>138375</v>
      </c>
      <c r="D302" s="12">
        <v>722</v>
      </c>
      <c r="E302" s="12">
        <v>566</v>
      </c>
      <c r="F302" s="12">
        <v>7787</v>
      </c>
      <c r="G302" s="12">
        <v>6709</v>
      </c>
      <c r="H302" s="12">
        <v>139772</v>
      </c>
      <c r="I302" s="12">
        <v>580</v>
      </c>
      <c r="J302" s="12">
        <v>583</v>
      </c>
      <c r="K302" s="12">
        <v>8206</v>
      </c>
      <c r="L302" s="12">
        <v>7504</v>
      </c>
      <c r="M302" s="12">
        <v>140928</v>
      </c>
      <c r="N302" s="12">
        <v>596</v>
      </c>
      <c r="O302" s="12">
        <v>581</v>
      </c>
      <c r="P302" s="12">
        <v>7854</v>
      </c>
      <c r="Q302" s="12">
        <v>7262</v>
      </c>
      <c r="R302" s="12">
        <v>142858</v>
      </c>
      <c r="S302" s="12">
        <v>767</v>
      </c>
      <c r="T302" s="12">
        <v>445</v>
      </c>
      <c r="U302" s="12">
        <v>8740</v>
      </c>
      <c r="V302" s="12">
        <v>7451</v>
      </c>
      <c r="W302" s="12">
        <v>143794</v>
      </c>
      <c r="X302" s="12">
        <v>795</v>
      </c>
      <c r="Y302" s="12">
        <v>503</v>
      </c>
      <c r="Z302" s="12">
        <v>8183</v>
      </c>
      <c r="AA302" s="12">
        <v>7944</v>
      </c>
      <c r="AB302" s="12">
        <v>145284</v>
      </c>
      <c r="AC302" s="12">
        <v>844</v>
      </c>
      <c r="AD302" s="12">
        <v>434</v>
      </c>
      <c r="AE302" s="12">
        <v>8165</v>
      </c>
      <c r="AF302" s="12">
        <v>7742</v>
      </c>
      <c r="AG302" s="12">
        <v>146383</v>
      </c>
      <c r="AH302" s="12">
        <v>736</v>
      </c>
      <c r="AI302" s="12">
        <v>470</v>
      </c>
      <c r="AJ302" s="12">
        <v>9105</v>
      </c>
      <c r="AK302" s="12">
        <v>8577</v>
      </c>
      <c r="AL302" s="12">
        <v>147757</v>
      </c>
      <c r="AM302" s="12">
        <v>772</v>
      </c>
      <c r="AN302" s="12">
        <v>527</v>
      </c>
      <c r="AO302" s="12">
        <v>9581</v>
      </c>
      <c r="AP302" s="12">
        <v>8910</v>
      </c>
      <c r="AQ302" s="12">
        <v>148748</v>
      </c>
      <c r="AR302" s="12">
        <v>658</v>
      </c>
      <c r="AS302" s="12">
        <v>493</v>
      </c>
      <c r="AT302" s="12">
        <v>9392</v>
      </c>
      <c r="AU302" s="12">
        <v>8968</v>
      </c>
      <c r="AV302" s="12">
        <v>149243</v>
      </c>
      <c r="AW302" s="12">
        <v>595</v>
      </c>
      <c r="AX302" s="12">
        <v>517</v>
      </c>
      <c r="AY302" s="12">
        <v>8119</v>
      </c>
      <c r="AZ302" s="13">
        <v>7796</v>
      </c>
    </row>
    <row r="303" spans="1:52" x14ac:dyDescent="0.3">
      <c r="A303" s="1" t="s">
        <v>563</v>
      </c>
      <c r="B303" s="1" t="s">
        <v>564</v>
      </c>
      <c r="C303" s="12">
        <v>174700</v>
      </c>
      <c r="D303" s="12">
        <v>729</v>
      </c>
      <c r="E303" s="12">
        <v>273</v>
      </c>
      <c r="F303" s="12">
        <v>4052</v>
      </c>
      <c r="G303" s="12">
        <v>3919</v>
      </c>
      <c r="H303" s="12">
        <v>174300</v>
      </c>
      <c r="I303" s="12">
        <v>428</v>
      </c>
      <c r="J303" s="12">
        <v>512</v>
      </c>
      <c r="K303" s="12">
        <v>3915</v>
      </c>
      <c r="L303" s="12">
        <v>4226</v>
      </c>
      <c r="M303" s="12">
        <v>173890</v>
      </c>
      <c r="N303" s="12">
        <v>331</v>
      </c>
      <c r="O303" s="12">
        <v>537</v>
      </c>
      <c r="P303" s="12">
        <v>4076</v>
      </c>
      <c r="Q303" s="12">
        <v>4213</v>
      </c>
      <c r="R303" s="12">
        <v>174230</v>
      </c>
      <c r="S303" s="12">
        <v>431</v>
      </c>
      <c r="T303" s="12">
        <v>439</v>
      </c>
      <c r="U303" s="12">
        <v>4597</v>
      </c>
      <c r="V303" s="12">
        <v>4217</v>
      </c>
      <c r="W303" s="12">
        <v>174560</v>
      </c>
      <c r="X303" s="12">
        <v>548</v>
      </c>
      <c r="Y303" s="12">
        <v>270</v>
      </c>
      <c r="Z303" s="12">
        <v>4862</v>
      </c>
      <c r="AA303" s="12">
        <v>4549</v>
      </c>
      <c r="AB303" s="12">
        <v>175930</v>
      </c>
      <c r="AC303" s="12">
        <v>804</v>
      </c>
      <c r="AD303" s="12">
        <v>292</v>
      </c>
      <c r="AE303" s="12">
        <v>5358</v>
      </c>
      <c r="AF303" s="12">
        <v>4256</v>
      </c>
      <c r="AG303" s="12">
        <v>176830</v>
      </c>
      <c r="AH303" s="12">
        <v>631</v>
      </c>
      <c r="AI303" s="12">
        <v>346</v>
      </c>
      <c r="AJ303" s="12">
        <v>5222</v>
      </c>
      <c r="AK303" s="12">
        <v>4345</v>
      </c>
      <c r="AL303" s="12">
        <v>177790</v>
      </c>
      <c r="AM303" s="12">
        <v>640</v>
      </c>
      <c r="AN303" s="12">
        <v>450</v>
      </c>
      <c r="AO303" s="12">
        <v>5530</v>
      </c>
      <c r="AP303" s="12">
        <v>4370</v>
      </c>
      <c r="AQ303" s="12">
        <v>179100</v>
      </c>
      <c r="AR303" s="12">
        <v>730</v>
      </c>
      <c r="AS303" s="12">
        <v>410</v>
      </c>
      <c r="AT303" s="12">
        <v>5480</v>
      </c>
      <c r="AU303" s="12">
        <v>4280</v>
      </c>
      <c r="AV303" s="12">
        <v>179390</v>
      </c>
      <c r="AW303" s="12">
        <v>650</v>
      </c>
      <c r="AX303" s="12">
        <v>700</v>
      </c>
      <c r="AY303" s="12">
        <v>4610</v>
      </c>
      <c r="AZ303" s="13">
        <v>3710</v>
      </c>
    </row>
    <row r="304" spans="1:52" x14ac:dyDescent="0.3">
      <c r="A304" s="1" t="s">
        <v>565</v>
      </c>
      <c r="B304" s="1" t="s">
        <v>921</v>
      </c>
      <c r="C304" s="12">
        <v>234373</v>
      </c>
      <c r="D304" s="12">
        <v>751</v>
      </c>
      <c r="E304" s="12">
        <v>631</v>
      </c>
      <c r="F304" s="12">
        <v>5865</v>
      </c>
      <c r="G304" s="12">
        <v>6411</v>
      </c>
      <c r="H304" s="12">
        <v>235612</v>
      </c>
      <c r="I304" s="12">
        <v>756</v>
      </c>
      <c r="J304" s="12">
        <v>363</v>
      </c>
      <c r="K304" s="12">
        <v>6681</v>
      </c>
      <c r="L304" s="12">
        <v>6325</v>
      </c>
      <c r="M304" s="12">
        <v>236166</v>
      </c>
      <c r="N304" s="12">
        <v>790</v>
      </c>
      <c r="O304" s="12">
        <v>193</v>
      </c>
      <c r="P304" s="12">
        <v>6473</v>
      </c>
      <c r="Q304" s="12">
        <v>6789</v>
      </c>
      <c r="R304" s="12">
        <v>236871</v>
      </c>
      <c r="S304" s="12">
        <v>838</v>
      </c>
      <c r="T304" s="12">
        <v>324</v>
      </c>
      <c r="U304" s="12">
        <v>6667</v>
      </c>
      <c r="V304" s="12">
        <v>6809</v>
      </c>
      <c r="W304" s="12">
        <v>237378</v>
      </c>
      <c r="X304" s="12">
        <v>993</v>
      </c>
      <c r="Y304" s="12">
        <v>339</v>
      </c>
      <c r="Z304" s="12">
        <v>6537</v>
      </c>
      <c r="AA304" s="12">
        <v>6811</v>
      </c>
      <c r="AB304" s="12">
        <v>238179</v>
      </c>
      <c r="AC304" s="12">
        <v>790</v>
      </c>
      <c r="AD304" s="12">
        <v>280</v>
      </c>
      <c r="AE304" s="12">
        <v>6953</v>
      </c>
      <c r="AF304" s="12">
        <v>6848</v>
      </c>
      <c r="AG304" s="12">
        <v>239127</v>
      </c>
      <c r="AH304" s="12">
        <v>730</v>
      </c>
      <c r="AI304" s="12">
        <v>388</v>
      </c>
      <c r="AJ304" s="12">
        <v>7463</v>
      </c>
      <c r="AK304" s="12">
        <v>7035</v>
      </c>
      <c r="AL304" s="12">
        <v>240131</v>
      </c>
      <c r="AM304" s="12">
        <v>742</v>
      </c>
      <c r="AN304" s="12">
        <v>339</v>
      </c>
      <c r="AO304" s="12">
        <v>7662</v>
      </c>
      <c r="AP304" s="12">
        <v>7019</v>
      </c>
      <c r="AQ304" s="12">
        <v>241264</v>
      </c>
      <c r="AR304" s="12">
        <v>814</v>
      </c>
      <c r="AS304" s="12">
        <v>282</v>
      </c>
      <c r="AT304" s="12">
        <v>7725</v>
      </c>
      <c r="AU304" s="12">
        <v>7175</v>
      </c>
      <c r="AV304" s="12">
        <v>241873</v>
      </c>
      <c r="AW304" s="12">
        <v>937</v>
      </c>
      <c r="AX304" s="12">
        <v>229</v>
      </c>
      <c r="AY304" s="12">
        <v>6666</v>
      </c>
      <c r="AZ304" s="13">
        <v>6316</v>
      </c>
    </row>
    <row r="305" spans="1:52" x14ac:dyDescent="0.3">
      <c r="A305" s="1" t="s">
        <v>566</v>
      </c>
      <c r="B305" s="1" t="s">
        <v>567</v>
      </c>
      <c r="C305" s="12">
        <v>57292</v>
      </c>
      <c r="D305" s="12">
        <v>153</v>
      </c>
      <c r="E305" s="12">
        <v>123</v>
      </c>
      <c r="F305" s="12">
        <v>2684</v>
      </c>
      <c r="G305" s="12">
        <v>2433</v>
      </c>
      <c r="H305" s="12">
        <v>57606</v>
      </c>
      <c r="I305" s="12">
        <v>133</v>
      </c>
      <c r="J305" s="12">
        <v>98</v>
      </c>
      <c r="K305" s="12">
        <v>2922</v>
      </c>
      <c r="L305" s="12">
        <v>2556</v>
      </c>
      <c r="M305" s="12">
        <v>57878</v>
      </c>
      <c r="N305" s="12">
        <v>130</v>
      </c>
      <c r="O305" s="12">
        <v>135</v>
      </c>
      <c r="P305" s="12">
        <v>2799</v>
      </c>
      <c r="Q305" s="12">
        <v>2428</v>
      </c>
      <c r="R305" s="12">
        <v>58105</v>
      </c>
      <c r="S305" s="12">
        <v>137</v>
      </c>
      <c r="T305" s="12">
        <v>124</v>
      </c>
      <c r="U305" s="12">
        <v>3057</v>
      </c>
      <c r="V305" s="12">
        <v>2692</v>
      </c>
      <c r="W305" s="12">
        <v>58519</v>
      </c>
      <c r="X305" s="12">
        <v>173</v>
      </c>
      <c r="Y305" s="12">
        <v>96</v>
      </c>
      <c r="Z305" s="12">
        <v>3067</v>
      </c>
      <c r="AA305" s="12">
        <v>2595</v>
      </c>
      <c r="AB305" s="12">
        <v>58864</v>
      </c>
      <c r="AC305" s="12">
        <v>151</v>
      </c>
      <c r="AD305" s="12">
        <v>113</v>
      </c>
      <c r="AE305" s="12">
        <v>3084</v>
      </c>
      <c r="AF305" s="12">
        <v>2660</v>
      </c>
      <c r="AG305" s="12">
        <v>59504</v>
      </c>
      <c r="AH305" s="12">
        <v>138</v>
      </c>
      <c r="AI305" s="12">
        <v>126</v>
      </c>
      <c r="AJ305" s="12">
        <v>3615</v>
      </c>
      <c r="AK305" s="12">
        <v>2855</v>
      </c>
      <c r="AL305" s="12">
        <v>60057</v>
      </c>
      <c r="AM305" s="12">
        <v>175</v>
      </c>
      <c r="AN305" s="12">
        <v>81</v>
      </c>
      <c r="AO305" s="12">
        <v>3484</v>
      </c>
      <c r="AP305" s="12">
        <v>2851</v>
      </c>
      <c r="AQ305" s="12">
        <v>60888</v>
      </c>
      <c r="AR305" s="12">
        <v>174</v>
      </c>
      <c r="AS305" s="12">
        <v>41</v>
      </c>
      <c r="AT305" s="12">
        <v>3713</v>
      </c>
      <c r="AU305" s="12">
        <v>2854</v>
      </c>
      <c r="AV305" s="12">
        <v>62026</v>
      </c>
      <c r="AW305" s="12">
        <v>167</v>
      </c>
      <c r="AX305" s="12">
        <v>61</v>
      </c>
      <c r="AY305" s="12">
        <v>3663</v>
      </c>
      <c r="AZ305" s="13">
        <v>2486</v>
      </c>
    </row>
    <row r="306" spans="1:52" x14ac:dyDescent="0.3">
      <c r="A306" s="1" t="s">
        <v>568</v>
      </c>
      <c r="B306" s="1" t="s">
        <v>569</v>
      </c>
      <c r="C306" s="12">
        <v>187527</v>
      </c>
      <c r="D306" s="12">
        <v>2154</v>
      </c>
      <c r="E306" s="12">
        <v>1931</v>
      </c>
      <c r="F306" s="12">
        <v>12918</v>
      </c>
      <c r="G306" s="12">
        <v>12939</v>
      </c>
      <c r="H306" s="12">
        <v>188971</v>
      </c>
      <c r="I306" s="12">
        <v>1832</v>
      </c>
      <c r="J306" s="12">
        <v>2238</v>
      </c>
      <c r="K306" s="12">
        <v>13717</v>
      </c>
      <c r="L306" s="12">
        <v>13465</v>
      </c>
      <c r="M306" s="12">
        <v>191138</v>
      </c>
      <c r="N306" s="12">
        <v>1635</v>
      </c>
      <c r="O306" s="12">
        <v>1552</v>
      </c>
      <c r="P306" s="12">
        <v>13779</v>
      </c>
      <c r="Q306" s="12">
        <v>13283</v>
      </c>
      <c r="R306" s="12">
        <v>193315</v>
      </c>
      <c r="S306" s="12">
        <v>1859</v>
      </c>
      <c r="T306" s="12">
        <v>1474</v>
      </c>
      <c r="U306" s="12">
        <v>14219</v>
      </c>
      <c r="V306" s="12">
        <v>14011</v>
      </c>
      <c r="W306" s="12">
        <v>194124</v>
      </c>
      <c r="X306" s="12">
        <v>1981</v>
      </c>
      <c r="Y306" s="12">
        <v>1403</v>
      </c>
      <c r="Z306" s="12">
        <v>13291</v>
      </c>
      <c r="AA306" s="12">
        <v>14483</v>
      </c>
      <c r="AB306" s="12">
        <v>195187</v>
      </c>
      <c r="AC306" s="12">
        <v>2106</v>
      </c>
      <c r="AD306" s="12">
        <v>1567</v>
      </c>
      <c r="AE306" s="12">
        <v>13213</v>
      </c>
      <c r="AF306" s="12">
        <v>14070</v>
      </c>
      <c r="AG306" s="12">
        <v>195680</v>
      </c>
      <c r="AH306" s="12">
        <v>1871</v>
      </c>
      <c r="AI306" s="12">
        <v>1637</v>
      </c>
      <c r="AJ306" s="12">
        <v>14726</v>
      </c>
      <c r="AK306" s="12">
        <v>15791</v>
      </c>
      <c r="AL306" s="12">
        <v>196904</v>
      </c>
      <c r="AM306" s="12">
        <v>2044</v>
      </c>
      <c r="AN306" s="12">
        <v>1212</v>
      </c>
      <c r="AO306" s="12">
        <v>14806</v>
      </c>
      <c r="AP306" s="12">
        <v>15588</v>
      </c>
      <c r="AQ306" s="12">
        <v>198019</v>
      </c>
      <c r="AR306" s="12">
        <v>1924</v>
      </c>
      <c r="AS306" s="12">
        <v>1421</v>
      </c>
      <c r="AT306" s="12">
        <v>15303</v>
      </c>
      <c r="AU306" s="12">
        <v>15770</v>
      </c>
      <c r="AV306" s="12">
        <v>198141</v>
      </c>
      <c r="AW306" s="12">
        <v>1869</v>
      </c>
      <c r="AX306" s="12">
        <v>1498</v>
      </c>
      <c r="AY306" s="12">
        <v>12973</v>
      </c>
      <c r="AZ306" s="13">
        <v>13984</v>
      </c>
    </row>
    <row r="307" spans="1:52" x14ac:dyDescent="0.3">
      <c r="A307" s="1" t="s">
        <v>570</v>
      </c>
      <c r="B307" s="1" t="s">
        <v>571</v>
      </c>
      <c r="C307" s="12">
        <v>53287</v>
      </c>
      <c r="D307" s="12">
        <v>394</v>
      </c>
      <c r="E307" s="12">
        <v>350</v>
      </c>
      <c r="F307" s="12">
        <v>2442</v>
      </c>
      <c r="G307" s="12">
        <v>2603</v>
      </c>
      <c r="H307" s="12">
        <v>53808</v>
      </c>
      <c r="I307" s="12">
        <v>282</v>
      </c>
      <c r="J307" s="12">
        <v>411</v>
      </c>
      <c r="K307" s="12">
        <v>2666</v>
      </c>
      <c r="L307" s="12">
        <v>2757</v>
      </c>
      <c r="M307" s="12">
        <v>53897</v>
      </c>
      <c r="N307" s="12">
        <v>239</v>
      </c>
      <c r="O307" s="12">
        <v>226</v>
      </c>
      <c r="P307" s="12">
        <v>2674</v>
      </c>
      <c r="Q307" s="12">
        <v>2766</v>
      </c>
      <c r="R307" s="12">
        <v>52812</v>
      </c>
      <c r="S307" s="12">
        <v>234</v>
      </c>
      <c r="T307" s="12">
        <v>188</v>
      </c>
      <c r="U307" s="12">
        <v>2611</v>
      </c>
      <c r="V307" s="12">
        <v>3085</v>
      </c>
      <c r="W307" s="12">
        <v>52565</v>
      </c>
      <c r="X307" s="12">
        <v>184</v>
      </c>
      <c r="Y307" s="12">
        <v>151</v>
      </c>
      <c r="Z307" s="12">
        <v>2933</v>
      </c>
      <c r="AA307" s="12">
        <v>2889</v>
      </c>
      <c r="AB307" s="12">
        <v>53876</v>
      </c>
      <c r="AC307" s="12">
        <v>290</v>
      </c>
      <c r="AD307" s="12">
        <v>103</v>
      </c>
      <c r="AE307" s="12">
        <v>2704</v>
      </c>
      <c r="AF307" s="12">
        <v>2785</v>
      </c>
      <c r="AG307" s="12">
        <v>53699</v>
      </c>
      <c r="AH307" s="12">
        <v>230</v>
      </c>
      <c r="AI307" s="12">
        <v>104</v>
      </c>
      <c r="AJ307" s="12">
        <v>3297</v>
      </c>
      <c r="AK307" s="12">
        <v>3322</v>
      </c>
      <c r="AL307" s="12">
        <v>53244</v>
      </c>
      <c r="AM307" s="12">
        <v>213</v>
      </c>
      <c r="AN307" s="12">
        <v>72</v>
      </c>
      <c r="AO307" s="12">
        <v>3102</v>
      </c>
      <c r="AP307" s="12">
        <v>3447</v>
      </c>
      <c r="AQ307" s="12">
        <v>53730</v>
      </c>
      <c r="AR307" s="12">
        <v>226</v>
      </c>
      <c r="AS307" s="12">
        <v>85</v>
      </c>
      <c r="AT307" s="12">
        <v>3179</v>
      </c>
      <c r="AU307" s="12">
        <v>3401</v>
      </c>
      <c r="AV307" s="12">
        <v>53732</v>
      </c>
      <c r="AW307" s="12">
        <v>192</v>
      </c>
      <c r="AX307" s="12">
        <v>69</v>
      </c>
      <c r="AY307" s="12">
        <v>2677</v>
      </c>
      <c r="AZ307" s="13">
        <v>2764</v>
      </c>
    </row>
    <row r="308" spans="1:52" x14ac:dyDescent="0.3">
      <c r="A308" s="1" t="s">
        <v>572</v>
      </c>
      <c r="B308" s="1" t="s">
        <v>573</v>
      </c>
      <c r="C308" s="12">
        <v>211929</v>
      </c>
      <c r="D308" s="12">
        <v>1030</v>
      </c>
      <c r="E308" s="12">
        <v>744</v>
      </c>
      <c r="F308" s="12">
        <v>6280</v>
      </c>
      <c r="G308" s="12">
        <v>7030</v>
      </c>
      <c r="H308" s="12">
        <v>211947</v>
      </c>
      <c r="I308" s="12">
        <v>731</v>
      </c>
      <c r="J308" s="12">
        <v>631</v>
      </c>
      <c r="K308" s="12">
        <v>6213</v>
      </c>
      <c r="L308" s="12">
        <v>7422</v>
      </c>
      <c r="M308" s="12">
        <v>212137</v>
      </c>
      <c r="N308" s="12">
        <v>910</v>
      </c>
      <c r="O308" s="12">
        <v>669</v>
      </c>
      <c r="P308" s="12">
        <v>6348</v>
      </c>
      <c r="Q308" s="12">
        <v>7490</v>
      </c>
      <c r="R308" s="12">
        <v>212976</v>
      </c>
      <c r="S308" s="12">
        <v>1000</v>
      </c>
      <c r="T308" s="12">
        <v>597</v>
      </c>
      <c r="U308" s="12">
        <v>6709</v>
      </c>
      <c r="V308" s="12">
        <v>7310</v>
      </c>
      <c r="W308" s="12">
        <v>214314</v>
      </c>
      <c r="X308" s="12">
        <v>1351</v>
      </c>
      <c r="Y308" s="12">
        <v>641</v>
      </c>
      <c r="Z308" s="12">
        <v>6896</v>
      </c>
      <c r="AA308" s="12">
        <v>7141</v>
      </c>
      <c r="AB308" s="12">
        <v>216350</v>
      </c>
      <c r="AC308" s="12">
        <v>1694</v>
      </c>
      <c r="AD308" s="12">
        <v>628</v>
      </c>
      <c r="AE308" s="12">
        <v>7171</v>
      </c>
      <c r="AF308" s="12">
        <v>7218</v>
      </c>
      <c r="AG308" s="12">
        <v>218459</v>
      </c>
      <c r="AH308" s="12">
        <v>1331</v>
      </c>
      <c r="AI308" s="12">
        <v>616</v>
      </c>
      <c r="AJ308" s="12">
        <v>8397</v>
      </c>
      <c r="AK308" s="12">
        <v>8062</v>
      </c>
      <c r="AL308" s="12">
        <v>220001</v>
      </c>
      <c r="AM308" s="12">
        <v>1406</v>
      </c>
      <c r="AN308" s="12">
        <v>659</v>
      </c>
      <c r="AO308" s="12">
        <v>8339</v>
      </c>
      <c r="AP308" s="12">
        <v>8264</v>
      </c>
      <c r="AQ308" s="12">
        <v>222412</v>
      </c>
      <c r="AR308" s="12">
        <v>1447</v>
      </c>
      <c r="AS308" s="12">
        <v>421</v>
      </c>
      <c r="AT308" s="12">
        <v>9104</v>
      </c>
      <c r="AU308" s="12">
        <v>8715</v>
      </c>
      <c r="AV308" s="12">
        <v>223659</v>
      </c>
      <c r="AW308" s="12">
        <v>1115</v>
      </c>
      <c r="AX308" s="12">
        <v>523</v>
      </c>
      <c r="AY308" s="12">
        <v>7245</v>
      </c>
      <c r="AZ308" s="13">
        <v>7193</v>
      </c>
    </row>
    <row r="309" spans="1:52" x14ac:dyDescent="0.3">
      <c r="A309" s="1" t="s">
        <v>574</v>
      </c>
      <c r="B309" s="1" t="s">
        <v>575</v>
      </c>
      <c r="C309" s="12">
        <v>83333</v>
      </c>
      <c r="D309" s="12">
        <v>150</v>
      </c>
      <c r="E309" s="12">
        <v>129</v>
      </c>
      <c r="F309" s="12">
        <v>3468</v>
      </c>
      <c r="G309" s="12">
        <v>3662</v>
      </c>
      <c r="H309" s="12">
        <v>83895</v>
      </c>
      <c r="I309" s="12">
        <v>91</v>
      </c>
      <c r="J309" s="12">
        <v>61</v>
      </c>
      <c r="K309" s="12">
        <v>4071</v>
      </c>
      <c r="L309" s="12">
        <v>3601</v>
      </c>
      <c r="M309" s="12">
        <v>83955</v>
      </c>
      <c r="N309" s="12">
        <v>92</v>
      </c>
      <c r="O309" s="12">
        <v>73</v>
      </c>
      <c r="P309" s="12">
        <v>3813</v>
      </c>
      <c r="Q309" s="12">
        <v>3554</v>
      </c>
      <c r="R309" s="12">
        <v>84809</v>
      </c>
      <c r="S309" s="12">
        <v>113</v>
      </c>
      <c r="T309" s="12">
        <v>47</v>
      </c>
      <c r="U309" s="12">
        <v>4356</v>
      </c>
      <c r="V309" s="12">
        <v>3659</v>
      </c>
      <c r="W309" s="12">
        <v>85192</v>
      </c>
      <c r="X309" s="12">
        <v>120</v>
      </c>
      <c r="Y309" s="12">
        <v>40</v>
      </c>
      <c r="Z309" s="12">
        <v>4099</v>
      </c>
      <c r="AA309" s="12">
        <v>3763</v>
      </c>
      <c r="AB309" s="12">
        <v>85708</v>
      </c>
      <c r="AC309" s="12">
        <v>123</v>
      </c>
      <c r="AD309" s="12">
        <v>71</v>
      </c>
      <c r="AE309" s="12">
        <v>4285</v>
      </c>
      <c r="AF309" s="12">
        <v>3744</v>
      </c>
      <c r="AG309" s="12">
        <v>86209</v>
      </c>
      <c r="AH309" s="12">
        <v>107</v>
      </c>
      <c r="AI309" s="12">
        <v>56</v>
      </c>
      <c r="AJ309" s="12">
        <v>4490</v>
      </c>
      <c r="AK309" s="12">
        <v>3991</v>
      </c>
      <c r="AL309" s="12">
        <v>86981</v>
      </c>
      <c r="AM309" s="12">
        <v>113</v>
      </c>
      <c r="AN309" s="12">
        <v>65</v>
      </c>
      <c r="AO309" s="12">
        <v>4800</v>
      </c>
      <c r="AP309" s="12">
        <v>3933</v>
      </c>
      <c r="AQ309" s="12">
        <v>87368</v>
      </c>
      <c r="AR309" s="12">
        <v>96</v>
      </c>
      <c r="AS309" s="12">
        <v>48</v>
      </c>
      <c r="AT309" s="12">
        <v>4562</v>
      </c>
      <c r="AU309" s="12">
        <v>4220</v>
      </c>
      <c r="AV309" s="12">
        <v>87627</v>
      </c>
      <c r="AW309" s="12">
        <v>84</v>
      </c>
      <c r="AX309" s="12">
        <v>37</v>
      </c>
      <c r="AY309" s="12">
        <v>3957</v>
      </c>
      <c r="AZ309" s="13">
        <v>3604</v>
      </c>
    </row>
    <row r="310" spans="1:52" x14ac:dyDescent="0.3">
      <c r="A310" s="1" t="s">
        <v>576</v>
      </c>
      <c r="B310" s="15" t="s">
        <v>577</v>
      </c>
      <c r="C310" s="12">
        <v>68053</v>
      </c>
      <c r="D310" s="12">
        <v>146</v>
      </c>
      <c r="E310" s="12">
        <v>107</v>
      </c>
      <c r="F310" s="12">
        <v>2860</v>
      </c>
      <c r="G310" s="12">
        <v>2878</v>
      </c>
      <c r="H310" s="12">
        <v>68332</v>
      </c>
      <c r="I310" s="12">
        <v>98</v>
      </c>
      <c r="J310" s="12">
        <v>91</v>
      </c>
      <c r="K310" s="12">
        <v>3070</v>
      </c>
      <c r="L310" s="12">
        <v>3045</v>
      </c>
      <c r="M310" s="12">
        <v>68698</v>
      </c>
      <c r="N310" s="12">
        <v>96</v>
      </c>
      <c r="O310" s="12">
        <v>106</v>
      </c>
      <c r="P310" s="12">
        <v>3031</v>
      </c>
      <c r="Q310" s="12">
        <v>2855</v>
      </c>
      <c r="R310" s="12">
        <v>69104</v>
      </c>
      <c r="S310" s="12">
        <v>108</v>
      </c>
      <c r="T310" s="12">
        <v>89</v>
      </c>
      <c r="U310" s="12">
        <v>3296</v>
      </c>
      <c r="V310" s="12">
        <v>3118</v>
      </c>
      <c r="W310" s="12">
        <v>69418</v>
      </c>
      <c r="X310" s="12">
        <v>108</v>
      </c>
      <c r="Y310" s="12">
        <v>68</v>
      </c>
      <c r="Z310" s="12">
        <v>3131</v>
      </c>
      <c r="AA310" s="12">
        <v>2966</v>
      </c>
      <c r="AB310" s="12">
        <v>69787</v>
      </c>
      <c r="AC310" s="12">
        <v>107</v>
      </c>
      <c r="AD310" s="12">
        <v>71</v>
      </c>
      <c r="AE310" s="12">
        <v>3245</v>
      </c>
      <c r="AF310" s="12">
        <v>3095</v>
      </c>
      <c r="AG310" s="12">
        <v>70365</v>
      </c>
      <c r="AH310" s="12">
        <v>125</v>
      </c>
      <c r="AI310" s="12">
        <v>52</v>
      </c>
      <c r="AJ310" s="12">
        <v>3698</v>
      </c>
      <c r="AK310" s="12">
        <v>3300</v>
      </c>
      <c r="AL310" s="12">
        <v>70895</v>
      </c>
      <c r="AM310" s="12">
        <v>145</v>
      </c>
      <c r="AN310" s="12">
        <v>60</v>
      </c>
      <c r="AO310" s="12">
        <v>3641</v>
      </c>
      <c r="AP310" s="12">
        <v>3295</v>
      </c>
      <c r="AQ310" s="12">
        <v>71482</v>
      </c>
      <c r="AR310" s="12">
        <v>165</v>
      </c>
      <c r="AS310" s="12">
        <v>38</v>
      </c>
      <c r="AT310" s="12">
        <v>3951</v>
      </c>
      <c r="AU310" s="12">
        <v>3533</v>
      </c>
      <c r="AV310" s="12">
        <v>71432</v>
      </c>
      <c r="AW310" s="12">
        <v>163</v>
      </c>
      <c r="AX310" s="12">
        <v>83</v>
      </c>
      <c r="AY310" s="12">
        <v>2966</v>
      </c>
      <c r="AZ310" s="13">
        <v>3040</v>
      </c>
    </row>
    <row r="311" spans="1:52" x14ac:dyDescent="0.3">
      <c r="A311" s="1" t="s">
        <v>578</v>
      </c>
      <c r="B311" s="1" t="s">
        <v>579</v>
      </c>
      <c r="C311" s="12">
        <v>90729</v>
      </c>
      <c r="D311" s="12">
        <v>306</v>
      </c>
      <c r="E311" s="12">
        <v>272</v>
      </c>
      <c r="F311" s="12">
        <v>5184</v>
      </c>
      <c r="G311" s="12">
        <v>4541</v>
      </c>
      <c r="H311" s="12">
        <v>91065</v>
      </c>
      <c r="I311" s="12">
        <v>310</v>
      </c>
      <c r="J311" s="12">
        <v>294</v>
      </c>
      <c r="K311" s="12">
        <v>5485</v>
      </c>
      <c r="L311" s="12">
        <v>4599</v>
      </c>
      <c r="M311" s="12">
        <v>91232</v>
      </c>
      <c r="N311" s="12">
        <v>240</v>
      </c>
      <c r="O311" s="12">
        <v>166</v>
      </c>
      <c r="P311" s="12">
        <v>5326</v>
      </c>
      <c r="Q311" s="12">
        <v>4598</v>
      </c>
      <c r="R311" s="12">
        <v>92370</v>
      </c>
      <c r="S311" s="12">
        <v>298</v>
      </c>
      <c r="T311" s="12">
        <v>120</v>
      </c>
      <c r="U311" s="12">
        <v>6218</v>
      </c>
      <c r="V311" s="12">
        <v>4644</v>
      </c>
      <c r="W311" s="12">
        <v>93192</v>
      </c>
      <c r="X311" s="12">
        <v>311</v>
      </c>
      <c r="Y311" s="12">
        <v>171</v>
      </c>
      <c r="Z311" s="12">
        <v>6086</v>
      </c>
      <c r="AA311" s="12">
        <v>4680</v>
      </c>
      <c r="AB311" s="12">
        <v>93966</v>
      </c>
      <c r="AC311" s="12">
        <v>320</v>
      </c>
      <c r="AD311" s="12">
        <v>135</v>
      </c>
      <c r="AE311" s="12">
        <v>5899</v>
      </c>
      <c r="AF311" s="12">
        <v>4706</v>
      </c>
      <c r="AG311" s="12">
        <v>94997</v>
      </c>
      <c r="AH311" s="12">
        <v>266</v>
      </c>
      <c r="AI311" s="12">
        <v>104</v>
      </c>
      <c r="AJ311" s="12">
        <v>6318</v>
      </c>
      <c r="AK311" s="12">
        <v>4823</v>
      </c>
      <c r="AL311" s="12">
        <v>95656</v>
      </c>
      <c r="AM311" s="12">
        <v>427</v>
      </c>
      <c r="AN311" s="12">
        <v>134</v>
      </c>
      <c r="AO311" s="12">
        <v>5978</v>
      </c>
      <c r="AP311" s="12">
        <v>5017</v>
      </c>
      <c r="AQ311" s="12">
        <v>96080</v>
      </c>
      <c r="AR311" s="12">
        <v>407</v>
      </c>
      <c r="AS311" s="12">
        <v>136</v>
      </c>
      <c r="AT311" s="12">
        <v>5881</v>
      </c>
      <c r="AU311" s="12">
        <v>5072</v>
      </c>
      <c r="AV311" s="12">
        <v>96716</v>
      </c>
      <c r="AW311" s="12">
        <v>436</v>
      </c>
      <c r="AX311" s="12">
        <v>192</v>
      </c>
      <c r="AY311" s="12">
        <v>5572</v>
      </c>
      <c r="AZ311" s="13">
        <v>4488</v>
      </c>
    </row>
    <row r="312" spans="1:52" x14ac:dyDescent="0.3">
      <c r="A312" s="1" t="s">
        <v>580</v>
      </c>
      <c r="B312" s="1" t="s">
        <v>581</v>
      </c>
      <c r="C312" s="12">
        <v>257716</v>
      </c>
      <c r="D312" s="12">
        <v>803</v>
      </c>
      <c r="E312" s="12">
        <v>360</v>
      </c>
      <c r="F312" s="12">
        <v>6583</v>
      </c>
      <c r="G312" s="12">
        <v>6969</v>
      </c>
      <c r="H312" s="12">
        <v>258424</v>
      </c>
      <c r="I312" s="12">
        <v>631</v>
      </c>
      <c r="J312" s="12">
        <v>387</v>
      </c>
      <c r="K312" s="12">
        <v>7147</v>
      </c>
      <c r="L312" s="12">
        <v>7281</v>
      </c>
      <c r="M312" s="12">
        <v>258817</v>
      </c>
      <c r="N312" s="12">
        <v>709</v>
      </c>
      <c r="O312" s="12">
        <v>374</v>
      </c>
      <c r="P312" s="12">
        <v>6959</v>
      </c>
      <c r="Q312" s="12">
        <v>7452</v>
      </c>
      <c r="R312" s="12">
        <v>260256</v>
      </c>
      <c r="S312" s="12">
        <v>706</v>
      </c>
      <c r="T312" s="12">
        <v>363</v>
      </c>
      <c r="U312" s="12">
        <v>7967</v>
      </c>
      <c r="V312" s="12">
        <v>7583</v>
      </c>
      <c r="W312" s="12">
        <v>260929</v>
      </c>
      <c r="X312" s="12">
        <v>739</v>
      </c>
      <c r="Y312" s="12">
        <v>309</v>
      </c>
      <c r="Z312" s="12">
        <v>7602</v>
      </c>
      <c r="AA312" s="12">
        <v>7529</v>
      </c>
      <c r="AB312" s="12">
        <v>262142</v>
      </c>
      <c r="AC312" s="12">
        <v>871</v>
      </c>
      <c r="AD312" s="12">
        <v>357</v>
      </c>
      <c r="AE312" s="12">
        <v>7537</v>
      </c>
      <c r="AF312" s="12">
        <v>7420</v>
      </c>
      <c r="AG312" s="12">
        <v>263375</v>
      </c>
      <c r="AH312" s="12">
        <v>794</v>
      </c>
      <c r="AI312" s="12">
        <v>389</v>
      </c>
      <c r="AJ312" s="12">
        <v>9157</v>
      </c>
      <c r="AK312" s="12">
        <v>8597</v>
      </c>
      <c r="AL312" s="12">
        <v>264671</v>
      </c>
      <c r="AM312" s="12">
        <v>738</v>
      </c>
      <c r="AN312" s="12">
        <v>391</v>
      </c>
      <c r="AO312" s="12">
        <v>9409</v>
      </c>
      <c r="AP312" s="12">
        <v>8787</v>
      </c>
      <c r="AQ312" s="12">
        <v>265411</v>
      </c>
      <c r="AR312" s="12">
        <v>810</v>
      </c>
      <c r="AS312" s="12">
        <v>439</v>
      </c>
      <c r="AT312" s="12">
        <v>9630</v>
      </c>
      <c r="AU312" s="12">
        <v>9368</v>
      </c>
      <c r="AV312" s="12">
        <v>264984</v>
      </c>
      <c r="AW312" s="12">
        <v>612</v>
      </c>
      <c r="AX312" s="12">
        <v>258</v>
      </c>
      <c r="AY312" s="12">
        <v>7866</v>
      </c>
      <c r="AZ312" s="13">
        <v>8187</v>
      </c>
    </row>
    <row r="313" spans="1:52" x14ac:dyDescent="0.3">
      <c r="A313" s="1" t="s">
        <v>582</v>
      </c>
      <c r="B313" s="1" t="s">
        <v>583</v>
      </c>
      <c r="C313" s="12">
        <v>100496</v>
      </c>
      <c r="D313" s="12">
        <v>601</v>
      </c>
      <c r="E313" s="12">
        <v>409</v>
      </c>
      <c r="F313" s="12">
        <v>4518</v>
      </c>
      <c r="G313" s="12">
        <v>3878</v>
      </c>
      <c r="H313" s="12">
        <v>101030</v>
      </c>
      <c r="I313" s="12">
        <v>631</v>
      </c>
      <c r="J313" s="12">
        <v>444</v>
      </c>
      <c r="K313" s="12">
        <v>4266</v>
      </c>
      <c r="L313" s="12">
        <v>4385</v>
      </c>
      <c r="M313" s="12">
        <v>101819</v>
      </c>
      <c r="N313" s="12">
        <v>710</v>
      </c>
      <c r="O313" s="12">
        <v>393</v>
      </c>
      <c r="P313" s="12">
        <v>4365</v>
      </c>
      <c r="Q313" s="12">
        <v>4227</v>
      </c>
      <c r="R313" s="12">
        <v>103189</v>
      </c>
      <c r="S313" s="12">
        <v>845</v>
      </c>
      <c r="T313" s="12">
        <v>435</v>
      </c>
      <c r="U313" s="12">
        <v>4822</v>
      </c>
      <c r="V313" s="12">
        <v>4397</v>
      </c>
      <c r="W313" s="12">
        <v>104455</v>
      </c>
      <c r="X313" s="12">
        <v>941</v>
      </c>
      <c r="Y313" s="12">
        <v>379</v>
      </c>
      <c r="Z313" s="12">
        <v>4498</v>
      </c>
      <c r="AA313" s="12">
        <v>4122</v>
      </c>
      <c r="AB313" s="12">
        <v>105291</v>
      </c>
      <c r="AC313" s="12">
        <v>979</v>
      </c>
      <c r="AD313" s="12">
        <v>445</v>
      </c>
      <c r="AE313" s="12">
        <v>4416</v>
      </c>
      <c r="AF313" s="12">
        <v>4385</v>
      </c>
      <c r="AG313" s="12">
        <v>106350</v>
      </c>
      <c r="AH313" s="12">
        <v>861</v>
      </c>
      <c r="AI313" s="12">
        <v>432</v>
      </c>
      <c r="AJ313" s="12">
        <v>5450</v>
      </c>
      <c r="AK313" s="12">
        <v>5047</v>
      </c>
      <c r="AL313" s="12">
        <v>107194</v>
      </c>
      <c r="AM313" s="12">
        <v>907</v>
      </c>
      <c r="AN313" s="12">
        <v>583</v>
      </c>
      <c r="AO313" s="12">
        <v>5347</v>
      </c>
      <c r="AP313" s="12">
        <v>5025</v>
      </c>
      <c r="AQ313" s="12">
        <v>108935</v>
      </c>
      <c r="AR313" s="12">
        <v>768</v>
      </c>
      <c r="AS313" s="12">
        <v>550</v>
      </c>
      <c r="AT313" s="12">
        <v>6363</v>
      </c>
      <c r="AU313" s="12">
        <v>5133</v>
      </c>
      <c r="AV313" s="12">
        <v>110650</v>
      </c>
      <c r="AW313" s="12">
        <v>686</v>
      </c>
      <c r="AX313" s="12">
        <v>406</v>
      </c>
      <c r="AY313" s="12">
        <v>5878</v>
      </c>
      <c r="AZ313" s="13">
        <v>4529</v>
      </c>
    </row>
    <row r="314" spans="1:52" x14ac:dyDescent="0.3">
      <c r="A314" s="1" t="s">
        <v>584</v>
      </c>
      <c r="B314" s="1" t="s">
        <v>585</v>
      </c>
      <c r="C314" s="12">
        <v>80501</v>
      </c>
      <c r="D314" s="12">
        <v>1204</v>
      </c>
      <c r="E314" s="12">
        <v>739</v>
      </c>
      <c r="F314" s="12">
        <v>6282</v>
      </c>
      <c r="G314" s="12">
        <v>6225</v>
      </c>
      <c r="H314" s="12">
        <v>81878</v>
      </c>
      <c r="I314" s="12">
        <v>1330</v>
      </c>
      <c r="J314" s="12">
        <v>871</v>
      </c>
      <c r="K314" s="12">
        <v>6788</v>
      </c>
      <c r="L314" s="12">
        <v>6173</v>
      </c>
      <c r="M314" s="12">
        <v>83094</v>
      </c>
      <c r="N314" s="12">
        <v>1148</v>
      </c>
      <c r="O314" s="12">
        <v>500</v>
      </c>
      <c r="P314" s="12">
        <v>6338</v>
      </c>
      <c r="Q314" s="12">
        <v>6024</v>
      </c>
      <c r="R314" s="12">
        <v>83906</v>
      </c>
      <c r="S314" s="12">
        <v>1262</v>
      </c>
      <c r="T314" s="12">
        <v>691</v>
      </c>
      <c r="U314" s="12">
        <v>6418</v>
      </c>
      <c r="V314" s="12">
        <v>6496</v>
      </c>
      <c r="W314" s="12">
        <v>84992</v>
      </c>
      <c r="X314" s="12">
        <v>1526</v>
      </c>
      <c r="Y314" s="12">
        <v>767</v>
      </c>
      <c r="Z314" s="12">
        <v>6466</v>
      </c>
      <c r="AA314" s="12">
        <v>6422</v>
      </c>
      <c r="AB314" s="12">
        <v>86370</v>
      </c>
      <c r="AC314" s="12">
        <v>1537</v>
      </c>
      <c r="AD314" s="12">
        <v>666</v>
      </c>
      <c r="AE314" s="12">
        <v>6591</v>
      </c>
      <c r="AF314" s="12">
        <v>6340</v>
      </c>
      <c r="AG314" s="12">
        <v>86882</v>
      </c>
      <c r="AH314" s="12">
        <v>1299</v>
      </c>
      <c r="AI314" s="12">
        <v>711</v>
      </c>
      <c r="AJ314" s="12">
        <v>7455</v>
      </c>
      <c r="AK314" s="12">
        <v>7705</v>
      </c>
      <c r="AL314" s="12">
        <v>88000</v>
      </c>
      <c r="AM314" s="12">
        <v>1668</v>
      </c>
      <c r="AN314" s="12">
        <v>743</v>
      </c>
      <c r="AO314" s="12">
        <v>7646</v>
      </c>
      <c r="AP314" s="12">
        <v>7609</v>
      </c>
      <c r="AQ314" s="12">
        <v>89424</v>
      </c>
      <c r="AR314" s="12">
        <v>1706</v>
      </c>
      <c r="AS314" s="12">
        <v>917</v>
      </c>
      <c r="AT314" s="12">
        <v>8255</v>
      </c>
      <c r="AU314" s="12">
        <v>7897</v>
      </c>
      <c r="AV314" s="12">
        <v>90327</v>
      </c>
      <c r="AW314" s="12">
        <v>1967</v>
      </c>
      <c r="AX314" s="12">
        <v>1324</v>
      </c>
      <c r="AY314" s="12">
        <v>7730</v>
      </c>
      <c r="AZ314" s="13">
        <v>7591</v>
      </c>
    </row>
    <row r="315" spans="1:52" x14ac:dyDescent="0.3">
      <c r="A315" s="1" t="s">
        <v>586</v>
      </c>
      <c r="B315" s="1" t="s">
        <v>587</v>
      </c>
      <c r="C315" s="12">
        <v>111248</v>
      </c>
      <c r="D315" s="12">
        <v>383</v>
      </c>
      <c r="E315" s="12">
        <v>426</v>
      </c>
      <c r="F315" s="12">
        <v>6314</v>
      </c>
      <c r="G315" s="12">
        <v>6095</v>
      </c>
      <c r="H315" s="12">
        <v>111520</v>
      </c>
      <c r="I315" s="12">
        <v>408</v>
      </c>
      <c r="J315" s="12">
        <v>311</v>
      </c>
      <c r="K315" s="12">
        <v>6556</v>
      </c>
      <c r="L315" s="12">
        <v>6528</v>
      </c>
      <c r="M315" s="12">
        <v>112910</v>
      </c>
      <c r="N315" s="12">
        <v>290</v>
      </c>
      <c r="O315" s="12">
        <v>225</v>
      </c>
      <c r="P315" s="12">
        <v>7405</v>
      </c>
      <c r="Q315" s="12">
        <v>6193</v>
      </c>
      <c r="R315" s="12">
        <v>113690</v>
      </c>
      <c r="S315" s="12">
        <v>351</v>
      </c>
      <c r="T315" s="12">
        <v>197</v>
      </c>
      <c r="U315" s="12">
        <v>7244</v>
      </c>
      <c r="V315" s="12">
        <v>6718</v>
      </c>
      <c r="W315" s="12">
        <v>114497</v>
      </c>
      <c r="X315" s="12">
        <v>333</v>
      </c>
      <c r="Y315" s="12">
        <v>183</v>
      </c>
      <c r="Z315" s="12">
        <v>7185</v>
      </c>
      <c r="AA315" s="12">
        <v>6535</v>
      </c>
      <c r="AB315" s="12">
        <v>115168</v>
      </c>
      <c r="AC315" s="12">
        <v>346</v>
      </c>
      <c r="AD315" s="12">
        <v>211</v>
      </c>
      <c r="AE315" s="12">
        <v>6982</v>
      </c>
      <c r="AF315" s="12">
        <v>6483</v>
      </c>
      <c r="AG315" s="12">
        <v>115996</v>
      </c>
      <c r="AH315" s="12">
        <v>310</v>
      </c>
      <c r="AI315" s="12">
        <v>164</v>
      </c>
      <c r="AJ315" s="12">
        <v>8133</v>
      </c>
      <c r="AK315" s="12">
        <v>7443</v>
      </c>
      <c r="AL315" s="12">
        <v>117671</v>
      </c>
      <c r="AM315" s="12">
        <v>434</v>
      </c>
      <c r="AN315" s="12">
        <v>236</v>
      </c>
      <c r="AO315" s="12">
        <v>8619</v>
      </c>
      <c r="AP315" s="12">
        <v>7139</v>
      </c>
      <c r="AQ315" s="12">
        <v>119184</v>
      </c>
      <c r="AR315" s="12">
        <v>375</v>
      </c>
      <c r="AS315" s="12">
        <v>125</v>
      </c>
      <c r="AT315" s="12">
        <v>8949</v>
      </c>
      <c r="AU315" s="12">
        <v>7659</v>
      </c>
      <c r="AV315" s="12">
        <v>121416</v>
      </c>
      <c r="AW315" s="12">
        <v>411</v>
      </c>
      <c r="AX315" s="12">
        <v>116</v>
      </c>
      <c r="AY315" s="12">
        <v>8860</v>
      </c>
      <c r="AZ315" s="13">
        <v>6743</v>
      </c>
    </row>
    <row r="316" spans="1:52" x14ac:dyDescent="0.3">
      <c r="A316" s="1" t="s">
        <v>588</v>
      </c>
      <c r="B316" s="1" t="s">
        <v>589</v>
      </c>
      <c r="C316" s="12">
        <v>94354</v>
      </c>
      <c r="D316" s="12">
        <v>1003</v>
      </c>
      <c r="E316" s="12">
        <v>1054</v>
      </c>
      <c r="F316" s="12">
        <v>5652</v>
      </c>
      <c r="G316" s="12">
        <v>5776</v>
      </c>
      <c r="H316" s="12">
        <v>94806</v>
      </c>
      <c r="I316" s="12">
        <v>656</v>
      </c>
      <c r="J316" s="12">
        <v>546</v>
      </c>
      <c r="K316" s="12">
        <v>5643</v>
      </c>
      <c r="L316" s="12">
        <v>6299</v>
      </c>
      <c r="M316" s="12">
        <v>94897</v>
      </c>
      <c r="N316" s="12">
        <v>539</v>
      </c>
      <c r="O316" s="12">
        <v>546</v>
      </c>
      <c r="P316" s="12">
        <v>5171</v>
      </c>
      <c r="Q316" s="12">
        <v>5869</v>
      </c>
      <c r="R316" s="12">
        <v>95228</v>
      </c>
      <c r="S316" s="12">
        <v>617</v>
      </c>
      <c r="T316" s="12">
        <v>384</v>
      </c>
      <c r="U316" s="12">
        <v>5488</v>
      </c>
      <c r="V316" s="12">
        <v>6147</v>
      </c>
      <c r="W316" s="12">
        <v>95166</v>
      </c>
      <c r="X316" s="12">
        <v>648</v>
      </c>
      <c r="Y316" s="12">
        <v>395</v>
      </c>
      <c r="Z316" s="12">
        <v>5425</v>
      </c>
      <c r="AA316" s="12">
        <v>6199</v>
      </c>
      <c r="AB316" s="12">
        <v>96091</v>
      </c>
      <c r="AC316" s="12">
        <v>762</v>
      </c>
      <c r="AD316" s="12">
        <v>404</v>
      </c>
      <c r="AE316" s="12">
        <v>5408</v>
      </c>
      <c r="AF316" s="12">
        <v>6402</v>
      </c>
      <c r="AG316" s="12">
        <v>95817</v>
      </c>
      <c r="AH316" s="12">
        <v>633</v>
      </c>
      <c r="AI316" s="12">
        <v>362</v>
      </c>
      <c r="AJ316" s="12">
        <v>6279</v>
      </c>
      <c r="AK316" s="12">
        <v>7261</v>
      </c>
      <c r="AL316" s="12">
        <v>95142</v>
      </c>
      <c r="AM316" s="12">
        <v>663</v>
      </c>
      <c r="AN316" s="12">
        <v>508</v>
      </c>
      <c r="AO316" s="12">
        <v>5920</v>
      </c>
      <c r="AP316" s="12">
        <v>7208</v>
      </c>
      <c r="AQ316" s="12">
        <v>94599</v>
      </c>
      <c r="AR316" s="12">
        <v>584</v>
      </c>
      <c r="AS316" s="12">
        <v>648</v>
      </c>
      <c r="AT316" s="12">
        <v>6123</v>
      </c>
      <c r="AU316" s="12">
        <v>7203</v>
      </c>
      <c r="AV316" s="12">
        <v>94387</v>
      </c>
      <c r="AW316" s="12">
        <v>529</v>
      </c>
      <c r="AX316" s="12">
        <v>625</v>
      </c>
      <c r="AY316" s="12">
        <v>5378</v>
      </c>
      <c r="AZ316" s="13">
        <v>5910</v>
      </c>
    </row>
    <row r="317" spans="1:52" x14ac:dyDescent="0.3">
      <c r="A317" s="1" t="s">
        <v>590</v>
      </c>
      <c r="B317" s="1" t="s">
        <v>591</v>
      </c>
      <c r="C317" s="12">
        <v>37581</v>
      </c>
      <c r="D317" s="12">
        <v>172</v>
      </c>
      <c r="E317" s="12">
        <v>147</v>
      </c>
      <c r="F317" s="12">
        <v>2253</v>
      </c>
      <c r="G317" s="12">
        <v>2138</v>
      </c>
      <c r="H317" s="12">
        <v>37096</v>
      </c>
      <c r="I317" s="12">
        <v>130</v>
      </c>
      <c r="J317" s="12">
        <v>141</v>
      </c>
      <c r="K317" s="12">
        <v>2258</v>
      </c>
      <c r="L317" s="12">
        <v>2405</v>
      </c>
      <c r="M317" s="12">
        <v>37791</v>
      </c>
      <c r="N317" s="12">
        <v>124</v>
      </c>
      <c r="O317" s="12">
        <v>117</v>
      </c>
      <c r="P317" s="12">
        <v>2413</v>
      </c>
      <c r="Q317" s="12">
        <v>2206</v>
      </c>
      <c r="R317" s="12">
        <v>38263</v>
      </c>
      <c r="S317" s="12">
        <v>162</v>
      </c>
      <c r="T317" s="12">
        <v>65</v>
      </c>
      <c r="U317" s="12">
        <v>2471</v>
      </c>
      <c r="V317" s="12">
        <v>2438</v>
      </c>
      <c r="W317" s="12">
        <v>38352</v>
      </c>
      <c r="X317" s="12">
        <v>148</v>
      </c>
      <c r="Y317" s="12">
        <v>57</v>
      </c>
      <c r="Z317" s="12">
        <v>2640</v>
      </c>
      <c r="AA317" s="12">
        <v>2278</v>
      </c>
      <c r="AB317" s="12">
        <v>38949</v>
      </c>
      <c r="AC317" s="12">
        <v>147</v>
      </c>
      <c r="AD317" s="12">
        <v>53</v>
      </c>
      <c r="AE317" s="12">
        <v>2430</v>
      </c>
      <c r="AF317" s="12">
        <v>2210</v>
      </c>
      <c r="AG317" s="12">
        <v>39474</v>
      </c>
      <c r="AH317" s="12">
        <v>131</v>
      </c>
      <c r="AI317" s="12">
        <v>58</v>
      </c>
      <c r="AJ317" s="12">
        <v>3055</v>
      </c>
      <c r="AK317" s="12">
        <v>2510</v>
      </c>
      <c r="AL317" s="12">
        <v>39697</v>
      </c>
      <c r="AM317" s="12">
        <v>196</v>
      </c>
      <c r="AN317" s="12">
        <v>108</v>
      </c>
      <c r="AO317" s="12">
        <v>2824</v>
      </c>
      <c r="AP317" s="12">
        <v>2624</v>
      </c>
      <c r="AQ317" s="12">
        <v>39927</v>
      </c>
      <c r="AR317" s="12">
        <v>176</v>
      </c>
      <c r="AS317" s="12">
        <v>75</v>
      </c>
      <c r="AT317" s="12">
        <v>2886</v>
      </c>
      <c r="AU317" s="12">
        <v>2551</v>
      </c>
      <c r="AV317" s="12">
        <v>40476</v>
      </c>
      <c r="AW317" s="12">
        <v>203</v>
      </c>
      <c r="AX317" s="12">
        <v>54</v>
      </c>
      <c r="AY317" s="12">
        <v>2572</v>
      </c>
      <c r="AZ317" s="13">
        <v>2264</v>
      </c>
    </row>
    <row r="318" spans="1:52" x14ac:dyDescent="0.3">
      <c r="A318" s="1" t="s">
        <v>592</v>
      </c>
      <c r="B318" s="1" t="s">
        <v>593</v>
      </c>
      <c r="C318" s="12">
        <v>51893</v>
      </c>
      <c r="D318" s="12">
        <v>164</v>
      </c>
      <c r="E318" s="12">
        <v>100</v>
      </c>
      <c r="F318" s="12">
        <v>2240</v>
      </c>
      <c r="G318" s="12">
        <v>2085</v>
      </c>
      <c r="H318" s="12">
        <v>52157</v>
      </c>
      <c r="I318" s="12">
        <v>191</v>
      </c>
      <c r="J318" s="12">
        <v>147</v>
      </c>
      <c r="K318" s="12">
        <v>2681</v>
      </c>
      <c r="L318" s="12">
        <v>2352</v>
      </c>
      <c r="M318" s="12">
        <v>52334</v>
      </c>
      <c r="N318" s="12">
        <v>167</v>
      </c>
      <c r="O318" s="12">
        <v>151</v>
      </c>
      <c r="P318" s="12">
        <v>2536</v>
      </c>
      <c r="Q318" s="12">
        <v>2143</v>
      </c>
      <c r="R318" s="12">
        <v>52848</v>
      </c>
      <c r="S318" s="12">
        <v>173</v>
      </c>
      <c r="T318" s="12">
        <v>123</v>
      </c>
      <c r="U318" s="12">
        <v>2883</v>
      </c>
      <c r="V318" s="12">
        <v>2318</v>
      </c>
      <c r="W318" s="12">
        <v>53332</v>
      </c>
      <c r="X318" s="12">
        <v>205</v>
      </c>
      <c r="Y318" s="12">
        <v>119</v>
      </c>
      <c r="Z318" s="12">
        <v>2789</v>
      </c>
      <c r="AA318" s="12">
        <v>2290</v>
      </c>
      <c r="AB318" s="12">
        <v>53861</v>
      </c>
      <c r="AC318" s="12">
        <v>209</v>
      </c>
      <c r="AD318" s="12">
        <v>83</v>
      </c>
      <c r="AE318" s="12">
        <v>2864</v>
      </c>
      <c r="AF318" s="12">
        <v>2291</v>
      </c>
      <c r="AG318" s="12">
        <v>54311</v>
      </c>
      <c r="AH318" s="12">
        <v>189</v>
      </c>
      <c r="AI318" s="12">
        <v>117</v>
      </c>
      <c r="AJ318" s="12">
        <v>3182</v>
      </c>
      <c r="AK318" s="12">
        <v>2669</v>
      </c>
      <c r="AL318" s="12">
        <v>54920</v>
      </c>
      <c r="AM318" s="12">
        <v>215</v>
      </c>
      <c r="AN318" s="12">
        <v>110</v>
      </c>
      <c r="AO318" s="12">
        <v>3235</v>
      </c>
      <c r="AP318" s="12">
        <v>2530</v>
      </c>
      <c r="AQ318" s="12">
        <v>55380</v>
      </c>
      <c r="AR318" s="12">
        <v>180</v>
      </c>
      <c r="AS318" s="12">
        <v>157</v>
      </c>
      <c r="AT318" s="12">
        <v>3184</v>
      </c>
      <c r="AU318" s="12">
        <v>2675</v>
      </c>
      <c r="AV318" s="12">
        <v>55629</v>
      </c>
      <c r="AW318" s="12">
        <v>169</v>
      </c>
      <c r="AX318" s="12">
        <v>123</v>
      </c>
      <c r="AY318" s="12">
        <v>2833</v>
      </c>
      <c r="AZ318" s="13">
        <v>2432</v>
      </c>
    </row>
    <row r="319" spans="1:52" x14ac:dyDescent="0.3">
      <c r="A319" s="1" t="s">
        <v>594</v>
      </c>
      <c r="B319" s="1" t="s">
        <v>595</v>
      </c>
      <c r="C319" s="12">
        <v>234487</v>
      </c>
      <c r="D319" s="12">
        <v>3105</v>
      </c>
      <c r="E319" s="12">
        <v>1346</v>
      </c>
      <c r="F319" s="12">
        <v>11874</v>
      </c>
      <c r="G319" s="12">
        <v>12239</v>
      </c>
      <c r="H319" s="12">
        <v>236946</v>
      </c>
      <c r="I319" s="12">
        <v>2611</v>
      </c>
      <c r="J319" s="12">
        <v>1600</v>
      </c>
      <c r="K319" s="12">
        <v>12767</v>
      </c>
      <c r="L319" s="12">
        <v>12630</v>
      </c>
      <c r="M319" s="12">
        <v>238674</v>
      </c>
      <c r="N319" s="12">
        <v>2580</v>
      </c>
      <c r="O319" s="12">
        <v>1692</v>
      </c>
      <c r="P319" s="12">
        <v>12301</v>
      </c>
      <c r="Q319" s="12">
        <v>12909</v>
      </c>
      <c r="R319" s="12">
        <v>241539</v>
      </c>
      <c r="S319" s="12">
        <v>3121</v>
      </c>
      <c r="T319" s="12">
        <v>1799</v>
      </c>
      <c r="U319" s="12">
        <v>12812</v>
      </c>
      <c r="V319" s="12">
        <v>12638</v>
      </c>
      <c r="W319" s="12">
        <v>245186</v>
      </c>
      <c r="X319" s="12">
        <v>3540</v>
      </c>
      <c r="Y319" s="12">
        <v>1466</v>
      </c>
      <c r="Z319" s="12">
        <v>13216</v>
      </c>
      <c r="AA319" s="12">
        <v>12879</v>
      </c>
      <c r="AB319" s="12">
        <v>248121</v>
      </c>
      <c r="AC319" s="12">
        <v>3451</v>
      </c>
      <c r="AD319" s="12">
        <v>1653</v>
      </c>
      <c r="AE319" s="12">
        <v>13068</v>
      </c>
      <c r="AF319" s="12">
        <v>13532</v>
      </c>
      <c r="AG319" s="12">
        <v>251332</v>
      </c>
      <c r="AH319" s="12">
        <v>3085</v>
      </c>
      <c r="AI319" s="12">
        <v>2172</v>
      </c>
      <c r="AJ319" s="12">
        <v>17078</v>
      </c>
      <c r="AK319" s="12">
        <v>16221</v>
      </c>
      <c r="AL319" s="12">
        <v>254408</v>
      </c>
      <c r="AM319" s="12">
        <v>3057</v>
      </c>
      <c r="AN319" s="12">
        <v>2333</v>
      </c>
      <c r="AO319" s="12">
        <v>17698</v>
      </c>
      <c r="AP319" s="12">
        <v>16518</v>
      </c>
      <c r="AQ319" s="12">
        <v>258834</v>
      </c>
      <c r="AR319" s="12">
        <v>3000</v>
      </c>
      <c r="AS319" s="12">
        <v>1386</v>
      </c>
      <c r="AT319" s="12">
        <v>19774</v>
      </c>
      <c r="AU319" s="12">
        <v>18370</v>
      </c>
      <c r="AV319" s="12">
        <v>262697</v>
      </c>
      <c r="AW319" s="12">
        <v>3167</v>
      </c>
      <c r="AX319" s="12">
        <v>1660</v>
      </c>
      <c r="AY319" s="12">
        <v>17968</v>
      </c>
      <c r="AZ319" s="13">
        <v>16572</v>
      </c>
    </row>
    <row r="320" spans="1:52" x14ac:dyDescent="0.3">
      <c r="A320" s="1" t="s">
        <v>596</v>
      </c>
      <c r="B320" s="1" t="s">
        <v>597</v>
      </c>
      <c r="C320" s="12">
        <v>309042</v>
      </c>
      <c r="D320" s="12">
        <v>2266</v>
      </c>
      <c r="E320" s="12">
        <v>1180</v>
      </c>
      <c r="F320" s="12">
        <v>11918</v>
      </c>
      <c r="G320" s="12">
        <v>12744</v>
      </c>
      <c r="H320" s="12">
        <v>311245</v>
      </c>
      <c r="I320" s="12">
        <v>1835</v>
      </c>
      <c r="J320" s="12">
        <v>717</v>
      </c>
      <c r="K320" s="12">
        <v>12758</v>
      </c>
      <c r="L320" s="12">
        <v>13998</v>
      </c>
      <c r="M320" s="12">
        <v>313980</v>
      </c>
      <c r="N320" s="12">
        <v>1809</v>
      </c>
      <c r="O320" s="12">
        <v>841</v>
      </c>
      <c r="P320" s="12">
        <v>13108</v>
      </c>
      <c r="Q320" s="12">
        <v>13473</v>
      </c>
      <c r="R320" s="12">
        <v>316289</v>
      </c>
      <c r="S320" s="12">
        <v>2234</v>
      </c>
      <c r="T320" s="12">
        <v>809</v>
      </c>
      <c r="U320" s="12">
        <v>12982</v>
      </c>
      <c r="V320" s="12">
        <v>14021</v>
      </c>
      <c r="W320" s="12">
        <v>319101</v>
      </c>
      <c r="X320" s="12">
        <v>2846</v>
      </c>
      <c r="Y320" s="12">
        <v>812</v>
      </c>
      <c r="Z320" s="12">
        <v>12590</v>
      </c>
      <c r="AA320" s="12">
        <v>13585</v>
      </c>
      <c r="AB320" s="12">
        <v>322631</v>
      </c>
      <c r="AC320" s="12">
        <v>3447</v>
      </c>
      <c r="AD320" s="12">
        <v>719</v>
      </c>
      <c r="AE320" s="12">
        <v>12467</v>
      </c>
      <c r="AF320" s="12">
        <v>13606</v>
      </c>
      <c r="AG320" s="12">
        <v>325460</v>
      </c>
      <c r="AH320" s="12">
        <v>2798</v>
      </c>
      <c r="AI320" s="12">
        <v>584</v>
      </c>
      <c r="AJ320" s="12">
        <v>15452</v>
      </c>
      <c r="AK320" s="12">
        <v>16579</v>
      </c>
      <c r="AL320" s="12">
        <v>327378</v>
      </c>
      <c r="AM320" s="12">
        <v>2787</v>
      </c>
      <c r="AN320" s="12">
        <v>887</v>
      </c>
      <c r="AO320" s="12">
        <v>15409</v>
      </c>
      <c r="AP320" s="12">
        <v>16897</v>
      </c>
      <c r="AQ320" s="12">
        <v>328450</v>
      </c>
      <c r="AR320" s="12">
        <v>2623</v>
      </c>
      <c r="AS320" s="12">
        <v>848</v>
      </c>
      <c r="AT320" s="12">
        <v>15450</v>
      </c>
      <c r="AU320" s="12">
        <v>17688</v>
      </c>
      <c r="AV320" s="12">
        <v>329042</v>
      </c>
      <c r="AW320" s="12">
        <v>2305</v>
      </c>
      <c r="AX320" s="12">
        <v>621</v>
      </c>
      <c r="AY320" s="12">
        <v>13218</v>
      </c>
      <c r="AZ320" s="13">
        <v>15217</v>
      </c>
    </row>
    <row r="321" spans="1:52" x14ac:dyDescent="0.3">
      <c r="A321" s="1" t="s">
        <v>598</v>
      </c>
      <c r="B321" s="1" t="s">
        <v>599</v>
      </c>
      <c r="C321" s="12">
        <v>108735</v>
      </c>
      <c r="D321" s="12">
        <v>436</v>
      </c>
      <c r="E321" s="12">
        <v>267</v>
      </c>
      <c r="F321" s="12">
        <v>3990</v>
      </c>
      <c r="G321" s="12">
        <v>4291</v>
      </c>
      <c r="H321" s="12">
        <v>108662</v>
      </c>
      <c r="I321" s="12">
        <v>362</v>
      </c>
      <c r="J321" s="12">
        <v>275</v>
      </c>
      <c r="K321" s="12">
        <v>4430</v>
      </c>
      <c r="L321" s="12">
        <v>4314</v>
      </c>
      <c r="M321" s="12">
        <v>108330</v>
      </c>
      <c r="N321" s="12">
        <v>349</v>
      </c>
      <c r="O321" s="12">
        <v>275</v>
      </c>
      <c r="P321" s="12">
        <v>4461</v>
      </c>
      <c r="Q321" s="12">
        <v>4482</v>
      </c>
      <c r="R321" s="12">
        <v>108152</v>
      </c>
      <c r="S321" s="12">
        <v>377</v>
      </c>
      <c r="T321" s="12">
        <v>350</v>
      </c>
      <c r="U321" s="12">
        <v>4496</v>
      </c>
      <c r="V321" s="12">
        <v>4409</v>
      </c>
      <c r="W321" s="12">
        <v>108089</v>
      </c>
      <c r="X321" s="12">
        <v>357</v>
      </c>
      <c r="Y321" s="12">
        <v>197</v>
      </c>
      <c r="Z321" s="12">
        <v>4358</v>
      </c>
      <c r="AA321" s="12">
        <v>4233</v>
      </c>
      <c r="AB321" s="12">
        <v>108157</v>
      </c>
      <c r="AC321" s="12">
        <v>444</v>
      </c>
      <c r="AD321" s="12">
        <v>258</v>
      </c>
      <c r="AE321" s="12">
        <v>4352</v>
      </c>
      <c r="AF321" s="12">
        <v>4114</v>
      </c>
      <c r="AG321" s="12">
        <v>108370</v>
      </c>
      <c r="AH321" s="12">
        <v>405</v>
      </c>
      <c r="AI321" s="12">
        <v>257</v>
      </c>
      <c r="AJ321" s="12">
        <v>5009</v>
      </c>
      <c r="AK321" s="12">
        <v>4575</v>
      </c>
      <c r="AL321" s="12">
        <v>108736</v>
      </c>
      <c r="AM321" s="12">
        <v>518</v>
      </c>
      <c r="AN321" s="12">
        <v>236</v>
      </c>
      <c r="AO321" s="12">
        <v>4904</v>
      </c>
      <c r="AP321" s="12">
        <v>4277</v>
      </c>
      <c r="AQ321" s="12">
        <v>108757</v>
      </c>
      <c r="AR321" s="12">
        <v>436</v>
      </c>
      <c r="AS321" s="12">
        <v>264</v>
      </c>
      <c r="AT321" s="12">
        <v>4823</v>
      </c>
      <c r="AU321" s="12">
        <v>4611</v>
      </c>
      <c r="AV321" s="12">
        <v>108737</v>
      </c>
      <c r="AW321" s="12">
        <v>402</v>
      </c>
      <c r="AX321" s="12">
        <v>205</v>
      </c>
      <c r="AY321" s="12">
        <v>4281</v>
      </c>
      <c r="AZ321" s="13">
        <v>3819</v>
      </c>
    </row>
    <row r="322" spans="1:52" x14ac:dyDescent="0.3">
      <c r="A322" s="1" t="s">
        <v>600</v>
      </c>
      <c r="B322" s="1" t="s">
        <v>922</v>
      </c>
      <c r="C322" s="12">
        <v>113880</v>
      </c>
      <c r="D322" s="12">
        <v>373</v>
      </c>
      <c r="E322" s="12">
        <v>307</v>
      </c>
      <c r="F322" s="12">
        <v>3718</v>
      </c>
      <c r="G322" s="12">
        <v>3296</v>
      </c>
      <c r="H322" s="12">
        <v>113720</v>
      </c>
      <c r="I322" s="12">
        <v>383</v>
      </c>
      <c r="J322" s="12">
        <v>449</v>
      </c>
      <c r="K322" s="12">
        <v>3609</v>
      </c>
      <c r="L322" s="12">
        <v>3498</v>
      </c>
      <c r="M322" s="12">
        <v>113880</v>
      </c>
      <c r="N322" s="12">
        <v>250</v>
      </c>
      <c r="O322" s="12">
        <v>423</v>
      </c>
      <c r="P322" s="12">
        <v>3723</v>
      </c>
      <c r="Q322" s="12">
        <v>3242</v>
      </c>
      <c r="R322" s="12">
        <v>114040</v>
      </c>
      <c r="S322" s="12">
        <v>283</v>
      </c>
      <c r="T322" s="12">
        <v>456</v>
      </c>
      <c r="U322" s="12">
        <v>3913</v>
      </c>
      <c r="V322" s="12">
        <v>3460</v>
      </c>
      <c r="W322" s="12">
        <v>114030</v>
      </c>
      <c r="X322" s="12">
        <v>264</v>
      </c>
      <c r="Y322" s="12">
        <v>314</v>
      </c>
      <c r="Z322" s="12">
        <v>3866</v>
      </c>
      <c r="AA322" s="12">
        <v>3381</v>
      </c>
      <c r="AB322" s="12">
        <v>114530</v>
      </c>
      <c r="AC322" s="12">
        <v>315</v>
      </c>
      <c r="AD322" s="12">
        <v>312</v>
      </c>
      <c r="AE322" s="12">
        <v>4079</v>
      </c>
      <c r="AF322" s="12">
        <v>3392</v>
      </c>
      <c r="AG322" s="12">
        <v>115020</v>
      </c>
      <c r="AH322" s="12">
        <v>257</v>
      </c>
      <c r="AI322" s="12">
        <v>240</v>
      </c>
      <c r="AJ322" s="12">
        <v>4179</v>
      </c>
      <c r="AK322" s="12">
        <v>3378</v>
      </c>
      <c r="AL322" s="12">
        <v>115270</v>
      </c>
      <c r="AM322" s="12">
        <v>250</v>
      </c>
      <c r="AN322" s="12">
        <v>380</v>
      </c>
      <c r="AO322" s="12">
        <v>4280</v>
      </c>
      <c r="AP322" s="12">
        <v>3470</v>
      </c>
      <c r="AQ322" s="12">
        <v>115510</v>
      </c>
      <c r="AR322" s="12">
        <v>290</v>
      </c>
      <c r="AS322" s="12">
        <v>330</v>
      </c>
      <c r="AT322" s="12">
        <v>3980</v>
      </c>
      <c r="AU322" s="12">
        <v>3350</v>
      </c>
      <c r="AV322" s="12">
        <v>115240</v>
      </c>
      <c r="AW322" s="12">
        <v>250</v>
      </c>
      <c r="AX322" s="12">
        <v>520</v>
      </c>
      <c r="AY322" s="12">
        <v>3340</v>
      </c>
      <c r="AZ322" s="13">
        <v>2800</v>
      </c>
    </row>
    <row r="323" spans="1:52" x14ac:dyDescent="0.3">
      <c r="A323" s="1" t="s">
        <v>601</v>
      </c>
      <c r="B323" s="1" t="s">
        <v>602</v>
      </c>
      <c r="C323" s="12">
        <v>114919</v>
      </c>
      <c r="D323" s="12">
        <v>597</v>
      </c>
      <c r="E323" s="12">
        <v>317</v>
      </c>
      <c r="F323" s="12">
        <v>5380</v>
      </c>
      <c r="G323" s="12">
        <v>4533</v>
      </c>
      <c r="H323" s="12">
        <v>116067</v>
      </c>
      <c r="I323" s="12">
        <v>504</v>
      </c>
      <c r="J323" s="12">
        <v>244</v>
      </c>
      <c r="K323" s="12">
        <v>5602</v>
      </c>
      <c r="L323" s="12">
        <v>4838</v>
      </c>
      <c r="M323" s="12">
        <v>117441</v>
      </c>
      <c r="N323" s="12">
        <v>476</v>
      </c>
      <c r="O323" s="12">
        <v>266</v>
      </c>
      <c r="P323" s="12">
        <v>5706</v>
      </c>
      <c r="Q323" s="12">
        <v>4634</v>
      </c>
      <c r="R323" s="12">
        <v>118959</v>
      </c>
      <c r="S323" s="12">
        <v>529</v>
      </c>
      <c r="T323" s="12">
        <v>252</v>
      </c>
      <c r="U323" s="12">
        <v>5960</v>
      </c>
      <c r="V323" s="12">
        <v>4904</v>
      </c>
      <c r="W323" s="12">
        <v>120141</v>
      </c>
      <c r="X323" s="12">
        <v>549</v>
      </c>
      <c r="Y323" s="12">
        <v>210</v>
      </c>
      <c r="Z323" s="12">
        <v>5670</v>
      </c>
      <c r="AA323" s="12">
        <v>4893</v>
      </c>
      <c r="AB323" s="12">
        <v>121345</v>
      </c>
      <c r="AC323" s="12">
        <v>545</v>
      </c>
      <c r="AD323" s="12">
        <v>289</v>
      </c>
      <c r="AE323" s="12">
        <v>5737</v>
      </c>
      <c r="AF323" s="12">
        <v>4942</v>
      </c>
      <c r="AG323" s="12">
        <v>122178</v>
      </c>
      <c r="AH323" s="12">
        <v>494</v>
      </c>
      <c r="AI323" s="12">
        <v>308</v>
      </c>
      <c r="AJ323" s="12">
        <v>6111</v>
      </c>
      <c r="AK323" s="12">
        <v>5430</v>
      </c>
      <c r="AL323" s="12">
        <v>122791</v>
      </c>
      <c r="AM323" s="12">
        <v>506</v>
      </c>
      <c r="AN323" s="12">
        <v>269</v>
      </c>
      <c r="AO323" s="12">
        <v>5915</v>
      </c>
      <c r="AP323" s="12">
        <v>5409</v>
      </c>
      <c r="AQ323" s="12">
        <v>123178</v>
      </c>
      <c r="AR323" s="12">
        <v>433</v>
      </c>
      <c r="AS323" s="12">
        <v>396</v>
      </c>
      <c r="AT323" s="12">
        <v>6106</v>
      </c>
      <c r="AU323" s="12">
        <v>5574</v>
      </c>
      <c r="AV323" s="12">
        <v>123446</v>
      </c>
      <c r="AW323" s="12">
        <v>386</v>
      </c>
      <c r="AX323" s="12">
        <v>286</v>
      </c>
      <c r="AY323" s="12">
        <v>5200</v>
      </c>
      <c r="AZ323" s="13">
        <v>4677</v>
      </c>
    </row>
    <row r="324" spans="1:52" x14ac:dyDescent="0.3">
      <c r="A324" s="1" t="s">
        <v>603</v>
      </c>
      <c r="B324" s="1" t="s">
        <v>604</v>
      </c>
      <c r="C324" s="12">
        <v>273969</v>
      </c>
      <c r="D324" s="12">
        <v>894</v>
      </c>
      <c r="E324" s="12">
        <v>525</v>
      </c>
      <c r="F324" s="12">
        <v>7446</v>
      </c>
      <c r="G324" s="12">
        <v>7373</v>
      </c>
      <c r="H324" s="12">
        <v>273798</v>
      </c>
      <c r="I324" s="12">
        <v>630</v>
      </c>
      <c r="J324" s="12">
        <v>430</v>
      </c>
      <c r="K324" s="12">
        <v>8423</v>
      </c>
      <c r="L324" s="12">
        <v>8452</v>
      </c>
      <c r="M324" s="12">
        <v>273372</v>
      </c>
      <c r="N324" s="12">
        <v>621</v>
      </c>
      <c r="O324" s="12">
        <v>562</v>
      </c>
      <c r="P324" s="12">
        <v>8085</v>
      </c>
      <c r="Q324" s="12">
        <v>8086</v>
      </c>
      <c r="R324" s="12">
        <v>273856</v>
      </c>
      <c r="S324" s="12">
        <v>707</v>
      </c>
      <c r="T324" s="12">
        <v>564</v>
      </c>
      <c r="U324" s="12">
        <v>8825</v>
      </c>
      <c r="V324" s="12">
        <v>8260</v>
      </c>
      <c r="W324" s="12">
        <v>274089</v>
      </c>
      <c r="X324" s="12">
        <v>769</v>
      </c>
      <c r="Y324" s="12">
        <v>524</v>
      </c>
      <c r="Z324" s="12">
        <v>8696</v>
      </c>
      <c r="AA324" s="12">
        <v>8097</v>
      </c>
      <c r="AB324" s="12">
        <v>274853</v>
      </c>
      <c r="AC324" s="12">
        <v>873</v>
      </c>
      <c r="AD324" s="12">
        <v>582</v>
      </c>
      <c r="AE324" s="12">
        <v>8868</v>
      </c>
      <c r="AF324" s="12">
        <v>8084</v>
      </c>
      <c r="AG324" s="12">
        <v>274589</v>
      </c>
      <c r="AH324" s="12">
        <v>838</v>
      </c>
      <c r="AI324" s="12">
        <v>770</v>
      </c>
      <c r="AJ324" s="12">
        <v>9828</v>
      </c>
      <c r="AK324" s="12">
        <v>9357</v>
      </c>
      <c r="AL324" s="12">
        <v>275396</v>
      </c>
      <c r="AM324" s="12">
        <v>960</v>
      </c>
      <c r="AN324" s="12">
        <v>783</v>
      </c>
      <c r="AO324" s="12">
        <v>10576</v>
      </c>
      <c r="AP324" s="12">
        <v>9315</v>
      </c>
      <c r="AQ324" s="12">
        <v>276410</v>
      </c>
      <c r="AR324" s="12">
        <v>808</v>
      </c>
      <c r="AS324" s="12">
        <v>431</v>
      </c>
      <c r="AT324" s="12">
        <v>10812</v>
      </c>
      <c r="AU324" s="12">
        <v>9641</v>
      </c>
      <c r="AV324" s="12">
        <v>275899</v>
      </c>
      <c r="AW324" s="12">
        <v>707</v>
      </c>
      <c r="AX324" s="12">
        <v>494</v>
      </c>
      <c r="AY324" s="12">
        <v>9060</v>
      </c>
      <c r="AZ324" s="13">
        <v>8462</v>
      </c>
    </row>
    <row r="325" spans="1:52" x14ac:dyDescent="0.3">
      <c r="A325" s="1" t="s">
        <v>605</v>
      </c>
      <c r="B325" s="1" t="s">
        <v>606</v>
      </c>
      <c r="C325" s="12">
        <v>83547</v>
      </c>
      <c r="D325" s="12">
        <v>241</v>
      </c>
      <c r="E325" s="12">
        <v>84</v>
      </c>
      <c r="F325" s="12">
        <v>3722</v>
      </c>
      <c r="G325" s="12">
        <v>3609</v>
      </c>
      <c r="H325" s="12">
        <v>84199</v>
      </c>
      <c r="I325" s="12">
        <v>240</v>
      </c>
      <c r="J325" s="12">
        <v>129</v>
      </c>
      <c r="K325" s="12">
        <v>4032</v>
      </c>
      <c r="L325" s="12">
        <v>3677</v>
      </c>
      <c r="M325" s="12">
        <v>84893</v>
      </c>
      <c r="N325" s="12">
        <v>243</v>
      </c>
      <c r="O325" s="12">
        <v>84</v>
      </c>
      <c r="P325" s="12">
        <v>4021</v>
      </c>
      <c r="Q325" s="12">
        <v>3639</v>
      </c>
      <c r="R325" s="12">
        <v>85622</v>
      </c>
      <c r="S325" s="12">
        <v>333</v>
      </c>
      <c r="T325" s="12">
        <v>163</v>
      </c>
      <c r="U325" s="12">
        <v>4201</v>
      </c>
      <c r="V325" s="12">
        <v>3860</v>
      </c>
      <c r="W325" s="12">
        <v>86215</v>
      </c>
      <c r="X325" s="12">
        <v>261</v>
      </c>
      <c r="Y325" s="12">
        <v>123</v>
      </c>
      <c r="Z325" s="12">
        <v>4263</v>
      </c>
      <c r="AA325" s="12">
        <v>4029</v>
      </c>
      <c r="AB325" s="12">
        <v>86942</v>
      </c>
      <c r="AC325" s="12">
        <v>285</v>
      </c>
      <c r="AD325" s="12">
        <v>157</v>
      </c>
      <c r="AE325" s="12">
        <v>4393</v>
      </c>
      <c r="AF325" s="12">
        <v>3974</v>
      </c>
      <c r="AG325" s="12">
        <v>87887</v>
      </c>
      <c r="AH325" s="12">
        <v>299</v>
      </c>
      <c r="AI325" s="12">
        <v>170</v>
      </c>
      <c r="AJ325" s="12">
        <v>5144</v>
      </c>
      <c r="AK325" s="12">
        <v>4401</v>
      </c>
      <c r="AL325" s="12">
        <v>89106</v>
      </c>
      <c r="AM325" s="12">
        <v>257</v>
      </c>
      <c r="AN325" s="12">
        <v>143</v>
      </c>
      <c r="AO325" s="12">
        <v>5437</v>
      </c>
      <c r="AP325" s="12">
        <v>4459</v>
      </c>
      <c r="AQ325" s="12">
        <v>90620</v>
      </c>
      <c r="AR325" s="12">
        <v>243</v>
      </c>
      <c r="AS325" s="12">
        <v>198</v>
      </c>
      <c r="AT325" s="12">
        <v>5764</v>
      </c>
      <c r="AU325" s="12">
        <v>4463</v>
      </c>
      <c r="AV325" s="12">
        <v>91697</v>
      </c>
      <c r="AW325" s="12">
        <v>230</v>
      </c>
      <c r="AX325" s="12">
        <v>143</v>
      </c>
      <c r="AY325" s="12">
        <v>4749</v>
      </c>
      <c r="AZ325" s="13">
        <v>3795</v>
      </c>
    </row>
    <row r="326" spans="1:52" x14ac:dyDescent="0.3">
      <c r="A326" s="1" t="s">
        <v>607</v>
      </c>
      <c r="B326" s="1" t="s">
        <v>608</v>
      </c>
      <c r="C326" s="12">
        <v>115351</v>
      </c>
      <c r="D326" s="12">
        <v>435</v>
      </c>
      <c r="E326" s="12">
        <v>323</v>
      </c>
      <c r="F326" s="12">
        <v>6286</v>
      </c>
      <c r="G326" s="12">
        <v>5813</v>
      </c>
      <c r="H326" s="12">
        <v>116306</v>
      </c>
      <c r="I326" s="12">
        <v>412</v>
      </c>
      <c r="J326" s="12">
        <v>431</v>
      </c>
      <c r="K326" s="12">
        <v>6794</v>
      </c>
      <c r="L326" s="12">
        <v>6205</v>
      </c>
      <c r="M326" s="12">
        <v>116889</v>
      </c>
      <c r="N326" s="12">
        <v>416</v>
      </c>
      <c r="O326" s="12">
        <v>377</v>
      </c>
      <c r="P326" s="12">
        <v>6633</v>
      </c>
      <c r="Q326" s="12">
        <v>6327</v>
      </c>
      <c r="R326" s="12">
        <v>117625</v>
      </c>
      <c r="S326" s="12">
        <v>510</v>
      </c>
      <c r="T326" s="12">
        <v>273</v>
      </c>
      <c r="U326" s="12">
        <v>7054</v>
      </c>
      <c r="V326" s="12">
        <v>6816</v>
      </c>
      <c r="W326" s="12">
        <v>118165</v>
      </c>
      <c r="X326" s="12">
        <v>509</v>
      </c>
      <c r="Y326" s="12">
        <v>281</v>
      </c>
      <c r="Z326" s="12">
        <v>7060</v>
      </c>
      <c r="AA326" s="12">
        <v>6973</v>
      </c>
      <c r="AB326" s="12">
        <v>119011</v>
      </c>
      <c r="AC326" s="12">
        <v>557</v>
      </c>
      <c r="AD326" s="12">
        <v>229</v>
      </c>
      <c r="AE326" s="12">
        <v>6753</v>
      </c>
      <c r="AF326" s="12">
        <v>6491</v>
      </c>
      <c r="AG326" s="12">
        <v>119429</v>
      </c>
      <c r="AH326" s="12">
        <v>490</v>
      </c>
      <c r="AI326" s="12">
        <v>256</v>
      </c>
      <c r="AJ326" s="12">
        <v>7062</v>
      </c>
      <c r="AK326" s="12">
        <v>7031</v>
      </c>
      <c r="AL326" s="12">
        <v>120293</v>
      </c>
      <c r="AM326" s="12">
        <v>503</v>
      </c>
      <c r="AN326" s="12">
        <v>296</v>
      </c>
      <c r="AO326" s="12">
        <v>7326</v>
      </c>
      <c r="AP326" s="12">
        <v>6803</v>
      </c>
      <c r="AQ326" s="12">
        <v>120750</v>
      </c>
      <c r="AR326" s="12">
        <v>471</v>
      </c>
      <c r="AS326" s="12">
        <v>368</v>
      </c>
      <c r="AT326" s="12">
        <v>7491</v>
      </c>
      <c r="AU326" s="12">
        <v>7258</v>
      </c>
      <c r="AV326" s="12">
        <v>121387</v>
      </c>
      <c r="AW326" s="12">
        <v>440</v>
      </c>
      <c r="AX326" s="12">
        <v>364</v>
      </c>
      <c r="AY326" s="12">
        <v>6931</v>
      </c>
      <c r="AZ326" s="13">
        <v>6299</v>
      </c>
    </row>
    <row r="327" spans="1:52" x14ac:dyDescent="0.3">
      <c r="A327" s="1" t="s">
        <v>609</v>
      </c>
      <c r="B327" s="1" t="s">
        <v>610</v>
      </c>
      <c r="C327" s="12">
        <v>551756</v>
      </c>
      <c r="D327" s="12">
        <v>7750</v>
      </c>
      <c r="E327" s="12">
        <v>2532</v>
      </c>
      <c r="F327" s="12">
        <v>22987</v>
      </c>
      <c r="G327" s="12">
        <v>23484</v>
      </c>
      <c r="H327" s="12">
        <v>557276</v>
      </c>
      <c r="I327" s="12">
        <v>6988</v>
      </c>
      <c r="J327" s="12">
        <v>3483</v>
      </c>
      <c r="K327" s="12">
        <v>23913</v>
      </c>
      <c r="L327" s="12">
        <v>24115</v>
      </c>
      <c r="M327" s="12">
        <v>560199</v>
      </c>
      <c r="N327" s="12">
        <v>7048</v>
      </c>
      <c r="O327" s="12">
        <v>3094</v>
      </c>
      <c r="P327" s="12">
        <v>21758</v>
      </c>
      <c r="Q327" s="12">
        <v>24641</v>
      </c>
      <c r="R327" s="12">
        <v>563463</v>
      </c>
      <c r="S327" s="12">
        <v>6998</v>
      </c>
      <c r="T327" s="12">
        <v>3905</v>
      </c>
      <c r="U327" s="12">
        <v>23580</v>
      </c>
      <c r="V327" s="12">
        <v>25238</v>
      </c>
      <c r="W327" s="12">
        <v>569177</v>
      </c>
      <c r="X327" s="12">
        <v>7828</v>
      </c>
      <c r="Y327" s="12">
        <v>2936</v>
      </c>
      <c r="Z327" s="12">
        <v>24559</v>
      </c>
      <c r="AA327" s="12">
        <v>25265</v>
      </c>
      <c r="AB327" s="12">
        <v>574050</v>
      </c>
      <c r="AC327" s="12">
        <v>7431</v>
      </c>
      <c r="AD327" s="12">
        <v>3498</v>
      </c>
      <c r="AE327" s="12">
        <v>24229</v>
      </c>
      <c r="AF327" s="12">
        <v>25029</v>
      </c>
      <c r="AG327" s="12">
        <v>577789</v>
      </c>
      <c r="AH327" s="12">
        <v>6859</v>
      </c>
      <c r="AI327" s="12">
        <v>3250</v>
      </c>
      <c r="AJ327" s="12">
        <v>28856</v>
      </c>
      <c r="AK327" s="12">
        <v>30127</v>
      </c>
      <c r="AL327" s="12">
        <v>582506</v>
      </c>
      <c r="AM327" s="12">
        <v>7429</v>
      </c>
      <c r="AN327" s="12">
        <v>3192</v>
      </c>
      <c r="AO327" s="12">
        <v>30090</v>
      </c>
      <c r="AP327" s="12">
        <v>30804</v>
      </c>
      <c r="AQ327" s="12">
        <v>584853</v>
      </c>
      <c r="AR327" s="12">
        <v>7882</v>
      </c>
      <c r="AS327" s="12">
        <v>3950</v>
      </c>
      <c r="AT327" s="12">
        <v>29748</v>
      </c>
      <c r="AU327" s="12">
        <v>32319</v>
      </c>
      <c r="AV327" s="12">
        <v>589214</v>
      </c>
      <c r="AW327" s="12">
        <v>9019</v>
      </c>
      <c r="AX327" s="12">
        <v>3238</v>
      </c>
      <c r="AY327" s="12">
        <v>27444</v>
      </c>
      <c r="AZ327" s="13">
        <v>29199</v>
      </c>
    </row>
    <row r="328" spans="1:52" x14ac:dyDescent="0.3">
      <c r="A328" s="1" t="s">
        <v>612</v>
      </c>
      <c r="B328" s="1" t="s">
        <v>613</v>
      </c>
      <c r="C328" s="12">
        <v>23240</v>
      </c>
      <c r="D328" s="12">
        <v>101</v>
      </c>
      <c r="E328" s="12">
        <v>66</v>
      </c>
      <c r="F328" s="12">
        <v>607</v>
      </c>
      <c r="G328" s="12">
        <v>583</v>
      </c>
      <c r="H328" s="12">
        <v>23210</v>
      </c>
      <c r="I328" s="12">
        <v>91</v>
      </c>
      <c r="J328" s="12">
        <v>89</v>
      </c>
      <c r="K328" s="12">
        <v>575</v>
      </c>
      <c r="L328" s="12">
        <v>645</v>
      </c>
      <c r="M328" s="12">
        <v>23200</v>
      </c>
      <c r="N328" s="12">
        <v>60</v>
      </c>
      <c r="O328" s="12">
        <v>92</v>
      </c>
      <c r="P328" s="12">
        <v>587</v>
      </c>
      <c r="Q328" s="12">
        <v>644</v>
      </c>
      <c r="R328" s="12">
        <v>23220</v>
      </c>
      <c r="S328" s="12">
        <v>51</v>
      </c>
      <c r="T328" s="12">
        <v>90</v>
      </c>
      <c r="U328" s="12">
        <v>623</v>
      </c>
      <c r="V328" s="12">
        <v>589</v>
      </c>
      <c r="W328" s="12">
        <v>23200</v>
      </c>
      <c r="X328" s="12">
        <v>93</v>
      </c>
      <c r="Y328" s="12">
        <v>61</v>
      </c>
      <c r="Z328" s="12">
        <v>612</v>
      </c>
      <c r="AA328" s="12">
        <v>680</v>
      </c>
      <c r="AB328" s="12">
        <v>23200</v>
      </c>
      <c r="AC328" s="12">
        <v>91</v>
      </c>
      <c r="AD328" s="12">
        <v>52</v>
      </c>
      <c r="AE328" s="12">
        <v>585</v>
      </c>
      <c r="AF328" s="12">
        <v>639</v>
      </c>
      <c r="AG328" s="12">
        <v>23080</v>
      </c>
      <c r="AH328" s="12">
        <v>53</v>
      </c>
      <c r="AI328" s="12">
        <v>71</v>
      </c>
      <c r="AJ328" s="12">
        <v>486</v>
      </c>
      <c r="AK328" s="12">
        <v>601</v>
      </c>
      <c r="AL328" s="12">
        <v>22990</v>
      </c>
      <c r="AM328" s="12">
        <v>60</v>
      </c>
      <c r="AN328" s="12">
        <v>70</v>
      </c>
      <c r="AO328" s="12">
        <v>520</v>
      </c>
      <c r="AP328" s="12">
        <v>590</v>
      </c>
      <c r="AQ328" s="12">
        <v>22920</v>
      </c>
      <c r="AR328" s="12">
        <v>80</v>
      </c>
      <c r="AS328" s="12">
        <v>60</v>
      </c>
      <c r="AT328" s="12">
        <v>520</v>
      </c>
      <c r="AU328" s="12">
        <v>630</v>
      </c>
      <c r="AV328" s="12">
        <v>22870</v>
      </c>
      <c r="AW328" s="12">
        <v>50</v>
      </c>
      <c r="AX328" s="12">
        <v>100</v>
      </c>
      <c r="AY328" s="12">
        <v>520</v>
      </c>
      <c r="AZ328" s="13">
        <v>500</v>
      </c>
    </row>
    <row r="329" spans="1:52" x14ac:dyDescent="0.3">
      <c r="A329" s="1" t="s">
        <v>614</v>
      </c>
      <c r="B329" s="1" t="s">
        <v>615</v>
      </c>
      <c r="C329" s="12">
        <v>307108</v>
      </c>
      <c r="D329" s="12">
        <v>1015</v>
      </c>
      <c r="E329" s="12">
        <v>785</v>
      </c>
      <c r="F329" s="12">
        <v>11046</v>
      </c>
      <c r="G329" s="12">
        <v>9769</v>
      </c>
      <c r="H329" s="12">
        <v>308416</v>
      </c>
      <c r="I329" s="12">
        <v>856</v>
      </c>
      <c r="J329" s="12">
        <v>627</v>
      </c>
      <c r="K329" s="12">
        <v>11473</v>
      </c>
      <c r="L329" s="12">
        <v>10571</v>
      </c>
      <c r="M329" s="12">
        <v>309085</v>
      </c>
      <c r="N329" s="12">
        <v>789</v>
      </c>
      <c r="O329" s="12">
        <v>762</v>
      </c>
      <c r="P329" s="12">
        <v>11373</v>
      </c>
      <c r="Q329" s="12">
        <v>10057</v>
      </c>
      <c r="R329" s="12">
        <v>310774</v>
      </c>
      <c r="S329" s="12">
        <v>984</v>
      </c>
      <c r="T329" s="12">
        <v>757</v>
      </c>
      <c r="U329" s="12">
        <v>12421</v>
      </c>
      <c r="V329" s="12">
        <v>10720</v>
      </c>
      <c r="W329" s="12">
        <v>312227</v>
      </c>
      <c r="X329" s="12">
        <v>1092</v>
      </c>
      <c r="Y329" s="12">
        <v>781</v>
      </c>
      <c r="Z329" s="12">
        <v>12074</v>
      </c>
      <c r="AA329" s="12">
        <v>10624</v>
      </c>
      <c r="AB329" s="12">
        <v>314392</v>
      </c>
      <c r="AC329" s="12">
        <v>1126</v>
      </c>
      <c r="AD329" s="12">
        <v>644</v>
      </c>
      <c r="AE329" s="12">
        <v>12126</v>
      </c>
      <c r="AF329" s="12">
        <v>10134</v>
      </c>
      <c r="AG329" s="12">
        <v>317459</v>
      </c>
      <c r="AH329" s="12">
        <v>979</v>
      </c>
      <c r="AI329" s="12">
        <v>559</v>
      </c>
      <c r="AJ329" s="12">
        <v>14931</v>
      </c>
      <c r="AK329" s="12">
        <v>11668</v>
      </c>
      <c r="AL329" s="12">
        <v>320274</v>
      </c>
      <c r="AM329" s="12">
        <v>1363</v>
      </c>
      <c r="AN329" s="12">
        <v>911</v>
      </c>
      <c r="AO329" s="12">
        <v>14711</v>
      </c>
      <c r="AP329" s="12">
        <v>11439</v>
      </c>
      <c r="AQ329" s="12">
        <v>323136</v>
      </c>
      <c r="AR329" s="12">
        <v>1241</v>
      </c>
      <c r="AS329" s="12">
        <v>937</v>
      </c>
      <c r="AT329" s="12">
        <v>15087</v>
      </c>
      <c r="AU329" s="12">
        <v>11688</v>
      </c>
      <c r="AV329" s="12">
        <v>325415</v>
      </c>
      <c r="AW329" s="12">
        <v>1242</v>
      </c>
      <c r="AX329" s="12">
        <v>658</v>
      </c>
      <c r="AY329" s="12">
        <v>13053</v>
      </c>
      <c r="AZ329" s="13">
        <v>10167</v>
      </c>
    </row>
    <row r="330" spans="1:52" x14ac:dyDescent="0.3">
      <c r="A330" s="1" t="s">
        <v>616</v>
      </c>
      <c r="B330" s="1" t="s">
        <v>617</v>
      </c>
      <c r="C330" s="12">
        <v>140713</v>
      </c>
      <c r="D330" s="12">
        <v>2329</v>
      </c>
      <c r="E330" s="12">
        <v>1575</v>
      </c>
      <c r="F330" s="12">
        <v>5894</v>
      </c>
      <c r="G330" s="12">
        <v>6410</v>
      </c>
      <c r="H330" s="12">
        <v>141820</v>
      </c>
      <c r="I330" s="12">
        <v>1539</v>
      </c>
      <c r="J330" s="12">
        <v>1126</v>
      </c>
      <c r="K330" s="12">
        <v>6160</v>
      </c>
      <c r="L330" s="12">
        <v>7417</v>
      </c>
      <c r="M330" s="12">
        <v>142672</v>
      </c>
      <c r="N330" s="12">
        <v>1456</v>
      </c>
      <c r="O330" s="12">
        <v>1131</v>
      </c>
      <c r="P330" s="12">
        <v>5926</v>
      </c>
      <c r="Q330" s="12">
        <v>7285</v>
      </c>
      <c r="R330" s="12">
        <v>144340</v>
      </c>
      <c r="S330" s="12">
        <v>1903</v>
      </c>
      <c r="T330" s="12">
        <v>800</v>
      </c>
      <c r="U330" s="12">
        <v>6434</v>
      </c>
      <c r="V330" s="12">
        <v>7742</v>
      </c>
      <c r="W330" s="12">
        <v>146038</v>
      </c>
      <c r="X330" s="12">
        <v>2301</v>
      </c>
      <c r="Y330" s="12">
        <v>917</v>
      </c>
      <c r="Z330" s="12">
        <v>6715</v>
      </c>
      <c r="AA330" s="12">
        <v>8153</v>
      </c>
      <c r="AB330" s="12">
        <v>147736</v>
      </c>
      <c r="AC330" s="12">
        <v>2309</v>
      </c>
      <c r="AD330" s="12">
        <v>841</v>
      </c>
      <c r="AE330" s="12">
        <v>6902</v>
      </c>
      <c r="AF330" s="12">
        <v>8502</v>
      </c>
      <c r="AG330" s="12">
        <v>148768</v>
      </c>
      <c r="AH330" s="12">
        <v>2024</v>
      </c>
      <c r="AI330" s="12">
        <v>992</v>
      </c>
      <c r="AJ330" s="12">
        <v>7544</v>
      </c>
      <c r="AK330" s="12">
        <v>9305</v>
      </c>
      <c r="AL330" s="12">
        <v>149112</v>
      </c>
      <c r="AM330" s="12">
        <v>2048</v>
      </c>
      <c r="AN330" s="12">
        <v>1266</v>
      </c>
      <c r="AO330" s="12">
        <v>7482</v>
      </c>
      <c r="AP330" s="12">
        <v>9532</v>
      </c>
      <c r="AQ330" s="12">
        <v>149539</v>
      </c>
      <c r="AR330" s="12">
        <v>1796</v>
      </c>
      <c r="AS330" s="12">
        <v>1308</v>
      </c>
      <c r="AT330" s="12">
        <v>7823</v>
      </c>
      <c r="AU330" s="12">
        <v>9450</v>
      </c>
      <c r="AV330" s="12">
        <v>149577</v>
      </c>
      <c r="AW330" s="12">
        <v>1624</v>
      </c>
      <c r="AX330" s="12">
        <v>1361</v>
      </c>
      <c r="AY330" s="12">
        <v>6664</v>
      </c>
      <c r="AZ330" s="13">
        <v>8338</v>
      </c>
    </row>
    <row r="331" spans="1:52" x14ac:dyDescent="0.3">
      <c r="A331" s="1" t="s">
        <v>618</v>
      </c>
      <c r="B331" s="1" t="s">
        <v>619</v>
      </c>
      <c r="C331" s="12">
        <v>206856</v>
      </c>
      <c r="D331" s="12">
        <v>583</v>
      </c>
      <c r="E331" s="12">
        <v>569</v>
      </c>
      <c r="F331" s="12">
        <v>8366</v>
      </c>
      <c r="G331" s="12">
        <v>8326</v>
      </c>
      <c r="H331" s="12">
        <v>207450</v>
      </c>
      <c r="I331" s="12">
        <v>486</v>
      </c>
      <c r="J331" s="12">
        <v>374</v>
      </c>
      <c r="K331" s="12">
        <v>9212</v>
      </c>
      <c r="L331" s="12">
        <v>9279</v>
      </c>
      <c r="M331" s="12">
        <v>209140</v>
      </c>
      <c r="N331" s="12">
        <v>483</v>
      </c>
      <c r="O331" s="12">
        <v>370</v>
      </c>
      <c r="P331" s="12">
        <v>9955</v>
      </c>
      <c r="Q331" s="12">
        <v>8627</v>
      </c>
      <c r="R331" s="12">
        <v>210227</v>
      </c>
      <c r="S331" s="12">
        <v>548</v>
      </c>
      <c r="T331" s="12">
        <v>357</v>
      </c>
      <c r="U331" s="12">
        <v>9852</v>
      </c>
      <c r="V331" s="12">
        <v>9323</v>
      </c>
      <c r="W331" s="12">
        <v>210834</v>
      </c>
      <c r="X331" s="12">
        <v>584</v>
      </c>
      <c r="Y331" s="12">
        <v>353</v>
      </c>
      <c r="Z331" s="12">
        <v>9476</v>
      </c>
      <c r="AA331" s="12">
        <v>9390</v>
      </c>
      <c r="AB331" s="12">
        <v>212166</v>
      </c>
      <c r="AC331" s="12">
        <v>621</v>
      </c>
      <c r="AD331" s="12">
        <v>303</v>
      </c>
      <c r="AE331" s="12">
        <v>9708</v>
      </c>
      <c r="AF331" s="12">
        <v>9037</v>
      </c>
      <c r="AG331" s="12">
        <v>213933</v>
      </c>
      <c r="AH331" s="12">
        <v>535</v>
      </c>
      <c r="AI331" s="12">
        <v>242</v>
      </c>
      <c r="AJ331" s="12">
        <v>11768</v>
      </c>
      <c r="AK331" s="12">
        <v>10488</v>
      </c>
      <c r="AL331" s="12">
        <v>214909</v>
      </c>
      <c r="AM331" s="12">
        <v>572</v>
      </c>
      <c r="AN331" s="12">
        <v>313</v>
      </c>
      <c r="AO331" s="12">
        <v>11535</v>
      </c>
      <c r="AP331" s="12">
        <v>10975</v>
      </c>
      <c r="AQ331" s="12">
        <v>216374</v>
      </c>
      <c r="AR331" s="12">
        <v>471</v>
      </c>
      <c r="AS331" s="12">
        <v>284</v>
      </c>
      <c r="AT331" s="12">
        <v>12082</v>
      </c>
      <c r="AU331" s="12">
        <v>11050</v>
      </c>
      <c r="AV331" s="12">
        <v>217487</v>
      </c>
      <c r="AW331" s="12">
        <v>432</v>
      </c>
      <c r="AX331" s="12">
        <v>223</v>
      </c>
      <c r="AY331" s="12">
        <v>10266</v>
      </c>
      <c r="AZ331" s="13">
        <v>9118</v>
      </c>
    </row>
    <row r="332" spans="1:52" x14ac:dyDescent="0.3">
      <c r="A332" s="1" t="s">
        <v>923</v>
      </c>
      <c r="B332" s="1" t="s">
        <v>859</v>
      </c>
      <c r="C332" s="12">
        <v>145143</v>
      </c>
      <c r="D332" s="12">
        <v>648</v>
      </c>
      <c r="E332" s="12">
        <v>399</v>
      </c>
      <c r="F332" s="12">
        <v>6375</v>
      </c>
      <c r="G332" s="12">
        <v>6077</v>
      </c>
      <c r="H332" s="12">
        <v>146042</v>
      </c>
      <c r="I332" s="12">
        <v>653</v>
      </c>
      <c r="J332" s="12">
        <v>406</v>
      </c>
      <c r="K332" s="12">
        <v>7061</v>
      </c>
      <c r="L332" s="12">
        <v>6407</v>
      </c>
      <c r="M332" s="12">
        <v>146597</v>
      </c>
      <c r="N332" s="12">
        <v>575</v>
      </c>
      <c r="O332" s="12">
        <v>395</v>
      </c>
      <c r="P332" s="12">
        <v>6938</v>
      </c>
      <c r="Q332" s="12">
        <v>6297</v>
      </c>
      <c r="R332" s="12">
        <v>147319</v>
      </c>
      <c r="S332" s="12">
        <v>667</v>
      </c>
      <c r="T332" s="12">
        <v>485</v>
      </c>
      <c r="U332" s="12">
        <v>7112</v>
      </c>
      <c r="V332" s="12">
        <v>6421</v>
      </c>
      <c r="W332" s="12">
        <v>148759</v>
      </c>
      <c r="X332" s="12">
        <v>786</v>
      </c>
      <c r="Y332" s="12">
        <v>412</v>
      </c>
      <c r="Z332" s="12">
        <v>7610</v>
      </c>
      <c r="AA332" s="12">
        <v>6217</v>
      </c>
      <c r="AB332" s="12">
        <v>150444</v>
      </c>
      <c r="AC332" s="12">
        <v>858</v>
      </c>
      <c r="AD332" s="12">
        <v>487</v>
      </c>
      <c r="AE332" s="12">
        <v>7782</v>
      </c>
      <c r="AF332" s="12">
        <v>6186</v>
      </c>
      <c r="AG332" s="12">
        <v>152288</v>
      </c>
      <c r="AH332" s="12">
        <v>699</v>
      </c>
      <c r="AI332" s="12">
        <v>468</v>
      </c>
      <c r="AJ332" s="12">
        <v>8813</v>
      </c>
      <c r="AK332" s="12">
        <v>6815</v>
      </c>
      <c r="AL332" s="12">
        <v>153866</v>
      </c>
      <c r="AM332" s="12">
        <v>933</v>
      </c>
      <c r="AN332" s="12">
        <v>464</v>
      </c>
      <c r="AO332" s="12">
        <v>8552</v>
      </c>
      <c r="AP332" s="12">
        <v>6977</v>
      </c>
      <c r="AQ332" s="12">
        <v>155115</v>
      </c>
      <c r="AR332" s="12">
        <v>830</v>
      </c>
      <c r="AS332" s="12">
        <v>690</v>
      </c>
      <c r="AT332" s="12">
        <v>8413</v>
      </c>
      <c r="AU332" s="12">
        <v>6904</v>
      </c>
      <c r="AV332" s="12">
        <v>155421</v>
      </c>
      <c r="AW332" s="12">
        <v>822</v>
      </c>
      <c r="AX332" s="12">
        <v>481</v>
      </c>
      <c r="AY332" s="12">
        <v>6599</v>
      </c>
      <c r="AZ332" s="13">
        <v>6148</v>
      </c>
    </row>
    <row r="333" spans="1:52" x14ac:dyDescent="0.3">
      <c r="A333" s="1" t="s">
        <v>620</v>
      </c>
      <c r="B333" s="1" t="s">
        <v>621</v>
      </c>
      <c r="C333" s="12">
        <v>112980</v>
      </c>
      <c r="D333" s="12">
        <v>306</v>
      </c>
      <c r="E333" s="12">
        <v>226</v>
      </c>
      <c r="F333" s="12">
        <v>3175</v>
      </c>
      <c r="G333" s="12">
        <v>2659</v>
      </c>
      <c r="H333" s="12">
        <v>112920</v>
      </c>
      <c r="I333" s="12">
        <v>241</v>
      </c>
      <c r="J333" s="12">
        <v>341</v>
      </c>
      <c r="K333" s="12">
        <v>3354</v>
      </c>
      <c r="L333" s="12">
        <v>2897</v>
      </c>
      <c r="M333" s="12">
        <v>112870</v>
      </c>
      <c r="N333" s="12">
        <v>167</v>
      </c>
      <c r="O333" s="12">
        <v>360</v>
      </c>
      <c r="P333" s="12">
        <v>3559</v>
      </c>
      <c r="Q333" s="12">
        <v>2961</v>
      </c>
      <c r="R333" s="12">
        <v>112530</v>
      </c>
      <c r="S333" s="12">
        <v>166</v>
      </c>
      <c r="T333" s="12">
        <v>332</v>
      </c>
      <c r="U333" s="12">
        <v>3265</v>
      </c>
      <c r="V333" s="12">
        <v>2996</v>
      </c>
      <c r="W333" s="12">
        <v>112400</v>
      </c>
      <c r="X333" s="12">
        <v>254</v>
      </c>
      <c r="Y333" s="12">
        <v>240</v>
      </c>
      <c r="Z333" s="12">
        <v>3495</v>
      </c>
      <c r="AA333" s="12">
        <v>3198</v>
      </c>
      <c r="AB333" s="12">
        <v>112470</v>
      </c>
      <c r="AC333" s="12">
        <v>256</v>
      </c>
      <c r="AD333" s="12">
        <v>218</v>
      </c>
      <c r="AE333" s="12">
        <v>3530</v>
      </c>
      <c r="AF333" s="12">
        <v>3022</v>
      </c>
      <c r="AG333" s="12">
        <v>112680</v>
      </c>
      <c r="AH333" s="12">
        <v>251</v>
      </c>
      <c r="AI333" s="12">
        <v>247</v>
      </c>
      <c r="AJ333" s="12">
        <v>3616</v>
      </c>
      <c r="AK333" s="12">
        <v>2930</v>
      </c>
      <c r="AL333" s="12">
        <v>112550</v>
      </c>
      <c r="AM333" s="12">
        <v>210</v>
      </c>
      <c r="AN333" s="12">
        <v>260</v>
      </c>
      <c r="AO333" s="12">
        <v>3500</v>
      </c>
      <c r="AP333" s="12">
        <v>2950</v>
      </c>
      <c r="AQ333" s="12">
        <v>112610</v>
      </c>
      <c r="AR333" s="12">
        <v>210</v>
      </c>
      <c r="AS333" s="12">
        <v>260</v>
      </c>
      <c r="AT333" s="12">
        <v>3590</v>
      </c>
      <c r="AU333" s="12">
        <v>2980</v>
      </c>
      <c r="AV333" s="12">
        <v>112140</v>
      </c>
      <c r="AW333" s="12">
        <v>220</v>
      </c>
      <c r="AX333" s="12">
        <v>410</v>
      </c>
      <c r="AY333" s="12">
        <v>2960</v>
      </c>
      <c r="AZ333" s="13">
        <v>2420</v>
      </c>
    </row>
    <row r="334" spans="1:52" x14ac:dyDescent="0.3">
      <c r="A334" s="1" t="s">
        <v>623</v>
      </c>
      <c r="B334" s="1" t="s">
        <v>624</v>
      </c>
      <c r="C334" s="12">
        <v>149842</v>
      </c>
      <c r="D334" s="12">
        <v>912</v>
      </c>
      <c r="E334" s="12">
        <v>441</v>
      </c>
      <c r="F334" s="12">
        <v>9558</v>
      </c>
      <c r="G334" s="12">
        <v>8712</v>
      </c>
      <c r="H334" s="12">
        <v>150906</v>
      </c>
      <c r="I334" s="12">
        <v>829</v>
      </c>
      <c r="J334" s="12">
        <v>686</v>
      </c>
      <c r="K334" s="12">
        <v>9841</v>
      </c>
      <c r="L334" s="12">
        <v>9528</v>
      </c>
      <c r="M334" s="12">
        <v>151188</v>
      </c>
      <c r="N334" s="12">
        <v>732</v>
      </c>
      <c r="O334" s="12">
        <v>651</v>
      </c>
      <c r="P334" s="12">
        <v>9574</v>
      </c>
      <c r="Q334" s="12">
        <v>9089</v>
      </c>
      <c r="R334" s="12">
        <v>152932</v>
      </c>
      <c r="S334" s="12">
        <v>953</v>
      </c>
      <c r="T334" s="12">
        <v>496</v>
      </c>
      <c r="U334" s="12">
        <v>9954</v>
      </c>
      <c r="V334" s="12">
        <v>9319</v>
      </c>
      <c r="W334" s="12">
        <v>154488</v>
      </c>
      <c r="X334" s="12">
        <v>967</v>
      </c>
      <c r="Y334" s="12">
        <v>460</v>
      </c>
      <c r="Z334" s="12">
        <v>9772</v>
      </c>
      <c r="AA334" s="12">
        <v>9247</v>
      </c>
      <c r="AB334" s="12">
        <v>156020</v>
      </c>
      <c r="AC334" s="12">
        <v>968</v>
      </c>
      <c r="AD334" s="12">
        <v>684</v>
      </c>
      <c r="AE334" s="12">
        <v>9803</v>
      </c>
      <c r="AF334" s="12">
        <v>9272</v>
      </c>
      <c r="AG334" s="12">
        <v>156705</v>
      </c>
      <c r="AH334" s="12">
        <v>875</v>
      </c>
      <c r="AI334" s="12">
        <v>734</v>
      </c>
      <c r="AJ334" s="12">
        <v>10606</v>
      </c>
      <c r="AK334" s="12">
        <v>10544</v>
      </c>
      <c r="AL334" s="12">
        <v>157519</v>
      </c>
      <c r="AM334" s="12">
        <v>994</v>
      </c>
      <c r="AN334" s="12">
        <v>728</v>
      </c>
      <c r="AO334" s="12">
        <v>10700</v>
      </c>
      <c r="AP334" s="12">
        <v>10584</v>
      </c>
      <c r="AQ334" s="12">
        <v>159086</v>
      </c>
      <c r="AR334" s="12">
        <v>876</v>
      </c>
      <c r="AS334" s="12">
        <v>715</v>
      </c>
      <c r="AT334" s="12">
        <v>11159</v>
      </c>
      <c r="AU334" s="12">
        <v>10237</v>
      </c>
      <c r="AV334" s="12">
        <v>160904</v>
      </c>
      <c r="AW334" s="12">
        <v>833</v>
      </c>
      <c r="AX334" s="12">
        <v>529</v>
      </c>
      <c r="AY334" s="12">
        <v>10150</v>
      </c>
      <c r="AZ334" s="13">
        <v>8941</v>
      </c>
    </row>
    <row r="335" spans="1:52" x14ac:dyDescent="0.3">
      <c r="A335" s="1" t="s">
        <v>625</v>
      </c>
      <c r="B335" s="1" t="s">
        <v>626</v>
      </c>
      <c r="C335" s="12">
        <v>94915</v>
      </c>
      <c r="D335" s="12">
        <v>209</v>
      </c>
      <c r="E335" s="12">
        <v>214</v>
      </c>
      <c r="F335" s="12">
        <v>4911</v>
      </c>
      <c r="G335" s="12">
        <v>4374</v>
      </c>
      <c r="H335" s="12">
        <v>95934</v>
      </c>
      <c r="I335" s="12">
        <v>152</v>
      </c>
      <c r="J335" s="12">
        <v>174</v>
      </c>
      <c r="K335" s="12">
        <v>5342</v>
      </c>
      <c r="L335" s="12">
        <v>4720</v>
      </c>
      <c r="M335" s="12">
        <v>97111</v>
      </c>
      <c r="N335" s="12">
        <v>150</v>
      </c>
      <c r="O335" s="12">
        <v>124</v>
      </c>
      <c r="P335" s="12">
        <v>5342</v>
      </c>
      <c r="Q335" s="12">
        <v>4441</v>
      </c>
      <c r="R335" s="12">
        <v>98395</v>
      </c>
      <c r="S335" s="12">
        <v>169</v>
      </c>
      <c r="T335" s="12">
        <v>108</v>
      </c>
      <c r="U335" s="12">
        <v>5690</v>
      </c>
      <c r="V335" s="12">
        <v>4817</v>
      </c>
      <c r="W335" s="12">
        <v>99345</v>
      </c>
      <c r="X335" s="12">
        <v>173</v>
      </c>
      <c r="Y335" s="12">
        <v>96</v>
      </c>
      <c r="Z335" s="12">
        <v>5566</v>
      </c>
      <c r="AA335" s="12">
        <v>4856</v>
      </c>
      <c r="AB335" s="12">
        <v>100421</v>
      </c>
      <c r="AC335" s="12">
        <v>209</v>
      </c>
      <c r="AD335" s="12">
        <v>122</v>
      </c>
      <c r="AE335" s="12">
        <v>5466</v>
      </c>
      <c r="AF335" s="12">
        <v>4789</v>
      </c>
      <c r="AG335" s="12">
        <v>102385</v>
      </c>
      <c r="AH335" s="12">
        <v>188</v>
      </c>
      <c r="AI335" s="12">
        <v>127</v>
      </c>
      <c r="AJ335" s="12">
        <v>7299</v>
      </c>
      <c r="AK335" s="12">
        <v>5631</v>
      </c>
      <c r="AL335" s="12">
        <v>104493</v>
      </c>
      <c r="AM335" s="12">
        <v>209</v>
      </c>
      <c r="AN335" s="12">
        <v>217</v>
      </c>
      <c r="AO335" s="12">
        <v>7561</v>
      </c>
      <c r="AP335" s="12">
        <v>5682</v>
      </c>
      <c r="AQ335" s="12">
        <v>107261</v>
      </c>
      <c r="AR335" s="12">
        <v>206</v>
      </c>
      <c r="AS335" s="12">
        <v>128</v>
      </c>
      <c r="AT335" s="12">
        <v>8422</v>
      </c>
      <c r="AU335" s="12">
        <v>5885</v>
      </c>
      <c r="AV335" s="12">
        <v>109516</v>
      </c>
      <c r="AW335" s="12">
        <v>181</v>
      </c>
      <c r="AX335" s="12">
        <v>83</v>
      </c>
      <c r="AY335" s="12">
        <v>7387</v>
      </c>
      <c r="AZ335" s="13">
        <v>5371</v>
      </c>
    </row>
    <row r="336" spans="1:52" x14ac:dyDescent="0.3">
      <c r="A336" s="1" t="s">
        <v>627</v>
      </c>
      <c r="B336" s="1" t="s">
        <v>628</v>
      </c>
      <c r="C336" s="12">
        <v>263417</v>
      </c>
      <c r="D336" s="12">
        <v>1400</v>
      </c>
      <c r="E336" s="12">
        <v>578</v>
      </c>
      <c r="F336" s="12">
        <v>12698</v>
      </c>
      <c r="G336" s="12">
        <v>12012</v>
      </c>
      <c r="H336" s="12">
        <v>266193</v>
      </c>
      <c r="I336" s="12">
        <v>1101</v>
      </c>
      <c r="J336" s="12">
        <v>646</v>
      </c>
      <c r="K336" s="12">
        <v>14164</v>
      </c>
      <c r="L336" s="12">
        <v>12986</v>
      </c>
      <c r="M336" s="12">
        <v>268951</v>
      </c>
      <c r="N336" s="12">
        <v>1515</v>
      </c>
      <c r="O336" s="12">
        <v>829</v>
      </c>
      <c r="P336" s="12">
        <v>14327</v>
      </c>
      <c r="Q336" s="12">
        <v>13058</v>
      </c>
      <c r="R336" s="12">
        <v>270994</v>
      </c>
      <c r="S336" s="12">
        <v>1714</v>
      </c>
      <c r="T336" s="12">
        <v>1072</v>
      </c>
      <c r="U336" s="12">
        <v>13936</v>
      </c>
      <c r="V336" s="12">
        <v>14119</v>
      </c>
      <c r="W336" s="12">
        <v>273952</v>
      </c>
      <c r="X336" s="12">
        <v>1847</v>
      </c>
      <c r="Y336" s="12">
        <v>863</v>
      </c>
      <c r="Z336" s="12">
        <v>14301</v>
      </c>
      <c r="AA336" s="12">
        <v>13266</v>
      </c>
      <c r="AB336" s="12">
        <v>276677</v>
      </c>
      <c r="AC336" s="12">
        <v>1906</v>
      </c>
      <c r="AD336" s="12">
        <v>1406</v>
      </c>
      <c r="AE336" s="12">
        <v>14552</v>
      </c>
      <c r="AF336" s="12">
        <v>13373</v>
      </c>
      <c r="AG336" s="12">
        <v>279027</v>
      </c>
      <c r="AH336" s="12">
        <v>1609</v>
      </c>
      <c r="AI336" s="12">
        <v>1324</v>
      </c>
      <c r="AJ336" s="12">
        <v>16373</v>
      </c>
      <c r="AK336" s="12">
        <v>15160</v>
      </c>
      <c r="AL336" s="12">
        <v>282644</v>
      </c>
      <c r="AM336" s="12">
        <v>1869</v>
      </c>
      <c r="AN336" s="12">
        <v>1056</v>
      </c>
      <c r="AO336" s="12">
        <v>17279</v>
      </c>
      <c r="AP336" s="12">
        <v>15211</v>
      </c>
      <c r="AQ336" s="12">
        <v>285093</v>
      </c>
      <c r="AR336" s="12">
        <v>1835</v>
      </c>
      <c r="AS336" s="12">
        <v>1645</v>
      </c>
      <c r="AT336" s="12">
        <v>17465</v>
      </c>
      <c r="AU336" s="12">
        <v>16264</v>
      </c>
      <c r="AV336" s="12">
        <v>287816</v>
      </c>
      <c r="AW336" s="12">
        <v>1891</v>
      </c>
      <c r="AX336" s="12">
        <v>1099</v>
      </c>
      <c r="AY336" s="12">
        <v>16144</v>
      </c>
      <c r="AZ336" s="13">
        <v>14671</v>
      </c>
    </row>
    <row r="337" spans="1:52" x14ac:dyDescent="0.3">
      <c r="A337" s="1" t="s">
        <v>629</v>
      </c>
      <c r="B337" s="1" t="s">
        <v>630</v>
      </c>
      <c r="C337" s="12">
        <v>83563</v>
      </c>
      <c r="D337" s="12">
        <v>284</v>
      </c>
      <c r="E337" s="12">
        <v>241</v>
      </c>
      <c r="F337" s="12">
        <v>4831</v>
      </c>
      <c r="G337" s="12">
        <v>4733</v>
      </c>
      <c r="H337" s="12">
        <v>83703</v>
      </c>
      <c r="I337" s="12">
        <v>288</v>
      </c>
      <c r="J337" s="12">
        <v>159</v>
      </c>
      <c r="K337" s="12">
        <v>5064</v>
      </c>
      <c r="L337" s="12">
        <v>4673</v>
      </c>
      <c r="M337" s="12">
        <v>84112</v>
      </c>
      <c r="N337" s="12">
        <v>270</v>
      </c>
      <c r="O337" s="12">
        <v>165</v>
      </c>
      <c r="P337" s="12">
        <v>4946</v>
      </c>
      <c r="Q337" s="12">
        <v>4491</v>
      </c>
      <c r="R337" s="12">
        <v>84435</v>
      </c>
      <c r="S337" s="12">
        <v>318</v>
      </c>
      <c r="T337" s="12">
        <v>186</v>
      </c>
      <c r="U337" s="12">
        <v>5234</v>
      </c>
      <c r="V337" s="12">
        <v>4975</v>
      </c>
      <c r="W337" s="12">
        <v>84886</v>
      </c>
      <c r="X337" s="12">
        <v>304</v>
      </c>
      <c r="Y337" s="12">
        <v>174</v>
      </c>
      <c r="Z337" s="12">
        <v>5163</v>
      </c>
      <c r="AA337" s="12">
        <v>4654</v>
      </c>
      <c r="AB337" s="12">
        <v>84834</v>
      </c>
      <c r="AC337" s="12">
        <v>291</v>
      </c>
      <c r="AD337" s="12">
        <v>187</v>
      </c>
      <c r="AE337" s="12">
        <v>4904</v>
      </c>
      <c r="AF337" s="12">
        <v>4759</v>
      </c>
      <c r="AG337" s="12">
        <v>85340</v>
      </c>
      <c r="AH337" s="12">
        <v>292</v>
      </c>
      <c r="AI337" s="12">
        <v>180</v>
      </c>
      <c r="AJ337" s="12">
        <v>5772</v>
      </c>
      <c r="AK337" s="12">
        <v>4984</v>
      </c>
      <c r="AL337" s="12">
        <v>86221</v>
      </c>
      <c r="AM337" s="12">
        <v>307</v>
      </c>
      <c r="AN337" s="12">
        <v>117</v>
      </c>
      <c r="AO337" s="12">
        <v>6084</v>
      </c>
      <c r="AP337" s="12">
        <v>5043</v>
      </c>
      <c r="AQ337" s="12">
        <v>87004</v>
      </c>
      <c r="AR337" s="12">
        <v>249</v>
      </c>
      <c r="AS337" s="12">
        <v>194</v>
      </c>
      <c r="AT337" s="12">
        <v>6142</v>
      </c>
      <c r="AU337" s="12">
        <v>5144</v>
      </c>
      <c r="AV337" s="12">
        <v>87946</v>
      </c>
      <c r="AW337" s="12">
        <v>236</v>
      </c>
      <c r="AX337" s="12">
        <v>207</v>
      </c>
      <c r="AY337" s="12">
        <v>5674</v>
      </c>
      <c r="AZ337" s="13">
        <v>4387</v>
      </c>
    </row>
    <row r="338" spans="1:52" x14ac:dyDescent="0.3">
      <c r="A338" s="1" t="s">
        <v>631</v>
      </c>
      <c r="B338" s="1" t="s">
        <v>632</v>
      </c>
      <c r="C338" s="12">
        <v>88390</v>
      </c>
      <c r="D338" s="12">
        <v>669</v>
      </c>
      <c r="E338" s="12">
        <v>193</v>
      </c>
      <c r="F338" s="12">
        <v>3216</v>
      </c>
      <c r="G338" s="12">
        <v>3045</v>
      </c>
      <c r="H338" s="12">
        <v>88546</v>
      </c>
      <c r="I338" s="12">
        <v>610</v>
      </c>
      <c r="J338" s="12">
        <v>258</v>
      </c>
      <c r="K338" s="12">
        <v>3435</v>
      </c>
      <c r="L338" s="12">
        <v>3620</v>
      </c>
      <c r="M338" s="12">
        <v>89184</v>
      </c>
      <c r="N338" s="12">
        <v>805</v>
      </c>
      <c r="O338" s="12">
        <v>237</v>
      </c>
      <c r="P338" s="12">
        <v>3605</v>
      </c>
      <c r="Q338" s="12">
        <v>3428</v>
      </c>
      <c r="R338" s="12">
        <v>90382</v>
      </c>
      <c r="S338" s="12">
        <v>887</v>
      </c>
      <c r="T338" s="12">
        <v>185</v>
      </c>
      <c r="U338" s="12">
        <v>4119</v>
      </c>
      <c r="V338" s="12">
        <v>3585</v>
      </c>
      <c r="W338" s="12">
        <v>91245</v>
      </c>
      <c r="X338" s="12">
        <v>1023</v>
      </c>
      <c r="Y338" s="12">
        <v>177</v>
      </c>
      <c r="Z338" s="12">
        <v>3758</v>
      </c>
      <c r="AA338" s="12">
        <v>3606</v>
      </c>
      <c r="AB338" s="12">
        <v>92527</v>
      </c>
      <c r="AC338" s="12">
        <v>1085</v>
      </c>
      <c r="AD338" s="12">
        <v>215</v>
      </c>
      <c r="AE338" s="12">
        <v>3974</v>
      </c>
      <c r="AF338" s="12">
        <v>3532</v>
      </c>
      <c r="AG338" s="12">
        <v>93295</v>
      </c>
      <c r="AH338" s="12">
        <v>904</v>
      </c>
      <c r="AI338" s="12">
        <v>305</v>
      </c>
      <c r="AJ338" s="12">
        <v>4279</v>
      </c>
      <c r="AK338" s="12">
        <v>3927</v>
      </c>
      <c r="AL338" s="12">
        <v>93980</v>
      </c>
      <c r="AM338" s="12">
        <v>818</v>
      </c>
      <c r="AN338" s="12">
        <v>573</v>
      </c>
      <c r="AO338" s="12">
        <v>4511</v>
      </c>
      <c r="AP338" s="12">
        <v>3927</v>
      </c>
      <c r="AQ338" s="12">
        <v>95019</v>
      </c>
      <c r="AR338" s="12">
        <v>739</v>
      </c>
      <c r="AS338" s="12">
        <v>313</v>
      </c>
      <c r="AT338" s="12">
        <v>4691</v>
      </c>
      <c r="AU338" s="12">
        <v>3976</v>
      </c>
      <c r="AV338" s="12">
        <v>95857</v>
      </c>
      <c r="AW338" s="12">
        <v>680</v>
      </c>
      <c r="AX338" s="12">
        <v>214</v>
      </c>
      <c r="AY338" s="12">
        <v>4242</v>
      </c>
      <c r="AZ338" s="13">
        <v>3569</v>
      </c>
    </row>
    <row r="339" spans="1:52" x14ac:dyDescent="0.3">
      <c r="A339" s="1" t="s">
        <v>633</v>
      </c>
      <c r="B339" s="1" t="s">
        <v>634</v>
      </c>
      <c r="C339" s="12">
        <v>134125</v>
      </c>
      <c r="D339" s="12">
        <v>458</v>
      </c>
      <c r="E339" s="12">
        <v>346</v>
      </c>
      <c r="F339" s="12">
        <v>6174</v>
      </c>
      <c r="G339" s="12">
        <v>5462</v>
      </c>
      <c r="H339" s="12">
        <v>135212</v>
      </c>
      <c r="I339" s="12">
        <v>469</v>
      </c>
      <c r="J339" s="12">
        <v>310</v>
      </c>
      <c r="K339" s="12">
        <v>6493</v>
      </c>
      <c r="L339" s="12">
        <v>5700</v>
      </c>
      <c r="M339" s="12">
        <v>136612</v>
      </c>
      <c r="N339" s="12">
        <v>508</v>
      </c>
      <c r="O339" s="12">
        <v>365</v>
      </c>
      <c r="P339" s="12">
        <v>6861</v>
      </c>
      <c r="Q339" s="12">
        <v>5741</v>
      </c>
      <c r="R339" s="12">
        <v>138339</v>
      </c>
      <c r="S339" s="12">
        <v>602</v>
      </c>
      <c r="T339" s="12">
        <v>261</v>
      </c>
      <c r="U339" s="12">
        <v>7223</v>
      </c>
      <c r="V339" s="12">
        <v>6060</v>
      </c>
      <c r="W339" s="12">
        <v>139376</v>
      </c>
      <c r="X339" s="12">
        <v>606</v>
      </c>
      <c r="Y339" s="12">
        <v>290</v>
      </c>
      <c r="Z339" s="12">
        <v>6912</v>
      </c>
      <c r="AA339" s="12">
        <v>6338</v>
      </c>
      <c r="AB339" s="12">
        <v>140900</v>
      </c>
      <c r="AC339" s="12">
        <v>609</v>
      </c>
      <c r="AD339" s="12">
        <v>274</v>
      </c>
      <c r="AE339" s="12">
        <v>7064</v>
      </c>
      <c r="AF339" s="12">
        <v>6044</v>
      </c>
      <c r="AG339" s="12">
        <v>141662</v>
      </c>
      <c r="AH339" s="12">
        <v>540</v>
      </c>
      <c r="AI339" s="12">
        <v>322</v>
      </c>
      <c r="AJ339" s="12">
        <v>7792</v>
      </c>
      <c r="AK339" s="12">
        <v>7138</v>
      </c>
      <c r="AL339" s="12">
        <v>141853</v>
      </c>
      <c r="AM339" s="12">
        <v>469</v>
      </c>
      <c r="AN339" s="12">
        <v>691</v>
      </c>
      <c r="AO339" s="12">
        <v>7556</v>
      </c>
      <c r="AP339" s="12">
        <v>6999</v>
      </c>
      <c r="AQ339" s="12">
        <v>142424</v>
      </c>
      <c r="AR339" s="12">
        <v>454</v>
      </c>
      <c r="AS339" s="12">
        <v>342</v>
      </c>
      <c r="AT339" s="12">
        <v>7723</v>
      </c>
      <c r="AU339" s="12">
        <v>7121</v>
      </c>
      <c r="AV339" s="12">
        <v>143225</v>
      </c>
      <c r="AW339" s="12">
        <v>416</v>
      </c>
      <c r="AX339" s="12">
        <v>212</v>
      </c>
      <c r="AY339" s="12">
        <v>6911</v>
      </c>
      <c r="AZ339" s="13">
        <v>6102</v>
      </c>
    </row>
    <row r="340" spans="1:52" x14ac:dyDescent="0.3">
      <c r="A340" s="1" t="s">
        <v>635</v>
      </c>
      <c r="B340" s="1" t="s">
        <v>636</v>
      </c>
      <c r="C340" s="12">
        <v>103713</v>
      </c>
      <c r="D340" s="12">
        <v>459</v>
      </c>
      <c r="E340" s="12">
        <v>443</v>
      </c>
      <c r="F340" s="12">
        <v>4161</v>
      </c>
      <c r="G340" s="12">
        <v>4113</v>
      </c>
      <c r="H340" s="12">
        <v>103544</v>
      </c>
      <c r="I340" s="12">
        <v>504</v>
      </c>
      <c r="J340" s="12">
        <v>353</v>
      </c>
      <c r="K340" s="12">
        <v>4340</v>
      </c>
      <c r="L340" s="12">
        <v>4322</v>
      </c>
      <c r="M340" s="12">
        <v>103593</v>
      </c>
      <c r="N340" s="12">
        <v>476</v>
      </c>
      <c r="O340" s="12">
        <v>402</v>
      </c>
      <c r="P340" s="12">
        <v>4500</v>
      </c>
      <c r="Q340" s="12">
        <v>4138</v>
      </c>
      <c r="R340" s="12">
        <v>103501</v>
      </c>
      <c r="S340" s="12">
        <v>493</v>
      </c>
      <c r="T340" s="12">
        <v>409</v>
      </c>
      <c r="U340" s="12">
        <v>4620</v>
      </c>
      <c r="V340" s="12">
        <v>4382</v>
      </c>
      <c r="W340" s="12">
        <v>103776</v>
      </c>
      <c r="X340" s="12">
        <v>593</v>
      </c>
      <c r="Y340" s="12">
        <v>400</v>
      </c>
      <c r="Z340" s="12">
        <v>4815</v>
      </c>
      <c r="AA340" s="12">
        <v>4357</v>
      </c>
      <c r="AB340" s="12">
        <v>103826</v>
      </c>
      <c r="AC340" s="12">
        <v>607</v>
      </c>
      <c r="AD340" s="12">
        <v>369</v>
      </c>
      <c r="AE340" s="12">
        <v>4700</v>
      </c>
      <c r="AF340" s="12">
        <v>4488</v>
      </c>
      <c r="AG340" s="12">
        <v>104321</v>
      </c>
      <c r="AH340" s="12">
        <v>499</v>
      </c>
      <c r="AI340" s="12">
        <v>521</v>
      </c>
      <c r="AJ340" s="12">
        <v>5405</v>
      </c>
      <c r="AK340" s="12">
        <v>4491</v>
      </c>
      <c r="AL340" s="12">
        <v>104532</v>
      </c>
      <c r="AM340" s="12">
        <v>552</v>
      </c>
      <c r="AN340" s="12">
        <v>523</v>
      </c>
      <c r="AO340" s="12">
        <v>5312</v>
      </c>
      <c r="AP340" s="12">
        <v>4624</v>
      </c>
      <c r="AQ340" s="12">
        <v>105088</v>
      </c>
      <c r="AR340" s="12">
        <v>489</v>
      </c>
      <c r="AS340" s="12">
        <v>275</v>
      </c>
      <c r="AT340" s="12">
        <v>5595</v>
      </c>
      <c r="AU340" s="12">
        <v>4920</v>
      </c>
      <c r="AV340" s="12">
        <v>104905</v>
      </c>
      <c r="AW340" s="12">
        <v>478</v>
      </c>
      <c r="AX340" s="12">
        <v>370</v>
      </c>
      <c r="AY340" s="12">
        <v>4793</v>
      </c>
      <c r="AZ340" s="13">
        <v>4250</v>
      </c>
    </row>
    <row r="341" spans="1:52" x14ac:dyDescent="0.3">
      <c r="A341" s="1" t="s">
        <v>637</v>
      </c>
      <c r="B341" s="1" t="s">
        <v>638</v>
      </c>
      <c r="C341" s="12">
        <v>313900</v>
      </c>
      <c r="D341" s="12">
        <v>560</v>
      </c>
      <c r="E341" s="12">
        <v>561</v>
      </c>
      <c r="F341" s="12">
        <v>7063</v>
      </c>
      <c r="G341" s="12">
        <v>6475</v>
      </c>
      <c r="H341" s="12">
        <v>314330</v>
      </c>
      <c r="I341" s="12">
        <v>449</v>
      </c>
      <c r="J341" s="12">
        <v>770</v>
      </c>
      <c r="K341" s="12">
        <v>7722</v>
      </c>
      <c r="L341" s="12">
        <v>6993</v>
      </c>
      <c r="M341" s="12">
        <v>314810</v>
      </c>
      <c r="N341" s="12">
        <v>308</v>
      </c>
      <c r="O341" s="12">
        <v>732</v>
      </c>
      <c r="P341" s="12">
        <v>7899</v>
      </c>
      <c r="Q341" s="12">
        <v>6896</v>
      </c>
      <c r="R341" s="12">
        <v>315300</v>
      </c>
      <c r="S341" s="12">
        <v>371</v>
      </c>
      <c r="T341" s="12">
        <v>744</v>
      </c>
      <c r="U341" s="12">
        <v>7923</v>
      </c>
      <c r="V341" s="12">
        <v>7039</v>
      </c>
      <c r="W341" s="12">
        <v>316230</v>
      </c>
      <c r="X341" s="12">
        <v>454</v>
      </c>
      <c r="Y341" s="12">
        <v>615</v>
      </c>
      <c r="Z341" s="12">
        <v>8715</v>
      </c>
      <c r="AA341" s="12">
        <v>7520</v>
      </c>
      <c r="AB341" s="12">
        <v>317100</v>
      </c>
      <c r="AC341" s="12">
        <v>640</v>
      </c>
      <c r="AD341" s="12">
        <v>507</v>
      </c>
      <c r="AE341" s="12">
        <v>8525</v>
      </c>
      <c r="AF341" s="12">
        <v>7561</v>
      </c>
      <c r="AG341" s="12">
        <v>318170</v>
      </c>
      <c r="AH341" s="12">
        <v>523</v>
      </c>
      <c r="AI341" s="12">
        <v>542</v>
      </c>
      <c r="AJ341" s="12">
        <v>8606</v>
      </c>
      <c r="AK341" s="12">
        <v>7309</v>
      </c>
      <c r="AL341" s="12">
        <v>319020</v>
      </c>
      <c r="AM341" s="12">
        <v>450</v>
      </c>
      <c r="AN341" s="12">
        <v>660</v>
      </c>
      <c r="AO341" s="12">
        <v>8860</v>
      </c>
      <c r="AP341" s="12">
        <v>7350</v>
      </c>
      <c r="AQ341" s="12">
        <v>320530</v>
      </c>
      <c r="AR341" s="12">
        <v>580</v>
      </c>
      <c r="AS341" s="12">
        <v>570</v>
      </c>
      <c r="AT341" s="12">
        <v>9310</v>
      </c>
      <c r="AU341" s="12">
        <v>7490</v>
      </c>
      <c r="AV341" s="12">
        <v>320820</v>
      </c>
      <c r="AW341" s="12">
        <v>500</v>
      </c>
      <c r="AX341" s="12">
        <v>860</v>
      </c>
      <c r="AY341" s="12">
        <v>7680</v>
      </c>
      <c r="AZ341" s="13">
        <v>6140</v>
      </c>
    </row>
    <row r="342" spans="1:52" x14ac:dyDescent="0.3">
      <c r="A342" s="1" t="s">
        <v>639</v>
      </c>
      <c r="B342" s="1" t="s">
        <v>640</v>
      </c>
      <c r="C342" s="12">
        <v>124495</v>
      </c>
      <c r="D342" s="12">
        <v>329</v>
      </c>
      <c r="E342" s="12">
        <v>139</v>
      </c>
      <c r="F342" s="12">
        <v>7132</v>
      </c>
      <c r="G342" s="12">
        <v>5679</v>
      </c>
      <c r="H342" s="12">
        <v>125987</v>
      </c>
      <c r="I342" s="12">
        <v>291</v>
      </c>
      <c r="J342" s="12">
        <v>254</v>
      </c>
      <c r="K342" s="12">
        <v>7431</v>
      </c>
      <c r="L342" s="12">
        <v>6121</v>
      </c>
      <c r="M342" s="12">
        <v>127682</v>
      </c>
      <c r="N342" s="12">
        <v>268</v>
      </c>
      <c r="O342" s="12">
        <v>216</v>
      </c>
      <c r="P342" s="12">
        <v>7591</v>
      </c>
      <c r="Q342" s="12">
        <v>6054</v>
      </c>
      <c r="R342" s="12">
        <v>129345</v>
      </c>
      <c r="S342" s="12">
        <v>352</v>
      </c>
      <c r="T342" s="12">
        <v>212</v>
      </c>
      <c r="U342" s="12">
        <v>7937</v>
      </c>
      <c r="V342" s="12">
        <v>6525</v>
      </c>
      <c r="W342" s="12">
        <v>131199</v>
      </c>
      <c r="X342" s="12">
        <v>381</v>
      </c>
      <c r="Y342" s="12">
        <v>187</v>
      </c>
      <c r="Z342" s="12">
        <v>8047</v>
      </c>
      <c r="AA342" s="12">
        <v>6384</v>
      </c>
      <c r="AB342" s="12">
        <v>132965</v>
      </c>
      <c r="AC342" s="12">
        <v>342</v>
      </c>
      <c r="AD342" s="12">
        <v>252</v>
      </c>
      <c r="AE342" s="12">
        <v>7946</v>
      </c>
      <c r="AF342" s="12">
        <v>6372</v>
      </c>
      <c r="AG342" s="12">
        <v>135471</v>
      </c>
      <c r="AH342" s="12">
        <v>332</v>
      </c>
      <c r="AI342" s="12">
        <v>253</v>
      </c>
      <c r="AJ342" s="12">
        <v>9899</v>
      </c>
      <c r="AK342" s="12">
        <v>7369</v>
      </c>
      <c r="AL342" s="12">
        <v>138017</v>
      </c>
      <c r="AM342" s="12">
        <v>377</v>
      </c>
      <c r="AN342" s="12">
        <v>299</v>
      </c>
      <c r="AO342" s="12">
        <v>9745</v>
      </c>
      <c r="AP342" s="12">
        <v>7177</v>
      </c>
      <c r="AQ342" s="12">
        <v>140880</v>
      </c>
      <c r="AR342" s="12">
        <v>315</v>
      </c>
      <c r="AS342" s="12">
        <v>278</v>
      </c>
      <c r="AT342" s="12">
        <v>10220</v>
      </c>
      <c r="AU342" s="12">
        <v>7286</v>
      </c>
      <c r="AV342" s="12">
        <v>143066</v>
      </c>
      <c r="AW342" s="12">
        <v>295</v>
      </c>
      <c r="AX342" s="12">
        <v>181</v>
      </c>
      <c r="AY342" s="12">
        <v>8867</v>
      </c>
      <c r="AZ342" s="13">
        <v>6522</v>
      </c>
    </row>
    <row r="343" spans="1:52" x14ac:dyDescent="0.3">
      <c r="A343" s="1" t="s">
        <v>642</v>
      </c>
      <c r="B343" s="1" t="s">
        <v>643</v>
      </c>
      <c r="C343" s="12">
        <v>134961</v>
      </c>
      <c r="D343" s="12">
        <v>650</v>
      </c>
      <c r="E343" s="12">
        <v>708</v>
      </c>
      <c r="F343" s="12">
        <v>7048</v>
      </c>
      <c r="G343" s="12">
        <v>6907</v>
      </c>
      <c r="H343" s="12">
        <v>135722</v>
      </c>
      <c r="I343" s="12">
        <v>569</v>
      </c>
      <c r="J343" s="12">
        <v>534</v>
      </c>
      <c r="K343" s="12">
        <v>7627</v>
      </c>
      <c r="L343" s="12">
        <v>7415</v>
      </c>
      <c r="M343" s="12">
        <v>136328</v>
      </c>
      <c r="N343" s="12">
        <v>599</v>
      </c>
      <c r="O343" s="12">
        <v>619</v>
      </c>
      <c r="P343" s="12">
        <v>7801</v>
      </c>
      <c r="Q343" s="12">
        <v>7404</v>
      </c>
      <c r="R343" s="12">
        <v>137477</v>
      </c>
      <c r="S343" s="12">
        <v>708</v>
      </c>
      <c r="T343" s="12">
        <v>478</v>
      </c>
      <c r="U343" s="12">
        <v>8150</v>
      </c>
      <c r="V343" s="12">
        <v>7732</v>
      </c>
      <c r="W343" s="12">
        <v>138177</v>
      </c>
      <c r="X343" s="12">
        <v>723</v>
      </c>
      <c r="Y343" s="12">
        <v>486</v>
      </c>
      <c r="Z343" s="12">
        <v>8074</v>
      </c>
      <c r="AA343" s="12">
        <v>7856</v>
      </c>
      <c r="AB343" s="12">
        <v>139156</v>
      </c>
      <c r="AC343" s="12">
        <v>783</v>
      </c>
      <c r="AD343" s="12">
        <v>446</v>
      </c>
      <c r="AE343" s="12">
        <v>8062</v>
      </c>
      <c r="AF343" s="12">
        <v>7892</v>
      </c>
      <c r="AG343" s="12">
        <v>139767</v>
      </c>
      <c r="AH343" s="12">
        <v>696</v>
      </c>
      <c r="AI343" s="12">
        <v>514</v>
      </c>
      <c r="AJ343" s="12">
        <v>8774</v>
      </c>
      <c r="AK343" s="12">
        <v>8653</v>
      </c>
      <c r="AL343" s="12">
        <v>140504</v>
      </c>
      <c r="AM343" s="12">
        <v>747</v>
      </c>
      <c r="AN343" s="12">
        <v>589</v>
      </c>
      <c r="AO343" s="12">
        <v>9091</v>
      </c>
      <c r="AP343" s="12">
        <v>8619</v>
      </c>
      <c r="AQ343" s="12">
        <v>142057</v>
      </c>
      <c r="AR343" s="12">
        <v>676</v>
      </c>
      <c r="AS343" s="12">
        <v>678</v>
      </c>
      <c r="AT343" s="12">
        <v>10104</v>
      </c>
      <c r="AU343" s="12">
        <v>8714</v>
      </c>
      <c r="AV343" s="12">
        <v>143782</v>
      </c>
      <c r="AW343" s="12">
        <v>608</v>
      </c>
      <c r="AX343" s="12">
        <v>656</v>
      </c>
      <c r="AY343" s="12">
        <v>9209</v>
      </c>
      <c r="AZ343" s="13">
        <v>7544</v>
      </c>
    </row>
    <row r="344" spans="1:52" x14ac:dyDescent="0.3">
      <c r="A344" s="1" t="s">
        <v>644</v>
      </c>
      <c r="B344" s="1" t="s">
        <v>645</v>
      </c>
      <c r="C344" s="12">
        <v>109181</v>
      </c>
      <c r="D344" s="12">
        <v>301</v>
      </c>
      <c r="E344" s="12">
        <v>140</v>
      </c>
      <c r="F344" s="12">
        <v>4234</v>
      </c>
      <c r="G344" s="12">
        <v>4361</v>
      </c>
      <c r="H344" s="12">
        <v>108999</v>
      </c>
      <c r="I344" s="12">
        <v>253</v>
      </c>
      <c r="J344" s="12">
        <v>151</v>
      </c>
      <c r="K344" s="12">
        <v>4337</v>
      </c>
      <c r="L344" s="12">
        <v>4889</v>
      </c>
      <c r="M344" s="12">
        <v>108964</v>
      </c>
      <c r="N344" s="12">
        <v>195</v>
      </c>
      <c r="O344" s="12">
        <v>192</v>
      </c>
      <c r="P344" s="12">
        <v>4616</v>
      </c>
      <c r="Q344" s="12">
        <v>4894</v>
      </c>
      <c r="R344" s="12">
        <v>109116</v>
      </c>
      <c r="S344" s="12">
        <v>207</v>
      </c>
      <c r="T344" s="12">
        <v>204</v>
      </c>
      <c r="U344" s="12">
        <v>4690</v>
      </c>
      <c r="V344" s="12">
        <v>4814</v>
      </c>
      <c r="W344" s="12">
        <v>109685</v>
      </c>
      <c r="X344" s="12">
        <v>208</v>
      </c>
      <c r="Y344" s="12">
        <v>177</v>
      </c>
      <c r="Z344" s="12">
        <v>4996</v>
      </c>
      <c r="AA344" s="12">
        <v>4669</v>
      </c>
      <c r="AB344" s="12">
        <v>110136</v>
      </c>
      <c r="AC344" s="12">
        <v>221</v>
      </c>
      <c r="AD344" s="12">
        <v>190</v>
      </c>
      <c r="AE344" s="12">
        <v>4746</v>
      </c>
      <c r="AF344" s="12">
        <v>4596</v>
      </c>
      <c r="AG344" s="12">
        <v>110400</v>
      </c>
      <c r="AH344" s="12">
        <v>222</v>
      </c>
      <c r="AI344" s="12">
        <v>208</v>
      </c>
      <c r="AJ344" s="12">
        <v>5064</v>
      </c>
      <c r="AK344" s="12">
        <v>4909</v>
      </c>
      <c r="AL344" s="12">
        <v>110527</v>
      </c>
      <c r="AM344" s="12">
        <v>188</v>
      </c>
      <c r="AN344" s="12">
        <v>194</v>
      </c>
      <c r="AO344" s="12">
        <v>5227</v>
      </c>
      <c r="AP344" s="12">
        <v>5127</v>
      </c>
      <c r="AQ344" s="12">
        <v>110788</v>
      </c>
      <c r="AR344" s="12">
        <v>196</v>
      </c>
      <c r="AS344" s="12">
        <v>85</v>
      </c>
      <c r="AT344" s="12">
        <v>5432</v>
      </c>
      <c r="AU344" s="12">
        <v>5325</v>
      </c>
      <c r="AV344" s="12">
        <v>111086</v>
      </c>
      <c r="AW344" s="12">
        <v>193</v>
      </c>
      <c r="AX344" s="12">
        <v>101</v>
      </c>
      <c r="AY344" s="12">
        <v>4778</v>
      </c>
      <c r="AZ344" s="13">
        <v>4462</v>
      </c>
    </row>
    <row r="345" spans="1:52" x14ac:dyDescent="0.3">
      <c r="A345" s="1" t="s">
        <v>646</v>
      </c>
      <c r="B345" s="1" t="s">
        <v>647</v>
      </c>
      <c r="C345" s="12">
        <v>162113</v>
      </c>
      <c r="D345" s="12">
        <v>683</v>
      </c>
      <c r="E345" s="12">
        <v>335</v>
      </c>
      <c r="F345" s="12">
        <v>7085</v>
      </c>
      <c r="G345" s="12">
        <v>6360</v>
      </c>
      <c r="H345" s="12">
        <v>163038</v>
      </c>
      <c r="I345" s="12">
        <v>537</v>
      </c>
      <c r="J345" s="12">
        <v>465</v>
      </c>
      <c r="K345" s="12">
        <v>7515</v>
      </c>
      <c r="L345" s="12">
        <v>6818</v>
      </c>
      <c r="M345" s="12">
        <v>164006</v>
      </c>
      <c r="N345" s="12">
        <v>533</v>
      </c>
      <c r="O345" s="12">
        <v>435</v>
      </c>
      <c r="P345" s="12">
        <v>7402</v>
      </c>
      <c r="Q345" s="12">
        <v>6574</v>
      </c>
      <c r="R345" s="12">
        <v>164834</v>
      </c>
      <c r="S345" s="12">
        <v>666</v>
      </c>
      <c r="T345" s="12">
        <v>335</v>
      </c>
      <c r="U345" s="12">
        <v>7616</v>
      </c>
      <c r="V345" s="12">
        <v>7160</v>
      </c>
      <c r="W345" s="12">
        <v>165510</v>
      </c>
      <c r="X345" s="12">
        <v>781</v>
      </c>
      <c r="Y345" s="12">
        <v>468</v>
      </c>
      <c r="Z345" s="12">
        <v>7573</v>
      </c>
      <c r="AA345" s="12">
        <v>7193</v>
      </c>
      <c r="AB345" s="12">
        <v>166526</v>
      </c>
      <c r="AC345" s="12">
        <v>808</v>
      </c>
      <c r="AD345" s="12">
        <v>484</v>
      </c>
      <c r="AE345" s="12">
        <v>7537</v>
      </c>
      <c r="AF345" s="12">
        <v>6913</v>
      </c>
      <c r="AG345" s="12">
        <v>167216</v>
      </c>
      <c r="AH345" s="12">
        <v>700</v>
      </c>
      <c r="AI345" s="12">
        <v>522</v>
      </c>
      <c r="AJ345" s="12">
        <v>8203</v>
      </c>
      <c r="AK345" s="12">
        <v>7762</v>
      </c>
      <c r="AL345" s="12">
        <v>167861</v>
      </c>
      <c r="AM345" s="12">
        <v>746</v>
      </c>
      <c r="AN345" s="12">
        <v>497</v>
      </c>
      <c r="AO345" s="12">
        <v>8120</v>
      </c>
      <c r="AP345" s="12">
        <v>7443</v>
      </c>
      <c r="AQ345" s="12">
        <v>168345</v>
      </c>
      <c r="AR345" s="12">
        <v>649</v>
      </c>
      <c r="AS345" s="12">
        <v>722</v>
      </c>
      <c r="AT345" s="12">
        <v>8386</v>
      </c>
      <c r="AU345" s="12">
        <v>7531</v>
      </c>
      <c r="AV345" s="12">
        <v>168696</v>
      </c>
      <c r="AW345" s="12">
        <v>587</v>
      </c>
      <c r="AX345" s="12">
        <v>513</v>
      </c>
      <c r="AY345" s="12">
        <v>7038</v>
      </c>
      <c r="AZ345" s="13">
        <v>6490</v>
      </c>
    </row>
    <row r="346" spans="1:52" x14ac:dyDescent="0.3">
      <c r="A346" s="1" t="s">
        <v>648</v>
      </c>
      <c r="B346" s="1" t="s">
        <v>649</v>
      </c>
      <c r="C346" s="12">
        <v>108318</v>
      </c>
      <c r="D346" s="12">
        <v>174</v>
      </c>
      <c r="E346" s="12">
        <v>95</v>
      </c>
      <c r="F346" s="12">
        <v>4712</v>
      </c>
      <c r="G346" s="12">
        <v>4364</v>
      </c>
      <c r="H346" s="12">
        <v>108443</v>
      </c>
      <c r="I346" s="12">
        <v>130</v>
      </c>
      <c r="J346" s="12">
        <v>70</v>
      </c>
      <c r="K346" s="12">
        <v>4897</v>
      </c>
      <c r="L346" s="12">
        <v>4759</v>
      </c>
      <c r="M346" s="12">
        <v>110323</v>
      </c>
      <c r="N346" s="12">
        <v>120</v>
      </c>
      <c r="O346" s="12">
        <v>106</v>
      </c>
      <c r="P346" s="12">
        <v>5265</v>
      </c>
      <c r="Q346" s="12">
        <v>4589</v>
      </c>
      <c r="R346" s="12">
        <v>110688</v>
      </c>
      <c r="S346" s="12">
        <v>118</v>
      </c>
      <c r="T346" s="12">
        <v>88</v>
      </c>
      <c r="U346" s="12">
        <v>5420</v>
      </c>
      <c r="V346" s="12">
        <v>4978</v>
      </c>
      <c r="W346" s="12">
        <v>110712</v>
      </c>
      <c r="X346" s="12">
        <v>139</v>
      </c>
      <c r="Y346" s="12">
        <v>93</v>
      </c>
      <c r="Z346" s="12">
        <v>5250</v>
      </c>
      <c r="AA346" s="12">
        <v>4922</v>
      </c>
      <c r="AB346" s="12">
        <v>111173</v>
      </c>
      <c r="AC346" s="12">
        <v>156</v>
      </c>
      <c r="AD346" s="12">
        <v>76</v>
      </c>
      <c r="AE346" s="12">
        <v>5408</v>
      </c>
      <c r="AF346" s="12">
        <v>4875</v>
      </c>
      <c r="AG346" s="12">
        <v>111890</v>
      </c>
      <c r="AH346" s="12">
        <v>128</v>
      </c>
      <c r="AI346" s="12">
        <v>61</v>
      </c>
      <c r="AJ346" s="12">
        <v>6281</v>
      </c>
      <c r="AK346" s="12">
        <v>5816</v>
      </c>
      <c r="AL346" s="12">
        <v>112126</v>
      </c>
      <c r="AM346" s="12">
        <v>144</v>
      </c>
      <c r="AN346" s="12">
        <v>69</v>
      </c>
      <c r="AO346" s="12">
        <v>6001</v>
      </c>
      <c r="AP346" s="12">
        <v>5580</v>
      </c>
      <c r="AQ346" s="12">
        <v>112436</v>
      </c>
      <c r="AR346" s="12">
        <v>131</v>
      </c>
      <c r="AS346" s="12">
        <v>70</v>
      </c>
      <c r="AT346" s="12">
        <v>6395</v>
      </c>
      <c r="AU346" s="12">
        <v>5828</v>
      </c>
      <c r="AV346" s="12">
        <v>112369</v>
      </c>
      <c r="AW346" s="12">
        <v>122</v>
      </c>
      <c r="AX346" s="12">
        <v>53</v>
      </c>
      <c r="AY346" s="12">
        <v>5489</v>
      </c>
      <c r="AZ346" s="13">
        <v>4935</v>
      </c>
    </row>
    <row r="347" spans="1:52" x14ac:dyDescent="0.3">
      <c r="A347" s="1" t="s">
        <v>650</v>
      </c>
      <c r="B347" s="1" t="s">
        <v>651</v>
      </c>
      <c r="C347" s="12">
        <v>148164</v>
      </c>
      <c r="D347" s="12">
        <v>536</v>
      </c>
      <c r="E347" s="12">
        <v>189</v>
      </c>
      <c r="F347" s="12">
        <v>3160</v>
      </c>
      <c r="G347" s="12">
        <v>3315</v>
      </c>
      <c r="H347" s="12">
        <v>148311</v>
      </c>
      <c r="I347" s="12">
        <v>652</v>
      </c>
      <c r="J347" s="12">
        <v>300</v>
      </c>
      <c r="K347" s="12">
        <v>3287</v>
      </c>
      <c r="L347" s="12">
        <v>3572</v>
      </c>
      <c r="M347" s="12">
        <v>148384</v>
      </c>
      <c r="N347" s="12">
        <v>286</v>
      </c>
      <c r="O347" s="12">
        <v>183</v>
      </c>
      <c r="P347" s="12">
        <v>3451</v>
      </c>
      <c r="Q347" s="12">
        <v>3414</v>
      </c>
      <c r="R347" s="12">
        <v>148572</v>
      </c>
      <c r="S347" s="12">
        <v>281</v>
      </c>
      <c r="T347" s="12">
        <v>244</v>
      </c>
      <c r="U347" s="12">
        <v>3651</v>
      </c>
      <c r="V347" s="12">
        <v>3531</v>
      </c>
      <c r="W347" s="12">
        <v>148495</v>
      </c>
      <c r="X347" s="12">
        <v>349</v>
      </c>
      <c r="Y347" s="12">
        <v>219</v>
      </c>
      <c r="Z347" s="12">
        <v>3481</v>
      </c>
      <c r="AA347" s="12">
        <v>3565</v>
      </c>
      <c r="AB347" s="12">
        <v>149194</v>
      </c>
      <c r="AC347" s="12">
        <v>281</v>
      </c>
      <c r="AD347" s="12">
        <v>132</v>
      </c>
      <c r="AE347" s="12">
        <v>3777</v>
      </c>
      <c r="AF347" s="12">
        <v>3300</v>
      </c>
      <c r="AG347" s="12">
        <v>149555</v>
      </c>
      <c r="AH347" s="12">
        <v>311</v>
      </c>
      <c r="AI347" s="12">
        <v>196</v>
      </c>
      <c r="AJ347" s="12">
        <v>4139</v>
      </c>
      <c r="AK347" s="12">
        <v>3725</v>
      </c>
      <c r="AL347" s="12">
        <v>150265</v>
      </c>
      <c r="AM347" s="12">
        <v>329</v>
      </c>
      <c r="AN347" s="12">
        <v>107</v>
      </c>
      <c r="AO347" s="12">
        <v>4584</v>
      </c>
      <c r="AP347" s="12">
        <v>3852</v>
      </c>
      <c r="AQ347" s="12">
        <v>150976</v>
      </c>
      <c r="AR347" s="12">
        <v>465</v>
      </c>
      <c r="AS347" s="12">
        <v>151</v>
      </c>
      <c r="AT347" s="12">
        <v>4609</v>
      </c>
      <c r="AU347" s="12">
        <v>3991</v>
      </c>
      <c r="AV347" s="12">
        <v>151133</v>
      </c>
      <c r="AW347" s="12">
        <v>422</v>
      </c>
      <c r="AX347" s="12">
        <v>87</v>
      </c>
      <c r="AY347" s="12">
        <v>3831</v>
      </c>
      <c r="AZ347" s="13">
        <v>3584</v>
      </c>
    </row>
    <row r="348" spans="1:52" x14ac:dyDescent="0.3">
      <c r="A348" s="1" t="s">
        <v>652</v>
      </c>
      <c r="B348" s="1" t="s">
        <v>653</v>
      </c>
      <c r="C348" s="12">
        <v>235870</v>
      </c>
      <c r="D348" s="12">
        <v>4923</v>
      </c>
      <c r="E348" s="12">
        <v>2816</v>
      </c>
      <c r="F348" s="12">
        <v>15322</v>
      </c>
      <c r="G348" s="12">
        <v>16285</v>
      </c>
      <c r="H348" s="12">
        <v>238519</v>
      </c>
      <c r="I348" s="12">
        <v>3957</v>
      </c>
      <c r="J348" s="12">
        <v>2648</v>
      </c>
      <c r="K348" s="12">
        <v>17084</v>
      </c>
      <c r="L348" s="12">
        <v>17352</v>
      </c>
      <c r="M348" s="12">
        <v>239858</v>
      </c>
      <c r="N348" s="12">
        <v>4526</v>
      </c>
      <c r="O348" s="12">
        <v>2643</v>
      </c>
      <c r="P348" s="12">
        <v>14838</v>
      </c>
      <c r="Q348" s="12">
        <v>16872</v>
      </c>
      <c r="R348" s="12">
        <v>242106</v>
      </c>
      <c r="S348" s="12">
        <v>5299</v>
      </c>
      <c r="T348" s="12">
        <v>2340</v>
      </c>
      <c r="U348" s="12">
        <v>15101</v>
      </c>
      <c r="V348" s="12">
        <v>17325</v>
      </c>
      <c r="W348" s="12">
        <v>246054</v>
      </c>
      <c r="X348" s="12">
        <v>5892</v>
      </c>
      <c r="Y348" s="12">
        <v>2655</v>
      </c>
      <c r="Z348" s="12">
        <v>16103</v>
      </c>
      <c r="AA348" s="12">
        <v>16913</v>
      </c>
      <c r="AB348" s="12">
        <v>250377</v>
      </c>
      <c r="AC348" s="12">
        <v>5836</v>
      </c>
      <c r="AD348" s="12">
        <v>2685</v>
      </c>
      <c r="AE348" s="12">
        <v>16210</v>
      </c>
      <c r="AF348" s="12">
        <v>16493</v>
      </c>
      <c r="AG348" s="12">
        <v>252359</v>
      </c>
      <c r="AH348" s="12">
        <v>4957</v>
      </c>
      <c r="AI348" s="12">
        <v>3103</v>
      </c>
      <c r="AJ348" s="12">
        <v>18290</v>
      </c>
      <c r="AK348" s="12">
        <v>19380</v>
      </c>
      <c r="AL348" s="12">
        <v>252796</v>
      </c>
      <c r="AM348" s="12">
        <v>5913</v>
      </c>
      <c r="AN348" s="12">
        <v>3755</v>
      </c>
      <c r="AO348" s="12">
        <v>17712</v>
      </c>
      <c r="AP348" s="12">
        <v>20523</v>
      </c>
      <c r="AQ348" s="12">
        <v>252520</v>
      </c>
      <c r="AR348" s="12">
        <v>5966</v>
      </c>
      <c r="AS348" s="12">
        <v>3827</v>
      </c>
      <c r="AT348" s="12">
        <v>17866</v>
      </c>
      <c r="AU348" s="12">
        <v>21404</v>
      </c>
      <c r="AV348" s="12">
        <v>252872</v>
      </c>
      <c r="AW348" s="12">
        <v>6790</v>
      </c>
      <c r="AX348" s="12">
        <v>3869</v>
      </c>
      <c r="AY348" s="12">
        <v>15531</v>
      </c>
      <c r="AZ348" s="13">
        <v>19067</v>
      </c>
    </row>
    <row r="349" spans="1:52" x14ac:dyDescent="0.3">
      <c r="A349" s="1" t="s">
        <v>654</v>
      </c>
      <c r="B349" s="1" t="s">
        <v>655</v>
      </c>
      <c r="C349" s="12">
        <v>174274</v>
      </c>
      <c r="D349" s="12">
        <v>918</v>
      </c>
      <c r="E349" s="12">
        <v>858</v>
      </c>
      <c r="F349" s="12">
        <v>7680</v>
      </c>
      <c r="G349" s="12">
        <v>6953</v>
      </c>
      <c r="H349" s="12">
        <v>175091</v>
      </c>
      <c r="I349" s="12">
        <v>663</v>
      </c>
      <c r="J349" s="12">
        <v>687</v>
      </c>
      <c r="K349" s="12">
        <v>7999</v>
      </c>
      <c r="L349" s="12">
        <v>7742</v>
      </c>
      <c r="M349" s="12">
        <v>176236</v>
      </c>
      <c r="N349" s="12">
        <v>634</v>
      </c>
      <c r="O349" s="12">
        <v>556</v>
      </c>
      <c r="P349" s="12">
        <v>7862</v>
      </c>
      <c r="Q349" s="12">
        <v>7297</v>
      </c>
      <c r="R349" s="12">
        <v>178367</v>
      </c>
      <c r="S349" s="12">
        <v>754</v>
      </c>
      <c r="T349" s="12">
        <v>457</v>
      </c>
      <c r="U349" s="12">
        <v>8783</v>
      </c>
      <c r="V349" s="12">
        <v>7483</v>
      </c>
      <c r="W349" s="12">
        <v>179234</v>
      </c>
      <c r="X349" s="12">
        <v>864</v>
      </c>
      <c r="Y349" s="12">
        <v>434</v>
      </c>
      <c r="Z349" s="12">
        <v>8014</v>
      </c>
      <c r="AA349" s="12">
        <v>7900</v>
      </c>
      <c r="AB349" s="12">
        <v>180606</v>
      </c>
      <c r="AC349" s="12">
        <v>879</v>
      </c>
      <c r="AD349" s="12">
        <v>558</v>
      </c>
      <c r="AE349" s="12">
        <v>8069</v>
      </c>
      <c r="AF349" s="12">
        <v>7424</v>
      </c>
      <c r="AG349" s="12">
        <v>181808</v>
      </c>
      <c r="AH349" s="12">
        <v>796</v>
      </c>
      <c r="AI349" s="12">
        <v>478</v>
      </c>
      <c r="AJ349" s="12">
        <v>9098</v>
      </c>
      <c r="AK349" s="12">
        <v>8397</v>
      </c>
      <c r="AL349" s="12">
        <v>182463</v>
      </c>
      <c r="AM349" s="12">
        <v>823</v>
      </c>
      <c r="AN349" s="12">
        <v>620</v>
      </c>
      <c r="AO349" s="12">
        <v>8887</v>
      </c>
      <c r="AP349" s="12">
        <v>8509</v>
      </c>
      <c r="AQ349" s="12">
        <v>183125</v>
      </c>
      <c r="AR349" s="12">
        <v>763</v>
      </c>
      <c r="AS349" s="12">
        <v>485</v>
      </c>
      <c r="AT349" s="12">
        <v>9541</v>
      </c>
      <c r="AU349" s="12">
        <v>9381</v>
      </c>
      <c r="AV349" s="12">
        <v>182773</v>
      </c>
      <c r="AW349" s="12">
        <v>743</v>
      </c>
      <c r="AX349" s="12">
        <v>414</v>
      </c>
      <c r="AY349" s="12">
        <v>7535</v>
      </c>
      <c r="AZ349" s="13">
        <v>8119</v>
      </c>
    </row>
    <row r="350" spans="1:52" x14ac:dyDescent="0.3">
      <c r="A350" s="1" t="s">
        <v>656</v>
      </c>
      <c r="B350" s="1" t="s">
        <v>657</v>
      </c>
      <c r="C350" s="12">
        <v>288717</v>
      </c>
      <c r="D350" s="12">
        <v>8557</v>
      </c>
      <c r="E350" s="12">
        <v>3494</v>
      </c>
      <c r="F350" s="12">
        <v>23874</v>
      </c>
      <c r="G350" s="12">
        <v>26096</v>
      </c>
      <c r="H350" s="12">
        <v>293440</v>
      </c>
      <c r="I350" s="12">
        <v>7754</v>
      </c>
      <c r="J350" s="12">
        <v>4572</v>
      </c>
      <c r="K350" s="12">
        <v>24736</v>
      </c>
      <c r="L350" s="12">
        <v>26926</v>
      </c>
      <c r="M350" s="12">
        <v>298663</v>
      </c>
      <c r="N350" s="12">
        <v>8241</v>
      </c>
      <c r="O350" s="12">
        <v>4415</v>
      </c>
      <c r="P350" s="12">
        <v>25267</v>
      </c>
      <c r="Q350" s="12">
        <v>27520</v>
      </c>
      <c r="R350" s="12">
        <v>302818</v>
      </c>
      <c r="S350" s="12">
        <v>8778</v>
      </c>
      <c r="T350" s="12">
        <v>4456</v>
      </c>
      <c r="U350" s="12">
        <v>25873</v>
      </c>
      <c r="V350" s="12">
        <v>29411</v>
      </c>
      <c r="W350" s="12">
        <v>308434</v>
      </c>
      <c r="X350" s="12">
        <v>9081</v>
      </c>
      <c r="Y350" s="12">
        <v>4332</v>
      </c>
      <c r="Z350" s="12">
        <v>26806</v>
      </c>
      <c r="AA350" s="12">
        <v>29244</v>
      </c>
      <c r="AB350" s="12">
        <v>311655</v>
      </c>
      <c r="AC350" s="12">
        <v>8294</v>
      </c>
      <c r="AD350" s="12">
        <v>4801</v>
      </c>
      <c r="AE350" s="12">
        <v>25742</v>
      </c>
      <c r="AF350" s="12">
        <v>29214</v>
      </c>
      <c r="AG350" s="12">
        <v>314232</v>
      </c>
      <c r="AH350" s="12">
        <v>7837</v>
      </c>
      <c r="AI350" s="12">
        <v>5568</v>
      </c>
      <c r="AJ350" s="12">
        <v>29296</v>
      </c>
      <c r="AK350" s="12">
        <v>32005</v>
      </c>
      <c r="AL350" s="12">
        <v>317256</v>
      </c>
      <c r="AM350" s="12">
        <v>8714</v>
      </c>
      <c r="AN350" s="12">
        <v>5628</v>
      </c>
      <c r="AO350" s="12">
        <v>30312</v>
      </c>
      <c r="AP350" s="12">
        <v>33342</v>
      </c>
      <c r="AQ350" s="12">
        <v>318830</v>
      </c>
      <c r="AR350" s="12">
        <v>8290</v>
      </c>
      <c r="AS350" s="12">
        <v>7267</v>
      </c>
      <c r="AT350" s="12">
        <v>32846</v>
      </c>
      <c r="AU350" s="12">
        <v>35052</v>
      </c>
      <c r="AV350" s="12">
        <v>320017</v>
      </c>
      <c r="AW350" s="12">
        <v>9212</v>
      </c>
      <c r="AX350" s="12">
        <v>6568</v>
      </c>
      <c r="AY350" s="12">
        <v>27835</v>
      </c>
      <c r="AZ350" s="13">
        <v>31683</v>
      </c>
    </row>
    <row r="351" spans="1:52" x14ac:dyDescent="0.3">
      <c r="A351" s="1" t="s">
        <v>658</v>
      </c>
      <c r="B351" s="1" t="s">
        <v>659</v>
      </c>
      <c r="C351" s="12">
        <v>95852</v>
      </c>
      <c r="D351" s="12">
        <v>562</v>
      </c>
      <c r="E351" s="12">
        <v>459</v>
      </c>
      <c r="F351" s="12">
        <v>5095</v>
      </c>
      <c r="G351" s="12">
        <v>4617</v>
      </c>
      <c r="H351" s="12">
        <v>96737</v>
      </c>
      <c r="I351" s="12">
        <v>461</v>
      </c>
      <c r="J351" s="12">
        <v>390</v>
      </c>
      <c r="K351" s="12">
        <v>5262</v>
      </c>
      <c r="L351" s="12">
        <v>4808</v>
      </c>
      <c r="M351" s="12">
        <v>97371</v>
      </c>
      <c r="N351" s="12">
        <v>418</v>
      </c>
      <c r="O351" s="12">
        <v>404</v>
      </c>
      <c r="P351" s="12">
        <v>4941</v>
      </c>
      <c r="Q351" s="12">
        <v>4754</v>
      </c>
      <c r="R351" s="12">
        <v>97941</v>
      </c>
      <c r="S351" s="12">
        <v>542</v>
      </c>
      <c r="T351" s="12">
        <v>366</v>
      </c>
      <c r="U351" s="12">
        <v>5339</v>
      </c>
      <c r="V351" s="12">
        <v>5452</v>
      </c>
      <c r="W351" s="12">
        <v>98419</v>
      </c>
      <c r="X351" s="12">
        <v>636</v>
      </c>
      <c r="Y351" s="12">
        <v>361</v>
      </c>
      <c r="Z351" s="12">
        <v>5400</v>
      </c>
      <c r="AA351" s="12">
        <v>5520</v>
      </c>
      <c r="AB351" s="12">
        <v>98869</v>
      </c>
      <c r="AC351" s="12">
        <v>669</v>
      </c>
      <c r="AD351" s="12">
        <v>353</v>
      </c>
      <c r="AE351" s="12">
        <v>5165</v>
      </c>
      <c r="AF351" s="12">
        <v>5427</v>
      </c>
      <c r="AG351" s="12">
        <v>99120</v>
      </c>
      <c r="AH351" s="12">
        <v>567</v>
      </c>
      <c r="AI351" s="12">
        <v>415</v>
      </c>
      <c r="AJ351" s="12">
        <v>5930</v>
      </c>
      <c r="AK351" s="12">
        <v>6182</v>
      </c>
      <c r="AL351" s="12">
        <v>99334</v>
      </c>
      <c r="AM351" s="12">
        <v>621</v>
      </c>
      <c r="AN351" s="12">
        <v>464</v>
      </c>
      <c r="AO351" s="12">
        <v>5890</v>
      </c>
      <c r="AP351" s="12">
        <v>6235</v>
      </c>
      <c r="AQ351" s="12">
        <v>99844</v>
      </c>
      <c r="AR351" s="12">
        <v>544</v>
      </c>
      <c r="AS351" s="12">
        <v>385</v>
      </c>
      <c r="AT351" s="12">
        <v>6304</v>
      </c>
      <c r="AU351" s="12">
        <v>6279</v>
      </c>
      <c r="AV351" s="12">
        <v>99873</v>
      </c>
      <c r="AW351" s="12">
        <v>493</v>
      </c>
      <c r="AX351" s="12">
        <v>477</v>
      </c>
      <c r="AY351" s="12">
        <v>5637</v>
      </c>
      <c r="AZ351" s="13">
        <v>5820</v>
      </c>
    </row>
    <row r="352" spans="1:52" x14ac:dyDescent="0.3">
      <c r="A352" s="1" t="s">
        <v>660</v>
      </c>
      <c r="B352" s="1" t="s">
        <v>661</v>
      </c>
      <c r="C352" s="12">
        <v>141248</v>
      </c>
      <c r="D352" s="12">
        <v>772</v>
      </c>
      <c r="E352" s="12">
        <v>897</v>
      </c>
      <c r="F352" s="12">
        <v>7812</v>
      </c>
      <c r="G352" s="12">
        <v>7146</v>
      </c>
      <c r="H352" s="12">
        <v>142137</v>
      </c>
      <c r="I352" s="12">
        <v>597</v>
      </c>
      <c r="J352" s="12">
        <v>938</v>
      </c>
      <c r="K352" s="12">
        <v>8154</v>
      </c>
      <c r="L352" s="12">
        <v>7906</v>
      </c>
      <c r="M352" s="12">
        <v>143458</v>
      </c>
      <c r="N352" s="12">
        <v>635</v>
      </c>
      <c r="O352" s="12">
        <v>679</v>
      </c>
      <c r="P352" s="12">
        <v>8198</v>
      </c>
      <c r="Q352" s="12">
        <v>7655</v>
      </c>
      <c r="R352" s="12">
        <v>145208</v>
      </c>
      <c r="S352" s="12">
        <v>769</v>
      </c>
      <c r="T352" s="12">
        <v>518</v>
      </c>
      <c r="U352" s="12">
        <v>8599</v>
      </c>
      <c r="V352" s="12">
        <v>7981</v>
      </c>
      <c r="W352" s="12">
        <v>146188</v>
      </c>
      <c r="X352" s="12">
        <v>828</v>
      </c>
      <c r="Y352" s="12">
        <v>459</v>
      </c>
      <c r="Z352" s="12">
        <v>8210</v>
      </c>
      <c r="AA352" s="12">
        <v>8279</v>
      </c>
      <c r="AB352" s="12">
        <v>147025</v>
      </c>
      <c r="AC352" s="12">
        <v>907</v>
      </c>
      <c r="AD352" s="12">
        <v>412</v>
      </c>
      <c r="AE352" s="12">
        <v>7817</v>
      </c>
      <c r="AF352" s="12">
        <v>8263</v>
      </c>
      <c r="AG352" s="12">
        <v>147095</v>
      </c>
      <c r="AH352" s="12">
        <v>807</v>
      </c>
      <c r="AI352" s="12">
        <v>498</v>
      </c>
      <c r="AJ352" s="12">
        <v>8446</v>
      </c>
      <c r="AK352" s="12">
        <v>9304</v>
      </c>
      <c r="AL352" s="12">
        <v>147373</v>
      </c>
      <c r="AM352" s="12">
        <v>799</v>
      </c>
      <c r="AN352" s="12">
        <v>626</v>
      </c>
      <c r="AO352" s="12">
        <v>8615</v>
      </c>
      <c r="AP352" s="12">
        <v>9060</v>
      </c>
      <c r="AQ352" s="12">
        <v>148452</v>
      </c>
      <c r="AR352" s="12">
        <v>706</v>
      </c>
      <c r="AS352" s="12">
        <v>516</v>
      </c>
      <c r="AT352" s="12">
        <v>9251</v>
      </c>
      <c r="AU352" s="12">
        <v>8960</v>
      </c>
      <c r="AV352" s="12">
        <v>149317</v>
      </c>
      <c r="AW352" s="12">
        <v>635</v>
      </c>
      <c r="AX352" s="12">
        <v>543</v>
      </c>
      <c r="AY352" s="12">
        <v>8371</v>
      </c>
      <c r="AZ352" s="13">
        <v>7917</v>
      </c>
    </row>
    <row r="353" spans="1:52" x14ac:dyDescent="0.3">
      <c r="A353" s="1" t="s">
        <v>663</v>
      </c>
      <c r="B353" s="1" t="s">
        <v>664</v>
      </c>
      <c r="C353" s="12">
        <v>175405</v>
      </c>
      <c r="D353" s="12">
        <v>383</v>
      </c>
      <c r="E353" s="12">
        <v>270</v>
      </c>
      <c r="F353" s="12">
        <v>4493</v>
      </c>
      <c r="G353" s="12">
        <v>4343</v>
      </c>
      <c r="H353" s="12">
        <v>176124</v>
      </c>
      <c r="I353" s="12">
        <v>250</v>
      </c>
      <c r="J353" s="12">
        <v>210</v>
      </c>
      <c r="K353" s="12">
        <v>4923</v>
      </c>
      <c r="L353" s="12">
        <v>4699</v>
      </c>
      <c r="M353" s="12">
        <v>176221</v>
      </c>
      <c r="N353" s="12">
        <v>256</v>
      </c>
      <c r="O353" s="12">
        <v>243</v>
      </c>
      <c r="P353" s="12">
        <v>4848</v>
      </c>
      <c r="Q353" s="12">
        <v>4956</v>
      </c>
      <c r="R353" s="12">
        <v>177191</v>
      </c>
      <c r="S353" s="12">
        <v>317</v>
      </c>
      <c r="T353" s="12">
        <v>263</v>
      </c>
      <c r="U353" s="12">
        <v>5297</v>
      </c>
      <c r="V353" s="12">
        <v>4698</v>
      </c>
      <c r="W353" s="12">
        <v>177592</v>
      </c>
      <c r="X353" s="12">
        <v>341</v>
      </c>
      <c r="Y353" s="12">
        <v>240</v>
      </c>
      <c r="Z353" s="12">
        <v>5158</v>
      </c>
      <c r="AA353" s="12">
        <v>4877</v>
      </c>
      <c r="AB353" s="12">
        <v>178480</v>
      </c>
      <c r="AC353" s="12">
        <v>434</v>
      </c>
      <c r="AD353" s="12">
        <v>237</v>
      </c>
      <c r="AE353" s="12">
        <v>5353</v>
      </c>
      <c r="AF353" s="12">
        <v>4749</v>
      </c>
      <c r="AG353" s="12">
        <v>179331</v>
      </c>
      <c r="AH353" s="12">
        <v>416</v>
      </c>
      <c r="AI353" s="12">
        <v>339</v>
      </c>
      <c r="AJ353" s="12">
        <v>6412</v>
      </c>
      <c r="AK353" s="12">
        <v>5745</v>
      </c>
      <c r="AL353" s="12">
        <v>180049</v>
      </c>
      <c r="AM353" s="12">
        <v>435</v>
      </c>
      <c r="AN353" s="12">
        <v>372</v>
      </c>
      <c r="AO353" s="12">
        <v>6384</v>
      </c>
      <c r="AP353" s="12">
        <v>5693</v>
      </c>
      <c r="AQ353" s="12">
        <v>180585</v>
      </c>
      <c r="AR353" s="12">
        <v>413</v>
      </c>
      <c r="AS353" s="12">
        <v>218</v>
      </c>
      <c r="AT353" s="12">
        <v>6673</v>
      </c>
      <c r="AU353" s="12">
        <v>6270</v>
      </c>
      <c r="AV353" s="12">
        <v>181095</v>
      </c>
      <c r="AW353" s="12">
        <v>382</v>
      </c>
      <c r="AX353" s="12">
        <v>300</v>
      </c>
      <c r="AY353" s="12">
        <v>6167</v>
      </c>
      <c r="AZ353" s="13">
        <v>5342</v>
      </c>
    </row>
    <row r="354" spans="1:52" x14ac:dyDescent="0.3">
      <c r="A354" s="1" t="s">
        <v>665</v>
      </c>
      <c r="B354" s="1" t="s">
        <v>666</v>
      </c>
      <c r="C354" s="12">
        <v>130895</v>
      </c>
      <c r="D354" s="12">
        <v>572</v>
      </c>
      <c r="E354" s="12">
        <v>291</v>
      </c>
      <c r="F354" s="12">
        <v>5395</v>
      </c>
      <c r="G354" s="12">
        <v>5309</v>
      </c>
      <c r="H354" s="12">
        <v>131554</v>
      </c>
      <c r="I354" s="12">
        <v>530</v>
      </c>
      <c r="J354" s="12">
        <v>421</v>
      </c>
      <c r="K354" s="12">
        <v>5851</v>
      </c>
      <c r="L354" s="12">
        <v>5356</v>
      </c>
      <c r="M354" s="12">
        <v>131984</v>
      </c>
      <c r="N354" s="12">
        <v>576</v>
      </c>
      <c r="O354" s="12">
        <v>395</v>
      </c>
      <c r="P354" s="12">
        <v>5542</v>
      </c>
      <c r="Q354" s="12">
        <v>5254</v>
      </c>
      <c r="R354" s="12">
        <v>132044</v>
      </c>
      <c r="S354" s="12">
        <v>600</v>
      </c>
      <c r="T354" s="12">
        <v>433</v>
      </c>
      <c r="U354" s="12">
        <v>5498</v>
      </c>
      <c r="V354" s="12">
        <v>5676</v>
      </c>
      <c r="W354" s="12">
        <v>132220</v>
      </c>
      <c r="X354" s="12">
        <v>651</v>
      </c>
      <c r="Y354" s="12">
        <v>363</v>
      </c>
      <c r="Z354" s="12">
        <v>5418</v>
      </c>
      <c r="AA354" s="12">
        <v>5454</v>
      </c>
      <c r="AB354" s="12">
        <v>133664</v>
      </c>
      <c r="AC354" s="12">
        <v>628</v>
      </c>
      <c r="AD354" s="12">
        <v>352</v>
      </c>
      <c r="AE354" s="12">
        <v>5908</v>
      </c>
      <c r="AF354" s="12">
        <v>5469</v>
      </c>
      <c r="AG354" s="12">
        <v>134764</v>
      </c>
      <c r="AH354" s="12">
        <v>574</v>
      </c>
      <c r="AI354" s="12">
        <v>196</v>
      </c>
      <c r="AJ354" s="12">
        <v>6993</v>
      </c>
      <c r="AK354" s="12">
        <v>6234</v>
      </c>
      <c r="AL354" s="12">
        <v>135880</v>
      </c>
      <c r="AM354" s="12">
        <v>535</v>
      </c>
      <c r="AN354" s="12">
        <v>249</v>
      </c>
      <c r="AO354" s="12">
        <v>6860</v>
      </c>
      <c r="AP354" s="12">
        <v>5835</v>
      </c>
      <c r="AQ354" s="12">
        <v>137280</v>
      </c>
      <c r="AR354" s="12">
        <v>465</v>
      </c>
      <c r="AS354" s="12">
        <v>232</v>
      </c>
      <c r="AT354" s="12">
        <v>7088</v>
      </c>
      <c r="AU354" s="12">
        <v>5932</v>
      </c>
      <c r="AV354" s="12">
        <v>137858</v>
      </c>
      <c r="AW354" s="12">
        <v>421</v>
      </c>
      <c r="AX354" s="12">
        <v>199</v>
      </c>
      <c r="AY354" s="12">
        <v>6031</v>
      </c>
      <c r="AZ354" s="13">
        <v>5138</v>
      </c>
    </row>
    <row r="355" spans="1:52" x14ac:dyDescent="0.3">
      <c r="A355" s="1" t="s">
        <v>667</v>
      </c>
      <c r="B355" s="1" t="s">
        <v>668</v>
      </c>
      <c r="C355" s="12">
        <v>97209</v>
      </c>
      <c r="D355" s="12">
        <v>165</v>
      </c>
      <c r="E355" s="12">
        <v>105</v>
      </c>
      <c r="F355" s="12">
        <v>3368</v>
      </c>
      <c r="G355" s="12">
        <v>3337</v>
      </c>
      <c r="H355" s="12">
        <v>97239</v>
      </c>
      <c r="I355" s="12">
        <v>106</v>
      </c>
      <c r="J355" s="12">
        <v>70</v>
      </c>
      <c r="K355" s="12">
        <v>3737</v>
      </c>
      <c r="L355" s="12">
        <v>3608</v>
      </c>
      <c r="M355" s="12">
        <v>97488</v>
      </c>
      <c r="N355" s="12">
        <v>108</v>
      </c>
      <c r="O355" s="12">
        <v>64</v>
      </c>
      <c r="P355" s="12">
        <v>3753</v>
      </c>
      <c r="Q355" s="12">
        <v>3321</v>
      </c>
      <c r="R355" s="12">
        <v>97838</v>
      </c>
      <c r="S355" s="12">
        <v>122</v>
      </c>
      <c r="T355" s="12">
        <v>83</v>
      </c>
      <c r="U355" s="12">
        <v>3944</v>
      </c>
      <c r="V355" s="12">
        <v>3433</v>
      </c>
      <c r="W355" s="12">
        <v>98011</v>
      </c>
      <c r="X355" s="12">
        <v>134</v>
      </c>
      <c r="Y355" s="12">
        <v>92</v>
      </c>
      <c r="Z355" s="12">
        <v>3868</v>
      </c>
      <c r="AA355" s="12">
        <v>3457</v>
      </c>
      <c r="AB355" s="12">
        <v>98176</v>
      </c>
      <c r="AC355" s="12">
        <v>123</v>
      </c>
      <c r="AD355" s="12">
        <v>74</v>
      </c>
      <c r="AE355" s="12">
        <v>3780</v>
      </c>
      <c r="AF355" s="12">
        <v>3444</v>
      </c>
      <c r="AG355" s="12">
        <v>98496</v>
      </c>
      <c r="AH355" s="12">
        <v>119</v>
      </c>
      <c r="AI355" s="12">
        <v>61</v>
      </c>
      <c r="AJ355" s="12">
        <v>4373</v>
      </c>
      <c r="AK355" s="12">
        <v>3804</v>
      </c>
      <c r="AL355" s="12">
        <v>98397</v>
      </c>
      <c r="AM355" s="12">
        <v>118</v>
      </c>
      <c r="AN355" s="12">
        <v>72</v>
      </c>
      <c r="AO355" s="12">
        <v>4143</v>
      </c>
      <c r="AP355" s="12">
        <v>3947</v>
      </c>
      <c r="AQ355" s="12">
        <v>98435</v>
      </c>
      <c r="AR355" s="12">
        <v>108</v>
      </c>
      <c r="AS355" s="12">
        <v>66</v>
      </c>
      <c r="AT355" s="12">
        <v>4355</v>
      </c>
      <c r="AU355" s="12">
        <v>4063</v>
      </c>
      <c r="AV355" s="12">
        <v>98427</v>
      </c>
      <c r="AW355" s="12">
        <v>98</v>
      </c>
      <c r="AX355" s="12">
        <v>44</v>
      </c>
      <c r="AY355" s="12">
        <v>4022</v>
      </c>
      <c r="AZ355" s="13">
        <v>3651</v>
      </c>
    </row>
    <row r="356" spans="1:52" x14ac:dyDescent="0.3">
      <c r="A356" s="1" t="s">
        <v>669</v>
      </c>
      <c r="B356" s="1" t="s">
        <v>670</v>
      </c>
      <c r="C356" s="12">
        <v>84247</v>
      </c>
      <c r="D356" s="12">
        <v>389</v>
      </c>
      <c r="E356" s="12">
        <v>309</v>
      </c>
      <c r="F356" s="12">
        <v>3850</v>
      </c>
      <c r="G356" s="12">
        <v>3509</v>
      </c>
      <c r="H356" s="12">
        <v>84824</v>
      </c>
      <c r="I356" s="12">
        <v>283</v>
      </c>
      <c r="J356" s="12">
        <v>255</v>
      </c>
      <c r="K356" s="12">
        <v>3779</v>
      </c>
      <c r="L356" s="12">
        <v>3806</v>
      </c>
      <c r="M356" s="12">
        <v>85520</v>
      </c>
      <c r="N356" s="12">
        <v>293</v>
      </c>
      <c r="O356" s="12">
        <v>220</v>
      </c>
      <c r="P356" s="12">
        <v>3809</v>
      </c>
      <c r="Q356" s="12">
        <v>3719</v>
      </c>
      <c r="R356" s="12">
        <v>85993</v>
      </c>
      <c r="S356" s="12">
        <v>371</v>
      </c>
      <c r="T356" s="12">
        <v>194</v>
      </c>
      <c r="U356" s="12">
        <v>3960</v>
      </c>
      <c r="V356" s="12">
        <v>4110</v>
      </c>
      <c r="W356" s="12">
        <v>86579</v>
      </c>
      <c r="X356" s="12">
        <v>445</v>
      </c>
      <c r="Y356" s="12">
        <v>97</v>
      </c>
      <c r="Z356" s="12">
        <v>4227</v>
      </c>
      <c r="AA356" s="12">
        <v>4361</v>
      </c>
      <c r="AB356" s="12">
        <v>87285</v>
      </c>
      <c r="AC356" s="12">
        <v>525</v>
      </c>
      <c r="AD356" s="12">
        <v>204</v>
      </c>
      <c r="AE356" s="12">
        <v>4231</v>
      </c>
      <c r="AF356" s="12">
        <v>4290</v>
      </c>
      <c r="AG356" s="12">
        <v>87739</v>
      </c>
      <c r="AH356" s="12">
        <v>419</v>
      </c>
      <c r="AI356" s="12">
        <v>246</v>
      </c>
      <c r="AJ356" s="12">
        <v>4717</v>
      </c>
      <c r="AK356" s="12">
        <v>4843</v>
      </c>
      <c r="AL356" s="12">
        <v>87754</v>
      </c>
      <c r="AM356" s="12">
        <v>499</v>
      </c>
      <c r="AN356" s="12">
        <v>390</v>
      </c>
      <c r="AO356" s="12">
        <v>4653</v>
      </c>
      <c r="AP356" s="12">
        <v>5169</v>
      </c>
      <c r="AQ356" s="12">
        <v>87845</v>
      </c>
      <c r="AR356" s="12">
        <v>418</v>
      </c>
      <c r="AS356" s="12">
        <v>383</v>
      </c>
      <c r="AT356" s="12">
        <v>4821</v>
      </c>
      <c r="AU356" s="12">
        <v>5187</v>
      </c>
      <c r="AV356" s="12">
        <v>88104</v>
      </c>
      <c r="AW356" s="12">
        <v>370</v>
      </c>
      <c r="AX356" s="12">
        <v>230</v>
      </c>
      <c r="AY356" s="12">
        <v>4301</v>
      </c>
      <c r="AZ356" s="13">
        <v>4468</v>
      </c>
    </row>
    <row r="357" spans="1:52" x14ac:dyDescent="0.3">
      <c r="A357" s="1" t="s">
        <v>671</v>
      </c>
      <c r="B357" s="1" t="s">
        <v>672</v>
      </c>
      <c r="C357" s="12">
        <v>90330</v>
      </c>
      <c r="D357" s="12">
        <v>1363</v>
      </c>
      <c r="E357" s="12">
        <v>378</v>
      </c>
      <c r="F357" s="12">
        <v>3798</v>
      </c>
      <c r="G357" s="12">
        <v>3762</v>
      </c>
      <c r="H357" s="12">
        <v>91010</v>
      </c>
      <c r="I357" s="12">
        <v>1054</v>
      </c>
      <c r="J357" s="12">
        <v>639</v>
      </c>
      <c r="K357" s="12">
        <v>4154</v>
      </c>
      <c r="L357" s="12">
        <v>3795</v>
      </c>
      <c r="M357" s="12">
        <v>91230</v>
      </c>
      <c r="N357" s="12">
        <v>685</v>
      </c>
      <c r="O357" s="12">
        <v>738</v>
      </c>
      <c r="P357" s="12">
        <v>4348</v>
      </c>
      <c r="Q357" s="12">
        <v>4042</v>
      </c>
      <c r="R357" s="12">
        <v>91520</v>
      </c>
      <c r="S357" s="12">
        <v>614</v>
      </c>
      <c r="T357" s="12">
        <v>658</v>
      </c>
      <c r="U357" s="12">
        <v>4519</v>
      </c>
      <c r="V357" s="12">
        <v>4008</v>
      </c>
      <c r="W357" s="12">
        <v>92830</v>
      </c>
      <c r="X357" s="12">
        <v>1033</v>
      </c>
      <c r="Y357" s="12">
        <v>396</v>
      </c>
      <c r="Z357" s="12">
        <v>4905</v>
      </c>
      <c r="AA357" s="12">
        <v>4130</v>
      </c>
      <c r="AB357" s="12">
        <v>93750</v>
      </c>
      <c r="AC357" s="12">
        <v>818</v>
      </c>
      <c r="AD357" s="12">
        <v>377</v>
      </c>
      <c r="AE357" s="12">
        <v>4727</v>
      </c>
      <c r="AF357" s="12">
        <v>4156</v>
      </c>
      <c r="AG357" s="12">
        <v>94000</v>
      </c>
      <c r="AH357" s="12">
        <v>603</v>
      </c>
      <c r="AI357" s="12">
        <v>605</v>
      </c>
      <c r="AJ357" s="12">
        <v>4473</v>
      </c>
      <c r="AK357" s="12">
        <v>4136</v>
      </c>
      <c r="AL357" s="12">
        <v>94330</v>
      </c>
      <c r="AM357" s="12">
        <v>630</v>
      </c>
      <c r="AN357" s="12">
        <v>470</v>
      </c>
      <c r="AO357" s="12">
        <v>4570</v>
      </c>
      <c r="AP357" s="12">
        <v>4220</v>
      </c>
      <c r="AQ357" s="12">
        <v>94210</v>
      </c>
      <c r="AR357" s="12">
        <v>770</v>
      </c>
      <c r="AS357" s="12">
        <v>470</v>
      </c>
      <c r="AT357" s="12">
        <v>4300</v>
      </c>
      <c r="AU357" s="12">
        <v>4530</v>
      </c>
      <c r="AV357" s="12">
        <v>94080</v>
      </c>
      <c r="AW357" s="12">
        <v>780</v>
      </c>
      <c r="AX357" s="12">
        <v>730</v>
      </c>
      <c r="AY357" s="12">
        <v>3750</v>
      </c>
      <c r="AZ357" s="13">
        <v>3670</v>
      </c>
    </row>
    <row r="358" spans="1:52" x14ac:dyDescent="0.3">
      <c r="A358" s="1" t="s">
        <v>673</v>
      </c>
      <c r="B358" s="1" t="s">
        <v>674</v>
      </c>
      <c r="C358" s="12">
        <v>283253</v>
      </c>
      <c r="D358" s="12">
        <v>902</v>
      </c>
      <c r="E358" s="12">
        <v>821</v>
      </c>
      <c r="F358" s="12">
        <v>9360</v>
      </c>
      <c r="G358" s="12">
        <v>9311</v>
      </c>
      <c r="H358" s="12">
        <v>283766</v>
      </c>
      <c r="I358" s="12">
        <v>688</v>
      </c>
      <c r="J358" s="12">
        <v>704</v>
      </c>
      <c r="K358" s="12">
        <v>10284</v>
      </c>
      <c r="L358" s="12">
        <v>10575</v>
      </c>
      <c r="M358" s="12">
        <v>284890</v>
      </c>
      <c r="N358" s="12">
        <v>765</v>
      </c>
      <c r="O358" s="12">
        <v>816</v>
      </c>
      <c r="P358" s="12">
        <v>10326</v>
      </c>
      <c r="Q358" s="12">
        <v>9916</v>
      </c>
      <c r="R358" s="12">
        <v>286388</v>
      </c>
      <c r="S358" s="12">
        <v>748</v>
      </c>
      <c r="T358" s="12">
        <v>794</v>
      </c>
      <c r="U358" s="12">
        <v>11233</v>
      </c>
      <c r="V358" s="12">
        <v>10559</v>
      </c>
      <c r="W358" s="12">
        <v>288169</v>
      </c>
      <c r="X358" s="12">
        <v>802</v>
      </c>
      <c r="Y358" s="12">
        <v>739</v>
      </c>
      <c r="Z358" s="12">
        <v>11344</v>
      </c>
      <c r="AA358" s="12">
        <v>10174</v>
      </c>
      <c r="AB358" s="12">
        <v>289821</v>
      </c>
      <c r="AC358" s="12">
        <v>846</v>
      </c>
      <c r="AD358" s="12">
        <v>776</v>
      </c>
      <c r="AE358" s="12">
        <v>11325</v>
      </c>
      <c r="AF358" s="12">
        <v>10493</v>
      </c>
      <c r="AG358" s="12">
        <v>291045</v>
      </c>
      <c r="AH358" s="12">
        <v>809</v>
      </c>
      <c r="AI358" s="12">
        <v>858</v>
      </c>
      <c r="AJ358" s="12">
        <v>12879</v>
      </c>
      <c r="AK358" s="12">
        <v>12182</v>
      </c>
      <c r="AL358" s="12">
        <v>291775</v>
      </c>
      <c r="AM358" s="12">
        <v>928</v>
      </c>
      <c r="AN358" s="12">
        <v>846</v>
      </c>
      <c r="AO358" s="12">
        <v>12736</v>
      </c>
      <c r="AP358" s="12">
        <v>12494</v>
      </c>
      <c r="AQ358" s="12">
        <v>293423</v>
      </c>
      <c r="AR358" s="12">
        <v>802</v>
      </c>
      <c r="AS358" s="12">
        <v>426</v>
      </c>
      <c r="AT358" s="12">
        <v>13814</v>
      </c>
      <c r="AU358" s="12">
        <v>12913</v>
      </c>
      <c r="AV358" s="12">
        <v>294197</v>
      </c>
      <c r="AW358" s="12">
        <v>747</v>
      </c>
      <c r="AX358" s="12">
        <v>618</v>
      </c>
      <c r="AY358" s="12">
        <v>11686</v>
      </c>
      <c r="AZ358" s="13">
        <v>11052</v>
      </c>
    </row>
    <row r="359" spans="1:52" x14ac:dyDescent="0.3">
      <c r="A359" s="1" t="s">
        <v>675</v>
      </c>
      <c r="B359" s="1" t="s">
        <v>676</v>
      </c>
      <c r="C359" s="12">
        <v>191824</v>
      </c>
      <c r="D359" s="12">
        <v>827</v>
      </c>
      <c r="E359" s="12">
        <v>598</v>
      </c>
      <c r="F359" s="12">
        <v>6180</v>
      </c>
      <c r="G359" s="12">
        <v>6089</v>
      </c>
      <c r="H359" s="12">
        <v>192487</v>
      </c>
      <c r="I359" s="12">
        <v>662</v>
      </c>
      <c r="J359" s="12">
        <v>550</v>
      </c>
      <c r="K359" s="12">
        <v>6261</v>
      </c>
      <c r="L359" s="12">
        <v>6629</v>
      </c>
      <c r="M359" s="12">
        <v>193433</v>
      </c>
      <c r="N359" s="12">
        <v>732</v>
      </c>
      <c r="O359" s="12">
        <v>412</v>
      </c>
      <c r="P359" s="12">
        <v>6347</v>
      </c>
      <c r="Q359" s="12">
        <v>6544</v>
      </c>
      <c r="R359" s="12">
        <v>194423</v>
      </c>
      <c r="S359" s="12">
        <v>942</v>
      </c>
      <c r="T359" s="12">
        <v>633</v>
      </c>
      <c r="U359" s="12">
        <v>6390</v>
      </c>
      <c r="V359" s="12">
        <v>6507</v>
      </c>
      <c r="W359" s="12">
        <v>195128</v>
      </c>
      <c r="X359" s="12">
        <v>1012</v>
      </c>
      <c r="Y359" s="12">
        <v>552</v>
      </c>
      <c r="Z359" s="12">
        <v>6442</v>
      </c>
      <c r="AA359" s="12">
        <v>6659</v>
      </c>
      <c r="AB359" s="12">
        <v>195958</v>
      </c>
      <c r="AC359" s="12">
        <v>1093</v>
      </c>
      <c r="AD359" s="12">
        <v>378</v>
      </c>
      <c r="AE359" s="12">
        <v>6287</v>
      </c>
      <c r="AF359" s="12">
        <v>6574</v>
      </c>
      <c r="AG359" s="12">
        <v>196487</v>
      </c>
      <c r="AH359" s="12">
        <v>926</v>
      </c>
      <c r="AI359" s="12">
        <v>504</v>
      </c>
      <c r="AJ359" s="12">
        <v>7134</v>
      </c>
      <c r="AK359" s="12">
        <v>7438</v>
      </c>
      <c r="AL359" s="12">
        <v>197213</v>
      </c>
      <c r="AM359" s="12">
        <v>1131</v>
      </c>
      <c r="AN359" s="12">
        <v>286</v>
      </c>
      <c r="AO359" s="12">
        <v>7323</v>
      </c>
      <c r="AP359" s="12">
        <v>7762</v>
      </c>
      <c r="AQ359" s="12">
        <v>197348</v>
      </c>
      <c r="AR359" s="12">
        <v>1384</v>
      </c>
      <c r="AS359" s="12">
        <v>371</v>
      </c>
      <c r="AT359" s="12">
        <v>7435</v>
      </c>
      <c r="AU359" s="12">
        <v>8559</v>
      </c>
      <c r="AV359" s="12">
        <v>197419</v>
      </c>
      <c r="AW359" s="12">
        <v>1187</v>
      </c>
      <c r="AX359" s="12">
        <v>276</v>
      </c>
      <c r="AY359" s="12">
        <v>6654</v>
      </c>
      <c r="AZ359" s="13">
        <v>7413</v>
      </c>
    </row>
    <row r="360" spans="1:52" x14ac:dyDescent="0.3">
      <c r="A360" s="1" t="s">
        <v>677</v>
      </c>
      <c r="B360" s="1" t="s">
        <v>678</v>
      </c>
      <c r="C360" s="12">
        <v>248719</v>
      </c>
      <c r="D360" s="12">
        <v>1625</v>
      </c>
      <c r="E360" s="12">
        <v>629</v>
      </c>
      <c r="F360" s="12">
        <v>8563</v>
      </c>
      <c r="G360" s="12">
        <v>9876</v>
      </c>
      <c r="H360" s="12">
        <v>249792</v>
      </c>
      <c r="I360" s="12">
        <v>1282</v>
      </c>
      <c r="J360" s="12">
        <v>866</v>
      </c>
      <c r="K360" s="12">
        <v>9397</v>
      </c>
      <c r="L360" s="12">
        <v>10060</v>
      </c>
      <c r="M360" s="12">
        <v>250194</v>
      </c>
      <c r="N360" s="12">
        <v>1415</v>
      </c>
      <c r="O360" s="12">
        <v>875</v>
      </c>
      <c r="P360" s="12">
        <v>8879</v>
      </c>
      <c r="Q360" s="12">
        <v>10246</v>
      </c>
      <c r="R360" s="12">
        <v>250956</v>
      </c>
      <c r="S360" s="12">
        <v>1524</v>
      </c>
      <c r="T360" s="12">
        <v>939</v>
      </c>
      <c r="U360" s="12">
        <v>9358</v>
      </c>
      <c r="V360" s="12">
        <v>10552</v>
      </c>
      <c r="W360" s="12">
        <v>251746</v>
      </c>
      <c r="X360" s="12">
        <v>1990</v>
      </c>
      <c r="Y360" s="12">
        <v>851</v>
      </c>
      <c r="Z360" s="12">
        <v>8959</v>
      </c>
      <c r="AA360" s="12">
        <v>10183</v>
      </c>
      <c r="AB360" s="12">
        <v>253659</v>
      </c>
      <c r="AC360" s="12">
        <v>2362</v>
      </c>
      <c r="AD360" s="12">
        <v>730</v>
      </c>
      <c r="AE360" s="12">
        <v>9300</v>
      </c>
      <c r="AF360" s="12">
        <v>10092</v>
      </c>
      <c r="AG360" s="12">
        <v>255378</v>
      </c>
      <c r="AH360" s="12">
        <v>1985</v>
      </c>
      <c r="AI360" s="12">
        <v>726</v>
      </c>
      <c r="AJ360" s="12">
        <v>11255</v>
      </c>
      <c r="AK360" s="12">
        <v>11629</v>
      </c>
      <c r="AL360" s="12">
        <v>255833</v>
      </c>
      <c r="AM360" s="12">
        <v>2149</v>
      </c>
      <c r="AN360" s="12">
        <v>955</v>
      </c>
      <c r="AO360" s="12">
        <v>10560</v>
      </c>
      <c r="AP360" s="12">
        <v>11813</v>
      </c>
      <c r="AQ360" s="12">
        <v>256375</v>
      </c>
      <c r="AR360" s="12">
        <v>2268</v>
      </c>
      <c r="AS360" s="12">
        <v>920</v>
      </c>
      <c r="AT360" s="12">
        <v>10581</v>
      </c>
      <c r="AU360" s="12">
        <v>12165</v>
      </c>
      <c r="AV360" s="12">
        <v>256622</v>
      </c>
      <c r="AW360" s="12">
        <v>2020</v>
      </c>
      <c r="AX360" s="12">
        <v>722</v>
      </c>
      <c r="AY360" s="12">
        <v>9754</v>
      </c>
      <c r="AZ360" s="13">
        <v>11221</v>
      </c>
    </row>
    <row r="361" spans="1:52" x14ac:dyDescent="0.3">
      <c r="A361" s="1" t="s">
        <v>679</v>
      </c>
      <c r="B361" s="1" t="s">
        <v>680</v>
      </c>
      <c r="C361" s="12">
        <v>120824</v>
      </c>
      <c r="D361" s="12">
        <v>570</v>
      </c>
      <c r="E361" s="12">
        <v>459</v>
      </c>
      <c r="F361" s="12">
        <v>6175</v>
      </c>
      <c r="G361" s="12">
        <v>5372</v>
      </c>
      <c r="H361" s="12">
        <v>120794</v>
      </c>
      <c r="I361" s="12">
        <v>714</v>
      </c>
      <c r="J361" s="12">
        <v>500</v>
      </c>
      <c r="K361" s="12">
        <v>5873</v>
      </c>
      <c r="L361" s="12">
        <v>6117</v>
      </c>
      <c r="M361" s="12">
        <v>121253</v>
      </c>
      <c r="N361" s="12">
        <v>583</v>
      </c>
      <c r="O361" s="12">
        <v>392</v>
      </c>
      <c r="P361" s="12">
        <v>5878</v>
      </c>
      <c r="Q361" s="12">
        <v>5562</v>
      </c>
      <c r="R361" s="12">
        <v>121779</v>
      </c>
      <c r="S361" s="12">
        <v>713</v>
      </c>
      <c r="T361" s="12">
        <v>376</v>
      </c>
      <c r="U361" s="12">
        <v>6276</v>
      </c>
      <c r="V361" s="12">
        <v>5889</v>
      </c>
      <c r="W361" s="12">
        <v>122438</v>
      </c>
      <c r="X361" s="12">
        <v>755</v>
      </c>
      <c r="Y361" s="12">
        <v>381</v>
      </c>
      <c r="Z361" s="12">
        <v>6399</v>
      </c>
      <c r="AA361" s="12">
        <v>5755</v>
      </c>
      <c r="AB361" s="12">
        <v>123345</v>
      </c>
      <c r="AC361" s="12">
        <v>775</v>
      </c>
      <c r="AD361" s="12">
        <v>370</v>
      </c>
      <c r="AE361" s="12">
        <v>6470</v>
      </c>
      <c r="AF361" s="12">
        <v>5797</v>
      </c>
      <c r="AG361" s="12">
        <v>125202</v>
      </c>
      <c r="AH361" s="12">
        <v>687</v>
      </c>
      <c r="AI361" s="12">
        <v>307</v>
      </c>
      <c r="AJ361" s="12">
        <v>8355</v>
      </c>
      <c r="AK361" s="12">
        <v>6630</v>
      </c>
      <c r="AL361" s="12">
        <v>127580</v>
      </c>
      <c r="AM361" s="12">
        <v>724</v>
      </c>
      <c r="AN361" s="12">
        <v>436</v>
      </c>
      <c r="AO361" s="12">
        <v>8863</v>
      </c>
      <c r="AP361" s="12">
        <v>6419</v>
      </c>
      <c r="AQ361" s="12">
        <v>130098</v>
      </c>
      <c r="AR361" s="12">
        <v>622</v>
      </c>
      <c r="AS361" s="12">
        <v>428</v>
      </c>
      <c r="AT361" s="12">
        <v>8973</v>
      </c>
      <c r="AU361" s="12">
        <v>6431</v>
      </c>
      <c r="AV361" s="12">
        <v>132402</v>
      </c>
      <c r="AW361" s="12">
        <v>571</v>
      </c>
      <c r="AX361" s="12">
        <v>294</v>
      </c>
      <c r="AY361" s="12">
        <v>7933</v>
      </c>
      <c r="AZ361" s="13">
        <v>5478</v>
      </c>
    </row>
    <row r="362" spans="1:52" x14ac:dyDescent="0.3">
      <c r="A362" s="1" t="s">
        <v>681</v>
      </c>
      <c r="B362" s="1" t="s">
        <v>682</v>
      </c>
      <c r="C362" s="12">
        <v>113074</v>
      </c>
      <c r="D362" s="12">
        <v>366</v>
      </c>
      <c r="E362" s="12">
        <v>229</v>
      </c>
      <c r="F362" s="12">
        <v>5149</v>
      </c>
      <c r="G362" s="12">
        <v>4729</v>
      </c>
      <c r="H362" s="12">
        <v>113407</v>
      </c>
      <c r="I362" s="12">
        <v>323</v>
      </c>
      <c r="J362" s="12">
        <v>185</v>
      </c>
      <c r="K362" s="12">
        <v>5003</v>
      </c>
      <c r="L362" s="12">
        <v>4857</v>
      </c>
      <c r="M362" s="12">
        <v>114094</v>
      </c>
      <c r="N362" s="12">
        <v>254</v>
      </c>
      <c r="O362" s="12">
        <v>157</v>
      </c>
      <c r="P362" s="12">
        <v>5447</v>
      </c>
      <c r="Q362" s="12">
        <v>4694</v>
      </c>
      <c r="R362" s="12">
        <v>115274</v>
      </c>
      <c r="S362" s="12">
        <v>325</v>
      </c>
      <c r="T362" s="12">
        <v>222</v>
      </c>
      <c r="U362" s="12">
        <v>6061</v>
      </c>
      <c r="V362" s="12">
        <v>4808</v>
      </c>
      <c r="W362" s="12">
        <v>116774</v>
      </c>
      <c r="X362" s="12">
        <v>319</v>
      </c>
      <c r="Y362" s="12">
        <v>261</v>
      </c>
      <c r="Z362" s="12">
        <v>6258</v>
      </c>
      <c r="AA362" s="12">
        <v>4710</v>
      </c>
      <c r="AB362" s="12">
        <v>117472</v>
      </c>
      <c r="AC362" s="12">
        <v>307</v>
      </c>
      <c r="AD362" s="12">
        <v>256</v>
      </c>
      <c r="AE362" s="12">
        <v>5781</v>
      </c>
      <c r="AF362" s="12">
        <v>5059</v>
      </c>
      <c r="AG362" s="12">
        <v>118130</v>
      </c>
      <c r="AH362" s="12">
        <v>305</v>
      </c>
      <c r="AI362" s="12">
        <v>236</v>
      </c>
      <c r="AJ362" s="12">
        <v>6278</v>
      </c>
      <c r="AK362" s="12">
        <v>5471</v>
      </c>
      <c r="AL362" s="12">
        <v>119019</v>
      </c>
      <c r="AM362" s="12">
        <v>363</v>
      </c>
      <c r="AN362" s="12">
        <v>212</v>
      </c>
      <c r="AO362" s="12">
        <v>6492</v>
      </c>
      <c r="AP362" s="12">
        <v>5569</v>
      </c>
      <c r="AQ362" s="12">
        <v>119964</v>
      </c>
      <c r="AR362" s="12">
        <v>318</v>
      </c>
      <c r="AS362" s="12">
        <v>258</v>
      </c>
      <c r="AT362" s="12">
        <v>6724</v>
      </c>
      <c r="AU362" s="12">
        <v>5694</v>
      </c>
      <c r="AV362" s="12">
        <v>120903</v>
      </c>
      <c r="AW362" s="12">
        <v>291</v>
      </c>
      <c r="AX362" s="12">
        <v>183</v>
      </c>
      <c r="AY362" s="12">
        <v>6126</v>
      </c>
      <c r="AZ362" s="13">
        <v>5011</v>
      </c>
    </row>
    <row r="363" spans="1:52" x14ac:dyDescent="0.3">
      <c r="A363" s="1" t="s">
        <v>684</v>
      </c>
      <c r="B363" s="1" t="s">
        <v>685</v>
      </c>
      <c r="C363" s="12">
        <v>275330</v>
      </c>
      <c r="D363" s="12">
        <v>1690</v>
      </c>
      <c r="E363" s="12">
        <v>538</v>
      </c>
      <c r="F363" s="12">
        <v>6148</v>
      </c>
      <c r="G363" s="12">
        <v>7367</v>
      </c>
      <c r="H363" s="12">
        <v>275764</v>
      </c>
      <c r="I363" s="12">
        <v>1345</v>
      </c>
      <c r="J363" s="12">
        <v>646</v>
      </c>
      <c r="K363" s="12">
        <v>6651</v>
      </c>
      <c r="L363" s="12">
        <v>7401</v>
      </c>
      <c r="M363" s="12">
        <v>276089</v>
      </c>
      <c r="N363" s="12">
        <v>1614</v>
      </c>
      <c r="O363" s="12">
        <v>506</v>
      </c>
      <c r="P363" s="12">
        <v>6504</v>
      </c>
      <c r="Q363" s="12">
        <v>7390</v>
      </c>
      <c r="R363" s="12">
        <v>276782</v>
      </c>
      <c r="S363" s="12">
        <v>1795</v>
      </c>
      <c r="T363" s="12">
        <v>766</v>
      </c>
      <c r="U363" s="12">
        <v>6772</v>
      </c>
      <c r="V363" s="12">
        <v>7248</v>
      </c>
      <c r="W363" s="12">
        <v>276813</v>
      </c>
      <c r="X363" s="12">
        <v>1620</v>
      </c>
      <c r="Y363" s="12">
        <v>728</v>
      </c>
      <c r="Z363" s="12">
        <v>6765</v>
      </c>
      <c r="AA363" s="12">
        <v>7395</v>
      </c>
      <c r="AB363" s="12">
        <v>277307</v>
      </c>
      <c r="AC363" s="12">
        <v>1358</v>
      </c>
      <c r="AD363" s="12">
        <v>487</v>
      </c>
      <c r="AE363" s="12">
        <v>6774</v>
      </c>
      <c r="AF363" s="12">
        <v>7155</v>
      </c>
      <c r="AG363" s="12">
        <v>277249</v>
      </c>
      <c r="AH363" s="12">
        <v>1447</v>
      </c>
      <c r="AI363" s="12">
        <v>697</v>
      </c>
      <c r="AJ363" s="12">
        <v>7303</v>
      </c>
      <c r="AK363" s="12">
        <v>8051</v>
      </c>
      <c r="AL363" s="12">
        <v>277417</v>
      </c>
      <c r="AM363" s="12">
        <v>1463</v>
      </c>
      <c r="AN363" s="12">
        <v>384</v>
      </c>
      <c r="AO363" s="12">
        <v>7421</v>
      </c>
      <c r="AP363" s="12">
        <v>8143</v>
      </c>
      <c r="AQ363" s="12">
        <v>277705</v>
      </c>
      <c r="AR363" s="12">
        <v>1558</v>
      </c>
      <c r="AS363" s="12">
        <v>487</v>
      </c>
      <c r="AT363" s="12">
        <v>7973</v>
      </c>
      <c r="AU363" s="12">
        <v>8484</v>
      </c>
      <c r="AV363" s="12">
        <v>277846</v>
      </c>
      <c r="AW363" s="12">
        <v>1728</v>
      </c>
      <c r="AX363" s="12">
        <v>395</v>
      </c>
      <c r="AY363" s="12">
        <v>6817</v>
      </c>
      <c r="AZ363" s="13">
        <v>7220</v>
      </c>
    </row>
    <row r="364" spans="1:52" x14ac:dyDescent="0.3">
      <c r="A364" s="1" t="s">
        <v>686</v>
      </c>
      <c r="B364" s="1" t="s">
        <v>687</v>
      </c>
      <c r="C364" s="12">
        <v>86378</v>
      </c>
      <c r="D364" s="12">
        <v>474</v>
      </c>
      <c r="E364" s="12">
        <v>572</v>
      </c>
      <c r="F364" s="12">
        <v>4957</v>
      </c>
      <c r="G364" s="12">
        <v>4676</v>
      </c>
      <c r="H364" s="12">
        <v>86700</v>
      </c>
      <c r="I364" s="12">
        <v>373</v>
      </c>
      <c r="J364" s="12">
        <v>443</v>
      </c>
      <c r="K364" s="12">
        <v>5173</v>
      </c>
      <c r="L364" s="12">
        <v>5114</v>
      </c>
      <c r="M364" s="12">
        <v>87134</v>
      </c>
      <c r="N364" s="12">
        <v>333</v>
      </c>
      <c r="O364" s="12">
        <v>365</v>
      </c>
      <c r="P364" s="12">
        <v>5197</v>
      </c>
      <c r="Q364" s="12">
        <v>4945</v>
      </c>
      <c r="R364" s="12">
        <v>87814</v>
      </c>
      <c r="S364" s="12">
        <v>456</v>
      </c>
      <c r="T364" s="12">
        <v>286</v>
      </c>
      <c r="U364" s="12">
        <v>5489</v>
      </c>
      <c r="V364" s="12">
        <v>5137</v>
      </c>
      <c r="W364" s="12">
        <v>88385</v>
      </c>
      <c r="X364" s="12">
        <v>483</v>
      </c>
      <c r="Y364" s="12">
        <v>326</v>
      </c>
      <c r="Z364" s="12">
        <v>5260</v>
      </c>
      <c r="AA364" s="12">
        <v>5146</v>
      </c>
      <c r="AB364" s="12">
        <v>88705</v>
      </c>
      <c r="AC364" s="12">
        <v>484</v>
      </c>
      <c r="AD364" s="12">
        <v>314</v>
      </c>
      <c r="AE364" s="12">
        <v>5222</v>
      </c>
      <c r="AF364" s="12">
        <v>5249</v>
      </c>
      <c r="AG364" s="12">
        <v>88765</v>
      </c>
      <c r="AH364" s="12">
        <v>444</v>
      </c>
      <c r="AI364" s="12">
        <v>269</v>
      </c>
      <c r="AJ364" s="12">
        <v>5845</v>
      </c>
      <c r="AK364" s="12">
        <v>5999</v>
      </c>
      <c r="AL364" s="12">
        <v>88874</v>
      </c>
      <c r="AM364" s="12">
        <v>467</v>
      </c>
      <c r="AN364" s="12">
        <v>294</v>
      </c>
      <c r="AO364" s="12">
        <v>6001</v>
      </c>
      <c r="AP364" s="12">
        <v>6048</v>
      </c>
      <c r="AQ364" s="12">
        <v>89305</v>
      </c>
      <c r="AR364" s="12">
        <v>436</v>
      </c>
      <c r="AS364" s="12">
        <v>341</v>
      </c>
      <c r="AT364" s="12">
        <v>6369</v>
      </c>
      <c r="AU364" s="12">
        <v>6089</v>
      </c>
      <c r="AV364" s="12">
        <v>89204</v>
      </c>
      <c r="AW364" s="12">
        <v>370</v>
      </c>
      <c r="AX364" s="12">
        <v>297</v>
      </c>
      <c r="AY364" s="12">
        <v>5453</v>
      </c>
      <c r="AZ364" s="13">
        <v>5360</v>
      </c>
    </row>
    <row r="365" spans="1:52" x14ac:dyDescent="0.3">
      <c r="A365" s="1" t="s">
        <v>688</v>
      </c>
      <c r="B365" s="1" t="s">
        <v>689</v>
      </c>
      <c r="C365" s="12">
        <v>191123</v>
      </c>
      <c r="D365" s="12">
        <v>1219</v>
      </c>
      <c r="E365" s="12">
        <v>637</v>
      </c>
      <c r="F365" s="12">
        <v>9937</v>
      </c>
      <c r="G365" s="12">
        <v>8977</v>
      </c>
      <c r="H365" s="12">
        <v>193476</v>
      </c>
      <c r="I365" s="12">
        <v>967</v>
      </c>
      <c r="J365" s="12">
        <v>835</v>
      </c>
      <c r="K365" s="12">
        <v>10665</v>
      </c>
      <c r="L365" s="12">
        <v>9926</v>
      </c>
      <c r="M365" s="12">
        <v>195787</v>
      </c>
      <c r="N365" s="12">
        <v>943</v>
      </c>
      <c r="O365" s="12">
        <v>587</v>
      </c>
      <c r="P365" s="12">
        <v>10330</v>
      </c>
      <c r="Q365" s="12">
        <v>9574</v>
      </c>
      <c r="R365" s="12">
        <v>197954</v>
      </c>
      <c r="S365" s="12">
        <v>1071</v>
      </c>
      <c r="T365" s="12">
        <v>655</v>
      </c>
      <c r="U365" s="12">
        <v>11077</v>
      </c>
      <c r="V365" s="12">
        <v>10483</v>
      </c>
      <c r="W365" s="12">
        <v>199870</v>
      </c>
      <c r="X365" s="12">
        <v>1117</v>
      </c>
      <c r="Y365" s="12">
        <v>642</v>
      </c>
      <c r="Z365" s="12">
        <v>10972</v>
      </c>
      <c r="AA365" s="12">
        <v>10811</v>
      </c>
      <c r="AB365" s="12">
        <v>201945</v>
      </c>
      <c r="AC365" s="12">
        <v>1232</v>
      </c>
      <c r="AD365" s="12">
        <v>749</v>
      </c>
      <c r="AE365" s="12">
        <v>11101</v>
      </c>
      <c r="AF365" s="12">
        <v>10766</v>
      </c>
      <c r="AG365" s="12">
        <v>203243</v>
      </c>
      <c r="AH365" s="12">
        <v>1058</v>
      </c>
      <c r="AI365" s="12">
        <v>866</v>
      </c>
      <c r="AJ365" s="12">
        <v>12337</v>
      </c>
      <c r="AK365" s="12">
        <v>12509</v>
      </c>
      <c r="AL365" s="12">
        <v>204525</v>
      </c>
      <c r="AM365" s="12">
        <v>1111</v>
      </c>
      <c r="AN365" s="12">
        <v>632</v>
      </c>
      <c r="AO365" s="12">
        <v>12303</v>
      </c>
      <c r="AP365" s="12">
        <v>12496</v>
      </c>
      <c r="AQ365" s="12">
        <v>206349</v>
      </c>
      <c r="AR365" s="12">
        <v>1001</v>
      </c>
      <c r="AS365" s="12">
        <v>695</v>
      </c>
      <c r="AT365" s="12">
        <v>12771</v>
      </c>
      <c r="AU365" s="12">
        <v>12286</v>
      </c>
      <c r="AV365" s="12">
        <v>207707</v>
      </c>
      <c r="AW365" s="12">
        <v>915</v>
      </c>
      <c r="AX365" s="12">
        <v>659</v>
      </c>
      <c r="AY365" s="12">
        <v>11141</v>
      </c>
      <c r="AZ365" s="13">
        <v>10911</v>
      </c>
    </row>
    <row r="366" spans="1:52" x14ac:dyDescent="0.3">
      <c r="A366" s="1" t="s">
        <v>690</v>
      </c>
      <c r="B366" s="1" t="s">
        <v>691</v>
      </c>
      <c r="C366" s="12">
        <v>136324</v>
      </c>
      <c r="D366" s="12">
        <v>643</v>
      </c>
      <c r="E366" s="12">
        <v>534</v>
      </c>
      <c r="F366" s="12">
        <v>5498</v>
      </c>
      <c r="G366" s="12">
        <v>4771</v>
      </c>
      <c r="H366" s="12">
        <v>137794</v>
      </c>
      <c r="I366" s="12">
        <v>745</v>
      </c>
      <c r="J366" s="12">
        <v>300</v>
      </c>
      <c r="K366" s="12">
        <v>5780</v>
      </c>
      <c r="L366" s="12">
        <v>5324</v>
      </c>
      <c r="M366" s="12">
        <v>139274</v>
      </c>
      <c r="N366" s="12">
        <v>681</v>
      </c>
      <c r="O366" s="12">
        <v>281</v>
      </c>
      <c r="P366" s="12">
        <v>5656</v>
      </c>
      <c r="Q366" s="12">
        <v>5162</v>
      </c>
      <c r="R366" s="12">
        <v>140901</v>
      </c>
      <c r="S366" s="12">
        <v>784</v>
      </c>
      <c r="T366" s="12">
        <v>255</v>
      </c>
      <c r="U366" s="12">
        <v>6289</v>
      </c>
      <c r="V366" s="12">
        <v>5572</v>
      </c>
      <c r="W366" s="12">
        <v>142465</v>
      </c>
      <c r="X366" s="12">
        <v>957</v>
      </c>
      <c r="Y366" s="12">
        <v>264</v>
      </c>
      <c r="Z366" s="12">
        <v>5913</v>
      </c>
      <c r="AA366" s="12">
        <v>5363</v>
      </c>
      <c r="AB366" s="12">
        <v>144917</v>
      </c>
      <c r="AC366" s="12">
        <v>840</v>
      </c>
      <c r="AD366" s="12">
        <v>246</v>
      </c>
      <c r="AE366" s="12">
        <v>6470</v>
      </c>
      <c r="AF366" s="12">
        <v>5176</v>
      </c>
      <c r="AG366" s="12">
        <v>146694</v>
      </c>
      <c r="AH366" s="12">
        <v>819</v>
      </c>
      <c r="AI366" s="12">
        <v>332</v>
      </c>
      <c r="AJ366" s="12">
        <v>6371</v>
      </c>
      <c r="AK366" s="12">
        <v>5595</v>
      </c>
      <c r="AL366" s="12">
        <v>148519</v>
      </c>
      <c r="AM366" s="12">
        <v>990</v>
      </c>
      <c r="AN366" s="12">
        <v>409</v>
      </c>
      <c r="AO366" s="12">
        <v>6551</v>
      </c>
      <c r="AP366" s="12">
        <v>5658</v>
      </c>
      <c r="AQ366" s="12">
        <v>150082</v>
      </c>
      <c r="AR366" s="12">
        <v>818</v>
      </c>
      <c r="AS366" s="12">
        <v>550</v>
      </c>
      <c r="AT366" s="12">
        <v>6957</v>
      </c>
      <c r="AU366" s="12">
        <v>6084</v>
      </c>
      <c r="AV366" s="12">
        <v>151015</v>
      </c>
      <c r="AW366" s="12">
        <v>717</v>
      </c>
      <c r="AX366" s="12">
        <v>710</v>
      </c>
      <c r="AY366" s="12">
        <v>6073</v>
      </c>
      <c r="AZ366" s="13">
        <v>5085</v>
      </c>
    </row>
    <row r="367" spans="1:52" x14ac:dyDescent="0.3">
      <c r="A367" s="1" t="s">
        <v>692</v>
      </c>
      <c r="B367" s="1" t="s">
        <v>924</v>
      </c>
      <c r="C367" s="12">
        <v>238691</v>
      </c>
      <c r="D367" s="12">
        <v>1785</v>
      </c>
      <c r="E367" s="12">
        <v>1006</v>
      </c>
      <c r="F367" s="12">
        <v>9017</v>
      </c>
      <c r="G367" s="12">
        <v>9079</v>
      </c>
      <c r="H367" s="12">
        <v>239460</v>
      </c>
      <c r="I367" s="12">
        <v>1752</v>
      </c>
      <c r="J367" s="12">
        <v>1364</v>
      </c>
      <c r="K367" s="12">
        <v>9533</v>
      </c>
      <c r="L367" s="12">
        <v>9560</v>
      </c>
      <c r="M367" s="12">
        <v>240108</v>
      </c>
      <c r="N367" s="12">
        <v>1856</v>
      </c>
      <c r="O367" s="12">
        <v>710</v>
      </c>
      <c r="P367" s="12">
        <v>8998</v>
      </c>
      <c r="Q367" s="12">
        <v>9517</v>
      </c>
      <c r="R367" s="12">
        <v>240966</v>
      </c>
      <c r="S367" s="12">
        <v>2215</v>
      </c>
      <c r="T367" s="12">
        <v>1135</v>
      </c>
      <c r="U367" s="12">
        <v>9393</v>
      </c>
      <c r="V367" s="12">
        <v>9870</v>
      </c>
      <c r="W367" s="12">
        <v>242316</v>
      </c>
      <c r="X367" s="12">
        <v>2560</v>
      </c>
      <c r="Y367" s="12">
        <v>1160</v>
      </c>
      <c r="Z367" s="12">
        <v>9851</v>
      </c>
      <c r="AA367" s="12">
        <v>9844</v>
      </c>
      <c r="AB367" s="12">
        <v>244462</v>
      </c>
      <c r="AC367" s="12">
        <v>2756</v>
      </c>
      <c r="AD367" s="12">
        <v>896</v>
      </c>
      <c r="AE367" s="12">
        <v>9792</v>
      </c>
      <c r="AF367" s="12">
        <v>9442</v>
      </c>
      <c r="AG367" s="12">
        <v>245480</v>
      </c>
      <c r="AH367" s="12">
        <v>2454</v>
      </c>
      <c r="AI367" s="12">
        <v>1187</v>
      </c>
      <c r="AJ367" s="12">
        <v>10732</v>
      </c>
      <c r="AK367" s="12">
        <v>10665</v>
      </c>
      <c r="AL367" s="12">
        <v>246466</v>
      </c>
      <c r="AM367" s="12">
        <v>2682</v>
      </c>
      <c r="AN367" s="12">
        <v>1254</v>
      </c>
      <c r="AO367" s="12">
        <v>10765</v>
      </c>
      <c r="AP367" s="12">
        <v>10932</v>
      </c>
      <c r="AQ367" s="12">
        <v>246993</v>
      </c>
      <c r="AR367" s="12">
        <v>2640</v>
      </c>
      <c r="AS367" s="12">
        <v>1156</v>
      </c>
      <c r="AT367" s="12">
        <v>11053</v>
      </c>
      <c r="AU367" s="12">
        <v>11827</v>
      </c>
      <c r="AV367" s="12">
        <v>246563</v>
      </c>
      <c r="AW367" s="12">
        <v>2923</v>
      </c>
      <c r="AX367" s="12">
        <v>1154</v>
      </c>
      <c r="AY367" s="12">
        <v>9724</v>
      </c>
      <c r="AZ367" s="13">
        <v>11262</v>
      </c>
    </row>
    <row r="368" spans="1:52" x14ac:dyDescent="0.3">
      <c r="A368" s="1" t="s">
        <v>693</v>
      </c>
      <c r="B368" s="1" t="s">
        <v>694</v>
      </c>
      <c r="C368" s="12">
        <v>209709</v>
      </c>
      <c r="D368" s="12">
        <v>1362</v>
      </c>
      <c r="E368" s="12">
        <v>1147</v>
      </c>
      <c r="F368" s="12">
        <v>7027</v>
      </c>
      <c r="G368" s="12">
        <v>6434</v>
      </c>
      <c r="H368" s="12">
        <v>211918</v>
      </c>
      <c r="I368" s="12">
        <v>1281</v>
      </c>
      <c r="J368" s="12">
        <v>756</v>
      </c>
      <c r="K368" s="12">
        <v>7404</v>
      </c>
      <c r="L368" s="12">
        <v>7210</v>
      </c>
      <c r="M368" s="12">
        <v>214028</v>
      </c>
      <c r="N368" s="12">
        <v>1334</v>
      </c>
      <c r="O368" s="12">
        <v>813</v>
      </c>
      <c r="P368" s="12">
        <v>7286</v>
      </c>
      <c r="Q368" s="12">
        <v>7141</v>
      </c>
      <c r="R368" s="12">
        <v>215991</v>
      </c>
      <c r="S368" s="12">
        <v>1562</v>
      </c>
      <c r="T368" s="12">
        <v>937</v>
      </c>
      <c r="U368" s="12">
        <v>7513</v>
      </c>
      <c r="V368" s="12">
        <v>7474</v>
      </c>
      <c r="W368" s="12">
        <v>217584</v>
      </c>
      <c r="X368" s="12">
        <v>1824</v>
      </c>
      <c r="Y368" s="12">
        <v>914</v>
      </c>
      <c r="Z368" s="12">
        <v>7333</v>
      </c>
      <c r="AA368" s="12">
        <v>7841</v>
      </c>
      <c r="AB368" s="12">
        <v>218580</v>
      </c>
      <c r="AC368" s="12">
        <v>1972</v>
      </c>
      <c r="AD368" s="12">
        <v>1104</v>
      </c>
      <c r="AE368" s="12">
        <v>7115</v>
      </c>
      <c r="AF368" s="12">
        <v>8079</v>
      </c>
      <c r="AG368" s="12">
        <v>220363</v>
      </c>
      <c r="AH368" s="12">
        <v>1698</v>
      </c>
      <c r="AI368" s="12">
        <v>1058</v>
      </c>
      <c r="AJ368" s="12">
        <v>8519</v>
      </c>
      <c r="AK368" s="12">
        <v>8466</v>
      </c>
      <c r="AL368" s="12">
        <v>221996</v>
      </c>
      <c r="AM368" s="12">
        <v>1792</v>
      </c>
      <c r="AN368" s="12">
        <v>919</v>
      </c>
      <c r="AO368" s="12">
        <v>8406</v>
      </c>
      <c r="AP368" s="12">
        <v>8614</v>
      </c>
      <c r="AQ368" s="12">
        <v>222193</v>
      </c>
      <c r="AR368" s="12">
        <v>1590</v>
      </c>
      <c r="AS368" s="12">
        <v>1472</v>
      </c>
      <c r="AT368" s="12">
        <v>8149</v>
      </c>
      <c r="AU368" s="12">
        <v>9093</v>
      </c>
      <c r="AV368" s="12">
        <v>222881</v>
      </c>
      <c r="AW368" s="12">
        <v>1507</v>
      </c>
      <c r="AX368" s="12">
        <v>966</v>
      </c>
      <c r="AY368" s="12">
        <v>7297</v>
      </c>
      <c r="AZ368" s="13">
        <v>7747</v>
      </c>
    </row>
    <row r="369" spans="1:52" x14ac:dyDescent="0.3">
      <c r="A369" s="1" t="s">
        <v>695</v>
      </c>
      <c r="B369" s="1" t="s">
        <v>696</v>
      </c>
      <c r="C369" s="12">
        <v>219727</v>
      </c>
      <c r="D369" s="12">
        <v>707</v>
      </c>
      <c r="E369" s="12">
        <v>557</v>
      </c>
      <c r="F369" s="12">
        <v>6592</v>
      </c>
      <c r="G369" s="12">
        <v>6601</v>
      </c>
      <c r="H369" s="12">
        <v>220201</v>
      </c>
      <c r="I369" s="12">
        <v>578</v>
      </c>
      <c r="J369" s="12">
        <v>514</v>
      </c>
      <c r="K369" s="12">
        <v>6753</v>
      </c>
      <c r="L369" s="12">
        <v>7286</v>
      </c>
      <c r="M369" s="12">
        <v>220545</v>
      </c>
      <c r="N369" s="12">
        <v>559</v>
      </c>
      <c r="O369" s="12">
        <v>567</v>
      </c>
      <c r="P369" s="12">
        <v>6886</v>
      </c>
      <c r="Q369" s="12">
        <v>7335</v>
      </c>
      <c r="R369" s="12">
        <v>220696</v>
      </c>
      <c r="S369" s="12">
        <v>588</v>
      </c>
      <c r="T369" s="12">
        <v>472</v>
      </c>
      <c r="U369" s="12">
        <v>7118</v>
      </c>
      <c r="V369" s="12">
        <v>7912</v>
      </c>
      <c r="W369" s="12">
        <v>221507</v>
      </c>
      <c r="X369" s="12">
        <v>698</v>
      </c>
      <c r="Y369" s="12">
        <v>505</v>
      </c>
      <c r="Z369" s="12">
        <v>7017</v>
      </c>
      <c r="AA369" s="12">
        <v>7042</v>
      </c>
      <c r="AB369" s="12">
        <v>223109</v>
      </c>
      <c r="AC369" s="12">
        <v>909</v>
      </c>
      <c r="AD369" s="12">
        <v>484</v>
      </c>
      <c r="AE369" s="12">
        <v>7538</v>
      </c>
      <c r="AF369" s="12">
        <v>7146</v>
      </c>
      <c r="AG369" s="12">
        <v>224119</v>
      </c>
      <c r="AH369" s="12">
        <v>762</v>
      </c>
      <c r="AI369" s="12">
        <v>557</v>
      </c>
      <c r="AJ369" s="12">
        <v>8567</v>
      </c>
      <c r="AK369" s="12">
        <v>8366</v>
      </c>
      <c r="AL369" s="12">
        <v>225197</v>
      </c>
      <c r="AM369" s="12">
        <v>816</v>
      </c>
      <c r="AN369" s="12">
        <v>543</v>
      </c>
      <c r="AO369" s="12">
        <v>8793</v>
      </c>
      <c r="AP369" s="12">
        <v>8280</v>
      </c>
      <c r="AQ369" s="12">
        <v>226493</v>
      </c>
      <c r="AR369" s="12">
        <v>859</v>
      </c>
      <c r="AS369" s="12">
        <v>292</v>
      </c>
      <c r="AT369" s="12">
        <v>9293</v>
      </c>
      <c r="AU369" s="12">
        <v>9156</v>
      </c>
      <c r="AV369" s="12">
        <v>227117</v>
      </c>
      <c r="AW369" s="12">
        <v>787</v>
      </c>
      <c r="AX369" s="12">
        <v>420</v>
      </c>
      <c r="AY369" s="12">
        <v>7796</v>
      </c>
      <c r="AZ369" s="13">
        <v>7603</v>
      </c>
    </row>
    <row r="370" spans="1:52" x14ac:dyDescent="0.3">
      <c r="A370" s="1" t="s">
        <v>697</v>
      </c>
      <c r="B370" s="1" t="s">
        <v>698</v>
      </c>
      <c r="C370" s="12">
        <v>76895</v>
      </c>
      <c r="D370" s="12">
        <v>189</v>
      </c>
      <c r="E370" s="12">
        <v>132</v>
      </c>
      <c r="F370" s="12">
        <v>2584</v>
      </c>
      <c r="G370" s="12">
        <v>2816</v>
      </c>
      <c r="H370" s="12">
        <v>77105</v>
      </c>
      <c r="I370" s="12">
        <v>135</v>
      </c>
      <c r="J370" s="12">
        <v>102</v>
      </c>
      <c r="K370" s="12">
        <v>2618</v>
      </c>
      <c r="L370" s="12">
        <v>2887</v>
      </c>
      <c r="M370" s="12">
        <v>77096</v>
      </c>
      <c r="N370" s="12">
        <v>130</v>
      </c>
      <c r="O370" s="12">
        <v>115</v>
      </c>
      <c r="P370" s="12">
        <v>2692</v>
      </c>
      <c r="Q370" s="12">
        <v>3105</v>
      </c>
      <c r="R370" s="12">
        <v>77032</v>
      </c>
      <c r="S370" s="12">
        <v>198</v>
      </c>
      <c r="T370" s="12">
        <v>105</v>
      </c>
      <c r="U370" s="12">
        <v>2698</v>
      </c>
      <c r="V370" s="12">
        <v>3175</v>
      </c>
      <c r="W370" s="12">
        <v>77108</v>
      </c>
      <c r="X370" s="12">
        <v>270</v>
      </c>
      <c r="Y370" s="12">
        <v>96</v>
      </c>
      <c r="Z370" s="12">
        <v>2594</v>
      </c>
      <c r="AA370" s="12">
        <v>2967</v>
      </c>
      <c r="AB370" s="12">
        <v>77010</v>
      </c>
      <c r="AC370" s="12">
        <v>341</v>
      </c>
      <c r="AD370" s="12">
        <v>79</v>
      </c>
      <c r="AE370" s="12">
        <v>2259</v>
      </c>
      <c r="AF370" s="12">
        <v>2956</v>
      </c>
      <c r="AG370" s="12">
        <v>76527</v>
      </c>
      <c r="AH370" s="12">
        <v>253</v>
      </c>
      <c r="AI370" s="12">
        <v>112</v>
      </c>
      <c r="AJ370" s="12">
        <v>2689</v>
      </c>
      <c r="AK370" s="12">
        <v>3573</v>
      </c>
      <c r="AL370" s="12">
        <v>76678</v>
      </c>
      <c r="AM370" s="12">
        <v>270</v>
      </c>
      <c r="AN370" s="12">
        <v>171</v>
      </c>
      <c r="AO370" s="12">
        <v>3241</v>
      </c>
      <c r="AP370" s="12">
        <v>3445</v>
      </c>
      <c r="AQ370" s="12">
        <v>76696</v>
      </c>
      <c r="AR370" s="12">
        <v>242</v>
      </c>
      <c r="AS370" s="12">
        <v>166</v>
      </c>
      <c r="AT370" s="12">
        <v>3276</v>
      </c>
      <c r="AU370" s="12">
        <v>3490</v>
      </c>
      <c r="AV370" s="12">
        <v>76864</v>
      </c>
      <c r="AW370" s="12">
        <v>202</v>
      </c>
      <c r="AX370" s="12">
        <v>92</v>
      </c>
      <c r="AY370" s="12">
        <v>2854</v>
      </c>
      <c r="AZ370" s="13">
        <v>2915</v>
      </c>
    </row>
    <row r="371" spans="1:52" x14ac:dyDescent="0.3">
      <c r="A371" s="1" t="s">
        <v>699</v>
      </c>
      <c r="B371" s="1" t="s">
        <v>700</v>
      </c>
      <c r="C371" s="12">
        <v>83178</v>
      </c>
      <c r="D371" s="12">
        <v>297</v>
      </c>
      <c r="E371" s="12">
        <v>249</v>
      </c>
      <c r="F371" s="12">
        <v>4739</v>
      </c>
      <c r="G371" s="12">
        <v>4449</v>
      </c>
      <c r="H371" s="12">
        <v>83642</v>
      </c>
      <c r="I371" s="12">
        <v>282</v>
      </c>
      <c r="J371" s="12">
        <v>279</v>
      </c>
      <c r="K371" s="12">
        <v>5057</v>
      </c>
      <c r="L371" s="12">
        <v>4721</v>
      </c>
      <c r="M371" s="12">
        <v>84616</v>
      </c>
      <c r="N371" s="12">
        <v>275</v>
      </c>
      <c r="O371" s="12">
        <v>182</v>
      </c>
      <c r="P371" s="12">
        <v>5335</v>
      </c>
      <c r="Q371" s="12">
        <v>4513</v>
      </c>
      <c r="R371" s="12">
        <v>85340</v>
      </c>
      <c r="S371" s="12">
        <v>314</v>
      </c>
      <c r="T371" s="12">
        <v>166</v>
      </c>
      <c r="U371" s="12">
        <v>5562</v>
      </c>
      <c r="V371" s="12">
        <v>5132</v>
      </c>
      <c r="W371" s="12">
        <v>85914</v>
      </c>
      <c r="X371" s="12">
        <v>335</v>
      </c>
      <c r="Y371" s="12">
        <v>216</v>
      </c>
      <c r="Z371" s="12">
        <v>5439</v>
      </c>
      <c r="AA371" s="12">
        <v>5099</v>
      </c>
      <c r="AB371" s="12">
        <v>86527</v>
      </c>
      <c r="AC371" s="12">
        <v>327</v>
      </c>
      <c r="AD371" s="12">
        <v>180</v>
      </c>
      <c r="AE371" s="12">
        <v>5540</v>
      </c>
      <c r="AF371" s="12">
        <v>5242</v>
      </c>
      <c r="AG371" s="12">
        <v>87297</v>
      </c>
      <c r="AH371" s="12">
        <v>289</v>
      </c>
      <c r="AI371" s="12">
        <v>195</v>
      </c>
      <c r="AJ371" s="12">
        <v>6090</v>
      </c>
      <c r="AK371" s="12">
        <v>5513</v>
      </c>
      <c r="AL371" s="12">
        <v>87496</v>
      </c>
      <c r="AM371" s="12">
        <v>365</v>
      </c>
      <c r="AN371" s="12">
        <v>191</v>
      </c>
      <c r="AO371" s="12">
        <v>5510</v>
      </c>
      <c r="AP371" s="12">
        <v>5603</v>
      </c>
      <c r="AQ371" s="12">
        <v>88129</v>
      </c>
      <c r="AR371" s="12">
        <v>346</v>
      </c>
      <c r="AS371" s="12">
        <v>226</v>
      </c>
      <c r="AT371" s="12">
        <v>5990</v>
      </c>
      <c r="AU371" s="12">
        <v>5579</v>
      </c>
      <c r="AV371" s="12">
        <v>88542</v>
      </c>
      <c r="AW371" s="12">
        <v>340</v>
      </c>
      <c r="AX371" s="12">
        <v>178</v>
      </c>
      <c r="AY371" s="12">
        <v>5263</v>
      </c>
      <c r="AZ371" s="13">
        <v>5001</v>
      </c>
    </row>
    <row r="372" spans="1:52" x14ac:dyDescent="0.3">
      <c r="A372" s="1" t="s">
        <v>702</v>
      </c>
      <c r="B372" s="1" t="s">
        <v>703</v>
      </c>
      <c r="C372" s="12">
        <v>124271</v>
      </c>
      <c r="D372" s="12">
        <v>377</v>
      </c>
      <c r="E372" s="12">
        <v>223</v>
      </c>
      <c r="F372" s="12">
        <v>6066</v>
      </c>
      <c r="G372" s="12">
        <v>5552</v>
      </c>
      <c r="H372" s="12">
        <v>125047</v>
      </c>
      <c r="I372" s="12">
        <v>284</v>
      </c>
      <c r="J372" s="12">
        <v>162</v>
      </c>
      <c r="K372" s="12">
        <v>6419</v>
      </c>
      <c r="L372" s="12">
        <v>5486</v>
      </c>
      <c r="M372" s="12">
        <v>126088</v>
      </c>
      <c r="N372" s="12">
        <v>282</v>
      </c>
      <c r="O372" s="12">
        <v>178</v>
      </c>
      <c r="P372" s="12">
        <v>6425</v>
      </c>
      <c r="Q372" s="12">
        <v>5266</v>
      </c>
      <c r="R372" s="12">
        <v>127432</v>
      </c>
      <c r="S372" s="12">
        <v>328</v>
      </c>
      <c r="T372" s="12">
        <v>189</v>
      </c>
      <c r="U372" s="12">
        <v>7280</v>
      </c>
      <c r="V372" s="12">
        <v>5788</v>
      </c>
      <c r="W372" s="12">
        <v>128903</v>
      </c>
      <c r="X372" s="12">
        <v>338</v>
      </c>
      <c r="Y372" s="12">
        <v>188</v>
      </c>
      <c r="Z372" s="12">
        <v>7280</v>
      </c>
      <c r="AA372" s="12">
        <v>5608</v>
      </c>
      <c r="AB372" s="12">
        <v>129917</v>
      </c>
      <c r="AC372" s="12">
        <v>333</v>
      </c>
      <c r="AD372" s="12">
        <v>224</v>
      </c>
      <c r="AE372" s="12">
        <v>6954</v>
      </c>
      <c r="AF372" s="12">
        <v>5643</v>
      </c>
      <c r="AG372" s="12">
        <v>131437</v>
      </c>
      <c r="AH372" s="12">
        <v>305</v>
      </c>
      <c r="AI372" s="12">
        <v>171</v>
      </c>
      <c r="AJ372" s="12">
        <v>8097</v>
      </c>
      <c r="AK372" s="12">
        <v>6359</v>
      </c>
      <c r="AL372" s="12">
        <v>132844</v>
      </c>
      <c r="AM372" s="12">
        <v>344</v>
      </c>
      <c r="AN372" s="12">
        <v>146</v>
      </c>
      <c r="AO372" s="12">
        <v>7961</v>
      </c>
      <c r="AP372" s="12">
        <v>6264</v>
      </c>
      <c r="AQ372" s="12">
        <v>134163</v>
      </c>
      <c r="AR372" s="12">
        <v>291</v>
      </c>
      <c r="AS372" s="12">
        <v>214</v>
      </c>
      <c r="AT372" s="12">
        <v>8076</v>
      </c>
      <c r="AU372" s="12">
        <v>6465</v>
      </c>
      <c r="AV372" s="12">
        <v>135039</v>
      </c>
      <c r="AW372" s="12">
        <v>288</v>
      </c>
      <c r="AX372" s="12">
        <v>158</v>
      </c>
      <c r="AY372" s="12">
        <v>6681</v>
      </c>
      <c r="AZ372" s="13">
        <v>5442</v>
      </c>
    </row>
    <row r="373" spans="1:52" x14ac:dyDescent="0.3">
      <c r="A373" s="1" t="s">
        <v>704</v>
      </c>
      <c r="B373" s="1" t="s">
        <v>705</v>
      </c>
      <c r="C373" s="12">
        <v>166831</v>
      </c>
      <c r="D373" s="12">
        <v>816</v>
      </c>
      <c r="E373" s="12">
        <v>396</v>
      </c>
      <c r="F373" s="12">
        <v>5612</v>
      </c>
      <c r="G373" s="12">
        <v>5961</v>
      </c>
      <c r="H373" s="12">
        <v>167811</v>
      </c>
      <c r="I373" s="12">
        <v>706</v>
      </c>
      <c r="J373" s="12">
        <v>385</v>
      </c>
      <c r="K373" s="12">
        <v>5969</v>
      </c>
      <c r="L373" s="12">
        <v>6300</v>
      </c>
      <c r="M373" s="12">
        <v>168642</v>
      </c>
      <c r="N373" s="12">
        <v>577</v>
      </c>
      <c r="O373" s="12">
        <v>493</v>
      </c>
      <c r="P373" s="12">
        <v>6224</v>
      </c>
      <c r="Q373" s="12">
        <v>6289</v>
      </c>
      <c r="R373" s="12">
        <v>169768</v>
      </c>
      <c r="S373" s="12">
        <v>750</v>
      </c>
      <c r="T373" s="12">
        <v>435</v>
      </c>
      <c r="U373" s="12">
        <v>6347</v>
      </c>
      <c r="V373" s="12">
        <v>6444</v>
      </c>
      <c r="W373" s="12">
        <v>171677</v>
      </c>
      <c r="X373" s="12">
        <v>948</v>
      </c>
      <c r="Y373" s="12">
        <v>477</v>
      </c>
      <c r="Z373" s="12">
        <v>6932</v>
      </c>
      <c r="AA373" s="12">
        <v>6100</v>
      </c>
      <c r="AB373" s="12">
        <v>173727</v>
      </c>
      <c r="AC373" s="12">
        <v>1054</v>
      </c>
      <c r="AD373" s="12">
        <v>411</v>
      </c>
      <c r="AE373" s="12">
        <v>6817</v>
      </c>
      <c r="AF373" s="12">
        <v>6126</v>
      </c>
      <c r="AG373" s="12">
        <v>175768</v>
      </c>
      <c r="AH373" s="12">
        <v>877</v>
      </c>
      <c r="AI373" s="12">
        <v>396</v>
      </c>
      <c r="AJ373" s="12">
        <v>8359</v>
      </c>
      <c r="AK373" s="12">
        <v>7395</v>
      </c>
      <c r="AL373" s="12">
        <v>177799</v>
      </c>
      <c r="AM373" s="12">
        <v>1106</v>
      </c>
      <c r="AN373" s="12">
        <v>601</v>
      </c>
      <c r="AO373" s="12">
        <v>8271</v>
      </c>
      <c r="AP373" s="12">
        <v>7232</v>
      </c>
      <c r="AQ373" s="12">
        <v>179854</v>
      </c>
      <c r="AR373" s="12">
        <v>959</v>
      </c>
      <c r="AS373" s="12">
        <v>592</v>
      </c>
      <c r="AT373" s="12">
        <v>8590</v>
      </c>
      <c r="AU373" s="12">
        <v>7466</v>
      </c>
      <c r="AV373" s="12">
        <v>181322</v>
      </c>
      <c r="AW373" s="12">
        <v>901</v>
      </c>
      <c r="AX373" s="12">
        <v>458</v>
      </c>
      <c r="AY373" s="12">
        <v>7585</v>
      </c>
      <c r="AZ373" s="13">
        <v>6798</v>
      </c>
    </row>
    <row r="374" spans="1:52" x14ac:dyDescent="0.3">
      <c r="A374" s="1" t="s">
        <v>706</v>
      </c>
      <c r="B374" s="1" t="s">
        <v>707</v>
      </c>
      <c r="C374" s="12">
        <v>138062</v>
      </c>
      <c r="D374" s="12">
        <v>363</v>
      </c>
      <c r="E374" s="12">
        <v>261</v>
      </c>
      <c r="F374" s="12">
        <v>5603</v>
      </c>
      <c r="G374" s="12">
        <v>4821</v>
      </c>
      <c r="H374" s="12">
        <v>138395</v>
      </c>
      <c r="I374" s="12">
        <v>278</v>
      </c>
      <c r="J374" s="12">
        <v>226</v>
      </c>
      <c r="K374" s="12">
        <v>6048</v>
      </c>
      <c r="L374" s="12">
        <v>5190</v>
      </c>
      <c r="M374" s="12">
        <v>139037</v>
      </c>
      <c r="N374" s="12">
        <v>249</v>
      </c>
      <c r="O374" s="12">
        <v>169</v>
      </c>
      <c r="P374" s="12">
        <v>6241</v>
      </c>
      <c r="Q374" s="12">
        <v>4895</v>
      </c>
      <c r="R374" s="12">
        <v>140395</v>
      </c>
      <c r="S374" s="12">
        <v>327</v>
      </c>
      <c r="T374" s="12">
        <v>131</v>
      </c>
      <c r="U374" s="12">
        <v>6962</v>
      </c>
      <c r="V374" s="12">
        <v>5261</v>
      </c>
      <c r="W374" s="12">
        <v>141790</v>
      </c>
      <c r="X374" s="12">
        <v>318</v>
      </c>
      <c r="Y374" s="12">
        <v>113</v>
      </c>
      <c r="Z374" s="12">
        <v>7162</v>
      </c>
      <c r="AA374" s="12">
        <v>5209</v>
      </c>
      <c r="AB374" s="12">
        <v>143353</v>
      </c>
      <c r="AC374" s="12">
        <v>322</v>
      </c>
      <c r="AD374" s="12">
        <v>127</v>
      </c>
      <c r="AE374" s="12">
        <v>7044</v>
      </c>
      <c r="AF374" s="12">
        <v>4802</v>
      </c>
      <c r="AG374" s="12">
        <v>144705</v>
      </c>
      <c r="AH374" s="12">
        <v>301</v>
      </c>
      <c r="AI374" s="12">
        <v>115</v>
      </c>
      <c r="AJ374" s="12">
        <v>7489</v>
      </c>
      <c r="AK374" s="12">
        <v>5454</v>
      </c>
      <c r="AL374" s="12">
        <v>145803</v>
      </c>
      <c r="AM374" s="12">
        <v>329</v>
      </c>
      <c r="AN374" s="12">
        <v>157</v>
      </c>
      <c r="AO374" s="12">
        <v>7318</v>
      </c>
      <c r="AP374" s="12">
        <v>5424</v>
      </c>
      <c r="AQ374" s="12">
        <v>146561</v>
      </c>
      <c r="AR374" s="12">
        <v>282</v>
      </c>
      <c r="AS374" s="12">
        <v>141</v>
      </c>
      <c r="AT374" s="12">
        <v>7071</v>
      </c>
      <c r="AU374" s="12">
        <v>5582</v>
      </c>
      <c r="AV374" s="12">
        <v>147353</v>
      </c>
      <c r="AW374" s="12">
        <v>264</v>
      </c>
      <c r="AX374" s="12">
        <v>131</v>
      </c>
      <c r="AY374" s="12">
        <v>6559</v>
      </c>
      <c r="AZ374" s="13">
        <v>4816</v>
      </c>
    </row>
    <row r="375" spans="1:52" x14ac:dyDescent="0.3">
      <c r="A375" s="1" t="s">
        <v>708</v>
      </c>
      <c r="B375" s="1" t="s">
        <v>709</v>
      </c>
      <c r="C375" s="12">
        <v>116698</v>
      </c>
      <c r="D375" s="12">
        <v>460</v>
      </c>
      <c r="E375" s="12">
        <v>501</v>
      </c>
      <c r="F375" s="12">
        <v>5922</v>
      </c>
      <c r="G375" s="12">
        <v>5468</v>
      </c>
      <c r="H375" s="12">
        <v>117341</v>
      </c>
      <c r="I375" s="12">
        <v>430</v>
      </c>
      <c r="J375" s="12">
        <v>306</v>
      </c>
      <c r="K375" s="12">
        <v>6083</v>
      </c>
      <c r="L375" s="12">
        <v>5993</v>
      </c>
      <c r="M375" s="12">
        <v>118805</v>
      </c>
      <c r="N375" s="12">
        <v>436</v>
      </c>
      <c r="O375" s="12">
        <v>397</v>
      </c>
      <c r="P375" s="12">
        <v>6401</v>
      </c>
      <c r="Q375" s="12">
        <v>5367</v>
      </c>
      <c r="R375" s="12">
        <v>119835</v>
      </c>
      <c r="S375" s="12">
        <v>492</v>
      </c>
      <c r="T375" s="12">
        <v>309</v>
      </c>
      <c r="U375" s="12">
        <v>6492</v>
      </c>
      <c r="V375" s="12">
        <v>5818</v>
      </c>
      <c r="W375" s="12">
        <v>121352</v>
      </c>
      <c r="X375" s="12">
        <v>504</v>
      </c>
      <c r="Y375" s="12">
        <v>348</v>
      </c>
      <c r="Z375" s="12">
        <v>6835</v>
      </c>
      <c r="AA375" s="12">
        <v>5888</v>
      </c>
      <c r="AB375" s="12">
        <v>122823</v>
      </c>
      <c r="AC375" s="12">
        <v>518</v>
      </c>
      <c r="AD375" s="12">
        <v>318</v>
      </c>
      <c r="AE375" s="12">
        <v>6897</v>
      </c>
      <c r="AF375" s="12">
        <v>6018</v>
      </c>
      <c r="AG375" s="12">
        <v>123957</v>
      </c>
      <c r="AH375" s="12">
        <v>449</v>
      </c>
      <c r="AI375" s="12">
        <v>402</v>
      </c>
      <c r="AJ375" s="12">
        <v>7611</v>
      </c>
      <c r="AK375" s="12">
        <v>6810</v>
      </c>
      <c r="AL375" s="12">
        <v>125169</v>
      </c>
      <c r="AM375" s="12">
        <v>491</v>
      </c>
      <c r="AN375" s="12">
        <v>454</v>
      </c>
      <c r="AO375" s="12">
        <v>7641</v>
      </c>
      <c r="AP375" s="12">
        <v>6580</v>
      </c>
      <c r="AQ375" s="12">
        <v>126160</v>
      </c>
      <c r="AR375" s="12">
        <v>426</v>
      </c>
      <c r="AS375" s="12">
        <v>465</v>
      </c>
      <c r="AT375" s="12">
        <v>7915</v>
      </c>
      <c r="AU375" s="12">
        <v>6927</v>
      </c>
      <c r="AV375" s="12">
        <v>127163</v>
      </c>
      <c r="AW375" s="12">
        <v>399</v>
      </c>
      <c r="AX375" s="12">
        <v>606</v>
      </c>
      <c r="AY375" s="12">
        <v>7114</v>
      </c>
      <c r="AZ375" s="13">
        <v>6122</v>
      </c>
    </row>
    <row r="376" spans="1:52" x14ac:dyDescent="0.3">
      <c r="A376" s="1" t="s">
        <v>710</v>
      </c>
      <c r="B376" s="1" t="s">
        <v>711</v>
      </c>
      <c r="C376" s="12">
        <v>82269</v>
      </c>
      <c r="D376" s="12">
        <v>359</v>
      </c>
      <c r="E376" s="12">
        <v>124</v>
      </c>
      <c r="F376" s="12">
        <v>4831</v>
      </c>
      <c r="G376" s="12">
        <v>4331</v>
      </c>
      <c r="H376" s="12">
        <v>83006</v>
      </c>
      <c r="I376" s="12">
        <v>400</v>
      </c>
      <c r="J376" s="12">
        <v>198</v>
      </c>
      <c r="K376" s="12">
        <v>5002</v>
      </c>
      <c r="L376" s="12">
        <v>4625</v>
      </c>
      <c r="M376" s="12">
        <v>84323</v>
      </c>
      <c r="N376" s="12">
        <v>350</v>
      </c>
      <c r="O376" s="12">
        <v>160</v>
      </c>
      <c r="P376" s="12">
        <v>5482</v>
      </c>
      <c r="Q376" s="12">
        <v>4445</v>
      </c>
      <c r="R376" s="12">
        <v>85798</v>
      </c>
      <c r="S376" s="12">
        <v>422</v>
      </c>
      <c r="T376" s="12">
        <v>238</v>
      </c>
      <c r="U376" s="12">
        <v>5847</v>
      </c>
      <c r="V376" s="12">
        <v>4753</v>
      </c>
      <c r="W376" s="12">
        <v>86868</v>
      </c>
      <c r="X376" s="12">
        <v>407</v>
      </c>
      <c r="Y376" s="12">
        <v>216</v>
      </c>
      <c r="Z376" s="12">
        <v>5646</v>
      </c>
      <c r="AA376" s="12">
        <v>4910</v>
      </c>
      <c r="AB376" s="12">
        <v>88518</v>
      </c>
      <c r="AC376" s="12">
        <v>401</v>
      </c>
      <c r="AD376" s="12">
        <v>229</v>
      </c>
      <c r="AE376" s="12">
        <v>5801</v>
      </c>
      <c r="AF376" s="12">
        <v>4571</v>
      </c>
      <c r="AG376" s="12">
        <v>90332</v>
      </c>
      <c r="AH376" s="12">
        <v>367</v>
      </c>
      <c r="AI376" s="12">
        <v>239</v>
      </c>
      <c r="AJ376" s="12">
        <v>6830</v>
      </c>
      <c r="AK376" s="12">
        <v>5215</v>
      </c>
      <c r="AL376" s="12">
        <v>92599</v>
      </c>
      <c r="AM376" s="12">
        <v>369</v>
      </c>
      <c r="AN376" s="12">
        <v>207</v>
      </c>
      <c r="AO376" s="12">
        <v>7045</v>
      </c>
      <c r="AP376" s="12">
        <v>5194</v>
      </c>
      <c r="AQ376" s="12">
        <v>95019</v>
      </c>
      <c r="AR376" s="12">
        <v>341</v>
      </c>
      <c r="AS376" s="12">
        <v>285</v>
      </c>
      <c r="AT376" s="12">
        <v>7506</v>
      </c>
      <c r="AU376" s="12">
        <v>5281</v>
      </c>
      <c r="AV376" s="12">
        <v>96624</v>
      </c>
      <c r="AW376" s="12">
        <v>310</v>
      </c>
      <c r="AX376" s="12">
        <v>162</v>
      </c>
      <c r="AY376" s="12">
        <v>6127</v>
      </c>
      <c r="AZ376" s="13">
        <v>4704</v>
      </c>
    </row>
    <row r="377" spans="1:52" x14ac:dyDescent="0.3">
      <c r="A377" s="1" t="s">
        <v>712</v>
      </c>
      <c r="B377" s="1" t="s">
        <v>713</v>
      </c>
      <c r="C377" s="12">
        <v>134402</v>
      </c>
      <c r="D377" s="12">
        <v>738</v>
      </c>
      <c r="E377" s="12">
        <v>592</v>
      </c>
      <c r="F377" s="12">
        <v>5212</v>
      </c>
      <c r="G377" s="12">
        <v>4450</v>
      </c>
      <c r="H377" s="12">
        <v>135687</v>
      </c>
      <c r="I377" s="12">
        <v>745</v>
      </c>
      <c r="J377" s="12">
        <v>500</v>
      </c>
      <c r="K377" s="12">
        <v>5943</v>
      </c>
      <c r="L377" s="12">
        <v>4966</v>
      </c>
      <c r="M377" s="12">
        <v>136792</v>
      </c>
      <c r="N377" s="12">
        <v>692</v>
      </c>
      <c r="O377" s="12">
        <v>407</v>
      </c>
      <c r="P377" s="12">
        <v>5669</v>
      </c>
      <c r="Q377" s="12">
        <v>4878</v>
      </c>
      <c r="R377" s="12">
        <v>138526</v>
      </c>
      <c r="S377" s="12">
        <v>793</v>
      </c>
      <c r="T377" s="12">
        <v>335</v>
      </c>
      <c r="U377" s="12">
        <v>6249</v>
      </c>
      <c r="V377" s="12">
        <v>4955</v>
      </c>
      <c r="W377" s="12">
        <v>139822</v>
      </c>
      <c r="X377" s="12">
        <v>748</v>
      </c>
      <c r="Y377" s="12">
        <v>325</v>
      </c>
      <c r="Z377" s="12">
        <v>5970</v>
      </c>
      <c r="AA377" s="12">
        <v>4976</v>
      </c>
      <c r="AB377" s="12">
        <v>140828</v>
      </c>
      <c r="AC377" s="12">
        <v>744</v>
      </c>
      <c r="AD377" s="12">
        <v>298</v>
      </c>
      <c r="AE377" s="12">
        <v>5702</v>
      </c>
      <c r="AF377" s="12">
        <v>5057</v>
      </c>
      <c r="AG377" s="12">
        <v>141337</v>
      </c>
      <c r="AH377" s="12">
        <v>680</v>
      </c>
      <c r="AI377" s="12">
        <v>366</v>
      </c>
      <c r="AJ377" s="12">
        <v>5656</v>
      </c>
      <c r="AK377" s="12">
        <v>5237</v>
      </c>
      <c r="AL377" s="12">
        <v>141819</v>
      </c>
      <c r="AM377" s="12">
        <v>664</v>
      </c>
      <c r="AN377" s="12">
        <v>411</v>
      </c>
      <c r="AO377" s="12">
        <v>5718</v>
      </c>
      <c r="AP377" s="12">
        <v>5338</v>
      </c>
      <c r="AQ377" s="12">
        <v>141922</v>
      </c>
      <c r="AR377" s="12">
        <v>595</v>
      </c>
      <c r="AS377" s="12">
        <v>395</v>
      </c>
      <c r="AT377" s="12">
        <v>5602</v>
      </c>
      <c r="AU377" s="12">
        <v>5513</v>
      </c>
      <c r="AV377" s="12">
        <v>141458</v>
      </c>
      <c r="AW377" s="12">
        <v>555</v>
      </c>
      <c r="AX377" s="12">
        <v>408</v>
      </c>
      <c r="AY377" s="12">
        <v>4747</v>
      </c>
      <c r="AZ377" s="13">
        <v>4887</v>
      </c>
    </row>
    <row r="378" spans="1:52" x14ac:dyDescent="0.3">
      <c r="A378" s="1" t="s">
        <v>714</v>
      </c>
      <c r="B378" s="1" t="s">
        <v>715</v>
      </c>
      <c r="C378" s="12">
        <v>87921</v>
      </c>
      <c r="D378" s="12">
        <v>331</v>
      </c>
      <c r="E378" s="12">
        <v>354</v>
      </c>
      <c r="F378" s="12">
        <v>4991</v>
      </c>
      <c r="G378" s="12">
        <v>4794</v>
      </c>
      <c r="H378" s="12">
        <v>88804</v>
      </c>
      <c r="I378" s="12">
        <v>298</v>
      </c>
      <c r="J378" s="12">
        <v>466</v>
      </c>
      <c r="K378" s="12">
        <v>5796</v>
      </c>
      <c r="L378" s="12">
        <v>5043</v>
      </c>
      <c r="M378" s="12">
        <v>89566</v>
      </c>
      <c r="N378" s="12">
        <v>282</v>
      </c>
      <c r="O378" s="12">
        <v>315</v>
      </c>
      <c r="P378" s="12">
        <v>5605</v>
      </c>
      <c r="Q378" s="12">
        <v>5057</v>
      </c>
      <c r="R378" s="12">
        <v>90525</v>
      </c>
      <c r="S378" s="12">
        <v>337</v>
      </c>
      <c r="T378" s="12">
        <v>178</v>
      </c>
      <c r="U378" s="12">
        <v>6004</v>
      </c>
      <c r="V378" s="12">
        <v>5592</v>
      </c>
      <c r="W378" s="12">
        <v>91797</v>
      </c>
      <c r="X378" s="12">
        <v>395</v>
      </c>
      <c r="Y378" s="12">
        <v>210</v>
      </c>
      <c r="Z378" s="12">
        <v>6288</v>
      </c>
      <c r="AA378" s="12">
        <v>5448</v>
      </c>
      <c r="AB378" s="12">
        <v>92676</v>
      </c>
      <c r="AC378" s="12">
        <v>415</v>
      </c>
      <c r="AD378" s="12">
        <v>273</v>
      </c>
      <c r="AE378" s="12">
        <v>5721</v>
      </c>
      <c r="AF378" s="12">
        <v>5352</v>
      </c>
      <c r="AG378" s="12">
        <v>92641</v>
      </c>
      <c r="AH378" s="12">
        <v>365</v>
      </c>
      <c r="AI378" s="12">
        <v>223</v>
      </c>
      <c r="AJ378" s="12">
        <v>5914</v>
      </c>
      <c r="AK378" s="12">
        <v>6273</v>
      </c>
      <c r="AL378" s="12">
        <v>93045</v>
      </c>
      <c r="AM378" s="12">
        <v>396</v>
      </c>
      <c r="AN378" s="12">
        <v>245</v>
      </c>
      <c r="AO378" s="12">
        <v>6296</v>
      </c>
      <c r="AP378" s="12">
        <v>6201</v>
      </c>
      <c r="AQ378" s="12">
        <v>93323</v>
      </c>
      <c r="AR378" s="12">
        <v>347</v>
      </c>
      <c r="AS378" s="12">
        <v>268</v>
      </c>
      <c r="AT378" s="12">
        <v>6262</v>
      </c>
      <c r="AU378" s="12">
        <v>6226</v>
      </c>
      <c r="AV378" s="12">
        <v>93966</v>
      </c>
      <c r="AW378" s="12">
        <v>318</v>
      </c>
      <c r="AX378" s="12">
        <v>326</v>
      </c>
      <c r="AY378" s="12">
        <v>5898</v>
      </c>
      <c r="AZ378" s="13">
        <v>5434</v>
      </c>
    </row>
    <row r="379" spans="1:52" x14ac:dyDescent="0.3">
      <c r="A379" s="1" t="s">
        <v>716</v>
      </c>
      <c r="B379" s="1" t="s">
        <v>717</v>
      </c>
      <c r="C379" s="12">
        <v>158268</v>
      </c>
      <c r="D379" s="12">
        <v>807</v>
      </c>
      <c r="E379" s="12">
        <v>451</v>
      </c>
      <c r="F379" s="12">
        <v>5979</v>
      </c>
      <c r="G379" s="12">
        <v>5905</v>
      </c>
      <c r="H379" s="12">
        <v>159837</v>
      </c>
      <c r="I379" s="12">
        <v>635</v>
      </c>
      <c r="J379" s="12">
        <v>479</v>
      </c>
      <c r="K379" s="12">
        <v>6545</v>
      </c>
      <c r="L379" s="12">
        <v>6408</v>
      </c>
      <c r="M379" s="12">
        <v>161305</v>
      </c>
      <c r="N379" s="12">
        <v>714</v>
      </c>
      <c r="O379" s="12">
        <v>444</v>
      </c>
      <c r="P379" s="12">
        <v>6426</v>
      </c>
      <c r="Q379" s="12">
        <v>6464</v>
      </c>
      <c r="R379" s="12">
        <v>163822</v>
      </c>
      <c r="S379" s="12">
        <v>940</v>
      </c>
      <c r="T379" s="12">
        <v>372</v>
      </c>
      <c r="U379" s="12">
        <v>7345</v>
      </c>
      <c r="V379" s="12">
        <v>6612</v>
      </c>
      <c r="W379" s="12">
        <v>166040</v>
      </c>
      <c r="X379" s="12">
        <v>1211</v>
      </c>
      <c r="Y379" s="12">
        <v>356</v>
      </c>
      <c r="Z379" s="12">
        <v>7219</v>
      </c>
      <c r="AA379" s="12">
        <v>7080</v>
      </c>
      <c r="AB379" s="12">
        <v>168428</v>
      </c>
      <c r="AC379" s="12">
        <v>1386</v>
      </c>
      <c r="AD379" s="12">
        <v>535</v>
      </c>
      <c r="AE379" s="12">
        <v>7298</v>
      </c>
      <c r="AF379" s="12">
        <v>7082</v>
      </c>
      <c r="AG379" s="12">
        <v>170394</v>
      </c>
      <c r="AH379" s="12">
        <v>1109</v>
      </c>
      <c r="AI379" s="12">
        <v>571</v>
      </c>
      <c r="AJ379" s="12">
        <v>8898</v>
      </c>
      <c r="AK379" s="12">
        <v>8650</v>
      </c>
      <c r="AL379" s="12">
        <v>172525</v>
      </c>
      <c r="AM379" s="12">
        <v>1192</v>
      </c>
      <c r="AN379" s="12">
        <v>786</v>
      </c>
      <c r="AO379" s="12">
        <v>9219</v>
      </c>
      <c r="AP379" s="12">
        <v>8691</v>
      </c>
      <c r="AQ379" s="12">
        <v>174341</v>
      </c>
      <c r="AR379" s="12">
        <v>1099</v>
      </c>
      <c r="AS379" s="12">
        <v>739</v>
      </c>
      <c r="AT379" s="12">
        <v>9471</v>
      </c>
      <c r="AU379" s="12">
        <v>9280</v>
      </c>
      <c r="AV379" s="12">
        <v>175531</v>
      </c>
      <c r="AW379" s="12">
        <v>1035</v>
      </c>
      <c r="AX379" s="12">
        <v>665</v>
      </c>
      <c r="AY379" s="12">
        <v>7822</v>
      </c>
      <c r="AZ379" s="13">
        <v>7952</v>
      </c>
    </row>
    <row r="380" spans="1:52" x14ac:dyDescent="0.3">
      <c r="A380" s="1" t="s">
        <v>718</v>
      </c>
      <c r="B380" s="1" t="s">
        <v>719</v>
      </c>
      <c r="C380" s="12">
        <v>121087</v>
      </c>
      <c r="D380" s="12">
        <v>453</v>
      </c>
      <c r="E380" s="12">
        <v>508</v>
      </c>
      <c r="F380" s="12">
        <v>6653</v>
      </c>
      <c r="G380" s="12">
        <v>5896</v>
      </c>
      <c r="H380" s="12">
        <v>122030</v>
      </c>
      <c r="I380" s="12">
        <v>415</v>
      </c>
      <c r="J380" s="12">
        <v>398</v>
      </c>
      <c r="K380" s="12">
        <v>7225</v>
      </c>
      <c r="L380" s="12">
        <v>6813</v>
      </c>
      <c r="M380" s="12">
        <v>123171</v>
      </c>
      <c r="N380" s="12">
        <v>393</v>
      </c>
      <c r="O380" s="12">
        <v>361</v>
      </c>
      <c r="P380" s="12">
        <v>7149</v>
      </c>
      <c r="Q380" s="12">
        <v>6540</v>
      </c>
      <c r="R380" s="12">
        <v>124583</v>
      </c>
      <c r="S380" s="12">
        <v>463</v>
      </c>
      <c r="T380" s="12">
        <v>248</v>
      </c>
      <c r="U380" s="12">
        <v>7830</v>
      </c>
      <c r="V380" s="12">
        <v>7143</v>
      </c>
      <c r="W380" s="12">
        <v>125779</v>
      </c>
      <c r="X380" s="12">
        <v>489</v>
      </c>
      <c r="Y380" s="12">
        <v>279</v>
      </c>
      <c r="Z380" s="12">
        <v>7624</v>
      </c>
      <c r="AA380" s="12">
        <v>7034</v>
      </c>
      <c r="AB380" s="12">
        <v>127305</v>
      </c>
      <c r="AC380" s="12">
        <v>486</v>
      </c>
      <c r="AD380" s="12">
        <v>241</v>
      </c>
      <c r="AE380" s="12">
        <v>7750</v>
      </c>
      <c r="AF380" s="12">
        <v>6834</v>
      </c>
      <c r="AG380" s="12">
        <v>128891</v>
      </c>
      <c r="AH380" s="12">
        <v>437</v>
      </c>
      <c r="AI380" s="12">
        <v>294</v>
      </c>
      <c r="AJ380" s="12">
        <v>7941</v>
      </c>
      <c r="AK380" s="12">
        <v>6949</v>
      </c>
      <c r="AL380" s="12">
        <v>130508</v>
      </c>
      <c r="AM380" s="12">
        <v>449</v>
      </c>
      <c r="AN380" s="12">
        <v>308</v>
      </c>
      <c r="AO380" s="12">
        <v>8146</v>
      </c>
      <c r="AP380" s="12">
        <v>7077</v>
      </c>
      <c r="AQ380" s="12">
        <v>132153</v>
      </c>
      <c r="AR380" s="12">
        <v>397</v>
      </c>
      <c r="AS380" s="12">
        <v>342</v>
      </c>
      <c r="AT380" s="12">
        <v>8479</v>
      </c>
      <c r="AU380" s="12">
        <v>7226</v>
      </c>
      <c r="AV380" s="12">
        <v>132571</v>
      </c>
      <c r="AW380" s="12">
        <v>389</v>
      </c>
      <c r="AX380" s="12">
        <v>384</v>
      </c>
      <c r="AY380" s="12">
        <v>6787</v>
      </c>
      <c r="AZ380" s="13">
        <v>6673</v>
      </c>
    </row>
    <row r="381" spans="1:52" x14ac:dyDescent="0.3">
      <c r="A381" s="1" t="s">
        <v>720</v>
      </c>
      <c r="B381" s="1" t="s">
        <v>721</v>
      </c>
      <c r="C381" s="12">
        <v>131193</v>
      </c>
      <c r="D381" s="12">
        <v>448</v>
      </c>
      <c r="E381" s="12">
        <v>423</v>
      </c>
      <c r="F381" s="12">
        <v>5966</v>
      </c>
      <c r="G381" s="12">
        <v>5623</v>
      </c>
      <c r="H381" s="12">
        <v>131480</v>
      </c>
      <c r="I381" s="12">
        <v>381</v>
      </c>
      <c r="J381" s="12">
        <v>325</v>
      </c>
      <c r="K381" s="12">
        <v>6287</v>
      </c>
      <c r="L381" s="12">
        <v>5834</v>
      </c>
      <c r="M381" s="12">
        <v>132201</v>
      </c>
      <c r="N381" s="12">
        <v>403</v>
      </c>
      <c r="O381" s="12">
        <v>221</v>
      </c>
      <c r="P381" s="12">
        <v>6215</v>
      </c>
      <c r="Q381" s="12">
        <v>5409</v>
      </c>
      <c r="R381" s="12">
        <v>133264</v>
      </c>
      <c r="S381" s="12">
        <v>479</v>
      </c>
      <c r="T381" s="12">
        <v>223</v>
      </c>
      <c r="U381" s="12">
        <v>6882</v>
      </c>
      <c r="V381" s="12">
        <v>5832</v>
      </c>
      <c r="W381" s="12">
        <v>133791</v>
      </c>
      <c r="X381" s="12">
        <v>490</v>
      </c>
      <c r="Y381" s="12">
        <v>249</v>
      </c>
      <c r="Z381" s="12">
        <v>6510</v>
      </c>
      <c r="AA381" s="12">
        <v>5881</v>
      </c>
      <c r="AB381" s="12">
        <v>134406</v>
      </c>
      <c r="AC381" s="12">
        <v>485</v>
      </c>
      <c r="AD381" s="12">
        <v>293</v>
      </c>
      <c r="AE381" s="12">
        <v>6358</v>
      </c>
      <c r="AF381" s="12">
        <v>5509</v>
      </c>
      <c r="AG381" s="12">
        <v>135247</v>
      </c>
      <c r="AH381" s="12">
        <v>457</v>
      </c>
      <c r="AI381" s="12">
        <v>257</v>
      </c>
      <c r="AJ381" s="12">
        <v>7485</v>
      </c>
      <c r="AK381" s="12">
        <v>6324</v>
      </c>
      <c r="AL381" s="12">
        <v>135780</v>
      </c>
      <c r="AM381" s="12">
        <v>534</v>
      </c>
      <c r="AN381" s="12">
        <v>207</v>
      </c>
      <c r="AO381" s="12">
        <v>7091</v>
      </c>
      <c r="AP381" s="12">
        <v>6315</v>
      </c>
      <c r="AQ381" s="12">
        <v>136264</v>
      </c>
      <c r="AR381" s="12">
        <v>476</v>
      </c>
      <c r="AS381" s="12">
        <v>317</v>
      </c>
      <c r="AT381" s="12">
        <v>7231</v>
      </c>
      <c r="AU381" s="12">
        <v>6435</v>
      </c>
      <c r="AV381" s="12">
        <v>136218</v>
      </c>
      <c r="AW381" s="12">
        <v>475</v>
      </c>
      <c r="AX381" s="12">
        <v>247</v>
      </c>
      <c r="AY381" s="12">
        <v>5857</v>
      </c>
      <c r="AZ381" s="13">
        <v>5429</v>
      </c>
    </row>
    <row r="382" spans="1:52" x14ac:dyDescent="0.3">
      <c r="A382" s="1" t="s">
        <v>722</v>
      </c>
      <c r="B382" s="1" t="s">
        <v>925</v>
      </c>
      <c r="C382" s="12">
        <v>91190</v>
      </c>
      <c r="D382" s="12">
        <v>66</v>
      </c>
      <c r="E382" s="12">
        <v>89</v>
      </c>
      <c r="F382" s="12">
        <v>2234</v>
      </c>
      <c r="G382" s="12">
        <v>2272</v>
      </c>
      <c r="H382" s="12">
        <v>91346</v>
      </c>
      <c r="I382" s="12">
        <v>94</v>
      </c>
      <c r="J382" s="12">
        <v>106</v>
      </c>
      <c r="K382" s="12">
        <v>2537</v>
      </c>
      <c r="L382" s="12">
        <v>2443</v>
      </c>
      <c r="M382" s="12">
        <v>91362</v>
      </c>
      <c r="N382" s="12">
        <v>84</v>
      </c>
      <c r="O382" s="12">
        <v>67</v>
      </c>
      <c r="P382" s="12">
        <v>2370</v>
      </c>
      <c r="Q382" s="12">
        <v>2412</v>
      </c>
      <c r="R382" s="12">
        <v>91549</v>
      </c>
      <c r="S382" s="12">
        <v>93</v>
      </c>
      <c r="T382" s="12">
        <v>70</v>
      </c>
      <c r="U382" s="12">
        <v>2458</v>
      </c>
      <c r="V382" s="12">
        <v>2461</v>
      </c>
      <c r="W382" s="12">
        <v>91767</v>
      </c>
      <c r="X382" s="12">
        <v>103</v>
      </c>
      <c r="Y382" s="12">
        <v>82</v>
      </c>
      <c r="Z382" s="12">
        <v>2595</v>
      </c>
      <c r="AA382" s="12">
        <v>2393</v>
      </c>
      <c r="AB382" s="12">
        <v>91994</v>
      </c>
      <c r="AC382" s="12">
        <v>117</v>
      </c>
      <c r="AD382" s="12">
        <v>51</v>
      </c>
      <c r="AE382" s="12">
        <v>2532</v>
      </c>
      <c r="AF382" s="12">
        <v>2449</v>
      </c>
      <c r="AG382" s="12">
        <v>92264</v>
      </c>
      <c r="AH382" s="12">
        <v>96</v>
      </c>
      <c r="AI382" s="12">
        <v>70</v>
      </c>
      <c r="AJ382" s="12">
        <v>2856</v>
      </c>
      <c r="AK382" s="12">
        <v>2597</v>
      </c>
      <c r="AL382" s="12">
        <v>93049</v>
      </c>
      <c r="AM382" s="12">
        <v>112</v>
      </c>
      <c r="AN382" s="12">
        <v>71</v>
      </c>
      <c r="AO382" s="12">
        <v>3260</v>
      </c>
      <c r="AP382" s="12">
        <v>2442</v>
      </c>
      <c r="AQ382" s="12">
        <v>93961</v>
      </c>
      <c r="AR382" s="12">
        <v>96</v>
      </c>
      <c r="AS382" s="12">
        <v>67</v>
      </c>
      <c r="AT382" s="12">
        <v>3270</v>
      </c>
      <c r="AU382" s="12">
        <v>2398</v>
      </c>
      <c r="AV382" s="12">
        <v>94832</v>
      </c>
      <c r="AW382" s="12">
        <v>81</v>
      </c>
      <c r="AX382" s="12">
        <v>62</v>
      </c>
      <c r="AY382" s="12">
        <v>3061</v>
      </c>
      <c r="AZ382" s="13">
        <v>2072</v>
      </c>
    </row>
    <row r="383" spans="1:52" x14ac:dyDescent="0.3">
      <c r="A383" s="1" t="s">
        <v>723</v>
      </c>
      <c r="B383" s="1" t="s">
        <v>724</v>
      </c>
      <c r="C383" s="12">
        <v>63973</v>
      </c>
      <c r="D383" s="12">
        <v>157</v>
      </c>
      <c r="E383" s="12">
        <v>82</v>
      </c>
      <c r="F383" s="12">
        <v>3321</v>
      </c>
      <c r="G383" s="12">
        <v>2758</v>
      </c>
      <c r="H383" s="12">
        <v>64769</v>
      </c>
      <c r="I383" s="12">
        <v>164</v>
      </c>
      <c r="J383" s="12">
        <v>74</v>
      </c>
      <c r="K383" s="12">
        <v>3777</v>
      </c>
      <c r="L383" s="12">
        <v>3021</v>
      </c>
      <c r="M383" s="12">
        <v>65127</v>
      </c>
      <c r="N383" s="12">
        <v>153</v>
      </c>
      <c r="O383" s="12">
        <v>91</v>
      </c>
      <c r="P383" s="12">
        <v>3553</v>
      </c>
      <c r="Q383" s="12">
        <v>3144</v>
      </c>
      <c r="R383" s="12">
        <v>65657</v>
      </c>
      <c r="S383" s="12">
        <v>176</v>
      </c>
      <c r="T383" s="12">
        <v>82</v>
      </c>
      <c r="U383" s="12">
        <v>3899</v>
      </c>
      <c r="V383" s="12">
        <v>3364</v>
      </c>
      <c r="W383" s="12">
        <v>66312</v>
      </c>
      <c r="X383" s="12">
        <v>210</v>
      </c>
      <c r="Y383" s="12">
        <v>114</v>
      </c>
      <c r="Z383" s="12">
        <v>4093</v>
      </c>
      <c r="AA383" s="12">
        <v>3293</v>
      </c>
      <c r="AB383" s="12">
        <v>67022</v>
      </c>
      <c r="AC383" s="12">
        <v>165</v>
      </c>
      <c r="AD383" s="12">
        <v>92</v>
      </c>
      <c r="AE383" s="12">
        <v>4038</v>
      </c>
      <c r="AF383" s="12">
        <v>3241</v>
      </c>
      <c r="AG383" s="12">
        <v>67821</v>
      </c>
      <c r="AH383" s="12">
        <v>166</v>
      </c>
      <c r="AI383" s="12">
        <v>82</v>
      </c>
      <c r="AJ383" s="12">
        <v>4424</v>
      </c>
      <c r="AK383" s="12">
        <v>3488</v>
      </c>
      <c r="AL383" s="12">
        <v>68143</v>
      </c>
      <c r="AM383" s="12">
        <v>220</v>
      </c>
      <c r="AN383" s="12">
        <v>75</v>
      </c>
      <c r="AO383" s="12">
        <v>4255</v>
      </c>
      <c r="AP383" s="12">
        <v>3766</v>
      </c>
      <c r="AQ383" s="12">
        <v>68267</v>
      </c>
      <c r="AR383" s="12">
        <v>190</v>
      </c>
      <c r="AS383" s="12">
        <v>108</v>
      </c>
      <c r="AT383" s="12">
        <v>4084</v>
      </c>
      <c r="AU383" s="12">
        <v>3734</v>
      </c>
      <c r="AV383" s="12">
        <v>68719</v>
      </c>
      <c r="AW383" s="12">
        <v>199</v>
      </c>
      <c r="AX383" s="12">
        <v>73</v>
      </c>
      <c r="AY383" s="12">
        <v>3817</v>
      </c>
      <c r="AZ383" s="13">
        <v>3170</v>
      </c>
    </row>
    <row r="384" spans="1:52" x14ac:dyDescent="0.3">
      <c r="A384" s="1" t="s">
        <v>725</v>
      </c>
      <c r="B384" s="1" t="s">
        <v>726</v>
      </c>
      <c r="C384" s="12">
        <v>256012</v>
      </c>
      <c r="D384" s="12">
        <v>10345</v>
      </c>
      <c r="E384" s="12">
        <v>5307</v>
      </c>
      <c r="F384" s="12">
        <v>20870</v>
      </c>
      <c r="G384" s="12">
        <v>20891</v>
      </c>
      <c r="H384" s="12">
        <v>263624</v>
      </c>
      <c r="I384" s="12">
        <v>10609</v>
      </c>
      <c r="J384" s="12">
        <v>4970</v>
      </c>
      <c r="K384" s="12">
        <v>21047</v>
      </c>
      <c r="L384" s="12">
        <v>22715</v>
      </c>
      <c r="M384" s="12">
        <v>273616</v>
      </c>
      <c r="N384" s="12">
        <v>12017</v>
      </c>
      <c r="O384" s="12">
        <v>4901</v>
      </c>
      <c r="P384" s="12">
        <v>21205</v>
      </c>
      <c r="Q384" s="12">
        <v>22137</v>
      </c>
      <c r="R384" s="12">
        <v>284596</v>
      </c>
      <c r="S384" s="12">
        <v>13117</v>
      </c>
      <c r="T384" s="12">
        <v>4789</v>
      </c>
      <c r="U384" s="12">
        <v>23142</v>
      </c>
      <c r="V384" s="12">
        <v>24017</v>
      </c>
      <c r="W384" s="12">
        <v>293828</v>
      </c>
      <c r="X384" s="12">
        <v>12905</v>
      </c>
      <c r="Y384" s="12">
        <v>4368</v>
      </c>
      <c r="Z384" s="12">
        <v>22524</v>
      </c>
      <c r="AA384" s="12">
        <v>25322</v>
      </c>
      <c r="AB384" s="12">
        <v>300943</v>
      </c>
      <c r="AC384" s="12">
        <v>11847</v>
      </c>
      <c r="AD384" s="12">
        <v>5217</v>
      </c>
      <c r="AE384" s="12">
        <v>22197</v>
      </c>
      <c r="AF384" s="12">
        <v>25228</v>
      </c>
      <c r="AG384" s="12">
        <v>307964</v>
      </c>
      <c r="AH384" s="12">
        <v>11434</v>
      </c>
      <c r="AI384" s="12">
        <v>5906</v>
      </c>
      <c r="AJ384" s="12">
        <v>25786</v>
      </c>
      <c r="AK384" s="12">
        <v>27794</v>
      </c>
      <c r="AL384" s="12">
        <v>317705</v>
      </c>
      <c r="AM384" s="12">
        <v>13476</v>
      </c>
      <c r="AN384" s="12">
        <v>5054</v>
      </c>
      <c r="AO384" s="12">
        <v>26929</v>
      </c>
      <c r="AP384" s="12">
        <v>29052</v>
      </c>
      <c r="AQ384" s="12">
        <v>324745</v>
      </c>
      <c r="AR384" s="12">
        <v>12568</v>
      </c>
      <c r="AS384" s="12">
        <v>7064</v>
      </c>
      <c r="AT384" s="12">
        <v>29575</v>
      </c>
      <c r="AU384" s="12">
        <v>31378</v>
      </c>
      <c r="AV384" s="12">
        <v>331969</v>
      </c>
      <c r="AW384" s="12">
        <v>13655</v>
      </c>
      <c r="AX384" s="12">
        <v>6775</v>
      </c>
      <c r="AY384" s="12">
        <v>26042</v>
      </c>
      <c r="AZ384" s="13">
        <v>28836</v>
      </c>
    </row>
    <row r="385" spans="1:52" x14ac:dyDescent="0.3">
      <c r="A385" s="1" t="s">
        <v>727</v>
      </c>
      <c r="B385" s="1" t="s">
        <v>728</v>
      </c>
      <c r="C385" s="12">
        <v>227091</v>
      </c>
      <c r="D385" s="12">
        <v>1040</v>
      </c>
      <c r="E385" s="12">
        <v>1147</v>
      </c>
      <c r="F385" s="12">
        <v>9791</v>
      </c>
      <c r="G385" s="12">
        <v>9631</v>
      </c>
      <c r="H385" s="12">
        <v>228308</v>
      </c>
      <c r="I385" s="12">
        <v>880</v>
      </c>
      <c r="J385" s="12">
        <v>976</v>
      </c>
      <c r="K385" s="12">
        <v>10242</v>
      </c>
      <c r="L385" s="12">
        <v>9986</v>
      </c>
      <c r="M385" s="12">
        <v>230146</v>
      </c>
      <c r="N385" s="12">
        <v>866</v>
      </c>
      <c r="O385" s="12">
        <v>882</v>
      </c>
      <c r="P385" s="12">
        <v>10773</v>
      </c>
      <c r="Q385" s="12">
        <v>9749</v>
      </c>
      <c r="R385" s="12">
        <v>232319</v>
      </c>
      <c r="S385" s="12">
        <v>1061</v>
      </c>
      <c r="T385" s="12">
        <v>875</v>
      </c>
      <c r="U385" s="12">
        <v>10635</v>
      </c>
      <c r="V385" s="12">
        <v>9686</v>
      </c>
      <c r="W385" s="12">
        <v>232975</v>
      </c>
      <c r="X385" s="12">
        <v>1149</v>
      </c>
      <c r="Y385" s="12">
        <v>882</v>
      </c>
      <c r="Z385" s="12">
        <v>10407</v>
      </c>
      <c r="AA385" s="12">
        <v>10621</v>
      </c>
      <c r="AB385" s="12">
        <v>234210</v>
      </c>
      <c r="AC385" s="12">
        <v>1166</v>
      </c>
      <c r="AD385" s="12">
        <v>912</v>
      </c>
      <c r="AE385" s="12">
        <v>10438</v>
      </c>
      <c r="AF385" s="12">
        <v>10435</v>
      </c>
      <c r="AG385" s="12">
        <v>235493</v>
      </c>
      <c r="AH385" s="12">
        <v>1061</v>
      </c>
      <c r="AI385" s="12">
        <v>954</v>
      </c>
      <c r="AJ385" s="12">
        <v>12087</v>
      </c>
      <c r="AK385" s="12">
        <v>11652</v>
      </c>
      <c r="AL385" s="12">
        <v>236370</v>
      </c>
      <c r="AM385" s="12">
        <v>1028</v>
      </c>
      <c r="AN385" s="12">
        <v>761</v>
      </c>
      <c r="AO385" s="12">
        <v>12003</v>
      </c>
      <c r="AP385" s="12">
        <v>11971</v>
      </c>
      <c r="AQ385" s="12">
        <v>237354</v>
      </c>
      <c r="AR385" s="12">
        <v>955</v>
      </c>
      <c r="AS385" s="12">
        <v>466</v>
      </c>
      <c r="AT385" s="12">
        <v>12680</v>
      </c>
      <c r="AU385" s="12">
        <v>12870</v>
      </c>
      <c r="AV385" s="12">
        <v>237579</v>
      </c>
      <c r="AW385" s="12">
        <v>899</v>
      </c>
      <c r="AX385" s="12">
        <v>618</v>
      </c>
      <c r="AY385" s="12">
        <v>10721</v>
      </c>
      <c r="AZ385" s="13">
        <v>10952</v>
      </c>
    </row>
    <row r="386" spans="1:52" x14ac:dyDescent="0.3">
      <c r="A386" s="1" t="s">
        <v>729</v>
      </c>
      <c r="B386" s="1" t="s">
        <v>730</v>
      </c>
      <c r="C386" s="12">
        <v>115246</v>
      </c>
      <c r="D386" s="12">
        <v>588</v>
      </c>
      <c r="E386" s="12">
        <v>683</v>
      </c>
      <c r="F386" s="12">
        <v>6303</v>
      </c>
      <c r="G386" s="12">
        <v>6038</v>
      </c>
      <c r="H386" s="12">
        <v>115796</v>
      </c>
      <c r="I386" s="12">
        <v>563</v>
      </c>
      <c r="J386" s="12">
        <v>581</v>
      </c>
      <c r="K386" s="12">
        <v>6590</v>
      </c>
      <c r="L386" s="12">
        <v>6486</v>
      </c>
      <c r="M386" s="12">
        <v>116094</v>
      </c>
      <c r="N386" s="12">
        <v>607</v>
      </c>
      <c r="O386" s="12">
        <v>509</v>
      </c>
      <c r="P386" s="12">
        <v>6128</v>
      </c>
      <c r="Q386" s="12">
        <v>6223</v>
      </c>
      <c r="R386" s="12">
        <v>116525</v>
      </c>
      <c r="S386" s="12">
        <v>761</v>
      </c>
      <c r="T386" s="12">
        <v>417</v>
      </c>
      <c r="U386" s="12">
        <v>6496</v>
      </c>
      <c r="V386" s="12">
        <v>6736</v>
      </c>
      <c r="W386" s="12">
        <v>116610</v>
      </c>
      <c r="X386" s="12">
        <v>761</v>
      </c>
      <c r="Y386" s="12">
        <v>442</v>
      </c>
      <c r="Z386" s="12">
        <v>6371</v>
      </c>
      <c r="AA386" s="12">
        <v>6686</v>
      </c>
      <c r="AB386" s="12">
        <v>117357</v>
      </c>
      <c r="AC386" s="12">
        <v>753</v>
      </c>
      <c r="AD386" s="12">
        <v>382</v>
      </c>
      <c r="AE386" s="12">
        <v>6758</v>
      </c>
      <c r="AF386" s="12">
        <v>6546</v>
      </c>
      <c r="AG386" s="12">
        <v>118061</v>
      </c>
      <c r="AH386" s="12">
        <v>695</v>
      </c>
      <c r="AI386" s="12">
        <v>472</v>
      </c>
      <c r="AJ386" s="12">
        <v>7038</v>
      </c>
      <c r="AK386" s="12">
        <v>6726</v>
      </c>
      <c r="AL386" s="12">
        <v>118054</v>
      </c>
      <c r="AM386" s="12">
        <v>686</v>
      </c>
      <c r="AN386" s="12">
        <v>609</v>
      </c>
      <c r="AO386" s="12">
        <v>6821</v>
      </c>
      <c r="AP386" s="12">
        <v>7003</v>
      </c>
      <c r="AQ386" s="12">
        <v>118724</v>
      </c>
      <c r="AR386" s="12">
        <v>637</v>
      </c>
      <c r="AS386" s="12">
        <v>557</v>
      </c>
      <c r="AT386" s="12">
        <v>7516</v>
      </c>
      <c r="AU386" s="12">
        <v>7042</v>
      </c>
      <c r="AV386" s="12">
        <v>118939</v>
      </c>
      <c r="AW386" s="12">
        <v>600</v>
      </c>
      <c r="AX386" s="12">
        <v>985</v>
      </c>
      <c r="AY386" s="12">
        <v>6721</v>
      </c>
      <c r="AZ386" s="13">
        <v>6110</v>
      </c>
    </row>
    <row r="387" spans="1:52" x14ac:dyDescent="0.3">
      <c r="A387" s="1" t="s">
        <v>731</v>
      </c>
      <c r="B387" s="1" t="s">
        <v>732</v>
      </c>
      <c r="C387" s="12">
        <v>80032</v>
      </c>
      <c r="D387" s="12">
        <v>293</v>
      </c>
      <c r="E387" s="12">
        <v>166</v>
      </c>
      <c r="F387" s="12">
        <v>4924</v>
      </c>
      <c r="G387" s="12">
        <v>3939</v>
      </c>
      <c r="H387" s="12">
        <v>81199</v>
      </c>
      <c r="I387" s="12">
        <v>250</v>
      </c>
      <c r="J387" s="12">
        <v>276</v>
      </c>
      <c r="K387" s="12">
        <v>4946</v>
      </c>
      <c r="L387" s="12">
        <v>4022</v>
      </c>
      <c r="M387" s="12">
        <v>82680</v>
      </c>
      <c r="N387" s="12">
        <v>261</v>
      </c>
      <c r="O387" s="12">
        <v>188</v>
      </c>
      <c r="P387" s="12">
        <v>5061</v>
      </c>
      <c r="Q387" s="12">
        <v>3989</v>
      </c>
      <c r="R387" s="12">
        <v>84066</v>
      </c>
      <c r="S387" s="12">
        <v>315</v>
      </c>
      <c r="T387" s="12">
        <v>137</v>
      </c>
      <c r="U387" s="12">
        <v>5407</v>
      </c>
      <c r="V387" s="12">
        <v>4441</v>
      </c>
      <c r="W387" s="12">
        <v>85205</v>
      </c>
      <c r="X387" s="12">
        <v>353</v>
      </c>
      <c r="Y387" s="12">
        <v>175</v>
      </c>
      <c r="Z387" s="12">
        <v>5218</v>
      </c>
      <c r="AA387" s="12">
        <v>4513</v>
      </c>
      <c r="AB387" s="12">
        <v>86289</v>
      </c>
      <c r="AC387" s="12">
        <v>361</v>
      </c>
      <c r="AD387" s="12">
        <v>225</v>
      </c>
      <c r="AE387" s="12">
        <v>5317</v>
      </c>
      <c r="AF387" s="12">
        <v>4494</v>
      </c>
      <c r="AG387" s="12">
        <v>87684</v>
      </c>
      <c r="AH387" s="12">
        <v>323</v>
      </c>
      <c r="AI387" s="12">
        <v>194</v>
      </c>
      <c r="AJ387" s="12">
        <v>6123</v>
      </c>
      <c r="AK387" s="12">
        <v>4970</v>
      </c>
      <c r="AL387" s="12">
        <v>89179</v>
      </c>
      <c r="AM387" s="12">
        <v>318</v>
      </c>
      <c r="AN387" s="12">
        <v>217</v>
      </c>
      <c r="AO387" s="12">
        <v>6198</v>
      </c>
      <c r="AP387" s="12">
        <v>5033</v>
      </c>
      <c r="AQ387" s="12">
        <v>91284</v>
      </c>
      <c r="AR387" s="12">
        <v>323</v>
      </c>
      <c r="AS387" s="12">
        <v>234</v>
      </c>
      <c r="AT387" s="12">
        <v>6493</v>
      </c>
      <c r="AU387" s="12">
        <v>4729</v>
      </c>
      <c r="AV387" s="12">
        <v>92759</v>
      </c>
      <c r="AW387" s="12">
        <v>274</v>
      </c>
      <c r="AX387" s="12">
        <v>199</v>
      </c>
      <c r="AY387" s="12">
        <v>5416</v>
      </c>
      <c r="AZ387" s="13">
        <v>4168</v>
      </c>
    </row>
    <row r="388" spans="1:52" x14ac:dyDescent="0.3">
      <c r="A388" s="1" t="s">
        <v>733</v>
      </c>
      <c r="B388" s="1" t="s">
        <v>926</v>
      </c>
      <c r="C388" s="12">
        <v>126679</v>
      </c>
      <c r="D388" s="12">
        <v>206</v>
      </c>
      <c r="E388" s="12">
        <v>316</v>
      </c>
      <c r="F388" s="12">
        <v>4463</v>
      </c>
      <c r="G388" s="12">
        <v>4480</v>
      </c>
      <c r="H388" s="12">
        <v>126998</v>
      </c>
      <c r="I388" s="12">
        <v>252</v>
      </c>
      <c r="J388" s="12">
        <v>292</v>
      </c>
      <c r="K388" s="12">
        <v>4841</v>
      </c>
      <c r="L388" s="12">
        <v>4733</v>
      </c>
      <c r="M388" s="12">
        <v>127436</v>
      </c>
      <c r="N388" s="12">
        <v>243</v>
      </c>
      <c r="O388" s="12">
        <v>149</v>
      </c>
      <c r="P388" s="12">
        <v>5064</v>
      </c>
      <c r="Q388" s="12">
        <v>4774</v>
      </c>
      <c r="R388" s="12">
        <v>128009</v>
      </c>
      <c r="S388" s="12">
        <v>284</v>
      </c>
      <c r="T388" s="12">
        <v>190</v>
      </c>
      <c r="U388" s="12">
        <v>4931</v>
      </c>
      <c r="V388" s="12">
        <v>4575</v>
      </c>
      <c r="W388" s="12">
        <v>127980</v>
      </c>
      <c r="X388" s="12">
        <v>307</v>
      </c>
      <c r="Y388" s="12">
        <v>220</v>
      </c>
      <c r="Z388" s="12">
        <v>4801</v>
      </c>
      <c r="AA388" s="12">
        <v>4893</v>
      </c>
      <c r="AB388" s="12">
        <v>128891</v>
      </c>
      <c r="AC388" s="12">
        <v>310</v>
      </c>
      <c r="AD388" s="12">
        <v>150</v>
      </c>
      <c r="AE388" s="12">
        <v>5139</v>
      </c>
      <c r="AF388" s="12">
        <v>4468</v>
      </c>
      <c r="AG388" s="12">
        <v>130690</v>
      </c>
      <c r="AH388" s="12">
        <v>270</v>
      </c>
      <c r="AI388" s="12">
        <v>210</v>
      </c>
      <c r="AJ388" s="12">
        <v>5772</v>
      </c>
      <c r="AK388" s="12">
        <v>4194</v>
      </c>
      <c r="AL388" s="12">
        <v>132165</v>
      </c>
      <c r="AM388" s="12">
        <v>530</v>
      </c>
      <c r="AN388" s="12">
        <v>240</v>
      </c>
      <c r="AO388" s="12">
        <v>5946</v>
      </c>
      <c r="AP388" s="12">
        <v>4685</v>
      </c>
      <c r="AQ388" s="12">
        <v>133587</v>
      </c>
      <c r="AR388" s="12">
        <v>415</v>
      </c>
      <c r="AS388" s="12">
        <v>205</v>
      </c>
      <c r="AT388" s="12">
        <v>5935</v>
      </c>
      <c r="AU388" s="12">
        <v>4692</v>
      </c>
      <c r="AV388" s="12">
        <v>135295</v>
      </c>
      <c r="AW388" s="12">
        <v>409</v>
      </c>
      <c r="AX388" s="12">
        <v>148</v>
      </c>
      <c r="AY388" s="12">
        <v>5506</v>
      </c>
      <c r="AZ388" s="13">
        <v>3888</v>
      </c>
    </row>
    <row r="389" spans="1:52" x14ac:dyDescent="0.3">
      <c r="A389" s="1" t="s">
        <v>734</v>
      </c>
      <c r="B389" s="15" t="s">
        <v>735</v>
      </c>
      <c r="C389" s="12">
        <v>121891</v>
      </c>
      <c r="D389" s="12">
        <v>853</v>
      </c>
      <c r="E389" s="12">
        <v>324</v>
      </c>
      <c r="F389" s="12">
        <v>7147</v>
      </c>
      <c r="G389" s="12">
        <v>6984</v>
      </c>
      <c r="H389" s="12">
        <v>122710</v>
      </c>
      <c r="I389" s="12">
        <v>620</v>
      </c>
      <c r="J389" s="12">
        <v>557</v>
      </c>
      <c r="K389" s="12">
        <v>7168</v>
      </c>
      <c r="L389" s="12">
        <v>7226</v>
      </c>
      <c r="M389" s="12">
        <v>123497</v>
      </c>
      <c r="N389" s="12">
        <v>653</v>
      </c>
      <c r="O389" s="12">
        <v>548</v>
      </c>
      <c r="P389" s="12">
        <v>7314</v>
      </c>
      <c r="Q389" s="12">
        <v>6786</v>
      </c>
      <c r="R389" s="12">
        <v>124621</v>
      </c>
      <c r="S389" s="12">
        <v>895</v>
      </c>
      <c r="T389" s="12">
        <v>432</v>
      </c>
      <c r="U389" s="12">
        <v>7655</v>
      </c>
      <c r="V389" s="12">
        <v>7226</v>
      </c>
      <c r="W389" s="12">
        <v>126534</v>
      </c>
      <c r="X389" s="12">
        <v>921</v>
      </c>
      <c r="Y389" s="12">
        <v>401</v>
      </c>
      <c r="Z389" s="12">
        <v>8024</v>
      </c>
      <c r="AA389" s="12">
        <v>7039</v>
      </c>
      <c r="AB389" s="12">
        <v>128653</v>
      </c>
      <c r="AC389" s="12">
        <v>927</v>
      </c>
      <c r="AD389" s="12">
        <v>419</v>
      </c>
      <c r="AE389" s="12">
        <v>8258</v>
      </c>
      <c r="AF389" s="12">
        <v>7071</v>
      </c>
      <c r="AG389" s="12">
        <v>131227</v>
      </c>
      <c r="AH389" s="12">
        <v>860</v>
      </c>
      <c r="AI389" s="12">
        <v>484</v>
      </c>
      <c r="AJ389" s="12">
        <v>9795</v>
      </c>
      <c r="AK389" s="12">
        <v>8070</v>
      </c>
      <c r="AL389" s="12">
        <v>133732</v>
      </c>
      <c r="AM389" s="12">
        <v>916</v>
      </c>
      <c r="AN389" s="12">
        <v>621</v>
      </c>
      <c r="AO389" s="12">
        <v>9931</v>
      </c>
      <c r="AP389" s="12">
        <v>8036</v>
      </c>
      <c r="AQ389" s="12">
        <v>136007</v>
      </c>
      <c r="AR389" s="12">
        <v>912</v>
      </c>
      <c r="AS389" s="12">
        <v>664</v>
      </c>
      <c r="AT389" s="12">
        <v>10048</v>
      </c>
      <c r="AU389" s="12">
        <v>8368</v>
      </c>
      <c r="AV389" s="12">
        <v>137910</v>
      </c>
      <c r="AW389" s="12">
        <v>905</v>
      </c>
      <c r="AX389" s="12">
        <v>812</v>
      </c>
      <c r="AY389" s="12">
        <v>8876</v>
      </c>
      <c r="AZ389" s="13">
        <v>7462</v>
      </c>
    </row>
    <row r="390" spans="1:52" x14ac:dyDescent="0.3">
      <c r="A390" s="1" t="s">
        <v>736</v>
      </c>
      <c r="B390" s="1" t="s">
        <v>737</v>
      </c>
      <c r="C390" s="12">
        <v>326433</v>
      </c>
      <c r="D390" s="12">
        <v>1320</v>
      </c>
      <c r="E390" s="12">
        <v>347</v>
      </c>
      <c r="F390" s="12">
        <v>8167</v>
      </c>
      <c r="G390" s="12">
        <v>8503</v>
      </c>
      <c r="H390" s="12">
        <v>327890</v>
      </c>
      <c r="I390" s="12">
        <v>1238</v>
      </c>
      <c r="J390" s="12">
        <v>491</v>
      </c>
      <c r="K390" s="12">
        <v>8962</v>
      </c>
      <c r="L390" s="12">
        <v>9222</v>
      </c>
      <c r="M390" s="12">
        <v>329847</v>
      </c>
      <c r="N390" s="12">
        <v>1279</v>
      </c>
      <c r="O390" s="12">
        <v>596</v>
      </c>
      <c r="P390" s="12">
        <v>9349</v>
      </c>
      <c r="Q390" s="12">
        <v>9009</v>
      </c>
      <c r="R390" s="12">
        <v>331720</v>
      </c>
      <c r="S390" s="12">
        <v>1384</v>
      </c>
      <c r="T390" s="12">
        <v>617</v>
      </c>
      <c r="U390" s="12">
        <v>9592</v>
      </c>
      <c r="V390" s="12">
        <v>9552</v>
      </c>
      <c r="W390" s="12">
        <v>334017</v>
      </c>
      <c r="X390" s="12">
        <v>1564</v>
      </c>
      <c r="Y390" s="12">
        <v>529</v>
      </c>
      <c r="Z390" s="12">
        <v>10048</v>
      </c>
      <c r="AA390" s="12">
        <v>9287</v>
      </c>
      <c r="AB390" s="12">
        <v>337094</v>
      </c>
      <c r="AC390" s="12">
        <v>1575</v>
      </c>
      <c r="AD390" s="12">
        <v>616</v>
      </c>
      <c r="AE390" s="12">
        <v>10432</v>
      </c>
      <c r="AF390" s="12">
        <v>9146</v>
      </c>
      <c r="AG390" s="12">
        <v>340790</v>
      </c>
      <c r="AH390" s="12">
        <v>1360</v>
      </c>
      <c r="AI390" s="12">
        <v>695</v>
      </c>
      <c r="AJ390" s="12">
        <v>12569</v>
      </c>
      <c r="AK390" s="12">
        <v>10241</v>
      </c>
      <c r="AL390" s="12">
        <v>345038</v>
      </c>
      <c r="AM390" s="12">
        <v>1326</v>
      </c>
      <c r="AN390" s="12">
        <v>642</v>
      </c>
      <c r="AO390" s="12">
        <v>13382</v>
      </c>
      <c r="AP390" s="12">
        <v>10385</v>
      </c>
      <c r="AQ390" s="12">
        <v>348312</v>
      </c>
      <c r="AR390" s="12">
        <v>1136</v>
      </c>
      <c r="AS390" s="12">
        <v>716</v>
      </c>
      <c r="AT390" s="12">
        <v>13845</v>
      </c>
      <c r="AU390" s="12">
        <v>11407</v>
      </c>
      <c r="AV390" s="12">
        <v>351592</v>
      </c>
      <c r="AW390" s="12">
        <v>1203</v>
      </c>
      <c r="AX390" s="12">
        <v>485</v>
      </c>
      <c r="AY390" s="12">
        <v>12451</v>
      </c>
      <c r="AZ390" s="13">
        <v>9982</v>
      </c>
    </row>
    <row r="391" spans="1:52" x14ac:dyDescent="0.3">
      <c r="A391" s="1" t="s">
        <v>738</v>
      </c>
      <c r="B391" s="1" t="s">
        <v>739</v>
      </c>
      <c r="C391" s="12">
        <v>269524</v>
      </c>
      <c r="D391" s="12">
        <v>1021</v>
      </c>
      <c r="E391" s="12">
        <v>497</v>
      </c>
      <c r="F391" s="12">
        <v>8644</v>
      </c>
      <c r="G391" s="12">
        <v>8792</v>
      </c>
      <c r="H391" s="12">
        <v>270844</v>
      </c>
      <c r="I391" s="12">
        <v>784</v>
      </c>
      <c r="J391" s="12">
        <v>464</v>
      </c>
      <c r="K391" s="12">
        <v>9136</v>
      </c>
      <c r="L391" s="12">
        <v>9501</v>
      </c>
      <c r="M391" s="12">
        <v>271955</v>
      </c>
      <c r="N391" s="12">
        <v>763</v>
      </c>
      <c r="O391" s="12">
        <v>541</v>
      </c>
      <c r="P391" s="12">
        <v>9226</v>
      </c>
      <c r="Q391" s="12">
        <v>9576</v>
      </c>
      <c r="R391" s="12">
        <v>273933</v>
      </c>
      <c r="S391" s="12">
        <v>909</v>
      </c>
      <c r="T391" s="12">
        <v>486</v>
      </c>
      <c r="U391" s="12">
        <v>10151</v>
      </c>
      <c r="V391" s="12">
        <v>9910</v>
      </c>
      <c r="W391" s="12">
        <v>275880</v>
      </c>
      <c r="X391" s="12">
        <v>1170</v>
      </c>
      <c r="Y391" s="12">
        <v>514</v>
      </c>
      <c r="Z391" s="12">
        <v>9926</v>
      </c>
      <c r="AA391" s="12">
        <v>9581</v>
      </c>
      <c r="AB391" s="12">
        <v>278887</v>
      </c>
      <c r="AC391" s="12">
        <v>1668</v>
      </c>
      <c r="AD391" s="12">
        <v>471</v>
      </c>
      <c r="AE391" s="12">
        <v>10305</v>
      </c>
      <c r="AF391" s="12">
        <v>9566</v>
      </c>
      <c r="AG391" s="12">
        <v>281293</v>
      </c>
      <c r="AH391" s="12">
        <v>1250</v>
      </c>
      <c r="AI391" s="12">
        <v>392</v>
      </c>
      <c r="AJ391" s="12">
        <v>12554</v>
      </c>
      <c r="AK391" s="12">
        <v>12132</v>
      </c>
      <c r="AL391" s="12">
        <v>283378</v>
      </c>
      <c r="AM391" s="12">
        <v>1303</v>
      </c>
      <c r="AN391" s="12">
        <v>594</v>
      </c>
      <c r="AO391" s="12">
        <v>12630</v>
      </c>
      <c r="AP391" s="12">
        <v>12180</v>
      </c>
      <c r="AQ391" s="12">
        <v>285478</v>
      </c>
      <c r="AR391" s="12">
        <v>1296</v>
      </c>
      <c r="AS391" s="12">
        <v>545</v>
      </c>
      <c r="AT391" s="12">
        <v>12961</v>
      </c>
      <c r="AU391" s="12">
        <v>12668</v>
      </c>
      <c r="AV391" s="12">
        <v>286716</v>
      </c>
      <c r="AW391" s="12">
        <v>1272</v>
      </c>
      <c r="AX391" s="12">
        <v>421</v>
      </c>
      <c r="AY391" s="12">
        <v>10664</v>
      </c>
      <c r="AZ391" s="13">
        <v>10901</v>
      </c>
    </row>
    <row r="392" spans="1:52" x14ac:dyDescent="0.3">
      <c r="A392" s="1" t="s">
        <v>740</v>
      </c>
      <c r="B392" s="1" t="s">
        <v>741</v>
      </c>
      <c r="C392" s="12">
        <v>259742</v>
      </c>
      <c r="D392" s="12">
        <v>6779</v>
      </c>
      <c r="E392" s="12">
        <v>2489</v>
      </c>
      <c r="F392" s="12">
        <v>13280</v>
      </c>
      <c r="G392" s="12">
        <v>16750</v>
      </c>
      <c r="H392" s="12">
        <v>262456</v>
      </c>
      <c r="I392" s="12">
        <v>6083</v>
      </c>
      <c r="J392" s="12">
        <v>2922</v>
      </c>
      <c r="K392" s="12">
        <v>14353</v>
      </c>
      <c r="L392" s="12">
        <v>18232</v>
      </c>
      <c r="M392" s="12">
        <v>265650</v>
      </c>
      <c r="N392" s="12">
        <v>5832</v>
      </c>
      <c r="O392" s="12">
        <v>2164</v>
      </c>
      <c r="P392" s="12">
        <v>14644</v>
      </c>
      <c r="Q392" s="12">
        <v>18484</v>
      </c>
      <c r="R392" s="12">
        <v>267801</v>
      </c>
      <c r="S392" s="12">
        <v>7652</v>
      </c>
      <c r="T392" s="12">
        <v>2645</v>
      </c>
      <c r="U392" s="12">
        <v>15068</v>
      </c>
      <c r="V392" s="12">
        <v>21120</v>
      </c>
      <c r="W392" s="12">
        <v>270671</v>
      </c>
      <c r="X392" s="12">
        <v>8018</v>
      </c>
      <c r="Y392" s="12">
        <v>2486</v>
      </c>
      <c r="Z392" s="12">
        <v>15272</v>
      </c>
      <c r="AA392" s="12">
        <v>21059</v>
      </c>
      <c r="AB392" s="12">
        <v>274222</v>
      </c>
      <c r="AC392" s="12">
        <v>7691</v>
      </c>
      <c r="AD392" s="12">
        <v>2625</v>
      </c>
      <c r="AE392" s="12">
        <v>15167</v>
      </c>
      <c r="AF392" s="12">
        <v>20050</v>
      </c>
      <c r="AG392" s="12">
        <v>275505</v>
      </c>
      <c r="AH392" s="12">
        <v>7140</v>
      </c>
      <c r="AI392" s="12">
        <v>3172</v>
      </c>
      <c r="AJ392" s="12">
        <v>17433</v>
      </c>
      <c r="AK392" s="12">
        <v>23363</v>
      </c>
      <c r="AL392" s="12">
        <v>276700</v>
      </c>
      <c r="AM392" s="12">
        <v>5754</v>
      </c>
      <c r="AN392" s="12">
        <v>2539</v>
      </c>
      <c r="AO392" s="12">
        <v>18665</v>
      </c>
      <c r="AP392" s="12">
        <v>23850</v>
      </c>
      <c r="AQ392" s="12">
        <v>276983</v>
      </c>
      <c r="AR392" s="12">
        <v>5450</v>
      </c>
      <c r="AS392" s="12">
        <v>3322</v>
      </c>
      <c r="AT392" s="12">
        <v>19547</v>
      </c>
      <c r="AU392" s="12">
        <v>24532</v>
      </c>
      <c r="AV392" s="12">
        <v>276940</v>
      </c>
      <c r="AW392" s="12">
        <v>4947</v>
      </c>
      <c r="AX392" s="12">
        <v>3917</v>
      </c>
      <c r="AY392" s="12">
        <v>17136</v>
      </c>
      <c r="AZ392" s="13">
        <v>20973</v>
      </c>
    </row>
    <row r="393" spans="1:52" x14ac:dyDescent="0.3">
      <c r="A393" s="1" t="s">
        <v>742</v>
      </c>
      <c r="B393" s="1" t="s">
        <v>743</v>
      </c>
      <c r="C393" s="12">
        <v>307710</v>
      </c>
      <c r="D393" s="12">
        <v>6605</v>
      </c>
      <c r="E393" s="12">
        <v>5897</v>
      </c>
      <c r="F393" s="12">
        <v>29894</v>
      </c>
      <c r="G393" s="12">
        <v>30155</v>
      </c>
      <c r="H393" s="12">
        <v>309497</v>
      </c>
      <c r="I393" s="12">
        <v>5964</v>
      </c>
      <c r="J393" s="12">
        <v>6374</v>
      </c>
      <c r="K393" s="12">
        <v>30401</v>
      </c>
      <c r="L393" s="12">
        <v>31868</v>
      </c>
      <c r="M393" s="12">
        <v>313091</v>
      </c>
      <c r="N393" s="12">
        <v>6202</v>
      </c>
      <c r="O393" s="12">
        <v>4712</v>
      </c>
      <c r="P393" s="12">
        <v>29762</v>
      </c>
      <c r="Q393" s="12">
        <v>31386</v>
      </c>
      <c r="R393" s="12">
        <v>316536</v>
      </c>
      <c r="S393" s="12">
        <v>7005</v>
      </c>
      <c r="T393" s="12">
        <v>5431</v>
      </c>
      <c r="U393" s="12">
        <v>31074</v>
      </c>
      <c r="V393" s="12">
        <v>33217</v>
      </c>
      <c r="W393" s="12">
        <v>319477</v>
      </c>
      <c r="X393" s="12">
        <v>6618</v>
      </c>
      <c r="Y393" s="12">
        <v>4781</v>
      </c>
      <c r="Z393" s="12">
        <v>31237</v>
      </c>
      <c r="AA393" s="12">
        <v>33744</v>
      </c>
      <c r="AB393" s="12">
        <v>321497</v>
      </c>
      <c r="AC393" s="12">
        <v>6445</v>
      </c>
      <c r="AD393" s="12">
        <v>5186</v>
      </c>
      <c r="AE393" s="12">
        <v>30996</v>
      </c>
      <c r="AF393" s="12">
        <v>33670</v>
      </c>
      <c r="AG393" s="12">
        <v>323257</v>
      </c>
      <c r="AH393" s="12">
        <v>6148</v>
      </c>
      <c r="AI393" s="12">
        <v>6230</v>
      </c>
      <c r="AJ393" s="12">
        <v>35594</v>
      </c>
      <c r="AK393" s="12">
        <v>37169</v>
      </c>
      <c r="AL393" s="12">
        <v>326474</v>
      </c>
      <c r="AM393" s="12">
        <v>6180</v>
      </c>
      <c r="AN393" s="12">
        <v>4298</v>
      </c>
      <c r="AO393" s="12">
        <v>36602</v>
      </c>
      <c r="AP393" s="12">
        <v>38220</v>
      </c>
      <c r="AQ393" s="12">
        <v>329677</v>
      </c>
      <c r="AR393" s="12">
        <v>5818</v>
      </c>
      <c r="AS393" s="12">
        <v>5395</v>
      </c>
      <c r="AT393" s="12">
        <v>39363</v>
      </c>
      <c r="AU393" s="12">
        <v>39761</v>
      </c>
      <c r="AV393" s="12">
        <v>329735</v>
      </c>
      <c r="AW393" s="12">
        <v>5776</v>
      </c>
      <c r="AX393" s="12">
        <v>5136</v>
      </c>
      <c r="AY393" s="12">
        <v>33241</v>
      </c>
      <c r="AZ393" s="13">
        <v>36271</v>
      </c>
    </row>
    <row r="394" spans="1:52" x14ac:dyDescent="0.3">
      <c r="A394" s="1" t="s">
        <v>744</v>
      </c>
      <c r="B394" s="1" t="s">
        <v>745</v>
      </c>
      <c r="C394" s="12">
        <v>202709</v>
      </c>
      <c r="D394" s="12">
        <v>939</v>
      </c>
      <c r="E394" s="12">
        <v>652</v>
      </c>
      <c r="F394" s="12">
        <v>6575</v>
      </c>
      <c r="G394" s="12">
        <v>5930</v>
      </c>
      <c r="H394" s="12">
        <v>203795</v>
      </c>
      <c r="I394" s="12">
        <v>812</v>
      </c>
      <c r="J394" s="12">
        <v>557</v>
      </c>
      <c r="K394" s="12">
        <v>6944</v>
      </c>
      <c r="L394" s="12">
        <v>6800</v>
      </c>
      <c r="M394" s="12">
        <v>205165</v>
      </c>
      <c r="N394" s="12">
        <v>933</v>
      </c>
      <c r="O394" s="12">
        <v>738</v>
      </c>
      <c r="P394" s="12">
        <v>6962</v>
      </c>
      <c r="Q394" s="12">
        <v>6301</v>
      </c>
      <c r="R394" s="12">
        <v>206681</v>
      </c>
      <c r="S394" s="12">
        <v>1012</v>
      </c>
      <c r="T394" s="12">
        <v>680</v>
      </c>
      <c r="U394" s="12">
        <v>7195</v>
      </c>
      <c r="V394" s="12">
        <v>6699</v>
      </c>
      <c r="W394" s="12">
        <v>207781</v>
      </c>
      <c r="X394" s="12">
        <v>919</v>
      </c>
      <c r="Y394" s="12">
        <v>629</v>
      </c>
      <c r="Z394" s="12">
        <v>7127</v>
      </c>
      <c r="AA394" s="12">
        <v>6650</v>
      </c>
      <c r="AB394" s="12">
        <v>208973</v>
      </c>
      <c r="AC394" s="12">
        <v>1083</v>
      </c>
      <c r="AD394" s="12">
        <v>704</v>
      </c>
      <c r="AE394" s="12">
        <v>7077</v>
      </c>
      <c r="AF394" s="12">
        <v>6807</v>
      </c>
      <c r="AG394" s="12">
        <v>209704</v>
      </c>
      <c r="AH394" s="12">
        <v>964</v>
      </c>
      <c r="AI394" s="12">
        <v>1021</v>
      </c>
      <c r="AJ394" s="12">
        <v>8051</v>
      </c>
      <c r="AK394" s="12">
        <v>7492</v>
      </c>
      <c r="AL394" s="12">
        <v>209547</v>
      </c>
      <c r="AM394" s="12">
        <v>1055</v>
      </c>
      <c r="AN394" s="12">
        <v>885</v>
      </c>
      <c r="AO394" s="12">
        <v>7633</v>
      </c>
      <c r="AP394" s="12">
        <v>8118</v>
      </c>
      <c r="AQ394" s="12">
        <v>210014</v>
      </c>
      <c r="AR394" s="12">
        <v>926</v>
      </c>
      <c r="AS394" s="12">
        <v>568</v>
      </c>
      <c r="AT394" s="12">
        <v>8430</v>
      </c>
      <c r="AU394" s="12">
        <v>8515</v>
      </c>
      <c r="AV394" s="12">
        <v>209397</v>
      </c>
      <c r="AW394" s="12">
        <v>796</v>
      </c>
      <c r="AX394" s="12">
        <v>786</v>
      </c>
      <c r="AY394" s="12">
        <v>7152</v>
      </c>
      <c r="AZ394" s="13">
        <v>7473</v>
      </c>
    </row>
    <row r="395" spans="1:52" x14ac:dyDescent="0.3">
      <c r="A395" s="1" t="s">
        <v>746</v>
      </c>
      <c r="B395" s="1" t="s">
        <v>747</v>
      </c>
      <c r="C395" s="12">
        <v>137736</v>
      </c>
      <c r="D395" s="12">
        <v>1071</v>
      </c>
      <c r="E395" s="12">
        <v>1210</v>
      </c>
      <c r="F395" s="12">
        <v>7577</v>
      </c>
      <c r="G395" s="12">
        <v>8319</v>
      </c>
      <c r="H395" s="12">
        <v>138423</v>
      </c>
      <c r="I395" s="12">
        <v>821</v>
      </c>
      <c r="J395" s="12">
        <v>973</v>
      </c>
      <c r="K395" s="12">
        <v>8388</v>
      </c>
      <c r="L395" s="12">
        <v>8086</v>
      </c>
      <c r="M395" s="12">
        <v>138208</v>
      </c>
      <c r="N395" s="12">
        <v>849</v>
      </c>
      <c r="O395" s="12">
        <v>835</v>
      </c>
      <c r="P395" s="12">
        <v>7521</v>
      </c>
      <c r="Q395" s="12">
        <v>8118</v>
      </c>
      <c r="R395" s="12">
        <v>138725</v>
      </c>
      <c r="S395" s="12">
        <v>1495</v>
      </c>
      <c r="T395" s="12">
        <v>1096</v>
      </c>
      <c r="U395" s="12">
        <v>7971</v>
      </c>
      <c r="V395" s="12">
        <v>8270</v>
      </c>
      <c r="W395" s="12">
        <v>138893</v>
      </c>
      <c r="X395" s="12">
        <v>1194</v>
      </c>
      <c r="Y395" s="12">
        <v>1094</v>
      </c>
      <c r="Z395" s="12">
        <v>7637</v>
      </c>
      <c r="AA395" s="12">
        <v>7941</v>
      </c>
      <c r="AB395" s="12">
        <v>139488</v>
      </c>
      <c r="AC395" s="12">
        <v>1474</v>
      </c>
      <c r="AD395" s="12">
        <v>988</v>
      </c>
      <c r="AE395" s="12">
        <v>7749</v>
      </c>
      <c r="AF395" s="12">
        <v>7883</v>
      </c>
      <c r="AG395" s="12">
        <v>140282</v>
      </c>
      <c r="AH395" s="12">
        <v>1317</v>
      </c>
      <c r="AI395" s="12">
        <v>820</v>
      </c>
      <c r="AJ395" s="12">
        <v>9672</v>
      </c>
      <c r="AK395" s="12">
        <v>9629</v>
      </c>
      <c r="AL395" s="12">
        <v>142484</v>
      </c>
      <c r="AM395" s="12">
        <v>1286</v>
      </c>
      <c r="AN395" s="12">
        <v>1068</v>
      </c>
      <c r="AO395" s="12">
        <v>11412</v>
      </c>
      <c r="AP395" s="12">
        <v>9856</v>
      </c>
      <c r="AQ395" s="12">
        <v>143753</v>
      </c>
      <c r="AR395" s="12">
        <v>1231</v>
      </c>
      <c r="AS395" s="12">
        <v>1083</v>
      </c>
      <c r="AT395" s="12">
        <v>11507</v>
      </c>
      <c r="AU395" s="12">
        <v>10720</v>
      </c>
      <c r="AV395" s="12">
        <v>144909</v>
      </c>
      <c r="AW395" s="12">
        <v>1181</v>
      </c>
      <c r="AX395" s="12">
        <v>807</v>
      </c>
      <c r="AY395" s="12">
        <v>10393</v>
      </c>
      <c r="AZ395" s="13">
        <v>9706</v>
      </c>
    </row>
    <row r="396" spans="1:52" x14ac:dyDescent="0.3">
      <c r="A396" s="1" t="s">
        <v>748</v>
      </c>
      <c r="B396" s="1" t="s">
        <v>749</v>
      </c>
      <c r="C396" s="12">
        <v>90653</v>
      </c>
      <c r="D396" s="12">
        <v>902</v>
      </c>
      <c r="E396" s="12">
        <v>899</v>
      </c>
      <c r="F396" s="12">
        <v>5943</v>
      </c>
      <c r="G396" s="12">
        <v>5344</v>
      </c>
      <c r="H396" s="12">
        <v>91940</v>
      </c>
      <c r="I396" s="12">
        <v>703</v>
      </c>
      <c r="J396" s="12">
        <v>822</v>
      </c>
      <c r="K396" s="12">
        <v>6213</v>
      </c>
      <c r="L396" s="12">
        <v>5624</v>
      </c>
      <c r="M396" s="12">
        <v>93905</v>
      </c>
      <c r="N396" s="12">
        <v>723</v>
      </c>
      <c r="O396" s="12">
        <v>600</v>
      </c>
      <c r="P396" s="12">
        <v>6905</v>
      </c>
      <c r="Q396" s="12">
        <v>5843</v>
      </c>
      <c r="R396" s="12">
        <v>95553</v>
      </c>
      <c r="S396" s="12">
        <v>1076</v>
      </c>
      <c r="T396" s="12">
        <v>605</v>
      </c>
      <c r="U396" s="12">
        <v>6760</v>
      </c>
      <c r="V396" s="12">
        <v>6442</v>
      </c>
      <c r="W396" s="12">
        <v>96348</v>
      </c>
      <c r="X396" s="12">
        <v>1181</v>
      </c>
      <c r="Y396" s="12">
        <v>553</v>
      </c>
      <c r="Z396" s="12">
        <v>6368</v>
      </c>
      <c r="AA396" s="12">
        <v>6932</v>
      </c>
      <c r="AB396" s="12">
        <v>96577</v>
      </c>
      <c r="AC396" s="12">
        <v>1294</v>
      </c>
      <c r="AD396" s="12">
        <v>817</v>
      </c>
      <c r="AE396" s="12">
        <v>6162</v>
      </c>
      <c r="AF396" s="12">
        <v>7237</v>
      </c>
      <c r="AG396" s="12">
        <v>96675</v>
      </c>
      <c r="AH396" s="12">
        <v>1096</v>
      </c>
      <c r="AI396" s="12">
        <v>729</v>
      </c>
      <c r="AJ396" s="12">
        <v>6737</v>
      </c>
      <c r="AK396" s="12">
        <v>7686</v>
      </c>
      <c r="AL396" s="12">
        <v>96767</v>
      </c>
      <c r="AM396" s="12">
        <v>1104</v>
      </c>
      <c r="AN396" s="12">
        <v>842</v>
      </c>
      <c r="AO396" s="12">
        <v>6810</v>
      </c>
      <c r="AP396" s="12">
        <v>7680</v>
      </c>
      <c r="AQ396" s="12">
        <v>96577</v>
      </c>
      <c r="AR396" s="12">
        <v>958</v>
      </c>
      <c r="AS396" s="12">
        <v>851</v>
      </c>
      <c r="AT396" s="12">
        <v>7028</v>
      </c>
      <c r="AU396" s="12">
        <v>7990</v>
      </c>
      <c r="AV396" s="12">
        <v>96623</v>
      </c>
      <c r="AW396" s="12">
        <v>869</v>
      </c>
      <c r="AX396" s="12">
        <v>622</v>
      </c>
      <c r="AY396" s="12">
        <v>6247</v>
      </c>
      <c r="AZ396" s="13">
        <v>6978</v>
      </c>
    </row>
    <row r="397" spans="1:52" x14ac:dyDescent="0.3">
      <c r="A397" s="1" t="s">
        <v>751</v>
      </c>
      <c r="B397" s="1" t="s">
        <v>752</v>
      </c>
      <c r="C397" s="12">
        <v>121754</v>
      </c>
      <c r="D397" s="12">
        <v>745</v>
      </c>
      <c r="E397" s="12">
        <v>576</v>
      </c>
      <c r="F397" s="12">
        <v>7927</v>
      </c>
      <c r="G397" s="12">
        <v>7307</v>
      </c>
      <c r="H397" s="12">
        <v>122081</v>
      </c>
      <c r="I397" s="12">
        <v>595</v>
      </c>
      <c r="J397" s="12">
        <v>543</v>
      </c>
      <c r="K397" s="12">
        <v>7744</v>
      </c>
      <c r="L397" s="12">
        <v>7803</v>
      </c>
      <c r="M397" s="12">
        <v>122783</v>
      </c>
      <c r="N397" s="12">
        <v>598</v>
      </c>
      <c r="O397" s="12">
        <v>532</v>
      </c>
      <c r="P397" s="12">
        <v>7718</v>
      </c>
      <c r="Q397" s="12">
        <v>7300</v>
      </c>
      <c r="R397" s="12">
        <v>123359</v>
      </c>
      <c r="S397" s="12">
        <v>709</v>
      </c>
      <c r="T397" s="12">
        <v>454</v>
      </c>
      <c r="U397" s="12">
        <v>8056</v>
      </c>
      <c r="V397" s="12">
        <v>7839</v>
      </c>
      <c r="W397" s="12">
        <v>124011</v>
      </c>
      <c r="X397" s="12">
        <v>785</v>
      </c>
      <c r="Y397" s="12">
        <v>435</v>
      </c>
      <c r="Z397" s="12">
        <v>7817</v>
      </c>
      <c r="AA397" s="12">
        <v>7528</v>
      </c>
      <c r="AB397" s="12">
        <v>124593</v>
      </c>
      <c r="AC397" s="12">
        <v>808</v>
      </c>
      <c r="AD397" s="12">
        <v>413</v>
      </c>
      <c r="AE397" s="12">
        <v>7908</v>
      </c>
      <c r="AF397" s="12">
        <v>7862</v>
      </c>
      <c r="AG397" s="12">
        <v>125010</v>
      </c>
      <c r="AH397" s="12">
        <v>723</v>
      </c>
      <c r="AI397" s="12">
        <v>503</v>
      </c>
      <c r="AJ397" s="12">
        <v>8723</v>
      </c>
      <c r="AK397" s="12">
        <v>8568</v>
      </c>
      <c r="AL397" s="12">
        <v>125610</v>
      </c>
      <c r="AM397" s="12">
        <v>966</v>
      </c>
      <c r="AN397" s="12">
        <v>481</v>
      </c>
      <c r="AO397" s="12">
        <v>8717</v>
      </c>
      <c r="AP397" s="12">
        <v>8564</v>
      </c>
      <c r="AQ397" s="12">
        <v>126328</v>
      </c>
      <c r="AR397" s="12">
        <v>864</v>
      </c>
      <c r="AS397" s="12">
        <v>565</v>
      </c>
      <c r="AT397" s="12">
        <v>9065</v>
      </c>
      <c r="AU397" s="12">
        <v>8688</v>
      </c>
      <c r="AV397" s="12">
        <v>126556</v>
      </c>
      <c r="AW397" s="12">
        <v>881</v>
      </c>
      <c r="AX397" s="12">
        <v>769</v>
      </c>
      <c r="AY397" s="12">
        <v>8427</v>
      </c>
      <c r="AZ397" s="13">
        <v>8022</v>
      </c>
    </row>
    <row r="398" spans="1:52" x14ac:dyDescent="0.3">
      <c r="A398" s="1" t="s">
        <v>753</v>
      </c>
      <c r="B398" s="1" t="s">
        <v>754</v>
      </c>
      <c r="C398" s="12">
        <v>149415</v>
      </c>
      <c r="D398" s="12">
        <v>520</v>
      </c>
      <c r="E398" s="12">
        <v>385</v>
      </c>
      <c r="F398" s="12">
        <v>8142</v>
      </c>
      <c r="G398" s="12">
        <v>6726</v>
      </c>
      <c r="H398" s="12">
        <v>151050</v>
      </c>
      <c r="I398" s="12">
        <v>626</v>
      </c>
      <c r="J398" s="12">
        <v>318</v>
      </c>
      <c r="K398" s="12">
        <v>8784</v>
      </c>
      <c r="L398" s="12">
        <v>7141</v>
      </c>
      <c r="M398" s="12">
        <v>152777</v>
      </c>
      <c r="N398" s="12">
        <v>447</v>
      </c>
      <c r="O398" s="12">
        <v>284</v>
      </c>
      <c r="P398" s="12">
        <v>8610</v>
      </c>
      <c r="Q398" s="12">
        <v>6745</v>
      </c>
      <c r="R398" s="12">
        <v>155005</v>
      </c>
      <c r="S398" s="12">
        <v>525</v>
      </c>
      <c r="T398" s="12">
        <v>234</v>
      </c>
      <c r="U398" s="12">
        <v>9324</v>
      </c>
      <c r="V398" s="12">
        <v>7148</v>
      </c>
      <c r="W398" s="12">
        <v>156790</v>
      </c>
      <c r="X398" s="12">
        <v>561</v>
      </c>
      <c r="Y398" s="12">
        <v>251</v>
      </c>
      <c r="Z398" s="12">
        <v>8999</v>
      </c>
      <c r="AA398" s="12">
        <v>7164</v>
      </c>
      <c r="AB398" s="12">
        <v>158054</v>
      </c>
      <c r="AC398" s="12">
        <v>557</v>
      </c>
      <c r="AD398" s="12">
        <v>225</v>
      </c>
      <c r="AE398" s="12">
        <v>8546</v>
      </c>
      <c r="AF398" s="12">
        <v>7276</v>
      </c>
      <c r="AG398" s="12">
        <v>158941</v>
      </c>
      <c r="AH398" s="12">
        <v>497</v>
      </c>
      <c r="AI398" s="12">
        <v>269</v>
      </c>
      <c r="AJ398" s="12">
        <v>8733</v>
      </c>
      <c r="AK398" s="12">
        <v>7588</v>
      </c>
      <c r="AL398" s="12">
        <v>160175</v>
      </c>
      <c r="AM398" s="12">
        <v>627</v>
      </c>
      <c r="AN398" s="12">
        <v>285</v>
      </c>
      <c r="AO398" s="12">
        <v>9096</v>
      </c>
      <c r="AP398" s="12">
        <v>7619</v>
      </c>
      <c r="AQ398" s="12">
        <v>161475</v>
      </c>
      <c r="AR398" s="12">
        <v>521</v>
      </c>
      <c r="AS398" s="12">
        <v>267</v>
      </c>
      <c r="AT398" s="12">
        <v>9315</v>
      </c>
      <c r="AU398" s="12">
        <v>7873</v>
      </c>
      <c r="AV398" s="12">
        <v>162733</v>
      </c>
      <c r="AW398" s="12">
        <v>528</v>
      </c>
      <c r="AX398" s="12">
        <v>386</v>
      </c>
      <c r="AY398" s="12">
        <v>8698</v>
      </c>
      <c r="AZ398" s="13">
        <v>6890</v>
      </c>
    </row>
    <row r="399" spans="1:52" x14ac:dyDescent="0.3">
      <c r="A399" s="1" t="s">
        <v>756</v>
      </c>
      <c r="B399" s="1" t="s">
        <v>757</v>
      </c>
      <c r="C399" s="12">
        <v>110727</v>
      </c>
      <c r="D399" s="12">
        <v>1993</v>
      </c>
      <c r="E399" s="12">
        <v>479</v>
      </c>
      <c r="F399" s="12">
        <v>7738</v>
      </c>
      <c r="G399" s="12">
        <v>7736</v>
      </c>
      <c r="H399" s="12">
        <v>111661</v>
      </c>
      <c r="I399" s="12">
        <v>1804</v>
      </c>
      <c r="J399" s="12">
        <v>1251</v>
      </c>
      <c r="K399" s="12">
        <v>8838</v>
      </c>
      <c r="L399" s="12">
        <v>8999</v>
      </c>
      <c r="M399" s="12">
        <v>113375</v>
      </c>
      <c r="N399" s="12">
        <v>1958</v>
      </c>
      <c r="O399" s="12">
        <v>914</v>
      </c>
      <c r="P399" s="12">
        <v>8106</v>
      </c>
      <c r="Q399" s="12">
        <v>7918</v>
      </c>
      <c r="R399" s="12">
        <v>115341</v>
      </c>
      <c r="S399" s="12">
        <v>2077</v>
      </c>
      <c r="T399" s="12">
        <v>515</v>
      </c>
      <c r="U399" s="12">
        <v>8619</v>
      </c>
      <c r="V399" s="12">
        <v>8669</v>
      </c>
      <c r="W399" s="12">
        <v>117784</v>
      </c>
      <c r="X399" s="12">
        <v>2125</v>
      </c>
      <c r="Y399" s="12">
        <v>817</v>
      </c>
      <c r="Z399" s="12">
        <v>9266</v>
      </c>
      <c r="AA399" s="12">
        <v>8482</v>
      </c>
      <c r="AB399" s="12">
        <v>121007</v>
      </c>
      <c r="AC399" s="12">
        <v>2104</v>
      </c>
      <c r="AD399" s="12">
        <v>579</v>
      </c>
      <c r="AE399" s="12">
        <v>9693</v>
      </c>
      <c r="AF399" s="12">
        <v>8464</v>
      </c>
      <c r="AG399" s="12">
        <v>122274</v>
      </c>
      <c r="AH399" s="12">
        <v>1832</v>
      </c>
      <c r="AI399" s="12">
        <v>1161</v>
      </c>
      <c r="AJ399" s="12">
        <v>10423</v>
      </c>
      <c r="AK399" s="12">
        <v>10292</v>
      </c>
      <c r="AL399" s="12">
        <v>122746</v>
      </c>
      <c r="AM399" s="12">
        <v>2180</v>
      </c>
      <c r="AN399" s="12">
        <v>1266</v>
      </c>
      <c r="AO399" s="12">
        <v>9874</v>
      </c>
      <c r="AP399" s="12">
        <v>10633</v>
      </c>
      <c r="AQ399" s="12">
        <v>123043</v>
      </c>
      <c r="AR399" s="12">
        <v>2199</v>
      </c>
      <c r="AS399" s="12">
        <v>1151</v>
      </c>
      <c r="AT399" s="12">
        <v>9640</v>
      </c>
      <c r="AU399" s="12">
        <v>10772</v>
      </c>
      <c r="AV399" s="12">
        <v>123893</v>
      </c>
      <c r="AW399" s="12">
        <v>2488</v>
      </c>
      <c r="AX399" s="12">
        <v>1188</v>
      </c>
      <c r="AY399" s="12">
        <v>8711</v>
      </c>
      <c r="AZ399" s="13">
        <v>9324</v>
      </c>
    </row>
    <row r="400" spans="1:52" x14ac:dyDescent="0.3">
      <c r="A400" s="1" t="s">
        <v>758</v>
      </c>
      <c r="B400" s="1" t="s">
        <v>759</v>
      </c>
      <c r="C400" s="12">
        <v>154148</v>
      </c>
      <c r="D400" s="12">
        <v>668</v>
      </c>
      <c r="E400" s="12">
        <v>1238</v>
      </c>
      <c r="F400" s="12">
        <v>7403</v>
      </c>
      <c r="G400" s="12">
        <v>7532</v>
      </c>
      <c r="H400" s="12">
        <v>154704</v>
      </c>
      <c r="I400" s="12">
        <v>658</v>
      </c>
      <c r="J400" s="12">
        <v>607</v>
      </c>
      <c r="K400" s="12">
        <v>7971</v>
      </c>
      <c r="L400" s="12">
        <v>8224</v>
      </c>
      <c r="M400" s="12">
        <v>156031</v>
      </c>
      <c r="N400" s="12">
        <v>597</v>
      </c>
      <c r="O400" s="12">
        <v>529</v>
      </c>
      <c r="P400" s="12">
        <v>8056</v>
      </c>
      <c r="Q400" s="12">
        <v>7556</v>
      </c>
      <c r="R400" s="12">
        <v>156633</v>
      </c>
      <c r="S400" s="12">
        <v>757</v>
      </c>
      <c r="T400" s="12">
        <v>466</v>
      </c>
      <c r="U400" s="12">
        <v>8150</v>
      </c>
      <c r="V400" s="12">
        <v>8518</v>
      </c>
      <c r="W400" s="12">
        <v>157460</v>
      </c>
      <c r="X400" s="12">
        <v>885</v>
      </c>
      <c r="Y400" s="12">
        <v>501</v>
      </c>
      <c r="Z400" s="12">
        <v>8124</v>
      </c>
      <c r="AA400" s="12">
        <v>8194</v>
      </c>
      <c r="AB400" s="12">
        <v>158576</v>
      </c>
      <c r="AC400" s="12">
        <v>868</v>
      </c>
      <c r="AD400" s="12">
        <v>463</v>
      </c>
      <c r="AE400" s="12">
        <v>8242</v>
      </c>
      <c r="AF400" s="12">
        <v>8144</v>
      </c>
      <c r="AG400" s="12">
        <v>158473</v>
      </c>
      <c r="AH400" s="12">
        <v>777</v>
      </c>
      <c r="AI400" s="12">
        <v>583</v>
      </c>
      <c r="AJ400" s="12">
        <v>8218</v>
      </c>
      <c r="AK400" s="12">
        <v>8973</v>
      </c>
      <c r="AL400" s="12">
        <v>158527</v>
      </c>
      <c r="AM400" s="12">
        <v>836</v>
      </c>
      <c r="AN400" s="12">
        <v>749</v>
      </c>
      <c r="AO400" s="12">
        <v>8230</v>
      </c>
      <c r="AP400" s="12">
        <v>8773</v>
      </c>
      <c r="AQ400" s="12">
        <v>158450</v>
      </c>
      <c r="AR400" s="12">
        <v>770</v>
      </c>
      <c r="AS400" s="12">
        <v>742</v>
      </c>
      <c r="AT400" s="12">
        <v>8421</v>
      </c>
      <c r="AU400" s="12">
        <v>8923</v>
      </c>
      <c r="AV400" s="12">
        <v>158465</v>
      </c>
      <c r="AW400" s="12">
        <v>734</v>
      </c>
      <c r="AX400" s="12">
        <v>878</v>
      </c>
      <c r="AY400" s="12">
        <v>7285</v>
      </c>
      <c r="AZ400" s="13">
        <v>7365</v>
      </c>
    </row>
    <row r="401" spans="1:52" x14ac:dyDescent="0.3">
      <c r="A401" s="1" t="s">
        <v>760</v>
      </c>
      <c r="B401" s="1" t="s">
        <v>761</v>
      </c>
      <c r="C401" s="12">
        <v>53655</v>
      </c>
      <c r="D401" s="12">
        <v>163</v>
      </c>
      <c r="E401" s="12">
        <v>125</v>
      </c>
      <c r="F401" s="12">
        <v>3363</v>
      </c>
      <c r="G401" s="12">
        <v>2688</v>
      </c>
      <c r="H401" s="12">
        <v>53886</v>
      </c>
      <c r="I401" s="12">
        <v>166</v>
      </c>
      <c r="J401" s="12">
        <v>92</v>
      </c>
      <c r="K401" s="12">
        <v>3301</v>
      </c>
      <c r="L401" s="12">
        <v>3127</v>
      </c>
      <c r="M401" s="12">
        <v>53982</v>
      </c>
      <c r="N401" s="12">
        <v>138</v>
      </c>
      <c r="O401" s="12">
        <v>98</v>
      </c>
      <c r="P401" s="12">
        <v>3072</v>
      </c>
      <c r="Q401" s="12">
        <v>2888</v>
      </c>
      <c r="R401" s="12">
        <v>54343</v>
      </c>
      <c r="S401" s="12">
        <v>186</v>
      </c>
      <c r="T401" s="12">
        <v>83</v>
      </c>
      <c r="U401" s="12">
        <v>3462</v>
      </c>
      <c r="V401" s="12">
        <v>3116</v>
      </c>
      <c r="W401" s="12">
        <v>54502</v>
      </c>
      <c r="X401" s="12">
        <v>188</v>
      </c>
      <c r="Y401" s="12">
        <v>73</v>
      </c>
      <c r="Z401" s="12">
        <v>3289</v>
      </c>
      <c r="AA401" s="12">
        <v>3095</v>
      </c>
      <c r="AB401" s="12">
        <v>54742</v>
      </c>
      <c r="AC401" s="12">
        <v>202</v>
      </c>
      <c r="AD401" s="12">
        <v>113</v>
      </c>
      <c r="AE401" s="12">
        <v>3308</v>
      </c>
      <c r="AF401" s="12">
        <v>2973</v>
      </c>
      <c r="AG401" s="12">
        <v>55329</v>
      </c>
      <c r="AH401" s="12">
        <v>195</v>
      </c>
      <c r="AI401" s="12">
        <v>109</v>
      </c>
      <c r="AJ401" s="12">
        <v>3815</v>
      </c>
      <c r="AK401" s="12">
        <v>3178</v>
      </c>
      <c r="AL401" s="12">
        <v>55528</v>
      </c>
      <c r="AM401" s="12">
        <v>268</v>
      </c>
      <c r="AN401" s="12">
        <v>68</v>
      </c>
      <c r="AO401" s="12">
        <v>3680</v>
      </c>
      <c r="AP401" s="12">
        <v>3391</v>
      </c>
      <c r="AQ401" s="12">
        <v>55796</v>
      </c>
      <c r="AR401" s="12">
        <v>217</v>
      </c>
      <c r="AS401" s="12">
        <v>110</v>
      </c>
      <c r="AT401" s="12">
        <v>3667</v>
      </c>
      <c r="AU401" s="12">
        <v>3239</v>
      </c>
      <c r="AV401" s="12">
        <v>56139</v>
      </c>
      <c r="AW401" s="12">
        <v>205</v>
      </c>
      <c r="AX401" s="12">
        <v>83</v>
      </c>
      <c r="AY401" s="12">
        <v>3261</v>
      </c>
      <c r="AZ401" s="13">
        <v>2720</v>
      </c>
    </row>
    <row r="402" spans="1:52" x14ac:dyDescent="0.3">
      <c r="A402" s="1" t="s">
        <v>763</v>
      </c>
      <c r="B402" s="1" t="s">
        <v>764</v>
      </c>
      <c r="C402" s="12">
        <v>90610</v>
      </c>
      <c r="D402" s="12">
        <v>160</v>
      </c>
      <c r="E402" s="12">
        <v>149</v>
      </c>
      <c r="F402" s="12">
        <v>1925</v>
      </c>
      <c r="G402" s="12">
        <v>2109</v>
      </c>
      <c r="H402" s="12">
        <v>90340</v>
      </c>
      <c r="I402" s="12">
        <v>112</v>
      </c>
      <c r="J402" s="12">
        <v>170</v>
      </c>
      <c r="K402" s="12">
        <v>2031</v>
      </c>
      <c r="L402" s="12">
        <v>2253</v>
      </c>
      <c r="M402" s="12">
        <v>89800</v>
      </c>
      <c r="N402" s="12">
        <v>101</v>
      </c>
      <c r="O402" s="12">
        <v>198</v>
      </c>
      <c r="P402" s="12">
        <v>2069</v>
      </c>
      <c r="Q402" s="12">
        <v>2396</v>
      </c>
      <c r="R402" s="12">
        <v>89710</v>
      </c>
      <c r="S402" s="12">
        <v>116</v>
      </c>
      <c r="T402" s="12">
        <v>147</v>
      </c>
      <c r="U402" s="12">
        <v>2140</v>
      </c>
      <c r="V402" s="12">
        <v>2207</v>
      </c>
      <c r="W402" s="12">
        <v>89590</v>
      </c>
      <c r="X402" s="12">
        <v>121</v>
      </c>
      <c r="Y402" s="12">
        <v>154</v>
      </c>
      <c r="Z402" s="12">
        <v>2430</v>
      </c>
      <c r="AA402" s="12">
        <v>2318</v>
      </c>
      <c r="AB402" s="12">
        <v>89860</v>
      </c>
      <c r="AC402" s="12">
        <v>194</v>
      </c>
      <c r="AD402" s="12">
        <v>108</v>
      </c>
      <c r="AE402" s="12">
        <v>2362</v>
      </c>
      <c r="AF402" s="12">
        <v>2160</v>
      </c>
      <c r="AG402" s="12">
        <v>89610</v>
      </c>
      <c r="AH402" s="12">
        <v>135</v>
      </c>
      <c r="AI402" s="12">
        <v>110</v>
      </c>
      <c r="AJ402" s="12">
        <v>2193</v>
      </c>
      <c r="AK402" s="12">
        <v>2314</v>
      </c>
      <c r="AL402" s="12">
        <v>89130</v>
      </c>
      <c r="AM402" s="12">
        <v>100</v>
      </c>
      <c r="AN402" s="12">
        <v>160</v>
      </c>
      <c r="AO402" s="12">
        <v>2300</v>
      </c>
      <c r="AP402" s="12">
        <v>2450</v>
      </c>
      <c r="AQ402" s="12">
        <v>88930</v>
      </c>
      <c r="AR402" s="12">
        <v>110</v>
      </c>
      <c r="AS402" s="12">
        <v>110</v>
      </c>
      <c r="AT402" s="12">
        <v>2290</v>
      </c>
      <c r="AU402" s="12">
        <v>2340</v>
      </c>
      <c r="AV402" s="12">
        <v>88340</v>
      </c>
      <c r="AW402" s="12">
        <v>130</v>
      </c>
      <c r="AX402" s="12">
        <v>170</v>
      </c>
      <c r="AY402" s="12">
        <v>1840</v>
      </c>
      <c r="AZ402" s="13">
        <v>2020</v>
      </c>
    </row>
    <row r="403" spans="1:52" x14ac:dyDescent="0.3">
      <c r="A403" s="1" t="s">
        <v>765</v>
      </c>
      <c r="B403" s="1" t="s">
        <v>766</v>
      </c>
      <c r="C403" s="12">
        <v>110617</v>
      </c>
      <c r="D403" s="12">
        <v>492</v>
      </c>
      <c r="E403" s="12">
        <v>179</v>
      </c>
      <c r="F403" s="12">
        <v>4421</v>
      </c>
      <c r="G403" s="12">
        <v>4663</v>
      </c>
      <c r="H403" s="12">
        <v>110911</v>
      </c>
      <c r="I403" s="12">
        <v>442</v>
      </c>
      <c r="J403" s="12">
        <v>236</v>
      </c>
      <c r="K403" s="12">
        <v>5051</v>
      </c>
      <c r="L403" s="12">
        <v>5055</v>
      </c>
      <c r="M403" s="12">
        <v>111216</v>
      </c>
      <c r="N403" s="12">
        <v>416</v>
      </c>
      <c r="O403" s="12">
        <v>261</v>
      </c>
      <c r="P403" s="12">
        <v>5209</v>
      </c>
      <c r="Q403" s="12">
        <v>5091</v>
      </c>
      <c r="R403" s="12">
        <v>111845</v>
      </c>
      <c r="S403" s="12">
        <v>492</v>
      </c>
      <c r="T403" s="12">
        <v>274</v>
      </c>
      <c r="U403" s="12">
        <v>5694</v>
      </c>
      <c r="V403" s="12">
        <v>5267</v>
      </c>
      <c r="W403" s="12">
        <v>112482</v>
      </c>
      <c r="X403" s="12">
        <v>468</v>
      </c>
      <c r="Y403" s="12">
        <v>274</v>
      </c>
      <c r="Z403" s="12">
        <v>5812</v>
      </c>
      <c r="AA403" s="12">
        <v>5374</v>
      </c>
      <c r="AB403" s="12">
        <v>113061</v>
      </c>
      <c r="AC403" s="12">
        <v>509</v>
      </c>
      <c r="AD403" s="12">
        <v>264</v>
      </c>
      <c r="AE403" s="12">
        <v>6027</v>
      </c>
      <c r="AF403" s="12">
        <v>5468</v>
      </c>
      <c r="AG403" s="12">
        <v>113881</v>
      </c>
      <c r="AH403" s="12">
        <v>495</v>
      </c>
      <c r="AI403" s="12">
        <v>368</v>
      </c>
      <c r="AJ403" s="12">
        <v>7152</v>
      </c>
      <c r="AK403" s="12">
        <v>6254</v>
      </c>
      <c r="AL403" s="12">
        <v>113949</v>
      </c>
      <c r="AM403" s="12">
        <v>575</v>
      </c>
      <c r="AN403" s="12">
        <v>284</v>
      </c>
      <c r="AO403" s="12">
        <v>6794</v>
      </c>
      <c r="AP403" s="12">
        <v>6704</v>
      </c>
      <c r="AQ403" s="12">
        <v>114306</v>
      </c>
      <c r="AR403" s="12">
        <v>459</v>
      </c>
      <c r="AS403" s="12">
        <v>198</v>
      </c>
      <c r="AT403" s="12">
        <v>7233</v>
      </c>
      <c r="AU403" s="12">
        <v>7000</v>
      </c>
      <c r="AV403" s="12">
        <v>114496</v>
      </c>
      <c r="AW403" s="12">
        <v>448</v>
      </c>
      <c r="AX403" s="12">
        <v>202</v>
      </c>
      <c r="AY403" s="12">
        <v>6851</v>
      </c>
      <c r="AZ403" s="13">
        <v>6493</v>
      </c>
    </row>
    <row r="404" spans="1:52" x14ac:dyDescent="0.3">
      <c r="A404" s="1" t="s">
        <v>767</v>
      </c>
      <c r="B404" s="1" t="s">
        <v>768</v>
      </c>
      <c r="C404" s="12">
        <v>89352</v>
      </c>
      <c r="D404" s="12">
        <v>206</v>
      </c>
      <c r="E404" s="12">
        <v>130</v>
      </c>
      <c r="F404" s="12">
        <v>4395</v>
      </c>
      <c r="G404" s="12">
        <v>4334</v>
      </c>
      <c r="H404" s="12">
        <v>90074</v>
      </c>
      <c r="I404" s="12">
        <v>198</v>
      </c>
      <c r="J404" s="12">
        <v>111</v>
      </c>
      <c r="K404" s="12">
        <v>5151</v>
      </c>
      <c r="L404" s="12">
        <v>4574</v>
      </c>
      <c r="M404" s="12">
        <v>90791</v>
      </c>
      <c r="N404" s="12">
        <v>175</v>
      </c>
      <c r="O404" s="12">
        <v>111</v>
      </c>
      <c r="P404" s="12">
        <v>5283</v>
      </c>
      <c r="Q404" s="12">
        <v>4618</v>
      </c>
      <c r="R404" s="12">
        <v>91882</v>
      </c>
      <c r="S404" s="12">
        <v>202</v>
      </c>
      <c r="T404" s="12">
        <v>59</v>
      </c>
      <c r="U404" s="12">
        <v>5684</v>
      </c>
      <c r="V404" s="12">
        <v>4808</v>
      </c>
      <c r="W404" s="12">
        <v>92958</v>
      </c>
      <c r="X404" s="12">
        <v>216</v>
      </c>
      <c r="Y404" s="12">
        <v>88</v>
      </c>
      <c r="Z404" s="12">
        <v>5574</v>
      </c>
      <c r="AA404" s="12">
        <v>4578</v>
      </c>
      <c r="AB404" s="12">
        <v>93903</v>
      </c>
      <c r="AC404" s="12">
        <v>208</v>
      </c>
      <c r="AD404" s="12">
        <v>81</v>
      </c>
      <c r="AE404" s="12">
        <v>5536</v>
      </c>
      <c r="AF404" s="12">
        <v>4717</v>
      </c>
      <c r="AG404" s="12">
        <v>94340</v>
      </c>
      <c r="AH404" s="12">
        <v>187</v>
      </c>
      <c r="AI404" s="12">
        <v>67</v>
      </c>
      <c r="AJ404" s="12">
        <v>6142</v>
      </c>
      <c r="AK404" s="12">
        <v>5730</v>
      </c>
      <c r="AL404" s="12">
        <v>94869</v>
      </c>
      <c r="AM404" s="12">
        <v>181</v>
      </c>
      <c r="AN404" s="12">
        <v>127</v>
      </c>
      <c r="AO404" s="12">
        <v>6154</v>
      </c>
      <c r="AP404" s="12">
        <v>5504</v>
      </c>
      <c r="AQ404" s="12">
        <v>95667</v>
      </c>
      <c r="AR404" s="12">
        <v>172</v>
      </c>
      <c r="AS404" s="12">
        <v>80</v>
      </c>
      <c r="AT404" s="12">
        <v>6303</v>
      </c>
      <c r="AU404" s="12">
        <v>5406</v>
      </c>
      <c r="AV404" s="12">
        <v>96186</v>
      </c>
      <c r="AW404" s="12">
        <v>159</v>
      </c>
      <c r="AX404" s="12">
        <v>49</v>
      </c>
      <c r="AY404" s="12">
        <v>5382</v>
      </c>
      <c r="AZ404" s="13">
        <v>4707</v>
      </c>
    </row>
    <row r="405" spans="1:52" x14ac:dyDescent="0.3">
      <c r="A405" s="1" t="s">
        <v>769</v>
      </c>
      <c r="B405" s="1" t="s">
        <v>770</v>
      </c>
      <c r="C405" s="12">
        <v>175300</v>
      </c>
      <c r="D405" s="12">
        <v>871</v>
      </c>
      <c r="E405" s="12">
        <v>326</v>
      </c>
      <c r="F405" s="12">
        <v>3946</v>
      </c>
      <c r="G405" s="12">
        <v>4272</v>
      </c>
      <c r="H405" s="12">
        <v>176010</v>
      </c>
      <c r="I405" s="12">
        <v>743</v>
      </c>
      <c r="J405" s="12">
        <v>482</v>
      </c>
      <c r="K405" s="12">
        <v>4163</v>
      </c>
      <c r="L405" s="12">
        <v>4270</v>
      </c>
      <c r="M405" s="12">
        <v>176160</v>
      </c>
      <c r="N405" s="12">
        <v>500</v>
      </c>
      <c r="O405" s="12">
        <v>518</v>
      </c>
      <c r="P405" s="12">
        <v>4087</v>
      </c>
      <c r="Q405" s="12">
        <v>4456</v>
      </c>
      <c r="R405" s="12">
        <v>177200</v>
      </c>
      <c r="S405" s="12">
        <v>561</v>
      </c>
      <c r="T405" s="12">
        <v>498</v>
      </c>
      <c r="U405" s="12">
        <v>4672</v>
      </c>
      <c r="V405" s="12">
        <v>4291</v>
      </c>
      <c r="W405" s="12">
        <v>178550</v>
      </c>
      <c r="X405" s="12">
        <v>561</v>
      </c>
      <c r="Y405" s="12">
        <v>365</v>
      </c>
      <c r="Z405" s="12">
        <v>5163</v>
      </c>
      <c r="AA405" s="12">
        <v>4469</v>
      </c>
      <c r="AB405" s="12">
        <v>180130</v>
      </c>
      <c r="AC405" s="12">
        <v>657</v>
      </c>
      <c r="AD405" s="12">
        <v>283</v>
      </c>
      <c r="AE405" s="12">
        <v>5005</v>
      </c>
      <c r="AF405" s="12">
        <v>4252</v>
      </c>
      <c r="AG405" s="12">
        <v>181310</v>
      </c>
      <c r="AH405" s="12">
        <v>523</v>
      </c>
      <c r="AI405" s="12">
        <v>315</v>
      </c>
      <c r="AJ405" s="12">
        <v>4804</v>
      </c>
      <c r="AK405" s="12">
        <v>4226</v>
      </c>
      <c r="AL405" s="12">
        <v>182140</v>
      </c>
      <c r="AM405" s="12">
        <v>560</v>
      </c>
      <c r="AN405" s="12">
        <v>340</v>
      </c>
      <c r="AO405" s="12">
        <v>4720</v>
      </c>
      <c r="AP405" s="12">
        <v>4370</v>
      </c>
      <c r="AQ405" s="12">
        <v>183100</v>
      </c>
      <c r="AR405" s="12">
        <v>640</v>
      </c>
      <c r="AS405" s="12">
        <v>310</v>
      </c>
      <c r="AT405" s="12">
        <v>4980</v>
      </c>
      <c r="AU405" s="12">
        <v>4590</v>
      </c>
      <c r="AV405" s="12">
        <v>183820</v>
      </c>
      <c r="AW405" s="12">
        <v>550</v>
      </c>
      <c r="AX405" s="12">
        <v>480</v>
      </c>
      <c r="AY405" s="12">
        <v>4500</v>
      </c>
      <c r="AZ405" s="13">
        <v>3690</v>
      </c>
    </row>
    <row r="406" spans="1:52" x14ac:dyDescent="0.3">
      <c r="A406" s="1" t="s">
        <v>939</v>
      </c>
      <c r="B406" s="1" t="s">
        <v>940</v>
      </c>
      <c r="C406" s="12">
        <v>376008</v>
      </c>
      <c r="D406" s="12">
        <v>2927</v>
      </c>
      <c r="E406" s="12">
        <v>1765</v>
      </c>
      <c r="F406" s="12">
        <v>18328</v>
      </c>
      <c r="G406" s="12">
        <v>17978</v>
      </c>
      <c r="H406" s="12">
        <v>378848</v>
      </c>
      <c r="I406" s="12">
        <v>2592</v>
      </c>
      <c r="J406" s="12">
        <v>1801</v>
      </c>
      <c r="K406" s="12">
        <v>19442</v>
      </c>
      <c r="L406" s="12">
        <v>19332</v>
      </c>
      <c r="M406" s="12">
        <v>381646</v>
      </c>
      <c r="N406" s="12">
        <v>2819</v>
      </c>
      <c r="O406" s="12">
        <v>1635</v>
      </c>
      <c r="P406" s="12">
        <v>18498</v>
      </c>
      <c r="Q406" s="12">
        <v>18806</v>
      </c>
      <c r="R406" s="12">
        <v>385495</v>
      </c>
      <c r="S406" s="12">
        <v>3661</v>
      </c>
      <c r="T406" s="12">
        <v>1367</v>
      </c>
      <c r="U406" s="12">
        <v>19489</v>
      </c>
      <c r="V406" s="12">
        <v>19674</v>
      </c>
      <c r="W406" s="12">
        <v>390404</v>
      </c>
      <c r="X406" s="12">
        <v>4390</v>
      </c>
      <c r="Y406" s="12">
        <v>1649</v>
      </c>
      <c r="Z406" s="12">
        <v>20267</v>
      </c>
      <c r="AA406" s="12">
        <v>19896</v>
      </c>
      <c r="AB406" s="12">
        <v>395461</v>
      </c>
      <c r="AC406" s="12">
        <v>4735</v>
      </c>
      <c r="AD406" s="12">
        <v>1614</v>
      </c>
      <c r="AE406" s="12">
        <v>20277</v>
      </c>
      <c r="AF406" s="12">
        <v>20143</v>
      </c>
      <c r="AG406" s="12">
        <v>399368</v>
      </c>
      <c r="AH406" s="12">
        <v>3870</v>
      </c>
      <c r="AI406" s="12">
        <v>1673</v>
      </c>
      <c r="AJ406" s="12">
        <v>24391</v>
      </c>
      <c r="AK406" s="12">
        <v>24396</v>
      </c>
      <c r="AL406" s="12">
        <v>402145</v>
      </c>
      <c r="AM406" s="12">
        <v>4783</v>
      </c>
      <c r="AN406" s="12">
        <v>3287</v>
      </c>
      <c r="AO406" s="12">
        <v>23726</v>
      </c>
      <c r="AP406" s="12">
        <v>23802</v>
      </c>
      <c r="AQ406" s="12">
        <v>405050</v>
      </c>
      <c r="AR406" s="12">
        <v>3995</v>
      </c>
      <c r="AS406" s="12">
        <v>2401</v>
      </c>
      <c r="AT406" s="12">
        <v>24799</v>
      </c>
      <c r="AU406" s="12">
        <v>25018</v>
      </c>
      <c r="AV406" s="12">
        <v>406733</v>
      </c>
      <c r="AW406" s="12">
        <v>3830</v>
      </c>
      <c r="AX406" s="12">
        <v>1383</v>
      </c>
      <c r="AY406" s="12">
        <v>16584</v>
      </c>
      <c r="AZ406" s="13">
        <v>18126</v>
      </c>
    </row>
    <row r="407" spans="1:52" x14ac:dyDescent="0.3">
      <c r="A407" s="1" t="s">
        <v>771</v>
      </c>
      <c r="B407" s="1" t="s">
        <v>772</v>
      </c>
      <c r="C407" s="12">
        <v>105442</v>
      </c>
      <c r="D407" s="12">
        <v>361</v>
      </c>
      <c r="E407" s="12">
        <v>276</v>
      </c>
      <c r="F407" s="12">
        <v>5190</v>
      </c>
      <c r="G407" s="12">
        <v>4669</v>
      </c>
      <c r="H407" s="12">
        <v>107164</v>
      </c>
      <c r="I407" s="12">
        <v>385</v>
      </c>
      <c r="J407" s="12">
        <v>357</v>
      </c>
      <c r="K407" s="12">
        <v>5221</v>
      </c>
      <c r="L407" s="12">
        <v>4840</v>
      </c>
      <c r="M407" s="12">
        <v>107945</v>
      </c>
      <c r="N407" s="12">
        <v>366</v>
      </c>
      <c r="O407" s="12">
        <v>396</v>
      </c>
      <c r="P407" s="12">
        <v>5188</v>
      </c>
      <c r="Q407" s="12">
        <v>4742</v>
      </c>
      <c r="R407" s="12">
        <v>108095</v>
      </c>
      <c r="S407" s="12">
        <v>477</v>
      </c>
      <c r="T407" s="12">
        <v>263</v>
      </c>
      <c r="U407" s="12">
        <v>4986</v>
      </c>
      <c r="V407" s="12">
        <v>5011</v>
      </c>
      <c r="W407" s="12">
        <v>108609</v>
      </c>
      <c r="X407" s="12">
        <v>545</v>
      </c>
      <c r="Y407" s="12">
        <v>307</v>
      </c>
      <c r="Z407" s="12">
        <v>5013</v>
      </c>
      <c r="AA407" s="12">
        <v>5085</v>
      </c>
      <c r="AB407" s="12">
        <v>108748</v>
      </c>
      <c r="AC407" s="12">
        <v>584</v>
      </c>
      <c r="AD407" s="12">
        <v>281</v>
      </c>
      <c r="AE407" s="12">
        <v>4739</v>
      </c>
      <c r="AF407" s="12">
        <v>5057</v>
      </c>
      <c r="AG407" s="12">
        <v>109266</v>
      </c>
      <c r="AH407" s="12">
        <v>501</v>
      </c>
      <c r="AI407" s="12">
        <v>336</v>
      </c>
      <c r="AJ407" s="12">
        <v>5819</v>
      </c>
      <c r="AK407" s="12">
        <v>5496</v>
      </c>
      <c r="AL407" s="12">
        <v>109800</v>
      </c>
      <c r="AM407" s="12">
        <v>519</v>
      </c>
      <c r="AN407" s="12">
        <v>406</v>
      </c>
      <c r="AO407" s="12">
        <v>5928</v>
      </c>
      <c r="AP407" s="12">
        <v>5435</v>
      </c>
      <c r="AQ407" s="12">
        <v>110643</v>
      </c>
      <c r="AR407" s="12">
        <v>473</v>
      </c>
      <c r="AS407" s="12">
        <v>470</v>
      </c>
      <c r="AT407" s="12">
        <v>6247</v>
      </c>
      <c r="AU407" s="12">
        <v>5606</v>
      </c>
      <c r="AV407" s="12">
        <v>111758</v>
      </c>
      <c r="AW407" s="12">
        <v>425</v>
      </c>
      <c r="AX407" s="12">
        <v>442</v>
      </c>
      <c r="AY407" s="12">
        <v>5924</v>
      </c>
      <c r="AZ407" s="13">
        <v>4573</v>
      </c>
    </row>
    <row r="408" spans="1:52" x14ac:dyDescent="0.3">
      <c r="A408" s="1" t="s">
        <v>927</v>
      </c>
      <c r="B408" s="1" t="s">
        <v>861</v>
      </c>
      <c r="C408" s="12">
        <v>171481</v>
      </c>
      <c r="D408" s="12">
        <v>851</v>
      </c>
      <c r="E408" s="12">
        <v>1019</v>
      </c>
      <c r="F408" s="12">
        <v>7516</v>
      </c>
      <c r="G408" s="12">
        <v>6386</v>
      </c>
      <c r="H408" s="12">
        <v>171468</v>
      </c>
      <c r="I408" s="12">
        <v>821</v>
      </c>
      <c r="J408" s="12">
        <v>987</v>
      </c>
      <c r="K408" s="12">
        <v>7518</v>
      </c>
      <c r="L408" s="12">
        <v>6980</v>
      </c>
      <c r="M408" s="12">
        <v>171679</v>
      </c>
      <c r="N408" s="12">
        <v>735</v>
      </c>
      <c r="O408" s="12">
        <v>939</v>
      </c>
      <c r="P408" s="12">
        <v>7735</v>
      </c>
      <c r="Q408" s="12">
        <v>6637</v>
      </c>
      <c r="R408" s="12">
        <v>174882</v>
      </c>
      <c r="S408" s="12">
        <v>874</v>
      </c>
      <c r="T408" s="12">
        <v>606</v>
      </c>
      <c r="U408" s="12">
        <v>7663</v>
      </c>
      <c r="V408" s="12">
        <v>7420</v>
      </c>
      <c r="W408" s="12">
        <v>176625</v>
      </c>
      <c r="X408" s="12">
        <v>923</v>
      </c>
      <c r="Y408" s="12">
        <v>753</v>
      </c>
      <c r="Z408" s="12">
        <v>8318</v>
      </c>
      <c r="AA408" s="12">
        <v>7482</v>
      </c>
      <c r="AB408" s="12">
        <v>176687</v>
      </c>
      <c r="AC408" s="12">
        <v>967</v>
      </c>
      <c r="AD408" s="12">
        <v>943</v>
      </c>
      <c r="AE408" s="12">
        <v>8308</v>
      </c>
      <c r="AF408" s="12">
        <v>7245</v>
      </c>
      <c r="AG408" s="12">
        <v>179248</v>
      </c>
      <c r="AH408" s="12">
        <v>864</v>
      </c>
      <c r="AI408" s="12">
        <v>925</v>
      </c>
      <c r="AJ408" s="12">
        <v>8917</v>
      </c>
      <c r="AK408" s="12">
        <v>8213</v>
      </c>
      <c r="AL408" s="12">
        <v>178881</v>
      </c>
      <c r="AM408" s="12">
        <v>886</v>
      </c>
      <c r="AN408" s="12">
        <v>1560</v>
      </c>
      <c r="AO408" s="12">
        <v>8592</v>
      </c>
      <c r="AP408" s="12">
        <v>8284</v>
      </c>
      <c r="AQ408" s="12">
        <v>179045</v>
      </c>
      <c r="AR408" s="12">
        <v>801</v>
      </c>
      <c r="AS408" s="12">
        <v>1376</v>
      </c>
      <c r="AT408" s="12">
        <v>8908</v>
      </c>
      <c r="AU408" s="12">
        <v>8288</v>
      </c>
      <c r="AV408" s="12">
        <v>177302</v>
      </c>
      <c r="AW408" s="12">
        <v>725</v>
      </c>
      <c r="AX408" s="12">
        <v>1060</v>
      </c>
      <c r="AY408" s="12">
        <v>7856</v>
      </c>
      <c r="AZ408" s="13">
        <v>7316</v>
      </c>
    </row>
    <row r="409" spans="1:52" x14ac:dyDescent="0.3">
      <c r="A409" s="1" t="s">
        <v>774</v>
      </c>
      <c r="B409" s="1" t="s">
        <v>775</v>
      </c>
      <c r="C409" s="12">
        <v>219582</v>
      </c>
      <c r="D409" s="12">
        <v>14716</v>
      </c>
      <c r="E409" s="12">
        <v>8982</v>
      </c>
      <c r="F409" s="12">
        <v>18879</v>
      </c>
      <c r="G409" s="12">
        <v>20897</v>
      </c>
      <c r="H409" s="12">
        <v>223737</v>
      </c>
      <c r="I409" s="12">
        <v>13416</v>
      </c>
      <c r="J409" s="12">
        <v>7940</v>
      </c>
      <c r="K409" s="12">
        <v>18129</v>
      </c>
      <c r="L409" s="12">
        <v>21331</v>
      </c>
      <c r="M409" s="12">
        <v>225306</v>
      </c>
      <c r="N409" s="12">
        <v>13550</v>
      </c>
      <c r="O409" s="12">
        <v>7402</v>
      </c>
      <c r="P409" s="12">
        <v>16646</v>
      </c>
      <c r="Q409" s="12">
        <v>22984</v>
      </c>
      <c r="R409" s="12">
        <v>229899</v>
      </c>
      <c r="S409" s="12">
        <v>14459</v>
      </c>
      <c r="T409" s="12">
        <v>7432</v>
      </c>
      <c r="U409" s="12">
        <v>17127</v>
      </c>
      <c r="V409" s="12">
        <v>21127</v>
      </c>
      <c r="W409" s="12">
        <v>238047</v>
      </c>
      <c r="X409" s="12">
        <v>16626</v>
      </c>
      <c r="Y409" s="12">
        <v>6735</v>
      </c>
      <c r="Z409" s="12">
        <v>17911</v>
      </c>
      <c r="AA409" s="12">
        <v>21184</v>
      </c>
      <c r="AB409" s="12">
        <v>241974</v>
      </c>
      <c r="AC409" s="12">
        <v>14590</v>
      </c>
      <c r="AD409" s="12">
        <v>6785</v>
      </c>
      <c r="AE409" s="12">
        <v>16564</v>
      </c>
      <c r="AF409" s="12">
        <v>21932</v>
      </c>
      <c r="AG409" s="12">
        <v>244796</v>
      </c>
      <c r="AH409" s="12">
        <v>13477</v>
      </c>
      <c r="AI409" s="12">
        <v>7497</v>
      </c>
      <c r="AJ409" s="12">
        <v>17413</v>
      </c>
      <c r="AK409" s="12">
        <v>22071</v>
      </c>
      <c r="AL409" s="12">
        <v>255324</v>
      </c>
      <c r="AM409" s="12">
        <v>19459</v>
      </c>
      <c r="AN409" s="12">
        <v>6779</v>
      </c>
      <c r="AO409" s="12">
        <v>18632</v>
      </c>
      <c r="AP409" s="12">
        <v>22153</v>
      </c>
      <c r="AQ409" s="12">
        <v>261317</v>
      </c>
      <c r="AR409" s="12">
        <v>17752</v>
      </c>
      <c r="AS409" s="12">
        <v>8873</v>
      </c>
      <c r="AT409" s="12">
        <v>19193</v>
      </c>
      <c r="AU409" s="12">
        <v>23466</v>
      </c>
      <c r="AV409" s="12">
        <v>269848</v>
      </c>
      <c r="AW409" s="12">
        <v>21282</v>
      </c>
      <c r="AX409" s="12">
        <v>8958</v>
      </c>
      <c r="AY409" s="12">
        <v>16251</v>
      </c>
      <c r="AZ409" s="13">
        <v>21008</v>
      </c>
    </row>
    <row r="410" spans="1:52" x14ac:dyDescent="0.3">
      <c r="A410" s="1" t="s">
        <v>777</v>
      </c>
      <c r="B410" s="1" t="s">
        <v>778</v>
      </c>
      <c r="C410" s="12">
        <v>318122</v>
      </c>
      <c r="D410" s="12">
        <v>959</v>
      </c>
      <c r="E410" s="12">
        <v>472</v>
      </c>
      <c r="F410" s="12">
        <v>7553</v>
      </c>
      <c r="G410" s="12">
        <v>7925</v>
      </c>
      <c r="H410" s="12">
        <v>318740</v>
      </c>
      <c r="I410" s="12">
        <v>740</v>
      </c>
      <c r="J410" s="12">
        <v>381</v>
      </c>
      <c r="K410" s="12">
        <v>7688</v>
      </c>
      <c r="L410" s="12">
        <v>8277</v>
      </c>
      <c r="M410" s="12">
        <v>319810</v>
      </c>
      <c r="N410" s="12">
        <v>828</v>
      </c>
      <c r="O410" s="12">
        <v>549</v>
      </c>
      <c r="P410" s="12">
        <v>7927</v>
      </c>
      <c r="Q410" s="12">
        <v>7781</v>
      </c>
      <c r="R410" s="12">
        <v>321114</v>
      </c>
      <c r="S410" s="12">
        <v>850</v>
      </c>
      <c r="T410" s="12">
        <v>545</v>
      </c>
      <c r="U410" s="12">
        <v>8341</v>
      </c>
      <c r="V410" s="12">
        <v>8231</v>
      </c>
      <c r="W410" s="12">
        <v>322244</v>
      </c>
      <c r="X410" s="12">
        <v>1102</v>
      </c>
      <c r="Y410" s="12">
        <v>499</v>
      </c>
      <c r="Z410" s="12">
        <v>7983</v>
      </c>
      <c r="AA410" s="12">
        <v>8184</v>
      </c>
      <c r="AB410" s="12">
        <v>323526</v>
      </c>
      <c r="AC410" s="12">
        <v>1519</v>
      </c>
      <c r="AD410" s="12">
        <v>579</v>
      </c>
      <c r="AE410" s="12">
        <v>8252</v>
      </c>
      <c r="AF410" s="12">
        <v>8398</v>
      </c>
      <c r="AG410" s="12">
        <v>324650</v>
      </c>
      <c r="AH410" s="12">
        <v>1170</v>
      </c>
      <c r="AI410" s="12">
        <v>738</v>
      </c>
      <c r="AJ410" s="12">
        <v>9789</v>
      </c>
      <c r="AK410" s="12">
        <v>9462</v>
      </c>
      <c r="AL410" s="12">
        <v>326088</v>
      </c>
      <c r="AM410" s="12">
        <v>1308</v>
      </c>
      <c r="AN410" s="12">
        <v>788</v>
      </c>
      <c r="AO410" s="12">
        <v>10129</v>
      </c>
      <c r="AP410" s="12">
        <v>9308</v>
      </c>
      <c r="AQ410" s="12">
        <v>328662</v>
      </c>
      <c r="AR410" s="12">
        <v>1234</v>
      </c>
      <c r="AS410" s="12">
        <v>449</v>
      </c>
      <c r="AT410" s="12">
        <v>11304</v>
      </c>
      <c r="AU410" s="12">
        <v>9784</v>
      </c>
      <c r="AV410" s="12">
        <v>330712</v>
      </c>
      <c r="AW410" s="12">
        <v>1074</v>
      </c>
      <c r="AX410" s="12">
        <v>532</v>
      </c>
      <c r="AY410" s="12">
        <v>10393</v>
      </c>
      <c r="AZ410" s="13">
        <v>8694</v>
      </c>
    </row>
    <row r="411" spans="1:52" x14ac:dyDescent="0.3">
      <c r="A411" s="1" t="s">
        <v>779</v>
      </c>
      <c r="B411" s="1" t="s">
        <v>780</v>
      </c>
      <c r="C411" s="12">
        <v>474319</v>
      </c>
      <c r="D411" s="12">
        <v>1810</v>
      </c>
      <c r="E411" s="12">
        <v>1680</v>
      </c>
      <c r="F411" s="12">
        <v>18857</v>
      </c>
      <c r="G411" s="12">
        <v>17717</v>
      </c>
      <c r="H411" s="12">
        <v>476914</v>
      </c>
      <c r="I411" s="12">
        <v>1708</v>
      </c>
      <c r="J411" s="12">
        <v>1475</v>
      </c>
      <c r="K411" s="12">
        <v>20006</v>
      </c>
      <c r="L411" s="12">
        <v>18972</v>
      </c>
      <c r="M411" s="12">
        <v>479911</v>
      </c>
      <c r="N411" s="12">
        <v>1821</v>
      </c>
      <c r="O411" s="12">
        <v>1707</v>
      </c>
      <c r="P411" s="12">
        <v>20122</v>
      </c>
      <c r="Q411" s="12">
        <v>18313</v>
      </c>
      <c r="R411" s="12">
        <v>484560</v>
      </c>
      <c r="S411" s="12">
        <v>2028</v>
      </c>
      <c r="T411" s="12">
        <v>1611</v>
      </c>
      <c r="U411" s="12">
        <v>21203</v>
      </c>
      <c r="V411" s="12">
        <v>18920</v>
      </c>
      <c r="W411" s="12">
        <v>488487</v>
      </c>
      <c r="X411" s="12">
        <v>2115</v>
      </c>
      <c r="Y411" s="12">
        <v>1734</v>
      </c>
      <c r="Z411" s="12">
        <v>21153</v>
      </c>
      <c r="AA411" s="12">
        <v>18912</v>
      </c>
      <c r="AB411" s="12">
        <v>492240</v>
      </c>
      <c r="AC411" s="12">
        <v>2342</v>
      </c>
      <c r="AD411" s="12">
        <v>1811</v>
      </c>
      <c r="AE411" s="12">
        <v>21157</v>
      </c>
      <c r="AF411" s="12">
        <v>18864</v>
      </c>
      <c r="AG411" s="12">
        <v>496043</v>
      </c>
      <c r="AH411" s="12">
        <v>1956</v>
      </c>
      <c r="AI411" s="12">
        <v>1819</v>
      </c>
      <c r="AJ411" s="12">
        <v>23443</v>
      </c>
      <c r="AK411" s="12">
        <v>20741</v>
      </c>
      <c r="AL411" s="12">
        <v>498064</v>
      </c>
      <c r="AM411" s="12">
        <v>2158</v>
      </c>
      <c r="AN411" s="12">
        <v>1687</v>
      </c>
      <c r="AO411" s="12">
        <v>23008</v>
      </c>
      <c r="AP411" s="12">
        <v>21268</v>
      </c>
      <c r="AQ411" s="12">
        <v>500024</v>
      </c>
      <c r="AR411" s="12">
        <v>1896</v>
      </c>
      <c r="AS411" s="12">
        <v>2669</v>
      </c>
      <c r="AT411" s="12">
        <v>23882</v>
      </c>
      <c r="AU411" s="12">
        <v>21233</v>
      </c>
      <c r="AV411" s="12">
        <v>504070</v>
      </c>
      <c r="AW411" s="12">
        <v>1754</v>
      </c>
      <c r="AX411" s="12">
        <v>1852</v>
      </c>
      <c r="AY411" s="12">
        <v>20892</v>
      </c>
      <c r="AZ411" s="13">
        <v>18566</v>
      </c>
    </row>
    <row r="412" spans="1:52" x14ac:dyDescent="0.3">
      <c r="A412" s="1" t="s">
        <v>781</v>
      </c>
      <c r="B412" s="1" t="s">
        <v>782</v>
      </c>
      <c r="C412" s="12">
        <v>116820</v>
      </c>
      <c r="D412" s="12">
        <v>881</v>
      </c>
      <c r="E412" s="12">
        <v>848</v>
      </c>
      <c r="F412" s="12">
        <v>8864</v>
      </c>
      <c r="G412" s="12">
        <v>8129</v>
      </c>
      <c r="H412" s="12">
        <v>118074</v>
      </c>
      <c r="I412" s="12">
        <v>758</v>
      </c>
      <c r="J412" s="12">
        <v>673</v>
      </c>
      <c r="K412" s="12">
        <v>9364</v>
      </c>
      <c r="L412" s="12">
        <v>8511</v>
      </c>
      <c r="M412" s="12">
        <v>119037</v>
      </c>
      <c r="N412" s="12">
        <v>711</v>
      </c>
      <c r="O412" s="12">
        <v>574</v>
      </c>
      <c r="P412" s="12">
        <v>8569</v>
      </c>
      <c r="Q412" s="12">
        <v>8003</v>
      </c>
      <c r="R412" s="12">
        <v>120290</v>
      </c>
      <c r="S412" s="12">
        <v>874</v>
      </c>
      <c r="T412" s="12">
        <v>490</v>
      </c>
      <c r="U412" s="12">
        <v>8926</v>
      </c>
      <c r="V412" s="12">
        <v>8206</v>
      </c>
      <c r="W412" s="12">
        <v>121734</v>
      </c>
      <c r="X412" s="12">
        <v>770</v>
      </c>
      <c r="Y412" s="12">
        <v>620</v>
      </c>
      <c r="Z412" s="12">
        <v>9489</v>
      </c>
      <c r="AA412" s="12">
        <v>8398</v>
      </c>
      <c r="AB412" s="12">
        <v>123100</v>
      </c>
      <c r="AC412" s="12">
        <v>803</v>
      </c>
      <c r="AD412" s="12">
        <v>507</v>
      </c>
      <c r="AE412" s="12">
        <v>9295</v>
      </c>
      <c r="AF412" s="12">
        <v>8574</v>
      </c>
      <c r="AG412" s="12">
        <v>123879</v>
      </c>
      <c r="AH412" s="12">
        <v>747</v>
      </c>
      <c r="AI412" s="12">
        <v>566</v>
      </c>
      <c r="AJ412" s="12">
        <v>10726</v>
      </c>
      <c r="AK412" s="12">
        <v>10028</v>
      </c>
      <c r="AL412" s="12">
        <v>124295</v>
      </c>
      <c r="AM412" s="12">
        <v>894</v>
      </c>
      <c r="AN412" s="12">
        <v>716</v>
      </c>
      <c r="AO412" s="12">
        <v>10675</v>
      </c>
      <c r="AP412" s="12">
        <v>10191</v>
      </c>
      <c r="AQ412" s="12">
        <v>124859</v>
      </c>
      <c r="AR412" s="12">
        <v>838</v>
      </c>
      <c r="AS412" s="12">
        <v>733</v>
      </c>
      <c r="AT412" s="12">
        <v>10984</v>
      </c>
      <c r="AU412" s="12">
        <v>10622</v>
      </c>
      <c r="AV412" s="12">
        <v>125925</v>
      </c>
      <c r="AW412" s="12">
        <v>894</v>
      </c>
      <c r="AX412" s="12">
        <v>917</v>
      </c>
      <c r="AY412" s="12">
        <v>10435</v>
      </c>
      <c r="AZ412" s="13">
        <v>9442</v>
      </c>
    </row>
    <row r="413" spans="1:52" x14ac:dyDescent="0.3">
      <c r="A413" s="1" t="s">
        <v>783</v>
      </c>
      <c r="B413" s="1" t="s">
        <v>784</v>
      </c>
      <c r="C413" s="12">
        <v>145098</v>
      </c>
      <c r="D413" s="12">
        <v>1168</v>
      </c>
      <c r="E413" s="12">
        <v>1106</v>
      </c>
      <c r="F413" s="12">
        <v>8470</v>
      </c>
      <c r="G413" s="12">
        <v>8057</v>
      </c>
      <c r="H413" s="12">
        <v>145742</v>
      </c>
      <c r="I413" s="12">
        <v>992</v>
      </c>
      <c r="J413" s="12">
        <v>1130</v>
      </c>
      <c r="K413" s="12">
        <v>8783</v>
      </c>
      <c r="L413" s="12">
        <v>8616</v>
      </c>
      <c r="M413" s="12">
        <v>146278</v>
      </c>
      <c r="N413" s="12">
        <v>976</v>
      </c>
      <c r="O413" s="12">
        <v>871</v>
      </c>
      <c r="P413" s="12">
        <v>8567</v>
      </c>
      <c r="Q413" s="12">
        <v>8737</v>
      </c>
      <c r="R413" s="12">
        <v>147476</v>
      </c>
      <c r="S413" s="12">
        <v>1136</v>
      </c>
      <c r="T413" s="12">
        <v>685</v>
      </c>
      <c r="U413" s="12">
        <v>9094</v>
      </c>
      <c r="V413" s="12">
        <v>8898</v>
      </c>
      <c r="W413" s="12">
        <v>148277</v>
      </c>
      <c r="X413" s="12">
        <v>1286</v>
      </c>
      <c r="Y413" s="12">
        <v>724</v>
      </c>
      <c r="Z413" s="12">
        <v>8963</v>
      </c>
      <c r="AA413" s="12">
        <v>9155</v>
      </c>
      <c r="AB413" s="12">
        <v>149689</v>
      </c>
      <c r="AC413" s="12">
        <v>1282</v>
      </c>
      <c r="AD413" s="12">
        <v>692</v>
      </c>
      <c r="AE413" s="12">
        <v>9160</v>
      </c>
      <c r="AF413" s="12">
        <v>8832</v>
      </c>
      <c r="AG413" s="12">
        <v>150140</v>
      </c>
      <c r="AH413" s="12">
        <v>1139</v>
      </c>
      <c r="AI413" s="12">
        <v>754</v>
      </c>
      <c r="AJ413" s="12">
        <v>9297</v>
      </c>
      <c r="AK413" s="12">
        <v>9683</v>
      </c>
      <c r="AL413" s="12">
        <v>150906</v>
      </c>
      <c r="AM413" s="12">
        <v>1298</v>
      </c>
      <c r="AN413" s="12">
        <v>763</v>
      </c>
      <c r="AO413" s="12">
        <v>9675</v>
      </c>
      <c r="AP413" s="12">
        <v>9774</v>
      </c>
      <c r="AQ413" s="12">
        <v>151422</v>
      </c>
      <c r="AR413" s="12">
        <v>1136</v>
      </c>
      <c r="AS413" s="12">
        <v>821</v>
      </c>
      <c r="AT413" s="12">
        <v>9629</v>
      </c>
      <c r="AU413" s="12">
        <v>9628</v>
      </c>
      <c r="AV413" s="12">
        <v>151273</v>
      </c>
      <c r="AW413" s="12">
        <v>1039</v>
      </c>
      <c r="AX413" s="12">
        <v>1021</v>
      </c>
      <c r="AY413" s="12">
        <v>8519</v>
      </c>
      <c r="AZ413" s="13">
        <v>8805</v>
      </c>
    </row>
    <row r="414" spans="1:52" x14ac:dyDescent="0.3">
      <c r="A414" s="1" t="s">
        <v>785</v>
      </c>
      <c r="B414" s="1" t="s">
        <v>786</v>
      </c>
      <c r="C414" s="12">
        <v>319837</v>
      </c>
      <c r="D414" s="12">
        <v>771</v>
      </c>
      <c r="E414" s="12">
        <v>713</v>
      </c>
      <c r="F414" s="12">
        <v>6784</v>
      </c>
      <c r="G414" s="12">
        <v>7120</v>
      </c>
      <c r="H414" s="12">
        <v>320389</v>
      </c>
      <c r="I414" s="12">
        <v>591</v>
      </c>
      <c r="J414" s="12">
        <v>546</v>
      </c>
      <c r="K414" s="12">
        <v>7722</v>
      </c>
      <c r="L414" s="12">
        <v>7676</v>
      </c>
      <c r="M414" s="12">
        <v>320670</v>
      </c>
      <c r="N414" s="12">
        <v>612</v>
      </c>
      <c r="O414" s="12">
        <v>675</v>
      </c>
      <c r="P414" s="12">
        <v>7547</v>
      </c>
      <c r="Q414" s="12">
        <v>7209</v>
      </c>
      <c r="R414" s="12">
        <v>321503</v>
      </c>
      <c r="S414" s="12">
        <v>693</v>
      </c>
      <c r="T414" s="12">
        <v>611</v>
      </c>
      <c r="U414" s="12">
        <v>8091</v>
      </c>
      <c r="V414" s="12">
        <v>7497</v>
      </c>
      <c r="W414" s="12">
        <v>321700</v>
      </c>
      <c r="X414" s="12">
        <v>719</v>
      </c>
      <c r="Y414" s="12">
        <v>513</v>
      </c>
      <c r="Z414" s="12">
        <v>7654</v>
      </c>
      <c r="AA414" s="12">
        <v>7504</v>
      </c>
      <c r="AB414" s="12">
        <v>322216</v>
      </c>
      <c r="AC414" s="12">
        <v>696</v>
      </c>
      <c r="AD414" s="12">
        <v>507</v>
      </c>
      <c r="AE414" s="12">
        <v>7757</v>
      </c>
      <c r="AF414" s="12">
        <v>7304</v>
      </c>
      <c r="AG414" s="12">
        <v>322796</v>
      </c>
      <c r="AH414" s="12">
        <v>753</v>
      </c>
      <c r="AI414" s="12">
        <v>647</v>
      </c>
      <c r="AJ414" s="12">
        <v>8791</v>
      </c>
      <c r="AK414" s="12">
        <v>8080</v>
      </c>
      <c r="AL414" s="12">
        <v>323235</v>
      </c>
      <c r="AM414" s="12">
        <v>942</v>
      </c>
      <c r="AN414" s="12">
        <v>719</v>
      </c>
      <c r="AO414" s="12">
        <v>8825</v>
      </c>
      <c r="AP414" s="12">
        <v>8174</v>
      </c>
      <c r="AQ414" s="12">
        <v>324011</v>
      </c>
      <c r="AR414" s="12">
        <v>724</v>
      </c>
      <c r="AS414" s="12">
        <v>464</v>
      </c>
      <c r="AT414" s="12">
        <v>9107</v>
      </c>
      <c r="AU414" s="12">
        <v>8169</v>
      </c>
      <c r="AV414" s="12">
        <v>324336</v>
      </c>
      <c r="AW414" s="12">
        <v>687</v>
      </c>
      <c r="AX414" s="12">
        <v>700</v>
      </c>
      <c r="AY414" s="12">
        <v>8682</v>
      </c>
      <c r="AZ414" s="13">
        <v>7164</v>
      </c>
    </row>
    <row r="415" spans="1:52" x14ac:dyDescent="0.3">
      <c r="A415" s="1" t="s">
        <v>787</v>
      </c>
      <c r="B415" s="1" t="s">
        <v>788</v>
      </c>
      <c r="C415" s="12">
        <v>99493</v>
      </c>
      <c r="D415" s="12">
        <v>869</v>
      </c>
      <c r="E415" s="12">
        <v>855</v>
      </c>
      <c r="F415" s="12">
        <v>5560</v>
      </c>
      <c r="G415" s="12">
        <v>5448</v>
      </c>
      <c r="H415" s="12">
        <v>99779</v>
      </c>
      <c r="I415" s="12">
        <v>643</v>
      </c>
      <c r="J415" s="12">
        <v>811</v>
      </c>
      <c r="K415" s="12">
        <v>5533</v>
      </c>
      <c r="L415" s="12">
        <v>5837</v>
      </c>
      <c r="M415" s="12">
        <v>100387</v>
      </c>
      <c r="N415" s="12">
        <v>638</v>
      </c>
      <c r="O415" s="12">
        <v>652</v>
      </c>
      <c r="P415" s="12">
        <v>5573</v>
      </c>
      <c r="Q415" s="12">
        <v>5618</v>
      </c>
      <c r="R415" s="12">
        <v>100634</v>
      </c>
      <c r="S415" s="12">
        <v>767</v>
      </c>
      <c r="T415" s="12">
        <v>557</v>
      </c>
      <c r="U415" s="12">
        <v>5573</v>
      </c>
      <c r="V415" s="12">
        <v>6117</v>
      </c>
      <c r="W415" s="12">
        <v>100976</v>
      </c>
      <c r="X415" s="12">
        <v>872</v>
      </c>
      <c r="Y415" s="12">
        <v>600</v>
      </c>
      <c r="Z415" s="12">
        <v>5557</v>
      </c>
      <c r="AA415" s="12">
        <v>6098</v>
      </c>
      <c r="AB415" s="12">
        <v>101421</v>
      </c>
      <c r="AC415" s="12">
        <v>953</v>
      </c>
      <c r="AD415" s="12">
        <v>572</v>
      </c>
      <c r="AE415" s="12">
        <v>5426</v>
      </c>
      <c r="AF415" s="12">
        <v>5909</v>
      </c>
      <c r="AG415" s="12">
        <v>101129</v>
      </c>
      <c r="AH415" s="12">
        <v>832</v>
      </c>
      <c r="AI415" s="12">
        <v>590</v>
      </c>
      <c r="AJ415" s="12">
        <v>6181</v>
      </c>
      <c r="AK415" s="12">
        <v>7148</v>
      </c>
      <c r="AL415" s="12">
        <v>101167</v>
      </c>
      <c r="AM415" s="12">
        <v>891</v>
      </c>
      <c r="AN415" s="12">
        <v>617</v>
      </c>
      <c r="AO415" s="12">
        <v>6253</v>
      </c>
      <c r="AP415" s="12">
        <v>7038</v>
      </c>
      <c r="AQ415" s="12">
        <v>100793</v>
      </c>
      <c r="AR415" s="12">
        <v>857</v>
      </c>
      <c r="AS415" s="12">
        <v>801</v>
      </c>
      <c r="AT415" s="12">
        <v>6196</v>
      </c>
      <c r="AU415" s="12">
        <v>7176</v>
      </c>
      <c r="AV415" s="12">
        <v>100008</v>
      </c>
      <c r="AW415" s="12">
        <v>740</v>
      </c>
      <c r="AX415" s="12">
        <v>855</v>
      </c>
      <c r="AY415" s="12">
        <v>5284</v>
      </c>
      <c r="AZ415" s="13">
        <v>6222</v>
      </c>
    </row>
    <row r="416" spans="1:52" x14ac:dyDescent="0.3">
      <c r="A416" s="1" t="s">
        <v>789</v>
      </c>
      <c r="B416" s="1" t="s">
        <v>790</v>
      </c>
      <c r="C416" s="12">
        <v>154943</v>
      </c>
      <c r="D416" s="12">
        <v>1047</v>
      </c>
      <c r="E416" s="12">
        <v>644</v>
      </c>
      <c r="F416" s="12">
        <v>9738</v>
      </c>
      <c r="G416" s="12">
        <v>9694</v>
      </c>
      <c r="H416" s="12">
        <v>156658</v>
      </c>
      <c r="I416" s="12">
        <v>853</v>
      </c>
      <c r="J416" s="12">
        <v>763</v>
      </c>
      <c r="K416" s="12">
        <v>10202</v>
      </c>
      <c r="L416" s="12">
        <v>9555</v>
      </c>
      <c r="M416" s="12">
        <v>158065</v>
      </c>
      <c r="N416" s="12">
        <v>895</v>
      </c>
      <c r="O416" s="12">
        <v>663</v>
      </c>
      <c r="P416" s="12">
        <v>9905</v>
      </c>
      <c r="Q416" s="12">
        <v>9399</v>
      </c>
      <c r="R416" s="12">
        <v>159414</v>
      </c>
      <c r="S416" s="12">
        <v>1202</v>
      </c>
      <c r="T416" s="12">
        <v>623</v>
      </c>
      <c r="U416" s="12">
        <v>9760</v>
      </c>
      <c r="V416" s="12">
        <v>9670</v>
      </c>
      <c r="W416" s="12">
        <v>161200</v>
      </c>
      <c r="X416" s="12">
        <v>1444</v>
      </c>
      <c r="Y416" s="12">
        <v>748</v>
      </c>
      <c r="Z416" s="12">
        <v>10509</v>
      </c>
      <c r="AA416" s="12">
        <v>9865</v>
      </c>
      <c r="AB416" s="12">
        <v>163087</v>
      </c>
      <c r="AC416" s="12">
        <v>1572</v>
      </c>
      <c r="AD416" s="12">
        <v>673</v>
      </c>
      <c r="AE416" s="12">
        <v>10306</v>
      </c>
      <c r="AF416" s="12">
        <v>9788</v>
      </c>
      <c r="AG416" s="12">
        <v>164980</v>
      </c>
      <c r="AH416" s="12">
        <v>1222</v>
      </c>
      <c r="AI416" s="12">
        <v>730</v>
      </c>
      <c r="AJ416" s="12">
        <v>11299</v>
      </c>
      <c r="AK416" s="12">
        <v>10492</v>
      </c>
      <c r="AL416" s="12">
        <v>167979</v>
      </c>
      <c r="AM416" s="12">
        <v>1379</v>
      </c>
      <c r="AN416" s="12">
        <v>692</v>
      </c>
      <c r="AO416" s="12">
        <v>12304</v>
      </c>
      <c r="AP416" s="12">
        <v>10561</v>
      </c>
      <c r="AQ416" s="12">
        <v>171119</v>
      </c>
      <c r="AR416" s="12">
        <v>1354</v>
      </c>
      <c r="AS416" s="12">
        <v>806</v>
      </c>
      <c r="AT416" s="12">
        <v>12607</v>
      </c>
      <c r="AU416" s="12">
        <v>10634</v>
      </c>
      <c r="AV416" s="12">
        <v>173945</v>
      </c>
      <c r="AW416" s="12">
        <v>1400</v>
      </c>
      <c r="AX416" s="12">
        <v>1020</v>
      </c>
      <c r="AY416" s="12">
        <v>11483</v>
      </c>
      <c r="AZ416" s="13">
        <v>9367</v>
      </c>
    </row>
    <row r="417" spans="1:52" x14ac:dyDescent="0.3">
      <c r="A417" s="1" t="s">
        <v>791</v>
      </c>
      <c r="B417" s="1" t="s">
        <v>792</v>
      </c>
      <c r="C417" s="12">
        <v>249852</v>
      </c>
      <c r="D417" s="12">
        <v>2700</v>
      </c>
      <c r="E417" s="12">
        <v>1080</v>
      </c>
      <c r="F417" s="12">
        <v>8539</v>
      </c>
      <c r="G417" s="12">
        <v>9844</v>
      </c>
      <c r="H417" s="12">
        <v>251076</v>
      </c>
      <c r="I417" s="12">
        <v>1924</v>
      </c>
      <c r="J417" s="12">
        <v>1287</v>
      </c>
      <c r="K417" s="12">
        <v>9141</v>
      </c>
      <c r="L417" s="12">
        <v>10172</v>
      </c>
      <c r="M417" s="12">
        <v>251708</v>
      </c>
      <c r="N417" s="12">
        <v>2094</v>
      </c>
      <c r="O417" s="12">
        <v>1355</v>
      </c>
      <c r="P417" s="12">
        <v>9239</v>
      </c>
      <c r="Q417" s="12">
        <v>10038</v>
      </c>
      <c r="R417" s="12">
        <v>253250</v>
      </c>
      <c r="S417" s="12">
        <v>2347</v>
      </c>
      <c r="T417" s="12">
        <v>1331</v>
      </c>
      <c r="U417" s="12">
        <v>9835</v>
      </c>
      <c r="V417" s="12">
        <v>10437</v>
      </c>
      <c r="W417" s="12">
        <v>255106</v>
      </c>
      <c r="X417" s="12">
        <v>3005</v>
      </c>
      <c r="Y417" s="12">
        <v>1297</v>
      </c>
      <c r="Z417" s="12">
        <v>9539</v>
      </c>
      <c r="AA417" s="12">
        <v>10245</v>
      </c>
      <c r="AB417" s="12">
        <v>258017</v>
      </c>
      <c r="AC417" s="12">
        <v>3719</v>
      </c>
      <c r="AD417" s="12">
        <v>983</v>
      </c>
      <c r="AE417" s="12">
        <v>9611</v>
      </c>
      <c r="AF417" s="12">
        <v>10338</v>
      </c>
      <c r="AG417" s="12">
        <v>259926</v>
      </c>
      <c r="AH417" s="12">
        <v>2813</v>
      </c>
      <c r="AI417" s="12">
        <v>793</v>
      </c>
      <c r="AJ417" s="12">
        <v>11354</v>
      </c>
      <c r="AK417" s="12">
        <v>12232</v>
      </c>
      <c r="AL417" s="12">
        <v>262008</v>
      </c>
      <c r="AM417" s="12">
        <v>2876</v>
      </c>
      <c r="AN417" s="12">
        <v>1148</v>
      </c>
      <c r="AO417" s="12">
        <v>11752</v>
      </c>
      <c r="AP417" s="12">
        <v>12080</v>
      </c>
      <c r="AQ417" s="12">
        <v>263357</v>
      </c>
      <c r="AR417" s="12">
        <v>2959</v>
      </c>
      <c r="AS417" s="12">
        <v>1063</v>
      </c>
      <c r="AT417" s="12">
        <v>11538</v>
      </c>
      <c r="AU417" s="12">
        <v>12827</v>
      </c>
      <c r="AV417" s="12">
        <v>264407</v>
      </c>
      <c r="AW417" s="12">
        <v>2668</v>
      </c>
      <c r="AX417" s="12">
        <v>825</v>
      </c>
      <c r="AY417" s="12">
        <v>10199</v>
      </c>
      <c r="AZ417" s="13">
        <v>11226</v>
      </c>
    </row>
    <row r="418" spans="1:52" x14ac:dyDescent="0.3">
      <c r="A418" s="1" t="s">
        <v>793</v>
      </c>
      <c r="B418" s="1" t="s">
        <v>794</v>
      </c>
      <c r="C418" s="12">
        <v>98679</v>
      </c>
      <c r="D418" s="12">
        <v>731</v>
      </c>
      <c r="E418" s="12">
        <v>783</v>
      </c>
      <c r="F418" s="12">
        <v>5090</v>
      </c>
      <c r="G418" s="12">
        <v>4935</v>
      </c>
      <c r="H418" s="12">
        <v>99622</v>
      </c>
      <c r="I418" s="12">
        <v>733</v>
      </c>
      <c r="J418" s="12">
        <v>471</v>
      </c>
      <c r="K418" s="12">
        <v>5487</v>
      </c>
      <c r="L418" s="12">
        <v>5374</v>
      </c>
      <c r="M418" s="12">
        <v>100363</v>
      </c>
      <c r="N418" s="12">
        <v>663</v>
      </c>
      <c r="O418" s="12">
        <v>476</v>
      </c>
      <c r="P418" s="12">
        <v>5422</v>
      </c>
      <c r="Q418" s="12">
        <v>5469</v>
      </c>
      <c r="R418" s="12">
        <v>100739</v>
      </c>
      <c r="S418" s="12">
        <v>680</v>
      </c>
      <c r="T418" s="12">
        <v>533</v>
      </c>
      <c r="U418" s="12">
        <v>5647</v>
      </c>
      <c r="V418" s="12">
        <v>5898</v>
      </c>
      <c r="W418" s="12">
        <v>100985</v>
      </c>
      <c r="X418" s="12">
        <v>771</v>
      </c>
      <c r="Y418" s="12">
        <v>610</v>
      </c>
      <c r="Z418" s="12">
        <v>5500</v>
      </c>
      <c r="AA418" s="12">
        <v>5860</v>
      </c>
      <c r="AB418" s="12">
        <v>101927</v>
      </c>
      <c r="AC418" s="12">
        <v>869</v>
      </c>
      <c r="AD418" s="12">
        <v>510</v>
      </c>
      <c r="AE418" s="12">
        <v>5946</v>
      </c>
      <c r="AF418" s="12">
        <v>5777</v>
      </c>
      <c r="AG418" s="12">
        <v>102314</v>
      </c>
      <c r="AH418" s="12">
        <v>718</v>
      </c>
      <c r="AI418" s="12">
        <v>477</v>
      </c>
      <c r="AJ418" s="12">
        <v>6829</v>
      </c>
      <c r="AK418" s="12">
        <v>6990</v>
      </c>
      <c r="AL418" s="12">
        <v>101891</v>
      </c>
      <c r="AM418" s="12">
        <v>808</v>
      </c>
      <c r="AN418" s="12">
        <v>673</v>
      </c>
      <c r="AO418" s="12">
        <v>6394</v>
      </c>
      <c r="AP418" s="12">
        <v>7143</v>
      </c>
      <c r="AQ418" s="12">
        <v>101222</v>
      </c>
      <c r="AR418" s="12">
        <v>726</v>
      </c>
      <c r="AS418" s="12">
        <v>628</v>
      </c>
      <c r="AT418" s="12">
        <v>6380</v>
      </c>
      <c r="AU418" s="12">
        <v>7433</v>
      </c>
      <c r="AV418" s="12">
        <v>100265</v>
      </c>
      <c r="AW418" s="12">
        <v>725</v>
      </c>
      <c r="AX418" s="12">
        <v>517</v>
      </c>
      <c r="AY418" s="12">
        <v>5299</v>
      </c>
      <c r="AZ418" s="13">
        <v>6539</v>
      </c>
    </row>
    <row r="419" spans="1:52" x14ac:dyDescent="0.3">
      <c r="A419" s="1" t="s">
        <v>795</v>
      </c>
      <c r="B419" s="1" t="s">
        <v>796</v>
      </c>
      <c r="C419" s="12">
        <v>104998</v>
      </c>
      <c r="D419" s="12">
        <v>520</v>
      </c>
      <c r="E419" s="12">
        <v>462</v>
      </c>
      <c r="F419" s="12">
        <v>5435</v>
      </c>
      <c r="G419" s="12">
        <v>4424</v>
      </c>
      <c r="H419" s="12">
        <v>105774</v>
      </c>
      <c r="I419" s="12">
        <v>414</v>
      </c>
      <c r="J419" s="12">
        <v>407</v>
      </c>
      <c r="K419" s="12">
        <v>5797</v>
      </c>
      <c r="L419" s="12">
        <v>4935</v>
      </c>
      <c r="M419" s="12">
        <v>106413</v>
      </c>
      <c r="N419" s="12">
        <v>370</v>
      </c>
      <c r="O419" s="12">
        <v>300</v>
      </c>
      <c r="P419" s="12">
        <v>5469</v>
      </c>
      <c r="Q419" s="12">
        <v>4739</v>
      </c>
      <c r="R419" s="12">
        <v>107287</v>
      </c>
      <c r="S419" s="12">
        <v>466</v>
      </c>
      <c r="T419" s="12">
        <v>266</v>
      </c>
      <c r="U419" s="12">
        <v>5895</v>
      </c>
      <c r="V419" s="12">
        <v>5109</v>
      </c>
      <c r="W419" s="12">
        <v>108303</v>
      </c>
      <c r="X419" s="12">
        <v>519</v>
      </c>
      <c r="Y419" s="12">
        <v>266</v>
      </c>
      <c r="Z419" s="12">
        <v>5984</v>
      </c>
      <c r="AA419" s="12">
        <v>4981</v>
      </c>
      <c r="AB419" s="12">
        <v>109246</v>
      </c>
      <c r="AC419" s="12">
        <v>548</v>
      </c>
      <c r="AD419" s="12">
        <v>306</v>
      </c>
      <c r="AE419" s="12">
        <v>5691</v>
      </c>
      <c r="AF419" s="12">
        <v>4830</v>
      </c>
      <c r="AG419" s="12">
        <v>109632</v>
      </c>
      <c r="AH419" s="12">
        <v>473</v>
      </c>
      <c r="AI419" s="12">
        <v>349</v>
      </c>
      <c r="AJ419" s="12">
        <v>6266</v>
      </c>
      <c r="AK419" s="12">
        <v>5658</v>
      </c>
      <c r="AL419" s="12">
        <v>110025</v>
      </c>
      <c r="AM419" s="12">
        <v>499</v>
      </c>
      <c r="AN419" s="12">
        <v>451</v>
      </c>
      <c r="AO419" s="12">
        <v>6356</v>
      </c>
      <c r="AP419" s="12">
        <v>5708</v>
      </c>
      <c r="AQ419" s="12">
        <v>110570</v>
      </c>
      <c r="AR419" s="12">
        <v>435</v>
      </c>
      <c r="AS419" s="12">
        <v>466</v>
      </c>
      <c r="AT419" s="12">
        <v>6503</v>
      </c>
      <c r="AU419" s="12">
        <v>5754</v>
      </c>
      <c r="AV419" s="12">
        <v>110727</v>
      </c>
      <c r="AW419" s="12">
        <v>418</v>
      </c>
      <c r="AX419" s="12">
        <v>497</v>
      </c>
      <c r="AY419" s="12">
        <v>5741</v>
      </c>
      <c r="AZ419" s="13">
        <v>5089</v>
      </c>
    </row>
    <row r="420" spans="1:52" x14ac:dyDescent="0.3">
      <c r="A420" s="1" t="s">
        <v>797</v>
      </c>
      <c r="B420" s="1" t="s">
        <v>928</v>
      </c>
      <c r="C420" s="12">
        <v>135070</v>
      </c>
      <c r="D420" s="12">
        <v>761</v>
      </c>
      <c r="E420" s="12">
        <v>330</v>
      </c>
      <c r="F420" s="12">
        <v>4047</v>
      </c>
      <c r="G420" s="12">
        <v>3792</v>
      </c>
      <c r="H420" s="12">
        <v>135498</v>
      </c>
      <c r="I420" s="12">
        <v>903</v>
      </c>
      <c r="J420" s="12">
        <v>924</v>
      </c>
      <c r="K420" s="12">
        <v>3956</v>
      </c>
      <c r="L420" s="12">
        <v>4000</v>
      </c>
      <c r="M420" s="12">
        <v>135801</v>
      </c>
      <c r="N420" s="12">
        <v>678</v>
      </c>
      <c r="O420" s="12">
        <v>384</v>
      </c>
      <c r="P420" s="12">
        <v>3796</v>
      </c>
      <c r="Q420" s="12">
        <v>4158</v>
      </c>
      <c r="R420" s="12">
        <v>135953</v>
      </c>
      <c r="S420" s="12">
        <v>538</v>
      </c>
      <c r="T420" s="12">
        <v>556</v>
      </c>
      <c r="U420" s="12">
        <v>4034</v>
      </c>
      <c r="V420" s="12">
        <v>4148</v>
      </c>
      <c r="W420" s="12">
        <v>135418</v>
      </c>
      <c r="X420" s="12">
        <v>546</v>
      </c>
      <c r="Y420" s="12">
        <v>742</v>
      </c>
      <c r="Z420" s="12">
        <v>3753</v>
      </c>
      <c r="AA420" s="12">
        <v>4195</v>
      </c>
      <c r="AB420" s="12">
        <v>135408</v>
      </c>
      <c r="AC420" s="12">
        <v>624</v>
      </c>
      <c r="AD420" s="12">
        <v>442</v>
      </c>
      <c r="AE420" s="12">
        <v>3864</v>
      </c>
      <c r="AF420" s="12">
        <v>4236</v>
      </c>
      <c r="AG420" s="12">
        <v>135571</v>
      </c>
      <c r="AH420" s="12">
        <v>564</v>
      </c>
      <c r="AI420" s="12">
        <v>712</v>
      </c>
      <c r="AJ420" s="12">
        <v>4100</v>
      </c>
      <c r="AK420" s="12">
        <v>4312</v>
      </c>
      <c r="AL420" s="12">
        <v>136126</v>
      </c>
      <c r="AM420" s="12">
        <v>618</v>
      </c>
      <c r="AN420" s="12">
        <v>651</v>
      </c>
      <c r="AO420" s="12">
        <v>4073</v>
      </c>
      <c r="AP420" s="12">
        <v>4189</v>
      </c>
      <c r="AQ420" s="12">
        <v>135957</v>
      </c>
      <c r="AR420" s="12">
        <v>676</v>
      </c>
      <c r="AS420" s="12">
        <v>529</v>
      </c>
      <c r="AT420" s="12">
        <v>4047</v>
      </c>
      <c r="AU420" s="12">
        <v>4507</v>
      </c>
      <c r="AV420" s="12">
        <v>136055</v>
      </c>
      <c r="AW420" s="12">
        <v>552</v>
      </c>
      <c r="AX420" s="12">
        <v>433</v>
      </c>
      <c r="AY420" s="12">
        <v>3631</v>
      </c>
      <c r="AZ420" s="13">
        <v>3717</v>
      </c>
    </row>
    <row r="421" spans="1:52" x14ac:dyDescent="0.3">
      <c r="A421" s="1" t="s">
        <v>798</v>
      </c>
      <c r="B421" s="1" t="s">
        <v>799</v>
      </c>
      <c r="C421" s="12">
        <v>117074</v>
      </c>
      <c r="D421" s="12">
        <v>478</v>
      </c>
      <c r="E421" s="12">
        <v>263</v>
      </c>
      <c r="F421" s="12">
        <v>5151</v>
      </c>
      <c r="G421" s="12">
        <v>4863</v>
      </c>
      <c r="H421" s="12">
        <v>117777</v>
      </c>
      <c r="I421" s="12">
        <v>550</v>
      </c>
      <c r="J421" s="12">
        <v>256</v>
      </c>
      <c r="K421" s="12">
        <v>5570</v>
      </c>
      <c r="L421" s="12">
        <v>5149</v>
      </c>
      <c r="M421" s="12">
        <v>118906</v>
      </c>
      <c r="N421" s="12">
        <v>627</v>
      </c>
      <c r="O421" s="12">
        <v>239</v>
      </c>
      <c r="P421" s="12">
        <v>5768</v>
      </c>
      <c r="Q421" s="12">
        <v>5077</v>
      </c>
      <c r="R421" s="12">
        <v>120007</v>
      </c>
      <c r="S421" s="12">
        <v>756</v>
      </c>
      <c r="T421" s="12">
        <v>312</v>
      </c>
      <c r="U421" s="12">
        <v>6231</v>
      </c>
      <c r="V421" s="12">
        <v>5424</v>
      </c>
      <c r="W421" s="12">
        <v>121709</v>
      </c>
      <c r="X421" s="12">
        <v>739</v>
      </c>
      <c r="Y421" s="12">
        <v>298</v>
      </c>
      <c r="Z421" s="12">
        <v>6547</v>
      </c>
      <c r="AA421" s="12">
        <v>5140</v>
      </c>
      <c r="AB421" s="12">
        <v>123144</v>
      </c>
      <c r="AC421" s="12">
        <v>824</v>
      </c>
      <c r="AD421" s="12">
        <v>283</v>
      </c>
      <c r="AE421" s="12">
        <v>6308</v>
      </c>
      <c r="AF421" s="12">
        <v>5336</v>
      </c>
      <c r="AG421" s="12">
        <v>125378</v>
      </c>
      <c r="AH421" s="12">
        <v>701</v>
      </c>
      <c r="AI421" s="12">
        <v>264</v>
      </c>
      <c r="AJ421" s="12">
        <v>7779</v>
      </c>
      <c r="AK421" s="12">
        <v>5936</v>
      </c>
      <c r="AL421" s="12">
        <v>127340</v>
      </c>
      <c r="AM421" s="12">
        <v>763</v>
      </c>
      <c r="AN421" s="12">
        <v>392</v>
      </c>
      <c r="AO421" s="12">
        <v>7528</v>
      </c>
      <c r="AP421" s="12">
        <v>5758</v>
      </c>
      <c r="AQ421" s="12">
        <v>129433</v>
      </c>
      <c r="AR421" s="12">
        <v>650</v>
      </c>
      <c r="AS421" s="12">
        <v>327</v>
      </c>
      <c r="AT421" s="12">
        <v>7957</v>
      </c>
      <c r="AU421" s="12">
        <v>6160</v>
      </c>
      <c r="AV421" s="12">
        <v>131084</v>
      </c>
      <c r="AW421" s="12">
        <v>566</v>
      </c>
      <c r="AX421" s="12">
        <v>257</v>
      </c>
      <c r="AY421" s="12">
        <v>6553</v>
      </c>
      <c r="AZ421" s="13">
        <v>4898</v>
      </c>
    </row>
    <row r="422" spans="1:52" x14ac:dyDescent="0.3">
      <c r="A422" s="1" t="s">
        <v>801</v>
      </c>
      <c r="B422" s="1" t="s">
        <v>802</v>
      </c>
      <c r="C422" s="12">
        <v>107692</v>
      </c>
      <c r="D422" s="12">
        <v>321</v>
      </c>
      <c r="E422" s="12">
        <v>196</v>
      </c>
      <c r="F422" s="12">
        <v>5292</v>
      </c>
      <c r="G422" s="12">
        <v>4835</v>
      </c>
      <c r="H422" s="12">
        <v>107809</v>
      </c>
      <c r="I422" s="12">
        <v>302</v>
      </c>
      <c r="J422" s="12">
        <v>160</v>
      </c>
      <c r="K422" s="12">
        <v>5662</v>
      </c>
      <c r="L422" s="12">
        <v>5170</v>
      </c>
      <c r="M422" s="12">
        <v>108167</v>
      </c>
      <c r="N422" s="12">
        <v>210</v>
      </c>
      <c r="O422" s="12">
        <v>144</v>
      </c>
      <c r="P422" s="12">
        <v>6001</v>
      </c>
      <c r="Q422" s="12">
        <v>5277</v>
      </c>
      <c r="R422" s="12">
        <v>108594</v>
      </c>
      <c r="S422" s="12">
        <v>261</v>
      </c>
      <c r="T422" s="12">
        <v>162</v>
      </c>
      <c r="U422" s="12">
        <v>6229</v>
      </c>
      <c r="V422" s="12">
        <v>5434</v>
      </c>
      <c r="W422" s="12">
        <v>109546</v>
      </c>
      <c r="X422" s="12">
        <v>246</v>
      </c>
      <c r="Y422" s="12">
        <v>115</v>
      </c>
      <c r="Z422" s="12">
        <v>6270</v>
      </c>
      <c r="AA422" s="12">
        <v>5051</v>
      </c>
      <c r="AB422" s="12">
        <v>110002</v>
      </c>
      <c r="AC422" s="12">
        <v>231</v>
      </c>
      <c r="AD422" s="12">
        <v>117</v>
      </c>
      <c r="AE422" s="12">
        <v>6146</v>
      </c>
      <c r="AF422" s="12">
        <v>5307</v>
      </c>
      <c r="AG422" s="12">
        <v>110426</v>
      </c>
      <c r="AH422" s="12">
        <v>269</v>
      </c>
      <c r="AI422" s="12">
        <v>105</v>
      </c>
      <c r="AJ422" s="12">
        <v>6316</v>
      </c>
      <c r="AK422" s="12">
        <v>5549</v>
      </c>
      <c r="AL422" s="12">
        <v>111223</v>
      </c>
      <c r="AM422" s="12">
        <v>331</v>
      </c>
      <c r="AN422" s="12">
        <v>98</v>
      </c>
      <c r="AO422" s="12">
        <v>6259</v>
      </c>
      <c r="AP422" s="12">
        <v>5048</v>
      </c>
      <c r="AQ422" s="12">
        <v>112091</v>
      </c>
      <c r="AR422" s="12">
        <v>284</v>
      </c>
      <c r="AS422" s="12">
        <v>60</v>
      </c>
      <c r="AT422" s="12">
        <v>6549</v>
      </c>
      <c r="AU422" s="12">
        <v>5260</v>
      </c>
      <c r="AV422" s="12">
        <v>113067</v>
      </c>
      <c r="AW422" s="12">
        <v>311</v>
      </c>
      <c r="AX422" s="12">
        <v>112</v>
      </c>
      <c r="AY422" s="12">
        <v>6351</v>
      </c>
      <c r="AZ422" s="13">
        <v>4813</v>
      </c>
    </row>
    <row r="423" spans="1:52" x14ac:dyDescent="0.3">
      <c r="A423" s="1" t="s">
        <v>803</v>
      </c>
      <c r="B423" s="1" t="s">
        <v>804</v>
      </c>
      <c r="C423" s="12">
        <v>98048</v>
      </c>
      <c r="D423" s="12">
        <v>207</v>
      </c>
      <c r="E423" s="12">
        <v>158</v>
      </c>
      <c r="F423" s="12">
        <v>3180</v>
      </c>
      <c r="G423" s="12">
        <v>3145</v>
      </c>
      <c r="H423" s="12">
        <v>98087</v>
      </c>
      <c r="I423" s="12">
        <v>147</v>
      </c>
      <c r="J423" s="12">
        <v>113</v>
      </c>
      <c r="K423" s="12">
        <v>3436</v>
      </c>
      <c r="L423" s="12">
        <v>3475</v>
      </c>
      <c r="M423" s="12">
        <v>98473</v>
      </c>
      <c r="N423" s="12">
        <v>142</v>
      </c>
      <c r="O423" s="12">
        <v>118</v>
      </c>
      <c r="P423" s="12">
        <v>3456</v>
      </c>
      <c r="Q423" s="12">
        <v>3132</v>
      </c>
      <c r="R423" s="12">
        <v>98999</v>
      </c>
      <c r="S423" s="12">
        <v>157</v>
      </c>
      <c r="T423" s="12">
        <v>126</v>
      </c>
      <c r="U423" s="12">
        <v>3676</v>
      </c>
      <c r="V423" s="12">
        <v>3268</v>
      </c>
      <c r="W423" s="12">
        <v>99599</v>
      </c>
      <c r="X423" s="12">
        <v>197</v>
      </c>
      <c r="Y423" s="12">
        <v>97</v>
      </c>
      <c r="Z423" s="12">
        <v>3779</v>
      </c>
      <c r="AA423" s="12">
        <v>3228</v>
      </c>
      <c r="AB423" s="12">
        <v>100007</v>
      </c>
      <c r="AC423" s="12">
        <v>217</v>
      </c>
      <c r="AD423" s="12">
        <v>109</v>
      </c>
      <c r="AE423" s="12">
        <v>3601</v>
      </c>
      <c r="AF423" s="12">
        <v>3318</v>
      </c>
      <c r="AG423" s="12">
        <v>100715</v>
      </c>
      <c r="AH423" s="12">
        <v>188</v>
      </c>
      <c r="AI423" s="12">
        <v>83</v>
      </c>
      <c r="AJ423" s="12">
        <v>4235</v>
      </c>
      <c r="AK423" s="12">
        <v>3585</v>
      </c>
      <c r="AL423" s="12">
        <v>101062</v>
      </c>
      <c r="AM423" s="12">
        <v>206</v>
      </c>
      <c r="AN423" s="12">
        <v>145</v>
      </c>
      <c r="AO423" s="12">
        <v>4263</v>
      </c>
      <c r="AP423" s="12">
        <v>3752</v>
      </c>
      <c r="AQ423" s="12">
        <v>101291</v>
      </c>
      <c r="AR423" s="12">
        <v>169</v>
      </c>
      <c r="AS423" s="12">
        <v>108</v>
      </c>
      <c r="AT423" s="12">
        <v>4224</v>
      </c>
      <c r="AU423" s="12">
        <v>3892</v>
      </c>
      <c r="AV423" s="12">
        <v>101139</v>
      </c>
      <c r="AW423" s="12">
        <v>167</v>
      </c>
      <c r="AX423" s="12">
        <v>87</v>
      </c>
      <c r="AY423" s="12">
        <v>3528</v>
      </c>
      <c r="AZ423" s="13">
        <v>3298</v>
      </c>
    </row>
    <row r="424" spans="1:52" x14ac:dyDescent="0.3">
      <c r="A424" s="1" t="s">
        <v>805</v>
      </c>
      <c r="B424" s="1" t="s">
        <v>806</v>
      </c>
      <c r="C424" s="12">
        <v>197783</v>
      </c>
      <c r="D424" s="12">
        <v>2817</v>
      </c>
      <c r="E424" s="12">
        <v>1158</v>
      </c>
      <c r="F424" s="12">
        <v>11776</v>
      </c>
      <c r="G424" s="12">
        <v>10931</v>
      </c>
      <c r="H424" s="12">
        <v>199567</v>
      </c>
      <c r="I424" s="12">
        <v>2330</v>
      </c>
      <c r="J424" s="12">
        <v>1577</v>
      </c>
      <c r="K424" s="12">
        <v>12768</v>
      </c>
      <c r="L424" s="12">
        <v>12078</v>
      </c>
      <c r="M424" s="12">
        <v>202113</v>
      </c>
      <c r="N424" s="12">
        <v>2571</v>
      </c>
      <c r="O424" s="12">
        <v>1366</v>
      </c>
      <c r="P424" s="12">
        <v>12697</v>
      </c>
      <c r="Q424" s="12">
        <v>11641</v>
      </c>
      <c r="R424" s="12">
        <v>203654</v>
      </c>
      <c r="S424" s="12">
        <v>2784</v>
      </c>
      <c r="T424" s="12">
        <v>1969</v>
      </c>
      <c r="U424" s="12">
        <v>13487</v>
      </c>
      <c r="V424" s="12">
        <v>13124</v>
      </c>
      <c r="W424" s="12">
        <v>205784</v>
      </c>
      <c r="X424" s="12">
        <v>2963</v>
      </c>
      <c r="Y424" s="12">
        <v>1603</v>
      </c>
      <c r="Z424" s="12">
        <v>13195</v>
      </c>
      <c r="AA424" s="12">
        <v>12558</v>
      </c>
      <c r="AB424" s="12">
        <v>206920</v>
      </c>
      <c r="AC424" s="12">
        <v>2510</v>
      </c>
      <c r="AD424" s="12">
        <v>1542</v>
      </c>
      <c r="AE424" s="12">
        <v>13029</v>
      </c>
      <c r="AF424" s="12">
        <v>13118</v>
      </c>
      <c r="AG424" s="12">
        <v>208163</v>
      </c>
      <c r="AH424" s="12">
        <v>2398</v>
      </c>
      <c r="AI424" s="12">
        <v>1567</v>
      </c>
      <c r="AJ424" s="12">
        <v>15720</v>
      </c>
      <c r="AK424" s="12">
        <v>15382</v>
      </c>
      <c r="AL424" s="12">
        <v>209893</v>
      </c>
      <c r="AM424" s="12">
        <v>2832</v>
      </c>
      <c r="AN424" s="12">
        <v>1327</v>
      </c>
      <c r="AO424" s="12">
        <v>16136</v>
      </c>
      <c r="AP424" s="12">
        <v>15937</v>
      </c>
      <c r="AQ424" s="12">
        <v>210618</v>
      </c>
      <c r="AR424" s="12">
        <v>2799</v>
      </c>
      <c r="AS424" s="12">
        <v>1665</v>
      </c>
      <c r="AT424" s="12">
        <v>16328</v>
      </c>
      <c r="AU424" s="12">
        <v>16688</v>
      </c>
      <c r="AV424" s="12">
        <v>211012</v>
      </c>
      <c r="AW424" s="12">
        <v>3246</v>
      </c>
      <c r="AX424" s="12">
        <v>1200</v>
      </c>
      <c r="AY424" s="12">
        <v>14948</v>
      </c>
      <c r="AZ424" s="13">
        <v>16215</v>
      </c>
    </row>
    <row r="425" spans="1:52" x14ac:dyDescent="0.3">
      <c r="A425" s="1"/>
      <c r="B425" s="1"/>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3"/>
    </row>
    <row r="426" spans="1:52" x14ac:dyDescent="0.3">
      <c r="A426" s="1"/>
      <c r="B426" s="1"/>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3"/>
    </row>
    <row r="427" spans="1:52" x14ac:dyDescent="0.3">
      <c r="A427" s="1"/>
      <c r="B427" s="1"/>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3"/>
    </row>
    <row r="428" spans="1:52" ht="15.6" x14ac:dyDescent="0.3">
      <c r="A428" s="130" t="s">
        <v>941</v>
      </c>
      <c r="B428" s="130"/>
      <c r="C428" s="130"/>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3"/>
    </row>
    <row r="429" spans="1:52" ht="15.6" x14ac:dyDescent="0.3">
      <c r="A429" s="131" t="s">
        <v>942</v>
      </c>
      <c r="B429" s="130"/>
      <c r="C429" s="130"/>
      <c r="D429" s="14"/>
      <c r="E429" s="14"/>
      <c r="F429" s="14"/>
      <c r="G429" s="14"/>
      <c r="H429" s="14"/>
      <c r="I429" s="14"/>
      <c r="J429" s="14"/>
      <c r="K429" s="14"/>
      <c r="L429" s="14"/>
      <c r="M429" s="14"/>
      <c r="N429" s="14"/>
      <c r="O429" s="14"/>
      <c r="P429" s="14"/>
      <c r="Q429" s="14"/>
      <c r="R429" s="17"/>
      <c r="S429" s="17"/>
      <c r="T429" s="17"/>
      <c r="U429" s="14"/>
      <c r="V429" s="14"/>
      <c r="AB429" s="18"/>
      <c r="AC429" s="14"/>
      <c r="AD429" s="14"/>
      <c r="AE429" s="14"/>
      <c r="AF429" s="14"/>
      <c r="AG429" s="18"/>
      <c r="AH429" s="14"/>
      <c r="AI429" s="14"/>
      <c r="AJ429" s="14"/>
      <c r="AK429" s="14"/>
      <c r="AL429" s="18"/>
      <c r="AM429" s="14"/>
      <c r="AN429" s="14"/>
      <c r="AO429" s="14"/>
      <c r="AP429" s="14"/>
      <c r="AQ429" s="18"/>
      <c r="AR429" s="14"/>
      <c r="AS429" s="14"/>
      <c r="AT429" s="14"/>
      <c r="AU429" s="14"/>
      <c r="AV429" s="18"/>
      <c r="AW429" s="14"/>
      <c r="AX429" s="14"/>
      <c r="AY429" s="14"/>
      <c r="AZ429" s="14"/>
    </row>
    <row r="430" spans="1:52" ht="15.6" x14ac:dyDescent="0.3">
      <c r="A430" s="132" t="s">
        <v>943</v>
      </c>
      <c r="B430" s="133"/>
      <c r="C430" s="134"/>
      <c r="D430" s="14"/>
      <c r="E430" s="14"/>
      <c r="F430" s="14"/>
      <c r="G430" s="14"/>
      <c r="H430" s="14"/>
      <c r="I430" s="14"/>
      <c r="J430" s="14"/>
      <c r="K430" s="14"/>
      <c r="L430" s="14"/>
      <c r="M430" s="14"/>
      <c r="N430" s="14"/>
      <c r="O430" s="14"/>
      <c r="P430" s="14"/>
      <c r="Q430" s="14"/>
      <c r="R430" s="17"/>
      <c r="S430" s="17"/>
      <c r="T430" s="17"/>
      <c r="U430" s="14"/>
      <c r="V430" s="14"/>
      <c r="AB430" s="18"/>
      <c r="AC430" s="14"/>
      <c r="AD430" s="14"/>
      <c r="AE430" s="14"/>
      <c r="AF430" s="14"/>
      <c r="AG430" s="18"/>
      <c r="AH430" s="14"/>
      <c r="AI430" s="14"/>
      <c r="AJ430" s="14"/>
      <c r="AK430" s="14"/>
      <c r="AL430" s="18"/>
      <c r="AM430" s="14"/>
      <c r="AN430" s="14"/>
      <c r="AO430" s="14"/>
      <c r="AP430" s="14"/>
      <c r="AQ430" s="18"/>
      <c r="AR430" s="14"/>
      <c r="AS430" s="14"/>
      <c r="AT430" s="14"/>
      <c r="AU430" s="14"/>
      <c r="AV430" s="18"/>
      <c r="AW430" s="14"/>
      <c r="AX430" s="14"/>
      <c r="AY430" s="14"/>
      <c r="AZ430" s="14"/>
    </row>
    <row r="431" spans="1:52" ht="15.6" x14ac:dyDescent="0.3">
      <c r="A431" s="135" t="s">
        <v>944</v>
      </c>
      <c r="B431" s="136"/>
      <c r="C431" s="130"/>
      <c r="D431" s="14"/>
      <c r="E431" s="14"/>
      <c r="F431" s="14"/>
      <c r="G431" s="14"/>
      <c r="H431" s="14"/>
      <c r="I431" s="19"/>
      <c r="J431" s="19"/>
      <c r="K431" s="19"/>
      <c r="L431" s="19"/>
      <c r="M431" s="19"/>
      <c r="N431" s="14"/>
      <c r="O431" s="14"/>
      <c r="P431" s="14"/>
      <c r="Q431" s="14"/>
      <c r="R431" s="17"/>
      <c r="S431" s="17"/>
      <c r="T431" s="17"/>
      <c r="AB431" s="14"/>
      <c r="AC431" s="14"/>
      <c r="AD431" s="14"/>
      <c r="AE431" s="14"/>
      <c r="AF431" s="14"/>
      <c r="AG431" s="18"/>
      <c r="AH431" s="14"/>
      <c r="AI431" s="14"/>
      <c r="AJ431" s="14"/>
      <c r="AK431" s="14"/>
      <c r="AL431" s="18"/>
      <c r="AM431" s="14"/>
      <c r="AN431" s="14"/>
      <c r="AO431" s="14"/>
      <c r="AP431" s="14"/>
      <c r="AQ431" s="18"/>
      <c r="AR431" s="14"/>
      <c r="AS431" s="14"/>
      <c r="AT431" s="14"/>
      <c r="AU431" s="14"/>
      <c r="AV431" s="18"/>
      <c r="AW431" s="14"/>
      <c r="AX431" s="14"/>
      <c r="AY431" s="14"/>
      <c r="AZ431" s="14"/>
    </row>
    <row r="432" spans="1:52" ht="255" x14ac:dyDescent="0.3">
      <c r="A432" s="137">
        <v>1</v>
      </c>
      <c r="B432" s="138" t="s">
        <v>945</v>
      </c>
      <c r="C432" s="139"/>
      <c r="D432" s="19"/>
      <c r="E432" s="19"/>
      <c r="F432" s="19"/>
      <c r="G432" s="19"/>
      <c r="H432" s="19"/>
      <c r="I432" s="14"/>
      <c r="J432" s="14"/>
      <c r="K432" s="14"/>
      <c r="L432" s="14"/>
      <c r="M432" s="14"/>
      <c r="N432" s="14"/>
      <c r="O432" s="14"/>
      <c r="P432" s="14"/>
      <c r="Q432" s="14"/>
      <c r="R432" s="17"/>
      <c r="S432" s="17"/>
      <c r="T432" s="17"/>
      <c r="AB432" s="19"/>
      <c r="AC432" s="19"/>
      <c r="AD432" s="19"/>
      <c r="AE432" s="19"/>
      <c r="AF432" s="19"/>
      <c r="AG432" s="18"/>
      <c r="AH432" s="14"/>
      <c r="AI432" s="14"/>
      <c r="AJ432" s="14"/>
      <c r="AK432" s="14"/>
      <c r="AL432" s="18"/>
      <c r="AM432" s="14"/>
      <c r="AN432" s="14"/>
      <c r="AO432" s="14"/>
      <c r="AP432" s="14"/>
      <c r="AQ432" s="18"/>
      <c r="AR432" s="14"/>
      <c r="AS432" s="14"/>
      <c r="AT432" s="14"/>
      <c r="AU432" s="14"/>
      <c r="AV432" s="18"/>
      <c r="AW432" s="14"/>
      <c r="AX432" s="14"/>
      <c r="AY432" s="14"/>
      <c r="AZ432" s="14"/>
    </row>
    <row r="433" spans="1:52" ht="15.6" x14ac:dyDescent="0.3">
      <c r="A433" s="130"/>
      <c r="B433" s="140" t="s">
        <v>946</v>
      </c>
      <c r="C433" s="130"/>
      <c r="D433" s="20"/>
      <c r="H433" s="14"/>
      <c r="I433" s="14"/>
      <c r="J433" s="14"/>
      <c r="K433" s="14"/>
      <c r="L433" s="14"/>
      <c r="M433" s="14"/>
      <c r="N433" s="14"/>
      <c r="O433" s="14"/>
      <c r="P433" s="14"/>
      <c r="Q433" s="14"/>
      <c r="R433" s="17"/>
      <c r="S433" s="17"/>
      <c r="T433" s="17"/>
      <c r="AB433" s="14"/>
      <c r="AC433" s="20"/>
      <c r="AD433" s="20"/>
      <c r="AG433" s="14"/>
      <c r="AH433" s="14"/>
      <c r="AI433" s="14"/>
      <c r="AJ433" s="14"/>
      <c r="AK433" s="14"/>
      <c r="AL433" s="14"/>
      <c r="AM433" s="14"/>
      <c r="AN433" s="14"/>
      <c r="AO433" s="14"/>
      <c r="AP433" s="14"/>
      <c r="AQ433" s="14"/>
      <c r="AR433" s="14"/>
      <c r="AS433" s="14"/>
      <c r="AT433" s="14"/>
      <c r="AU433" s="14"/>
      <c r="AV433" s="14"/>
      <c r="AW433" s="14"/>
      <c r="AX433" s="14"/>
      <c r="AY433" s="14"/>
      <c r="AZ433" s="14"/>
    </row>
    <row r="434" spans="1:52" ht="30.6" x14ac:dyDescent="0.3">
      <c r="A434" s="130"/>
      <c r="B434" s="141" t="s">
        <v>947</v>
      </c>
      <c r="C434" s="130"/>
      <c r="D434" s="20"/>
      <c r="H434" s="14"/>
      <c r="I434" s="14"/>
      <c r="J434" s="14"/>
      <c r="K434" s="14"/>
      <c r="L434" s="14"/>
      <c r="M434" s="14"/>
      <c r="N434" s="14"/>
      <c r="O434" s="14"/>
      <c r="P434" s="14"/>
      <c r="Q434" s="14"/>
      <c r="R434" s="17"/>
      <c r="S434" s="17"/>
      <c r="T434" s="17"/>
      <c r="AB434" s="14"/>
      <c r="AC434" s="20"/>
      <c r="AD434" s="20"/>
      <c r="AG434" s="19"/>
      <c r="AH434" s="19"/>
      <c r="AI434" s="19"/>
      <c r="AJ434" s="19"/>
      <c r="AK434" s="19"/>
      <c r="AL434" s="19"/>
      <c r="AM434" s="19"/>
      <c r="AN434" s="19"/>
      <c r="AO434" s="19"/>
      <c r="AP434" s="19"/>
      <c r="AQ434" s="19"/>
      <c r="AR434" s="19"/>
      <c r="AS434" s="19"/>
      <c r="AT434" s="19"/>
      <c r="AU434" s="19"/>
      <c r="AV434" s="19"/>
      <c r="AW434" s="19"/>
      <c r="AX434" s="19"/>
      <c r="AY434" s="19"/>
      <c r="AZ434" s="19"/>
    </row>
    <row r="435" spans="1:52" ht="180" x14ac:dyDescent="0.3">
      <c r="A435" s="137">
        <v>2</v>
      </c>
      <c r="B435" s="142" t="s">
        <v>948</v>
      </c>
      <c r="C435" s="143" t="s">
        <v>807</v>
      </c>
      <c r="D435" s="20"/>
      <c r="H435" s="14"/>
      <c r="I435" s="14"/>
      <c r="J435" s="14"/>
      <c r="K435" s="14"/>
      <c r="L435" s="14"/>
      <c r="M435" s="14"/>
      <c r="N435" s="14"/>
      <c r="O435" s="14"/>
      <c r="P435" s="14"/>
      <c r="Q435" s="14"/>
      <c r="R435" s="17"/>
      <c r="S435" s="17"/>
      <c r="T435" s="17"/>
      <c r="AB435" s="14"/>
      <c r="AC435" s="20"/>
      <c r="AD435" s="20"/>
      <c r="AG435" s="14"/>
      <c r="AH435" s="20"/>
      <c r="AL435" s="14"/>
      <c r="AM435" s="20"/>
      <c r="AQ435" s="14"/>
      <c r="AR435" s="20"/>
      <c r="AV435" s="14"/>
      <c r="AW435" s="20"/>
    </row>
    <row r="436" spans="1:52" ht="12.75" customHeight="1" x14ac:dyDescent="0.3">
      <c r="A436" s="130"/>
      <c r="B436" s="144" t="s">
        <v>949</v>
      </c>
      <c r="C436" s="143"/>
      <c r="D436" s="21"/>
      <c r="E436" s="21"/>
      <c r="F436" s="21"/>
      <c r="G436" s="21"/>
      <c r="H436" s="21"/>
      <c r="I436" s="21"/>
      <c r="J436" s="21"/>
      <c r="K436" s="21"/>
      <c r="L436" s="21"/>
      <c r="M436" s="21"/>
      <c r="N436" s="21"/>
      <c r="O436" s="21"/>
      <c r="P436" s="21"/>
      <c r="Q436" s="21"/>
      <c r="R436" s="21"/>
      <c r="S436" s="17"/>
      <c r="T436" s="17"/>
      <c r="AG436" s="14"/>
      <c r="AH436" s="20"/>
      <c r="AL436" s="14"/>
      <c r="AM436" s="20"/>
      <c r="AQ436" s="14"/>
      <c r="AR436" s="20"/>
      <c r="AV436" s="14"/>
      <c r="AW436" s="20"/>
    </row>
    <row r="437" spans="1:52" ht="15.6" x14ac:dyDescent="0.3">
      <c r="A437" s="130" t="s">
        <v>950</v>
      </c>
      <c r="B437" s="145"/>
      <c r="C437" s="139"/>
      <c r="D437" s="18"/>
      <c r="E437" s="18"/>
      <c r="F437" s="18"/>
      <c r="O437" s="14"/>
      <c r="P437" s="14"/>
      <c r="Q437" s="14"/>
      <c r="R437" s="17"/>
      <c r="S437" s="17"/>
      <c r="T437" s="17"/>
      <c r="AB437" s="18"/>
      <c r="AC437" s="18"/>
      <c r="AD437" s="18"/>
      <c r="AE437" s="18"/>
      <c r="AF437" s="18"/>
      <c r="AG437" s="14"/>
      <c r="AH437" s="20"/>
      <c r="AL437" s="14"/>
      <c r="AM437" s="20"/>
      <c r="AQ437" s="14"/>
      <c r="AR437" s="20"/>
      <c r="AV437" s="14"/>
      <c r="AW437" s="20"/>
    </row>
    <row r="438" spans="1:52" ht="15.6" x14ac:dyDescent="0.3">
      <c r="A438" s="135" t="s">
        <v>951</v>
      </c>
      <c r="B438" s="135"/>
      <c r="C438" s="146"/>
      <c r="O438" s="14"/>
      <c r="P438" s="14"/>
      <c r="Q438" s="14"/>
      <c r="R438" s="17"/>
      <c r="S438" s="17"/>
      <c r="T438" s="17"/>
    </row>
    <row r="439" spans="1:52" ht="135" x14ac:dyDescent="0.3">
      <c r="A439" s="147">
        <v>2</v>
      </c>
      <c r="B439" s="142" t="s">
        <v>952</v>
      </c>
      <c r="C439" s="148"/>
      <c r="O439" s="14"/>
      <c r="P439" s="14"/>
      <c r="Q439" s="14"/>
      <c r="R439" s="17"/>
      <c r="S439" s="17"/>
      <c r="T439" s="17"/>
      <c r="AG439" s="18"/>
      <c r="AH439" s="18"/>
      <c r="AI439" s="18"/>
      <c r="AJ439" s="18"/>
      <c r="AL439" s="18"/>
      <c r="AM439" s="18"/>
      <c r="AN439" s="18"/>
      <c r="AO439" s="18"/>
      <c r="AQ439" s="18"/>
      <c r="AR439" s="18"/>
      <c r="AS439" s="18"/>
      <c r="AT439" s="18"/>
      <c r="AV439" s="18"/>
      <c r="AW439" s="18"/>
      <c r="AX439" s="18"/>
      <c r="AY439" s="18"/>
    </row>
    <row r="440" spans="1:52" ht="45" x14ac:dyDescent="0.3">
      <c r="A440" s="149"/>
      <c r="B440" s="144" t="s">
        <v>953</v>
      </c>
      <c r="C440" s="150"/>
      <c r="D440" s="22"/>
      <c r="E440" s="22"/>
      <c r="F440" s="22"/>
      <c r="G440" s="22"/>
      <c r="H440" s="22"/>
      <c r="I440" s="22"/>
      <c r="J440" s="22"/>
      <c r="K440" s="22"/>
      <c r="L440" s="22"/>
      <c r="M440" s="22"/>
      <c r="N440" s="22"/>
      <c r="O440" s="14"/>
      <c r="P440" s="14"/>
      <c r="Q440" s="14"/>
      <c r="R440" s="17"/>
      <c r="S440" s="17"/>
      <c r="T440" s="17"/>
    </row>
    <row r="441" spans="1:52" ht="165" x14ac:dyDescent="0.3">
      <c r="A441" s="147">
        <v>3</v>
      </c>
      <c r="B441" s="138" t="s">
        <v>954</v>
      </c>
      <c r="C441" s="148"/>
      <c r="D441" s="22"/>
      <c r="E441" s="22"/>
      <c r="F441" s="22"/>
      <c r="G441" s="22"/>
      <c r="H441" s="22"/>
      <c r="I441" s="22"/>
      <c r="J441" s="22"/>
      <c r="K441" s="22"/>
      <c r="L441" s="22"/>
      <c r="M441" s="22"/>
      <c r="N441" s="22"/>
      <c r="O441" s="14"/>
      <c r="P441" s="14"/>
      <c r="Q441" s="14"/>
      <c r="R441" s="14"/>
      <c r="S441" s="14"/>
      <c r="T441" s="14"/>
    </row>
    <row r="442" spans="1:52" ht="120" x14ac:dyDescent="0.3">
      <c r="A442" s="147">
        <v>4</v>
      </c>
      <c r="B442" s="138" t="s">
        <v>955</v>
      </c>
      <c r="C442" s="148"/>
      <c r="D442" s="22"/>
      <c r="E442" s="22"/>
      <c r="F442" s="22"/>
      <c r="G442" s="22"/>
      <c r="H442" s="22"/>
      <c r="I442" s="22"/>
      <c r="J442" s="22"/>
      <c r="K442" s="22"/>
      <c r="L442" s="22"/>
      <c r="M442" s="22"/>
      <c r="N442" s="22"/>
      <c r="O442" s="14"/>
      <c r="P442" s="14"/>
      <c r="Q442" s="14"/>
      <c r="R442" s="14"/>
      <c r="S442" s="14"/>
      <c r="T442" s="14"/>
    </row>
    <row r="443" spans="1:52" ht="120" x14ac:dyDescent="0.3">
      <c r="A443" s="147">
        <v>5</v>
      </c>
      <c r="B443" s="142" t="s">
        <v>956</v>
      </c>
      <c r="C443" s="139"/>
      <c r="D443" s="22"/>
      <c r="E443" s="22"/>
      <c r="F443" s="22"/>
      <c r="G443" s="22"/>
      <c r="H443" s="22"/>
      <c r="I443" s="22"/>
      <c r="J443" s="22"/>
      <c r="K443" s="22"/>
      <c r="L443" s="22"/>
      <c r="M443" s="22"/>
      <c r="N443" s="22"/>
      <c r="O443" s="14"/>
      <c r="P443" s="14"/>
      <c r="Q443" s="14"/>
      <c r="R443" s="14"/>
      <c r="S443" s="14"/>
      <c r="T443" s="14"/>
    </row>
    <row r="444" spans="1:52" ht="120" x14ac:dyDescent="0.3">
      <c r="A444" s="147">
        <v>6</v>
      </c>
      <c r="B444" s="142" t="s">
        <v>957</v>
      </c>
      <c r="C444" s="130"/>
      <c r="D444" s="22"/>
      <c r="E444" s="22"/>
      <c r="F444" s="22"/>
      <c r="G444" s="22"/>
      <c r="H444" s="22"/>
      <c r="I444" s="22"/>
      <c r="J444" s="22"/>
      <c r="K444" s="22"/>
      <c r="L444" s="22"/>
      <c r="M444" s="22"/>
      <c r="N444" s="22"/>
      <c r="P444" s="14"/>
      <c r="Q444" s="14"/>
      <c r="R444" s="14"/>
      <c r="S444" s="14"/>
      <c r="T444" s="14"/>
    </row>
    <row r="445" spans="1:52" ht="15.6" x14ac:dyDescent="0.3">
      <c r="A445" s="135" t="s">
        <v>958</v>
      </c>
      <c r="B445" s="130"/>
      <c r="C445" s="139"/>
      <c r="D445" s="22"/>
      <c r="E445" s="22"/>
      <c r="F445" s="22"/>
      <c r="G445" s="22"/>
      <c r="H445" s="22"/>
      <c r="I445" s="22"/>
      <c r="J445" s="22"/>
      <c r="K445" s="22"/>
      <c r="L445" s="22"/>
      <c r="M445" s="22"/>
      <c r="N445" s="22"/>
    </row>
    <row r="446" spans="1:52" ht="120" x14ac:dyDescent="0.3">
      <c r="A446" s="147">
        <v>7</v>
      </c>
      <c r="B446" s="151" t="s">
        <v>959</v>
      </c>
      <c r="C446" s="139"/>
      <c r="D446" s="22"/>
      <c r="E446" s="22"/>
      <c r="F446" s="22"/>
      <c r="G446" s="22"/>
      <c r="H446" s="22"/>
      <c r="I446" s="22"/>
      <c r="J446" s="22"/>
      <c r="K446" s="22"/>
      <c r="L446" s="22"/>
      <c r="M446" s="22"/>
      <c r="N446" s="22"/>
    </row>
    <row r="447" spans="1:52" ht="15.6" x14ac:dyDescent="0.3">
      <c r="A447" s="135" t="s">
        <v>960</v>
      </c>
      <c r="B447" s="152"/>
      <c r="C447" s="139"/>
      <c r="D447" s="22"/>
      <c r="E447" s="22"/>
      <c r="F447" s="22"/>
      <c r="G447" s="22"/>
      <c r="H447" s="22"/>
      <c r="I447" s="22"/>
      <c r="J447" s="22"/>
      <c r="K447" s="22"/>
      <c r="L447" s="22"/>
      <c r="M447" s="22"/>
      <c r="N447" s="22"/>
    </row>
    <row r="448" spans="1:52" ht="45" x14ac:dyDescent="0.3">
      <c r="A448" s="147">
        <v>8</v>
      </c>
      <c r="B448" s="142" t="s">
        <v>961</v>
      </c>
      <c r="C448" s="139"/>
      <c r="D448" s="22"/>
      <c r="E448" s="22"/>
      <c r="F448" s="22"/>
      <c r="G448" s="22"/>
      <c r="H448" s="22"/>
      <c r="I448" s="22"/>
      <c r="J448" s="22"/>
      <c r="K448" s="22"/>
      <c r="L448" s="22"/>
      <c r="M448" s="22"/>
      <c r="N448" s="22"/>
    </row>
    <row r="449" spans="1:14" ht="120" x14ac:dyDescent="0.3">
      <c r="A449" s="147">
        <v>9</v>
      </c>
      <c r="B449" s="142" t="s">
        <v>962</v>
      </c>
      <c r="C449" s="139"/>
      <c r="D449" s="22"/>
      <c r="E449" s="22"/>
      <c r="F449" s="22"/>
      <c r="G449" s="22"/>
      <c r="H449" s="22"/>
      <c r="I449" s="22"/>
      <c r="J449" s="22"/>
      <c r="K449" s="22"/>
      <c r="L449" s="22"/>
      <c r="M449" s="22"/>
      <c r="N449" s="22"/>
    </row>
    <row r="450" spans="1:14" ht="90" x14ac:dyDescent="0.3">
      <c r="A450" s="147">
        <v>10</v>
      </c>
      <c r="B450" s="138" t="s">
        <v>963</v>
      </c>
      <c r="C450" s="139"/>
    </row>
    <row r="451" spans="1:14" ht="15.6" x14ac:dyDescent="0.3">
      <c r="A451" s="139"/>
      <c r="B451" s="152"/>
      <c r="C451" s="139"/>
    </row>
    <row r="452" spans="1:14" ht="15.6" x14ac:dyDescent="0.3">
      <c r="A452" s="135" t="s">
        <v>964</v>
      </c>
      <c r="B452" s="139"/>
      <c r="C452" s="139"/>
    </row>
    <row r="453" spans="1:14" ht="180" x14ac:dyDescent="0.3">
      <c r="A453" s="153">
        <v>11</v>
      </c>
      <c r="B453" s="154" t="s">
        <v>965</v>
      </c>
      <c r="C453" s="139"/>
    </row>
    <row r="454" spans="1:14" ht="15.6" x14ac:dyDescent="0.3">
      <c r="A454" s="139"/>
      <c r="B454" s="152"/>
      <c r="C454" s="139"/>
    </row>
    <row r="459" spans="1:14" x14ac:dyDescent="0.3">
      <c r="J459" s="1"/>
    </row>
    <row r="460" spans="1:14" x14ac:dyDescent="0.3">
      <c r="J460" s="1"/>
    </row>
    <row r="461" spans="1:14" x14ac:dyDescent="0.3">
      <c r="J461" s="1"/>
    </row>
    <row r="462" spans="1:14" x14ac:dyDescent="0.3">
      <c r="J462" s="1"/>
    </row>
    <row r="469" spans="1:2" x14ac:dyDescent="0.3">
      <c r="A469" s="23"/>
    </row>
    <row r="470" spans="1:2" x14ac:dyDescent="0.3">
      <c r="A470" s="1"/>
    </row>
    <row r="471" spans="1:2" x14ac:dyDescent="0.3">
      <c r="A471" s="24"/>
    </row>
    <row r="472" spans="1:2" ht="14.25" customHeight="1" x14ac:dyDescent="0.3">
      <c r="A472" s="25"/>
      <c r="B472" s="26"/>
    </row>
    <row r="473" spans="1:2" x14ac:dyDescent="0.3">
      <c r="A473" s="27"/>
    </row>
    <row r="474" spans="1:2" x14ac:dyDescent="0.3">
      <c r="A474" s="27"/>
    </row>
    <row r="475" spans="1:2" x14ac:dyDescent="0.3">
      <c r="A475" s="27"/>
    </row>
    <row r="476" spans="1:2" x14ac:dyDescent="0.3">
      <c r="A476" s="27"/>
    </row>
    <row r="477" spans="1:2" x14ac:dyDescent="0.3">
      <c r="A477" s="27"/>
    </row>
    <row r="478" spans="1:2" x14ac:dyDescent="0.3">
      <c r="A478" s="27"/>
    </row>
    <row r="479" spans="1:2" x14ac:dyDescent="0.3">
      <c r="A479" s="28"/>
    </row>
    <row r="480" spans="1:2" x14ac:dyDescent="0.3">
      <c r="A480" s="1"/>
    </row>
    <row r="481" spans="1:1" x14ac:dyDescent="0.3">
      <c r="A481" s="1"/>
    </row>
    <row r="482" spans="1:1" x14ac:dyDescent="0.3">
      <c r="A482" s="24"/>
    </row>
    <row r="483" spans="1:1" x14ac:dyDescent="0.3">
      <c r="A483" s="24"/>
    </row>
    <row r="484" spans="1:1" x14ac:dyDescent="0.3">
      <c r="A484" s="28"/>
    </row>
    <row r="485" spans="1:1" x14ac:dyDescent="0.3">
      <c r="A485" s="24"/>
    </row>
    <row r="486" spans="1:1" x14ac:dyDescent="0.3">
      <c r="A486" s="24"/>
    </row>
    <row r="487" spans="1:1" x14ac:dyDescent="0.3">
      <c r="A487" s="24"/>
    </row>
    <row r="488" spans="1:1" x14ac:dyDescent="0.3">
      <c r="A488" s="1"/>
    </row>
    <row r="489" spans="1:1" x14ac:dyDescent="0.3">
      <c r="A489" s="1"/>
    </row>
    <row r="490" spans="1:1" x14ac:dyDescent="0.3">
      <c r="A490" s="1"/>
    </row>
    <row r="492" spans="1:1" x14ac:dyDescent="0.3">
      <c r="A492" s="24"/>
    </row>
    <row r="493" spans="1:1" x14ac:dyDescent="0.3">
      <c r="A493" s="1"/>
    </row>
    <row r="494" spans="1:1" x14ac:dyDescent="0.3">
      <c r="A494" s="1"/>
    </row>
    <row r="499" spans="1:1" x14ac:dyDescent="0.3">
      <c r="A499" t="s">
        <v>807</v>
      </c>
    </row>
  </sheetData>
  <hyperlinks>
    <hyperlink ref="B440" r:id="rId1" xr:uid="{7928DA93-4DA4-4CEB-8EA7-138C42B2703C}"/>
    <hyperlink ref="B433" r:id="rId2" xr:uid="{E0B1BECD-6817-4A87-AA9A-22F3D2AAA5DE}"/>
    <hyperlink ref="B434" r:id="rId3" xr:uid="{2A0E4EB4-F100-4AF8-8432-E507250081C3}"/>
    <hyperlink ref="A430" location="Notes!A1" display="Link to Notes tab" xr:uid="{7E872AD9-487E-4AF6-B63E-E7EDD2730630}"/>
    <hyperlink ref="B436" r:id="rId4" xr:uid="{63FF304A-C5C1-41D6-94D5-FCE64A18BB6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490"/>
  <sheetViews>
    <sheetView workbookViewId="0">
      <selection activeCell="D2" sqref="D2"/>
    </sheetView>
  </sheetViews>
  <sheetFormatPr defaultRowHeight="12.75" customHeight="1" x14ac:dyDescent="0.3"/>
  <cols>
    <col min="1" max="1" width="14.6640625" customWidth="1"/>
    <col min="2" max="2" width="35.6640625" customWidth="1"/>
    <col min="3" max="11" width="12.6640625" customWidth="1"/>
    <col min="12" max="12" width="12.6640625" style="51" customWidth="1"/>
    <col min="13" max="21" width="12.6640625" customWidth="1"/>
    <col min="22" max="244" width="9.109375"/>
    <col min="245" max="245" width="14.6640625" customWidth="1"/>
    <col min="246" max="246" width="35.6640625" customWidth="1"/>
    <col min="247" max="266" width="12.6640625" customWidth="1"/>
    <col min="267" max="500" width="9.109375"/>
    <col min="501" max="501" width="14.6640625" customWidth="1"/>
    <col min="502" max="502" width="35.6640625" customWidth="1"/>
    <col min="503" max="522" width="12.6640625" customWidth="1"/>
    <col min="523" max="756" width="9.109375"/>
    <col min="757" max="757" width="14.6640625" customWidth="1"/>
    <col min="758" max="758" width="35.6640625" customWidth="1"/>
    <col min="759" max="778" width="12.6640625" customWidth="1"/>
    <col min="779" max="1012" width="9.109375"/>
    <col min="1013" max="1013" width="14.6640625" customWidth="1"/>
    <col min="1014" max="1014" width="35.6640625" customWidth="1"/>
    <col min="1015" max="1034" width="12.6640625" customWidth="1"/>
    <col min="1035" max="1268" width="9.109375"/>
    <col min="1269" max="1269" width="14.6640625" customWidth="1"/>
    <col min="1270" max="1270" width="35.6640625" customWidth="1"/>
    <col min="1271" max="1290" width="12.6640625" customWidth="1"/>
    <col min="1291" max="1524" width="9.109375"/>
    <col min="1525" max="1525" width="14.6640625" customWidth="1"/>
    <col min="1526" max="1526" width="35.6640625" customWidth="1"/>
    <col min="1527" max="1546" width="12.6640625" customWidth="1"/>
    <col min="1547" max="1780" width="9.109375"/>
    <col min="1781" max="1781" width="14.6640625" customWidth="1"/>
    <col min="1782" max="1782" width="35.6640625" customWidth="1"/>
    <col min="1783" max="1802" width="12.6640625" customWidth="1"/>
    <col min="1803" max="2036" width="9.109375"/>
    <col min="2037" max="2037" width="14.6640625" customWidth="1"/>
    <col min="2038" max="2038" width="35.6640625" customWidth="1"/>
    <col min="2039" max="2058" width="12.6640625" customWidth="1"/>
    <col min="2059" max="2292" width="9.109375"/>
    <col min="2293" max="2293" width="14.6640625" customWidth="1"/>
    <col min="2294" max="2294" width="35.6640625" customWidth="1"/>
    <col min="2295" max="2314" width="12.6640625" customWidth="1"/>
    <col min="2315" max="2548" width="9.109375"/>
    <col min="2549" max="2549" width="14.6640625" customWidth="1"/>
    <col min="2550" max="2550" width="35.6640625" customWidth="1"/>
    <col min="2551" max="2570" width="12.6640625" customWidth="1"/>
    <col min="2571" max="2804" width="9.109375"/>
    <col min="2805" max="2805" width="14.6640625" customWidth="1"/>
    <col min="2806" max="2806" width="35.6640625" customWidth="1"/>
    <col min="2807" max="2826" width="12.6640625" customWidth="1"/>
    <col min="2827" max="3060" width="9.109375"/>
    <col min="3061" max="3061" width="14.6640625" customWidth="1"/>
    <col min="3062" max="3062" width="35.6640625" customWidth="1"/>
    <col min="3063" max="3082" width="12.6640625" customWidth="1"/>
    <col min="3083" max="3316" width="9.109375"/>
    <col min="3317" max="3317" width="14.6640625" customWidth="1"/>
    <col min="3318" max="3318" width="35.6640625" customWidth="1"/>
    <col min="3319" max="3338" width="12.6640625" customWidth="1"/>
    <col min="3339" max="3572" width="9.109375"/>
    <col min="3573" max="3573" width="14.6640625" customWidth="1"/>
    <col min="3574" max="3574" width="35.6640625" customWidth="1"/>
    <col min="3575" max="3594" width="12.6640625" customWidth="1"/>
    <col min="3595" max="3828" width="9.109375"/>
    <col min="3829" max="3829" width="14.6640625" customWidth="1"/>
    <col min="3830" max="3830" width="35.6640625" customWidth="1"/>
    <col min="3831" max="3850" width="12.6640625" customWidth="1"/>
    <col min="3851" max="4084" width="9.109375"/>
    <col min="4085" max="4085" width="14.6640625" customWidth="1"/>
    <col min="4086" max="4086" width="35.6640625" customWidth="1"/>
    <col min="4087" max="4106" width="12.6640625" customWidth="1"/>
    <col min="4107" max="4340" width="9.109375"/>
    <col min="4341" max="4341" width="14.6640625" customWidth="1"/>
    <col min="4342" max="4342" width="35.6640625" customWidth="1"/>
    <col min="4343" max="4362" width="12.6640625" customWidth="1"/>
    <col min="4363" max="4596" width="9.109375"/>
    <col min="4597" max="4597" width="14.6640625" customWidth="1"/>
    <col min="4598" max="4598" width="35.6640625" customWidth="1"/>
    <col min="4599" max="4618" width="12.6640625" customWidth="1"/>
    <col min="4619" max="4852" width="9.109375"/>
    <col min="4853" max="4853" width="14.6640625" customWidth="1"/>
    <col min="4854" max="4854" width="35.6640625" customWidth="1"/>
    <col min="4855" max="4874" width="12.6640625" customWidth="1"/>
    <col min="4875" max="5108" width="9.109375"/>
    <col min="5109" max="5109" width="14.6640625" customWidth="1"/>
    <col min="5110" max="5110" width="35.6640625" customWidth="1"/>
    <col min="5111" max="5130" width="12.6640625" customWidth="1"/>
    <col min="5131" max="5364" width="9.109375"/>
    <col min="5365" max="5365" width="14.6640625" customWidth="1"/>
    <col min="5366" max="5366" width="35.6640625" customWidth="1"/>
    <col min="5367" max="5386" width="12.6640625" customWidth="1"/>
    <col min="5387" max="5620" width="9.109375"/>
    <col min="5621" max="5621" width="14.6640625" customWidth="1"/>
    <col min="5622" max="5622" width="35.6640625" customWidth="1"/>
    <col min="5623" max="5642" width="12.6640625" customWidth="1"/>
    <col min="5643" max="5876" width="9.109375"/>
    <col min="5877" max="5877" width="14.6640625" customWidth="1"/>
    <col min="5878" max="5878" width="35.6640625" customWidth="1"/>
    <col min="5879" max="5898" width="12.6640625" customWidth="1"/>
    <col min="5899" max="6132" width="9.109375"/>
    <col min="6133" max="6133" width="14.6640625" customWidth="1"/>
    <col min="6134" max="6134" width="35.6640625" customWidth="1"/>
    <col min="6135" max="6154" width="12.6640625" customWidth="1"/>
    <col min="6155" max="6388" width="9.109375"/>
    <col min="6389" max="6389" width="14.6640625" customWidth="1"/>
    <col min="6390" max="6390" width="35.6640625" customWidth="1"/>
    <col min="6391" max="6410" width="12.6640625" customWidth="1"/>
    <col min="6411" max="6644" width="9.109375"/>
    <col min="6645" max="6645" width="14.6640625" customWidth="1"/>
    <col min="6646" max="6646" width="35.6640625" customWidth="1"/>
    <col min="6647" max="6666" width="12.6640625" customWidth="1"/>
    <col min="6667" max="6900" width="9.109375"/>
    <col min="6901" max="6901" width="14.6640625" customWidth="1"/>
    <col min="6902" max="6902" width="35.6640625" customWidth="1"/>
    <col min="6903" max="6922" width="12.6640625" customWidth="1"/>
    <col min="6923" max="7156" width="9.109375"/>
    <col min="7157" max="7157" width="14.6640625" customWidth="1"/>
    <col min="7158" max="7158" width="35.6640625" customWidth="1"/>
    <col min="7159" max="7178" width="12.6640625" customWidth="1"/>
    <col min="7179" max="7412" width="9.109375"/>
    <col min="7413" max="7413" width="14.6640625" customWidth="1"/>
    <col min="7414" max="7414" width="35.6640625" customWidth="1"/>
    <col min="7415" max="7434" width="12.6640625" customWidth="1"/>
    <col min="7435" max="7668" width="9.109375"/>
    <col min="7669" max="7669" width="14.6640625" customWidth="1"/>
    <col min="7670" max="7670" width="35.6640625" customWidth="1"/>
    <col min="7671" max="7690" width="12.6640625" customWidth="1"/>
    <col min="7691" max="7924" width="9.109375"/>
    <col min="7925" max="7925" width="14.6640625" customWidth="1"/>
    <col min="7926" max="7926" width="35.6640625" customWidth="1"/>
    <col min="7927" max="7946" width="12.6640625" customWidth="1"/>
    <col min="7947" max="8180" width="9.109375"/>
    <col min="8181" max="8181" width="14.6640625" customWidth="1"/>
    <col min="8182" max="8182" width="35.6640625" customWidth="1"/>
    <col min="8183" max="8202" width="12.6640625" customWidth="1"/>
    <col min="8203" max="8436" width="9.109375"/>
    <col min="8437" max="8437" width="14.6640625" customWidth="1"/>
    <col min="8438" max="8438" width="35.6640625" customWidth="1"/>
    <col min="8439" max="8458" width="12.6640625" customWidth="1"/>
    <col min="8459" max="8692" width="9.109375"/>
    <col min="8693" max="8693" width="14.6640625" customWidth="1"/>
    <col min="8694" max="8694" width="35.6640625" customWidth="1"/>
    <col min="8695" max="8714" width="12.6640625" customWidth="1"/>
    <col min="8715" max="8948" width="9.109375"/>
    <col min="8949" max="8949" width="14.6640625" customWidth="1"/>
    <col min="8950" max="8950" width="35.6640625" customWidth="1"/>
    <col min="8951" max="8970" width="12.6640625" customWidth="1"/>
    <col min="8971" max="9204" width="9.109375"/>
    <col min="9205" max="9205" width="14.6640625" customWidth="1"/>
    <col min="9206" max="9206" width="35.6640625" customWidth="1"/>
    <col min="9207" max="9226" width="12.6640625" customWidth="1"/>
    <col min="9227" max="9460" width="9.109375"/>
    <col min="9461" max="9461" width="14.6640625" customWidth="1"/>
    <col min="9462" max="9462" width="35.6640625" customWidth="1"/>
    <col min="9463" max="9482" width="12.6640625" customWidth="1"/>
    <col min="9483" max="9716" width="9.109375"/>
    <col min="9717" max="9717" width="14.6640625" customWidth="1"/>
    <col min="9718" max="9718" width="35.6640625" customWidth="1"/>
    <col min="9719" max="9738" width="12.6640625" customWidth="1"/>
    <col min="9739" max="9972" width="9.109375"/>
    <col min="9973" max="9973" width="14.6640625" customWidth="1"/>
    <col min="9974" max="9974" width="35.6640625" customWidth="1"/>
    <col min="9975" max="9994" width="12.6640625" customWidth="1"/>
    <col min="9995" max="10228" width="9.109375"/>
    <col min="10229" max="10229" width="14.6640625" customWidth="1"/>
    <col min="10230" max="10230" width="35.6640625" customWidth="1"/>
    <col min="10231" max="10250" width="12.6640625" customWidth="1"/>
    <col min="10251" max="10484" width="9.109375"/>
    <col min="10485" max="10485" width="14.6640625" customWidth="1"/>
    <col min="10486" max="10486" width="35.6640625" customWidth="1"/>
    <col min="10487" max="10506" width="12.6640625" customWidth="1"/>
    <col min="10507" max="10740" width="9.109375"/>
    <col min="10741" max="10741" width="14.6640625" customWidth="1"/>
    <col min="10742" max="10742" width="35.6640625" customWidth="1"/>
    <col min="10743" max="10762" width="12.6640625" customWidth="1"/>
    <col min="10763" max="10996" width="9.109375"/>
    <col min="10997" max="10997" width="14.6640625" customWidth="1"/>
    <col min="10998" max="10998" width="35.6640625" customWidth="1"/>
    <col min="10999" max="11018" width="12.6640625" customWidth="1"/>
    <col min="11019" max="11252" width="9.109375"/>
    <col min="11253" max="11253" width="14.6640625" customWidth="1"/>
    <col min="11254" max="11254" width="35.6640625" customWidth="1"/>
    <col min="11255" max="11274" width="12.6640625" customWidth="1"/>
    <col min="11275" max="11508" width="9.109375"/>
    <col min="11509" max="11509" width="14.6640625" customWidth="1"/>
    <col min="11510" max="11510" width="35.6640625" customWidth="1"/>
    <col min="11511" max="11530" width="12.6640625" customWidth="1"/>
    <col min="11531" max="11764" width="9.109375"/>
    <col min="11765" max="11765" width="14.6640625" customWidth="1"/>
    <col min="11766" max="11766" width="35.6640625" customWidth="1"/>
    <col min="11767" max="11786" width="12.6640625" customWidth="1"/>
    <col min="11787" max="12020" width="9.109375"/>
    <col min="12021" max="12021" width="14.6640625" customWidth="1"/>
    <col min="12022" max="12022" width="35.6640625" customWidth="1"/>
    <col min="12023" max="12042" width="12.6640625" customWidth="1"/>
    <col min="12043" max="12276" width="9.109375"/>
    <col min="12277" max="12277" width="14.6640625" customWidth="1"/>
    <col min="12278" max="12278" width="35.6640625" customWidth="1"/>
    <col min="12279" max="12298" width="12.6640625" customWidth="1"/>
    <col min="12299" max="12532" width="9.109375"/>
    <col min="12533" max="12533" width="14.6640625" customWidth="1"/>
    <col min="12534" max="12534" width="35.6640625" customWidth="1"/>
    <col min="12535" max="12554" width="12.6640625" customWidth="1"/>
    <col min="12555" max="12788" width="9.109375"/>
    <col min="12789" max="12789" width="14.6640625" customWidth="1"/>
    <col min="12790" max="12790" width="35.6640625" customWidth="1"/>
    <col min="12791" max="12810" width="12.6640625" customWidth="1"/>
    <col min="12811" max="13044" width="9.109375"/>
    <col min="13045" max="13045" width="14.6640625" customWidth="1"/>
    <col min="13046" max="13046" width="35.6640625" customWidth="1"/>
    <col min="13047" max="13066" width="12.6640625" customWidth="1"/>
    <col min="13067" max="13300" width="9.109375"/>
    <col min="13301" max="13301" width="14.6640625" customWidth="1"/>
    <col min="13302" max="13302" width="35.6640625" customWidth="1"/>
    <col min="13303" max="13322" width="12.6640625" customWidth="1"/>
    <col min="13323" max="13556" width="9.109375"/>
    <col min="13557" max="13557" width="14.6640625" customWidth="1"/>
    <col min="13558" max="13558" width="35.6640625" customWidth="1"/>
    <col min="13559" max="13578" width="12.6640625" customWidth="1"/>
    <col min="13579" max="13812" width="9.109375"/>
    <col min="13813" max="13813" width="14.6640625" customWidth="1"/>
    <col min="13814" max="13814" width="35.6640625" customWidth="1"/>
    <col min="13815" max="13834" width="12.6640625" customWidth="1"/>
    <col min="13835" max="14068" width="9.109375"/>
    <col min="14069" max="14069" width="14.6640625" customWidth="1"/>
    <col min="14070" max="14070" width="35.6640625" customWidth="1"/>
    <col min="14071" max="14090" width="12.6640625" customWidth="1"/>
    <col min="14091" max="14324" width="9.109375"/>
    <col min="14325" max="14325" width="14.6640625" customWidth="1"/>
    <col min="14326" max="14326" width="35.6640625" customWidth="1"/>
    <col min="14327" max="14346" width="12.6640625" customWidth="1"/>
    <col min="14347" max="14580" width="9.109375"/>
    <col min="14581" max="14581" width="14.6640625" customWidth="1"/>
    <col min="14582" max="14582" width="35.6640625" customWidth="1"/>
    <col min="14583" max="14602" width="12.6640625" customWidth="1"/>
    <col min="14603" max="14836" width="9.109375"/>
    <col min="14837" max="14837" width="14.6640625" customWidth="1"/>
    <col min="14838" max="14838" width="35.6640625" customWidth="1"/>
    <col min="14839" max="14858" width="12.6640625" customWidth="1"/>
    <col min="14859" max="15092" width="9.109375"/>
    <col min="15093" max="15093" width="14.6640625" customWidth="1"/>
    <col min="15094" max="15094" width="35.6640625" customWidth="1"/>
    <col min="15095" max="15114" width="12.6640625" customWidth="1"/>
    <col min="15115" max="15348" width="9.109375"/>
    <col min="15349" max="15349" width="14.6640625" customWidth="1"/>
    <col min="15350" max="15350" width="35.6640625" customWidth="1"/>
    <col min="15351" max="15370" width="12.6640625" customWidth="1"/>
    <col min="15371" max="15604" width="9.109375"/>
    <col min="15605" max="15605" width="14.6640625" customWidth="1"/>
    <col min="15606" max="15606" width="35.6640625" customWidth="1"/>
    <col min="15607" max="15626" width="12.6640625" customWidth="1"/>
    <col min="15627" max="15860" width="9.109375"/>
    <col min="15861" max="15861" width="14.6640625" customWidth="1"/>
    <col min="15862" max="15862" width="35.6640625" customWidth="1"/>
    <col min="15863" max="15882" width="12.6640625" customWidth="1"/>
    <col min="15883" max="16116" width="9.109375"/>
    <col min="16117" max="16117" width="14.6640625" customWidth="1"/>
    <col min="16118" max="16118" width="35.6640625" customWidth="1"/>
    <col min="16119" max="16138" width="12.6640625" customWidth="1"/>
    <col min="16139" max="16384" width="9.109375"/>
  </cols>
  <sheetData>
    <row r="1" spans="1:21" ht="13.5" customHeight="1" x14ac:dyDescent="0.3">
      <c r="A1" s="88"/>
      <c r="B1" s="8"/>
      <c r="C1" s="89" t="s">
        <v>2</v>
      </c>
      <c r="D1" s="91" t="s">
        <v>2</v>
      </c>
      <c r="E1" s="89" t="s">
        <v>869</v>
      </c>
      <c r="F1" s="91" t="s">
        <v>869</v>
      </c>
      <c r="G1" s="89" t="s">
        <v>3</v>
      </c>
      <c r="H1" s="91" t="s">
        <v>3</v>
      </c>
      <c r="I1" s="89" t="s">
        <v>4</v>
      </c>
      <c r="J1" s="91" t="s">
        <v>4</v>
      </c>
      <c r="K1" s="89" t="s">
        <v>5</v>
      </c>
      <c r="L1" s="91" t="s">
        <v>5</v>
      </c>
      <c r="M1" s="89" t="s">
        <v>820</v>
      </c>
      <c r="N1" s="91" t="s">
        <v>820</v>
      </c>
      <c r="O1" s="89" t="s">
        <v>821</v>
      </c>
      <c r="P1" s="91" t="s">
        <v>821</v>
      </c>
      <c r="Q1" s="89" t="s">
        <v>822</v>
      </c>
      <c r="R1" s="91" t="s">
        <v>822</v>
      </c>
      <c r="S1" s="89" t="s">
        <v>833</v>
      </c>
      <c r="T1" s="91" t="s">
        <v>833</v>
      </c>
      <c r="U1" s="89"/>
    </row>
    <row r="2" spans="1:21" ht="13.5" customHeight="1" x14ac:dyDescent="0.3">
      <c r="A2" t="s">
        <v>0</v>
      </c>
      <c r="B2" s="55" t="s">
        <v>1</v>
      </c>
      <c r="C2" s="29" t="s">
        <v>8</v>
      </c>
      <c r="D2" s="30" t="s">
        <v>808</v>
      </c>
      <c r="E2" s="29" t="s">
        <v>9</v>
      </c>
      <c r="F2" s="30" t="s">
        <v>808</v>
      </c>
      <c r="G2" s="29" t="s">
        <v>10</v>
      </c>
      <c r="H2" s="30" t="s">
        <v>808</v>
      </c>
      <c r="I2" s="31" t="s">
        <v>11</v>
      </c>
      <c r="J2" s="30" t="s">
        <v>808</v>
      </c>
      <c r="K2" s="31" t="s">
        <v>12</v>
      </c>
      <c r="L2" s="32" t="s">
        <v>808</v>
      </c>
      <c r="M2" s="33" t="s">
        <v>823</v>
      </c>
      <c r="N2" s="32" t="s">
        <v>808</v>
      </c>
      <c r="O2" s="33" t="s">
        <v>824</v>
      </c>
      <c r="P2" s="32" t="s">
        <v>808</v>
      </c>
      <c r="Q2" s="33" t="s">
        <v>825</v>
      </c>
      <c r="R2" s="32" t="s">
        <v>808</v>
      </c>
      <c r="S2" s="33" t="s">
        <v>834</v>
      </c>
      <c r="T2" s="32" t="s">
        <v>929</v>
      </c>
      <c r="U2" s="33"/>
    </row>
    <row r="3" spans="1:21" s="36" customFormat="1" ht="66.75" customHeight="1" thickBot="1" x14ac:dyDescent="0.35">
      <c r="A3" s="95" t="s">
        <v>15</v>
      </c>
      <c r="B3" s="56" t="s">
        <v>16</v>
      </c>
      <c r="C3" s="2">
        <v>52196381</v>
      </c>
      <c r="D3" s="3">
        <v>102000</v>
      </c>
      <c r="E3" s="2">
        <v>52642452</v>
      </c>
      <c r="F3" s="3">
        <v>112973</v>
      </c>
      <c r="G3" s="2">
        <v>53107169</v>
      </c>
      <c r="H3" s="3">
        <v>93437.747362443028</v>
      </c>
      <c r="I3" s="2">
        <v>53493729</v>
      </c>
      <c r="J3" s="3">
        <v>107194.98414096712</v>
      </c>
      <c r="K3" s="2">
        <v>53865817</v>
      </c>
      <c r="L3" s="3">
        <v>117171.51810432629</v>
      </c>
      <c r="M3" s="34">
        <v>54316618</v>
      </c>
      <c r="N3" s="3">
        <v>159533.42312688081</v>
      </c>
      <c r="O3" s="35">
        <v>54786327</v>
      </c>
      <c r="P3" s="3">
        <v>152998.19239912753</v>
      </c>
      <c r="Q3" s="35">
        <v>55268067</v>
      </c>
      <c r="R3" s="3">
        <v>200751.47038203696</v>
      </c>
      <c r="S3" s="35">
        <v>55619430</v>
      </c>
      <c r="T3" s="3">
        <v>148488.64324115866</v>
      </c>
      <c r="U3" s="35"/>
    </row>
    <row r="4" spans="1:21" s="44" customFormat="1" ht="13.5" customHeight="1" x14ac:dyDescent="0.3">
      <c r="A4" s="37" t="s">
        <v>20</v>
      </c>
      <c r="B4" s="38" t="s">
        <v>21</v>
      </c>
      <c r="C4" s="39">
        <v>1793333</v>
      </c>
      <c r="D4" s="40" t="s">
        <v>809</v>
      </c>
      <c r="E4" s="39">
        <v>1804833</v>
      </c>
      <c r="F4" s="40" t="s">
        <v>809</v>
      </c>
      <c r="G4" s="39">
        <v>1814318</v>
      </c>
      <c r="H4" s="40" t="s">
        <v>809</v>
      </c>
      <c r="I4" s="39">
        <v>1823634</v>
      </c>
      <c r="J4" s="40" t="s">
        <v>809</v>
      </c>
      <c r="K4" s="39">
        <v>1829725</v>
      </c>
      <c r="L4" s="41" t="s">
        <v>809</v>
      </c>
      <c r="M4" s="42">
        <v>1840498</v>
      </c>
      <c r="N4" s="40" t="s">
        <v>809</v>
      </c>
      <c r="O4" s="43">
        <v>1851621</v>
      </c>
      <c r="P4" s="40" t="s">
        <v>809</v>
      </c>
      <c r="Q4" s="43">
        <v>1862137</v>
      </c>
      <c r="R4" s="40" t="s">
        <v>809</v>
      </c>
      <c r="S4" s="43">
        <v>1870834</v>
      </c>
      <c r="T4" s="40" t="s">
        <v>809</v>
      </c>
      <c r="U4" s="43"/>
    </row>
    <row r="5" spans="1:21" ht="14.4" x14ac:dyDescent="0.3">
      <c r="A5" s="1" t="s">
        <v>17</v>
      </c>
      <c r="B5" s="1" t="s">
        <v>872</v>
      </c>
      <c r="C5" s="45">
        <v>5231900</v>
      </c>
      <c r="D5" s="46" t="s">
        <v>809</v>
      </c>
      <c r="E5" s="45">
        <v>5262200</v>
      </c>
      <c r="F5" s="46" t="s">
        <v>809</v>
      </c>
      <c r="G5" s="45">
        <v>5299900</v>
      </c>
      <c r="H5" s="46" t="s">
        <v>809</v>
      </c>
      <c r="I5" s="45">
        <v>5313600</v>
      </c>
      <c r="J5" s="46" t="s">
        <v>809</v>
      </c>
      <c r="K5" s="45">
        <v>5327700</v>
      </c>
      <c r="L5" s="46" t="s">
        <v>809</v>
      </c>
      <c r="M5" s="45">
        <v>5347600</v>
      </c>
      <c r="N5" s="46" t="s">
        <v>809</v>
      </c>
      <c r="O5" s="45">
        <v>5373000</v>
      </c>
      <c r="P5" s="46" t="s">
        <v>809</v>
      </c>
      <c r="Q5" s="45">
        <v>5404700</v>
      </c>
      <c r="R5" s="46" t="s">
        <v>809</v>
      </c>
      <c r="S5" s="45">
        <v>5424800</v>
      </c>
      <c r="T5" s="46" t="s">
        <v>809</v>
      </c>
      <c r="U5" s="45"/>
    </row>
    <row r="6" spans="1:21" ht="14.4" x14ac:dyDescent="0.3">
      <c r="A6" s="1" t="s">
        <v>18</v>
      </c>
      <c r="B6" s="1" t="s">
        <v>19</v>
      </c>
      <c r="C6" s="45">
        <v>3038872</v>
      </c>
      <c r="D6" s="46">
        <v>2977</v>
      </c>
      <c r="E6" s="45">
        <v>3049971</v>
      </c>
      <c r="F6" s="46">
        <v>3346</v>
      </c>
      <c r="G6" s="45">
        <v>3063758</v>
      </c>
      <c r="H6" s="46">
        <v>2188.4286748040522</v>
      </c>
      <c r="I6" s="45">
        <v>3074067</v>
      </c>
      <c r="J6" s="46">
        <v>2475.8463173245914</v>
      </c>
      <c r="K6" s="45">
        <v>3082412</v>
      </c>
      <c r="L6" s="46">
        <v>2743.8960519498296</v>
      </c>
      <c r="M6" s="45">
        <v>3092036</v>
      </c>
      <c r="N6" s="46">
        <v>3979.2272647534464</v>
      </c>
      <c r="O6" s="45">
        <v>3099086</v>
      </c>
      <c r="P6" s="46">
        <v>4555.2257981174907</v>
      </c>
      <c r="Q6" s="45">
        <v>3113150</v>
      </c>
      <c r="R6" s="46">
        <v>6408.273717965958</v>
      </c>
      <c r="S6" s="45">
        <v>3125165</v>
      </c>
      <c r="T6" s="46">
        <v>5375.5406966484597</v>
      </c>
      <c r="U6" s="45"/>
    </row>
    <row r="7" spans="1:21" ht="14.4" x14ac:dyDescent="0.3">
      <c r="A7" s="1"/>
      <c r="B7" s="1"/>
      <c r="C7" s="45"/>
      <c r="D7" s="46"/>
      <c r="E7" s="45"/>
      <c r="F7" s="46"/>
      <c r="G7" s="45"/>
      <c r="H7" s="46"/>
      <c r="I7" s="45"/>
      <c r="J7" s="46"/>
      <c r="K7" s="45"/>
      <c r="L7" s="46"/>
      <c r="M7" s="45"/>
      <c r="N7" s="46"/>
      <c r="O7" s="45"/>
      <c r="P7" s="46"/>
      <c r="Q7" s="45"/>
      <c r="R7" s="46"/>
      <c r="S7" s="45"/>
      <c r="T7" s="46"/>
      <c r="U7" s="45"/>
    </row>
    <row r="8" spans="1:21" ht="14.4" x14ac:dyDescent="0.3">
      <c r="A8" s="1" t="s">
        <v>22</v>
      </c>
      <c r="B8" s="1" t="s">
        <v>23</v>
      </c>
      <c r="C8" s="45">
        <v>2575441</v>
      </c>
      <c r="D8" s="46">
        <v>3142</v>
      </c>
      <c r="E8" s="45">
        <v>2586868</v>
      </c>
      <c r="F8" s="46">
        <v>3284</v>
      </c>
      <c r="G8" s="45">
        <v>2596441</v>
      </c>
      <c r="H8" s="46">
        <v>2429.6389547726558</v>
      </c>
      <c r="I8" s="45">
        <v>2602387</v>
      </c>
      <c r="J8" s="46">
        <v>2782.1485249164894</v>
      </c>
      <c r="K8" s="45">
        <v>2610563</v>
      </c>
      <c r="L8" s="46">
        <v>2660.390092277702</v>
      </c>
      <c r="M8" s="45">
        <v>2618736</v>
      </c>
      <c r="N8" s="46">
        <v>4073.1772535885157</v>
      </c>
      <c r="O8" s="45">
        <v>2624579</v>
      </c>
      <c r="P8" s="46">
        <v>4700.7151623289437</v>
      </c>
      <c r="Q8" s="45">
        <v>2636589</v>
      </c>
      <c r="R8" s="46">
        <v>7724.1666715423689</v>
      </c>
      <c r="S8" s="45">
        <v>2644727</v>
      </c>
      <c r="T8" s="46">
        <v>5530.6488016907942</v>
      </c>
      <c r="U8" s="45"/>
    </row>
    <row r="9" spans="1:21" ht="14.4" x14ac:dyDescent="0.3">
      <c r="A9" s="1" t="s">
        <v>24</v>
      </c>
      <c r="B9" s="1" t="s">
        <v>25</v>
      </c>
      <c r="C9" s="45">
        <v>6986156</v>
      </c>
      <c r="D9" s="46">
        <v>7805</v>
      </c>
      <c r="E9" s="45">
        <v>7019921</v>
      </c>
      <c r="F9" s="46">
        <v>8791</v>
      </c>
      <c r="G9" s="45">
        <v>7055961</v>
      </c>
      <c r="H9" s="46">
        <v>7530.5534543345148</v>
      </c>
      <c r="I9" s="45">
        <v>7084470</v>
      </c>
      <c r="J9" s="46">
        <v>8606.7817223860911</v>
      </c>
      <c r="K9" s="45">
        <v>7103488</v>
      </c>
      <c r="L9" s="46">
        <v>9712.0777546753834</v>
      </c>
      <c r="M9" s="45">
        <v>7133026</v>
      </c>
      <c r="N9" s="46">
        <v>13023.083851164534</v>
      </c>
      <c r="O9" s="45">
        <v>7175178</v>
      </c>
      <c r="P9" s="46">
        <v>13540.605944688195</v>
      </c>
      <c r="Q9" s="45">
        <v>7223961</v>
      </c>
      <c r="R9" s="46">
        <v>18401.609169550276</v>
      </c>
      <c r="S9" s="45">
        <v>7258627</v>
      </c>
      <c r="T9" s="46">
        <v>14034.531783773675</v>
      </c>
      <c r="U9" s="45"/>
    </row>
    <row r="10" spans="1:21" ht="14.4" x14ac:dyDescent="0.3">
      <c r="A10" s="1" t="s">
        <v>26</v>
      </c>
      <c r="B10" s="1" t="s">
        <v>27</v>
      </c>
      <c r="C10" s="45">
        <v>5223344</v>
      </c>
      <c r="D10" s="46">
        <v>6857</v>
      </c>
      <c r="E10" s="45">
        <v>5254788</v>
      </c>
      <c r="F10" s="46">
        <v>7623</v>
      </c>
      <c r="G10" s="45">
        <v>5288212</v>
      </c>
      <c r="H10" s="46">
        <v>6023.0990548359623</v>
      </c>
      <c r="I10" s="45">
        <v>5316897</v>
      </c>
      <c r="J10" s="46">
        <v>8170.7550032893942</v>
      </c>
      <c r="K10" s="45">
        <v>5337940</v>
      </c>
      <c r="L10" s="46">
        <v>9835.0312269681363</v>
      </c>
      <c r="M10" s="45">
        <v>5360117</v>
      </c>
      <c r="N10" s="46">
        <v>13179.91847059161</v>
      </c>
      <c r="O10" s="45">
        <v>5390211</v>
      </c>
      <c r="P10" s="46">
        <v>12155.628511105613</v>
      </c>
      <c r="Q10" s="45">
        <v>5425370</v>
      </c>
      <c r="R10" s="46">
        <v>16290.398572248976</v>
      </c>
      <c r="S10" s="45">
        <v>5450130</v>
      </c>
      <c r="T10" s="46">
        <v>13252.152009902329</v>
      </c>
      <c r="U10" s="45"/>
    </row>
    <row r="11" spans="1:21" ht="14.4" x14ac:dyDescent="0.3">
      <c r="A11" s="1" t="s">
        <v>28</v>
      </c>
      <c r="B11" s="1" t="s">
        <v>873</v>
      </c>
      <c r="C11" s="45">
        <v>4471653</v>
      </c>
      <c r="D11" s="46">
        <v>5826</v>
      </c>
      <c r="E11" s="45">
        <v>4507071</v>
      </c>
      <c r="F11" s="46">
        <v>6830</v>
      </c>
      <c r="G11" s="45">
        <v>4537448</v>
      </c>
      <c r="H11" s="46">
        <v>7013.392515290122</v>
      </c>
      <c r="I11" s="45">
        <v>4567798</v>
      </c>
      <c r="J11" s="46">
        <v>8594.7030600457656</v>
      </c>
      <c r="K11" s="45">
        <v>4598548</v>
      </c>
      <c r="L11" s="46">
        <v>8922.9520474557576</v>
      </c>
      <c r="M11" s="45">
        <v>4637369</v>
      </c>
      <c r="N11" s="46">
        <v>12108.008826949972</v>
      </c>
      <c r="O11" s="45">
        <v>4677425</v>
      </c>
      <c r="P11" s="46">
        <v>12884.235567304582</v>
      </c>
      <c r="Q11" s="45">
        <v>4725390</v>
      </c>
      <c r="R11" s="46">
        <v>17698.71646894532</v>
      </c>
      <c r="S11" s="45">
        <v>4771666</v>
      </c>
      <c r="T11" s="46">
        <v>14484.17593040873</v>
      </c>
      <c r="U11" s="45"/>
    </row>
    <row r="12" spans="1:21" ht="14.4" x14ac:dyDescent="0.3">
      <c r="A12" s="1" t="s">
        <v>29</v>
      </c>
      <c r="B12" s="1" t="s">
        <v>844</v>
      </c>
      <c r="C12" s="45">
        <v>5528007</v>
      </c>
      <c r="D12" s="46">
        <v>6176</v>
      </c>
      <c r="E12" s="45">
        <v>5565866</v>
      </c>
      <c r="F12" s="46">
        <v>7075</v>
      </c>
      <c r="G12" s="45">
        <v>5608667</v>
      </c>
      <c r="H12" s="46">
        <v>5851.8641580786634</v>
      </c>
      <c r="I12" s="45">
        <v>5642763</v>
      </c>
      <c r="J12" s="46">
        <v>7498.4659403497672</v>
      </c>
      <c r="K12" s="45">
        <v>5675030</v>
      </c>
      <c r="L12" s="46">
        <v>9748.2817342413055</v>
      </c>
      <c r="M12" s="45">
        <v>5713439</v>
      </c>
      <c r="N12" s="46">
        <v>11554.178243187944</v>
      </c>
      <c r="O12" s="45">
        <v>5755032</v>
      </c>
      <c r="P12" s="46">
        <v>13119.601718191801</v>
      </c>
      <c r="Q12" s="45">
        <v>5810773</v>
      </c>
      <c r="R12" s="46">
        <v>18659.93550119377</v>
      </c>
      <c r="S12" s="45">
        <v>5860706</v>
      </c>
      <c r="T12" s="46">
        <v>13683.180972517766</v>
      </c>
      <c r="U12" s="45"/>
    </row>
    <row r="13" spans="1:21" ht="14.4" x14ac:dyDescent="0.3">
      <c r="A13" s="1" t="s">
        <v>30</v>
      </c>
      <c r="B13" s="1" t="s">
        <v>31</v>
      </c>
      <c r="C13" s="45">
        <v>5751443</v>
      </c>
      <c r="D13" s="46">
        <v>7250</v>
      </c>
      <c r="E13" s="45">
        <v>5807402</v>
      </c>
      <c r="F13" s="46">
        <v>8738</v>
      </c>
      <c r="G13" s="45">
        <v>5862418</v>
      </c>
      <c r="H13" s="46">
        <v>7957.8455002836517</v>
      </c>
      <c r="I13" s="45">
        <v>5905914</v>
      </c>
      <c r="J13" s="46">
        <v>9618.3852745006334</v>
      </c>
      <c r="K13" s="45">
        <v>5951934</v>
      </c>
      <c r="L13" s="46">
        <v>10119.393328518034</v>
      </c>
      <c r="M13" s="45">
        <v>6017250</v>
      </c>
      <c r="N13" s="46">
        <v>12567.95308398343</v>
      </c>
      <c r="O13" s="45">
        <v>6075970</v>
      </c>
      <c r="P13" s="46">
        <v>14513.824006989465</v>
      </c>
      <c r="Q13" s="45">
        <v>6129005</v>
      </c>
      <c r="R13" s="46">
        <v>18237.680470931857</v>
      </c>
      <c r="S13" s="45">
        <v>6168432</v>
      </c>
      <c r="T13" s="46">
        <v>13234.912883083034</v>
      </c>
      <c r="U13" s="45"/>
    </row>
    <row r="14" spans="1:21" ht="14.4" x14ac:dyDescent="0.3">
      <c r="A14" s="1" t="s">
        <v>32</v>
      </c>
      <c r="B14" s="1" t="s">
        <v>33</v>
      </c>
      <c r="C14" s="45">
        <v>7942594</v>
      </c>
      <c r="D14" s="46">
        <v>44178</v>
      </c>
      <c r="E14" s="45">
        <v>8061495</v>
      </c>
      <c r="F14" s="46">
        <v>48040</v>
      </c>
      <c r="G14" s="45">
        <v>8204407</v>
      </c>
      <c r="H14" s="46">
        <v>36461.149484105525</v>
      </c>
      <c r="I14" s="45">
        <v>8308833</v>
      </c>
      <c r="J14" s="46">
        <v>40355.700061125819</v>
      </c>
      <c r="K14" s="45">
        <v>8417458</v>
      </c>
      <c r="L14" s="46">
        <v>40930.843653838412</v>
      </c>
      <c r="M14" s="45">
        <v>8539398</v>
      </c>
      <c r="N14" s="46">
        <v>59339.213639616049</v>
      </c>
      <c r="O14" s="45">
        <v>8666930</v>
      </c>
      <c r="P14" s="46">
        <v>48567.233042782478</v>
      </c>
      <c r="Q14" s="45">
        <v>8769659</v>
      </c>
      <c r="R14" s="46">
        <v>59171.605750038332</v>
      </c>
      <c r="S14" s="45">
        <v>8825001</v>
      </c>
      <c r="T14" s="46">
        <v>42386.785565250495</v>
      </c>
      <c r="U14" s="45"/>
    </row>
    <row r="15" spans="1:21" ht="14.4" x14ac:dyDescent="0.3">
      <c r="A15" s="1" t="s">
        <v>34</v>
      </c>
      <c r="B15" s="1" t="s">
        <v>35</v>
      </c>
      <c r="C15" s="45">
        <v>8490922</v>
      </c>
      <c r="D15" s="46">
        <v>14287</v>
      </c>
      <c r="E15" s="45">
        <v>8577771</v>
      </c>
      <c r="F15" s="46">
        <v>14962</v>
      </c>
      <c r="G15" s="45">
        <v>8652784</v>
      </c>
      <c r="H15" s="46">
        <v>13947.060270799813</v>
      </c>
      <c r="I15" s="45">
        <v>8724928</v>
      </c>
      <c r="J15" s="46">
        <v>15033.041895136135</v>
      </c>
      <c r="K15" s="45">
        <v>8793154</v>
      </c>
      <c r="L15" s="46">
        <v>17760.224301642254</v>
      </c>
      <c r="M15" s="45">
        <v>8874005</v>
      </c>
      <c r="N15" s="46">
        <v>23338.281074287039</v>
      </c>
      <c r="O15" s="45">
        <v>8949392</v>
      </c>
      <c r="P15" s="46">
        <v>23975.776759790282</v>
      </c>
      <c r="Q15" s="45">
        <v>9030347</v>
      </c>
      <c r="R15" s="46">
        <v>30365.41386334327</v>
      </c>
      <c r="S15" s="45">
        <v>9080825</v>
      </c>
      <c r="T15" s="46">
        <v>21863.86921035502</v>
      </c>
      <c r="U15" s="45"/>
    </row>
    <row r="16" spans="1:21" ht="14.4" x14ac:dyDescent="0.3">
      <c r="A16" s="1" t="s">
        <v>36</v>
      </c>
      <c r="B16" s="1" t="s">
        <v>37</v>
      </c>
      <c r="C16" s="45">
        <v>5226821</v>
      </c>
      <c r="D16" s="46">
        <v>6479</v>
      </c>
      <c r="E16" s="45">
        <v>5261270</v>
      </c>
      <c r="F16" s="46">
        <v>7630</v>
      </c>
      <c r="G16" s="45">
        <v>5300831</v>
      </c>
      <c r="H16" s="46">
        <v>6223.1439699421198</v>
      </c>
      <c r="I16" s="45">
        <v>5339739</v>
      </c>
      <c r="J16" s="46">
        <v>6535.0026592170188</v>
      </c>
      <c r="K16" s="45">
        <v>5377702</v>
      </c>
      <c r="L16" s="46">
        <v>7482.3239647093014</v>
      </c>
      <c r="M16" s="45">
        <v>5423278</v>
      </c>
      <c r="N16" s="46">
        <v>10349.608683511698</v>
      </c>
      <c r="O16" s="45">
        <v>5471610</v>
      </c>
      <c r="P16" s="46">
        <v>9540.5716859461609</v>
      </c>
      <c r="Q16" s="45">
        <v>5516973</v>
      </c>
      <c r="R16" s="46">
        <v>14201.943914242798</v>
      </c>
      <c r="S16" s="45">
        <v>5559316</v>
      </c>
      <c r="T16" s="46">
        <v>10018.386084176807</v>
      </c>
      <c r="U16" s="45"/>
    </row>
    <row r="17" spans="1:21" ht="14.4" x14ac:dyDescent="0.3">
      <c r="A17" s="1"/>
      <c r="B17" s="1"/>
      <c r="C17" s="45"/>
      <c r="D17" s="46"/>
      <c r="E17" s="45"/>
      <c r="F17" s="46"/>
      <c r="G17" s="45"/>
      <c r="H17" s="46"/>
      <c r="I17" s="45"/>
      <c r="J17" s="46"/>
      <c r="K17" s="45"/>
      <c r="L17" s="46"/>
      <c r="M17" s="45"/>
      <c r="N17" s="46"/>
      <c r="O17" s="45"/>
      <c r="P17" s="46"/>
      <c r="Q17" s="45"/>
      <c r="R17" s="46"/>
      <c r="S17" s="45"/>
      <c r="T17" s="46"/>
      <c r="U17" s="45"/>
    </row>
    <row r="18" spans="1:21" ht="14.4" x14ac:dyDescent="0.3">
      <c r="A18" s="1" t="s">
        <v>39</v>
      </c>
      <c r="B18" s="1" t="s">
        <v>40</v>
      </c>
      <c r="C18" s="45">
        <v>606238</v>
      </c>
      <c r="D18" s="46">
        <v>2160</v>
      </c>
      <c r="E18" s="45">
        <v>614899</v>
      </c>
      <c r="F18" s="46">
        <v>2553</v>
      </c>
      <c r="G18" s="45">
        <v>622312</v>
      </c>
      <c r="H18" s="46">
        <v>2242.7072787941456</v>
      </c>
      <c r="I18" s="45">
        <v>625908</v>
      </c>
      <c r="J18" s="46">
        <v>2853.4640779681145</v>
      </c>
      <c r="K18" s="45">
        <v>628918</v>
      </c>
      <c r="L18" s="46">
        <v>2624.4817007335155</v>
      </c>
      <c r="M18" s="45">
        <v>635186</v>
      </c>
      <c r="N18" s="46">
        <v>3369.6596226665306</v>
      </c>
      <c r="O18" s="45">
        <v>641524</v>
      </c>
      <c r="P18" s="46">
        <v>3449.9827902674297</v>
      </c>
      <c r="Q18" s="45">
        <v>644575</v>
      </c>
      <c r="R18" s="46">
        <v>4322.7734716892301</v>
      </c>
      <c r="S18" s="45">
        <v>648237</v>
      </c>
      <c r="T18" s="46">
        <v>3711.6311299275267</v>
      </c>
      <c r="U18" s="45"/>
    </row>
    <row r="19" spans="1:21" ht="14.4" x14ac:dyDescent="0.3">
      <c r="A19" s="1" t="s">
        <v>41</v>
      </c>
      <c r="B19" s="1" t="s">
        <v>42</v>
      </c>
      <c r="C19" s="45">
        <v>500786</v>
      </c>
      <c r="D19" s="47">
        <v>195</v>
      </c>
      <c r="E19" s="45">
        <v>500165</v>
      </c>
      <c r="F19" s="47">
        <v>234</v>
      </c>
      <c r="G19" s="45">
        <v>499817</v>
      </c>
      <c r="H19" s="47">
        <v>170.16728633168833</v>
      </c>
      <c r="I19" s="45">
        <v>499205</v>
      </c>
      <c r="J19" s="47">
        <v>322.73359706688188</v>
      </c>
      <c r="K19" s="45">
        <v>498499</v>
      </c>
      <c r="L19" s="46">
        <v>515.87664956410651</v>
      </c>
      <c r="M19" s="45">
        <v>498376</v>
      </c>
      <c r="N19" s="46">
        <v>511.73137857941549</v>
      </c>
      <c r="O19" s="45">
        <v>498581</v>
      </c>
      <c r="P19" s="46">
        <v>462.09786302917126</v>
      </c>
      <c r="Q19" s="45">
        <v>498793</v>
      </c>
      <c r="R19" s="46">
        <v>669.09512963420821</v>
      </c>
      <c r="S19" s="45">
        <v>498375</v>
      </c>
      <c r="T19" s="46">
        <v>422.62927030659728</v>
      </c>
      <c r="U19" s="45"/>
    </row>
    <row r="20" spans="1:21" ht="14.4" x14ac:dyDescent="0.3">
      <c r="A20" s="1" t="s">
        <v>43</v>
      </c>
      <c r="B20" s="1" t="s">
        <v>44</v>
      </c>
      <c r="C20" s="45">
        <v>764317</v>
      </c>
      <c r="D20" s="46">
        <v>133</v>
      </c>
      <c r="E20" s="45">
        <v>767948</v>
      </c>
      <c r="F20" s="46">
        <v>175</v>
      </c>
      <c r="G20" s="45">
        <v>770688</v>
      </c>
      <c r="H20" s="46">
        <v>145.574934870372</v>
      </c>
      <c r="I20" s="45">
        <v>773726</v>
      </c>
      <c r="J20" s="46">
        <v>185.0937234834725</v>
      </c>
      <c r="K20" s="45">
        <v>776639</v>
      </c>
      <c r="L20" s="46">
        <v>200.69355104321787</v>
      </c>
      <c r="M20" s="45">
        <v>780382</v>
      </c>
      <c r="N20" s="46">
        <v>253.0845061235112</v>
      </c>
      <c r="O20" s="45">
        <v>783082</v>
      </c>
      <c r="P20" s="46">
        <v>312.89155150336859</v>
      </c>
      <c r="Q20" s="45">
        <v>786734</v>
      </c>
      <c r="R20" s="46">
        <v>352.74721548214376</v>
      </c>
      <c r="S20" s="45">
        <v>791966</v>
      </c>
      <c r="T20" s="46">
        <v>259.96411369349096</v>
      </c>
      <c r="U20" s="45"/>
    </row>
    <row r="21" spans="1:21" ht="14.4" x14ac:dyDescent="0.3">
      <c r="A21" s="1" t="s">
        <v>45</v>
      </c>
      <c r="B21" s="1" t="s">
        <v>46</v>
      </c>
      <c r="C21" s="45">
        <v>740988</v>
      </c>
      <c r="D21" s="46">
        <v>846</v>
      </c>
      <c r="E21" s="45">
        <v>743908</v>
      </c>
      <c r="F21" s="46">
        <v>1226</v>
      </c>
      <c r="G21" s="45">
        <v>747709</v>
      </c>
      <c r="H21" s="46">
        <v>675.84814070691687</v>
      </c>
      <c r="I21" s="45">
        <v>753102</v>
      </c>
      <c r="J21" s="46">
        <v>872.26207525897337</v>
      </c>
      <c r="K21" s="45">
        <v>757930</v>
      </c>
      <c r="L21" s="46">
        <v>968.92447770153058</v>
      </c>
      <c r="M21" s="45">
        <v>764702</v>
      </c>
      <c r="N21" s="46">
        <v>1545.2036778122965</v>
      </c>
      <c r="O21" s="45">
        <v>772406</v>
      </c>
      <c r="P21" s="46">
        <v>873.75725380490951</v>
      </c>
      <c r="Q21" s="45">
        <v>778831</v>
      </c>
      <c r="R21" s="46">
        <v>2170.1217761554035</v>
      </c>
      <c r="S21" s="45">
        <v>787171</v>
      </c>
      <c r="T21" s="46">
        <v>1491.3475984554011</v>
      </c>
      <c r="U21" s="45"/>
    </row>
    <row r="22" spans="1:21" ht="14.4" x14ac:dyDescent="0.3">
      <c r="A22" s="1" t="s">
        <v>48</v>
      </c>
      <c r="B22" s="1" t="s">
        <v>49</v>
      </c>
      <c r="C22" s="45">
        <v>520370</v>
      </c>
      <c r="D22" s="46">
        <v>438</v>
      </c>
      <c r="E22" s="45">
        <v>523651</v>
      </c>
      <c r="F22" s="46">
        <v>499</v>
      </c>
      <c r="G22" s="45">
        <v>527209</v>
      </c>
      <c r="H22" s="46">
        <v>460.06085594940765</v>
      </c>
      <c r="I22" s="45">
        <v>531088</v>
      </c>
      <c r="J22" s="46">
        <v>540.73247672114655</v>
      </c>
      <c r="K22" s="45">
        <v>534904</v>
      </c>
      <c r="L22" s="46">
        <v>577.86861865745811</v>
      </c>
      <c r="M22" s="45">
        <v>540503</v>
      </c>
      <c r="N22" s="46">
        <v>653.15034581724115</v>
      </c>
      <c r="O22" s="45">
        <v>545021</v>
      </c>
      <c r="P22" s="46">
        <v>615.98739798255554</v>
      </c>
      <c r="Q22" s="45">
        <v>549557</v>
      </c>
      <c r="R22" s="46">
        <v>801.09112614652304</v>
      </c>
      <c r="S22" s="45">
        <v>552259</v>
      </c>
      <c r="T22" s="46">
        <v>566</v>
      </c>
      <c r="U22" s="45"/>
    </row>
    <row r="23" spans="1:21" ht="14.4" x14ac:dyDescent="0.3">
      <c r="A23" s="1" t="s">
        <v>50</v>
      </c>
      <c r="B23" s="1" t="s">
        <v>51</v>
      </c>
      <c r="C23" s="45">
        <v>1379503</v>
      </c>
      <c r="D23" s="46">
        <v>692</v>
      </c>
      <c r="E23" s="45">
        <v>1388913</v>
      </c>
      <c r="F23" s="46">
        <v>916</v>
      </c>
      <c r="G23" s="45">
        <v>1396599</v>
      </c>
      <c r="H23" s="46">
        <v>780.22502966396883</v>
      </c>
      <c r="I23" s="45">
        <v>1407084</v>
      </c>
      <c r="J23" s="46">
        <v>876.25224141212914</v>
      </c>
      <c r="K23" s="45">
        <v>1417596</v>
      </c>
      <c r="L23" s="46">
        <v>1065.038374305738</v>
      </c>
      <c r="M23" s="45">
        <v>1433282</v>
      </c>
      <c r="N23" s="46">
        <v>1416.3879764618223</v>
      </c>
      <c r="O23" s="45">
        <v>1445323</v>
      </c>
      <c r="P23" s="46">
        <v>1685.1059163581288</v>
      </c>
      <c r="Q23" s="45">
        <v>1457910</v>
      </c>
      <c r="R23" s="46">
        <v>2121.2982315289964</v>
      </c>
      <c r="S23" s="45">
        <v>1468177</v>
      </c>
      <c r="T23" s="46">
        <v>1482.6615822842027</v>
      </c>
      <c r="U23" s="45"/>
    </row>
    <row r="24" spans="1:21" ht="14.4" x14ac:dyDescent="0.3">
      <c r="A24" s="1" t="s">
        <v>52</v>
      </c>
      <c r="B24" s="1" t="s">
        <v>53</v>
      </c>
      <c r="C24" s="45">
        <v>590480</v>
      </c>
      <c r="D24" s="46">
        <v>675</v>
      </c>
      <c r="E24" s="45">
        <v>594097</v>
      </c>
      <c r="F24" s="46">
        <v>938</v>
      </c>
      <c r="G24" s="45">
        <v>598289</v>
      </c>
      <c r="H24" s="46">
        <v>1200.8938331699064</v>
      </c>
      <c r="I24" s="45">
        <v>602216</v>
      </c>
      <c r="J24" s="46">
        <v>965.75115343118421</v>
      </c>
      <c r="K24" s="45">
        <v>605959</v>
      </c>
      <c r="L24" s="46">
        <v>1180.4854069498529</v>
      </c>
      <c r="M24" s="45">
        <v>611739</v>
      </c>
      <c r="N24" s="46">
        <v>1243.70715959673</v>
      </c>
      <c r="O24" s="45">
        <v>617527</v>
      </c>
      <c r="P24" s="46">
        <v>1138.3941365070957</v>
      </c>
      <c r="Q24" s="45">
        <v>623094</v>
      </c>
      <c r="R24" s="46">
        <v>1641.8245306251767</v>
      </c>
      <c r="S24" s="45">
        <v>628139</v>
      </c>
      <c r="T24" s="46">
        <v>954.58951655636997</v>
      </c>
      <c r="U24" s="45"/>
    </row>
    <row r="25" spans="1:21" ht="14.4" x14ac:dyDescent="0.3">
      <c r="A25" s="1" t="s">
        <v>54</v>
      </c>
      <c r="B25" s="1" t="s">
        <v>55</v>
      </c>
      <c r="C25" s="45">
        <v>2639833</v>
      </c>
      <c r="D25" s="46">
        <v>3625</v>
      </c>
      <c r="E25" s="45">
        <v>2661841</v>
      </c>
      <c r="F25" s="46">
        <v>4067</v>
      </c>
      <c r="G25" s="45">
        <v>2685386</v>
      </c>
      <c r="H25" s="46">
        <v>3207.851171130168</v>
      </c>
      <c r="I25" s="45">
        <v>2701377</v>
      </c>
      <c r="J25" s="46">
        <v>3696.5739548040383</v>
      </c>
      <c r="K25" s="45">
        <v>2713572</v>
      </c>
      <c r="L25" s="46">
        <v>4467.5771694761797</v>
      </c>
      <c r="M25" s="45">
        <v>2730123</v>
      </c>
      <c r="N25" s="46">
        <v>6261.601351826298</v>
      </c>
      <c r="O25" s="45">
        <v>2754017</v>
      </c>
      <c r="P25" s="46">
        <v>6362.9669604907513</v>
      </c>
      <c r="Q25" s="45">
        <v>2780844</v>
      </c>
      <c r="R25" s="46">
        <v>8734.2937283996471</v>
      </c>
      <c r="S25" s="45">
        <v>2798799</v>
      </c>
      <c r="T25" s="46">
        <v>6338.4108262708596</v>
      </c>
      <c r="U25" s="45"/>
    </row>
    <row r="26" spans="1:21" ht="14.4" x14ac:dyDescent="0.3">
      <c r="A26" s="1" t="s">
        <v>56</v>
      </c>
      <c r="B26" s="1" t="s">
        <v>57</v>
      </c>
      <c r="C26" s="45">
        <v>1301706</v>
      </c>
      <c r="D26" s="46">
        <v>937</v>
      </c>
      <c r="E26" s="45">
        <v>1312347</v>
      </c>
      <c r="F26" s="46">
        <v>1021</v>
      </c>
      <c r="G26" s="45">
        <v>1322118</v>
      </c>
      <c r="H26" s="46">
        <v>963.70979001744342</v>
      </c>
      <c r="I26" s="45">
        <v>1331394</v>
      </c>
      <c r="J26" s="46">
        <v>1032.4910006907153</v>
      </c>
      <c r="K26" s="45">
        <v>1340180</v>
      </c>
      <c r="L26" s="46">
        <v>1296.2776399003494</v>
      </c>
      <c r="M26" s="45">
        <v>1349627</v>
      </c>
      <c r="N26" s="46">
        <v>1375.6352578097926</v>
      </c>
      <c r="O26" s="45">
        <v>1356994</v>
      </c>
      <c r="P26" s="46">
        <v>1521.5163596250877</v>
      </c>
      <c r="Q26" s="45">
        <v>1365103</v>
      </c>
      <c r="R26" s="46">
        <v>2015.9131650254328</v>
      </c>
      <c r="S26" s="45">
        <v>1370728</v>
      </c>
      <c r="T26" s="46">
        <v>1228.4637296015037</v>
      </c>
      <c r="U26" s="45"/>
    </row>
    <row r="27" spans="1:21" ht="14.4" x14ac:dyDescent="0.3">
      <c r="A27" s="1" t="s">
        <v>58</v>
      </c>
      <c r="B27" s="1" t="s">
        <v>59</v>
      </c>
      <c r="C27" s="45">
        <v>1096599</v>
      </c>
      <c r="D27" s="46">
        <v>1221</v>
      </c>
      <c r="E27" s="45">
        <v>1107641</v>
      </c>
      <c r="F27" s="46">
        <v>1435</v>
      </c>
      <c r="G27" s="45">
        <v>1119824</v>
      </c>
      <c r="H27" s="46">
        <v>1078.9610352599595</v>
      </c>
      <c r="I27" s="45">
        <v>1129291</v>
      </c>
      <c r="J27" s="46">
        <v>1281.9780505638896</v>
      </c>
      <c r="K27" s="45">
        <v>1140618</v>
      </c>
      <c r="L27" s="46">
        <v>1188.4281753968958</v>
      </c>
      <c r="M27" s="45">
        <v>1154195</v>
      </c>
      <c r="N27" s="46">
        <v>1779.0810864069852</v>
      </c>
      <c r="O27" s="45">
        <v>1165332</v>
      </c>
      <c r="P27" s="46">
        <v>2571.6066631814674</v>
      </c>
      <c r="Q27" s="45">
        <v>1176386</v>
      </c>
      <c r="R27" s="46">
        <v>3398.6416229029219</v>
      </c>
      <c r="S27" s="45">
        <v>1180934</v>
      </c>
      <c r="T27" s="46">
        <v>2158.0963277792416</v>
      </c>
      <c r="U27" s="45"/>
    </row>
    <row r="28" spans="1:21" ht="14.4" x14ac:dyDescent="0.3">
      <c r="A28" s="1" t="s">
        <v>60</v>
      </c>
      <c r="B28" s="1" t="s">
        <v>61</v>
      </c>
      <c r="C28" s="45">
        <v>1435269</v>
      </c>
      <c r="D28" s="46">
        <v>1886</v>
      </c>
      <c r="E28" s="45">
        <v>1451905</v>
      </c>
      <c r="F28" s="46">
        <v>1957</v>
      </c>
      <c r="G28" s="45">
        <v>1466466</v>
      </c>
      <c r="H28" s="46">
        <v>2498.2212352366896</v>
      </c>
      <c r="I28" s="45">
        <v>1480151</v>
      </c>
      <c r="J28" s="46">
        <v>2249.1687248737594</v>
      </c>
      <c r="K28" s="45">
        <v>1493114</v>
      </c>
      <c r="L28" s="46">
        <v>3205.7279664953371</v>
      </c>
      <c r="M28" s="45">
        <v>1509301</v>
      </c>
      <c r="N28" s="46">
        <v>3719.9386257221122</v>
      </c>
      <c r="O28" s="45">
        <v>1523100</v>
      </c>
      <c r="P28" s="46">
        <v>3438.6096674418418</v>
      </c>
      <c r="Q28" s="45">
        <v>1540438</v>
      </c>
      <c r="R28" s="46">
        <v>4992.7774332166464</v>
      </c>
      <c r="S28" s="45">
        <v>1554636</v>
      </c>
      <c r="T28" s="46">
        <v>2852.9151868003141</v>
      </c>
      <c r="U28" s="45"/>
    </row>
    <row r="29" spans="1:21" ht="14.4" x14ac:dyDescent="0.3">
      <c r="A29" s="1" t="s">
        <v>62</v>
      </c>
      <c r="B29" s="1" t="s">
        <v>63</v>
      </c>
      <c r="C29" s="45">
        <v>1164141</v>
      </c>
      <c r="D29" s="46">
        <v>1286</v>
      </c>
      <c r="E29" s="45">
        <v>1167579</v>
      </c>
      <c r="F29" s="46">
        <v>1156</v>
      </c>
      <c r="G29" s="45">
        <v>1171558</v>
      </c>
      <c r="H29" s="46">
        <v>1311.3756542192052</v>
      </c>
      <c r="I29" s="45">
        <v>1175370</v>
      </c>
      <c r="J29" s="46">
        <v>1458.1982502466092</v>
      </c>
      <c r="K29" s="45">
        <v>1178594</v>
      </c>
      <c r="L29" s="46">
        <v>1426.6669082727722</v>
      </c>
      <c r="M29" s="45">
        <v>1182605</v>
      </c>
      <c r="N29" s="46">
        <v>2014.3437573050696</v>
      </c>
      <c r="O29" s="45">
        <v>1188875</v>
      </c>
      <c r="P29" s="46">
        <v>2588.9458127053499</v>
      </c>
      <c r="Q29" s="45">
        <v>1195418</v>
      </c>
      <c r="R29" s="46">
        <v>3553.1672381230278</v>
      </c>
      <c r="S29" s="45">
        <v>1201855</v>
      </c>
      <c r="T29" s="46">
        <v>2915.3646763680576</v>
      </c>
      <c r="U29" s="45"/>
    </row>
    <row r="30" spans="1:21" ht="14.4" x14ac:dyDescent="0.3">
      <c r="A30" s="1" t="s">
        <v>64</v>
      </c>
      <c r="B30" s="1" t="s">
        <v>65</v>
      </c>
      <c r="C30" s="45">
        <v>642255</v>
      </c>
      <c r="D30" s="46">
        <v>472</v>
      </c>
      <c r="E30" s="45">
        <v>646292</v>
      </c>
      <c r="F30" s="46">
        <v>475</v>
      </c>
      <c r="G30" s="45">
        <v>651179</v>
      </c>
      <c r="H30" s="46">
        <v>504.30032373467895</v>
      </c>
      <c r="I30" s="45">
        <v>656182</v>
      </c>
      <c r="J30" s="46">
        <v>674.44899554546419</v>
      </c>
      <c r="K30" s="45">
        <v>660917</v>
      </c>
      <c r="L30" s="46">
        <v>533.93629333038109</v>
      </c>
      <c r="M30" s="45">
        <v>666682</v>
      </c>
      <c r="N30" s="46">
        <v>795.78375025354433</v>
      </c>
      <c r="O30" s="45">
        <v>673410</v>
      </c>
      <c r="P30" s="46">
        <v>860.82000465959379</v>
      </c>
      <c r="Q30" s="45">
        <v>680466</v>
      </c>
      <c r="R30" s="46">
        <v>994.99239335326308</v>
      </c>
      <c r="S30" s="45">
        <v>690212</v>
      </c>
      <c r="T30" s="46">
        <v>903.65007144481513</v>
      </c>
      <c r="U30" s="45"/>
    </row>
    <row r="31" spans="1:21" ht="14.4" x14ac:dyDescent="0.3">
      <c r="A31" s="1" t="s">
        <v>66</v>
      </c>
      <c r="B31" s="1" t="s">
        <v>67</v>
      </c>
      <c r="C31" s="45">
        <v>705599</v>
      </c>
      <c r="D31" s="46">
        <v>1219</v>
      </c>
      <c r="E31" s="45">
        <v>711805</v>
      </c>
      <c r="F31" s="46">
        <v>1368</v>
      </c>
      <c r="G31" s="45">
        <v>714768</v>
      </c>
      <c r="H31" s="46">
        <v>1677.2679454099118</v>
      </c>
      <c r="I31" s="45">
        <v>719184</v>
      </c>
      <c r="J31" s="46">
        <v>1765.5147792501382</v>
      </c>
      <c r="K31" s="45">
        <v>724523</v>
      </c>
      <c r="L31" s="46">
        <v>2333.0157789857594</v>
      </c>
      <c r="M31" s="45">
        <v>731886</v>
      </c>
      <c r="N31" s="46">
        <v>2139.8985910906845</v>
      </c>
      <c r="O31" s="45">
        <v>737350</v>
      </c>
      <c r="P31" s="46">
        <v>2169.1080943223578</v>
      </c>
      <c r="Q31" s="45">
        <v>744811</v>
      </c>
      <c r="R31" s="46">
        <v>3211.376815883048</v>
      </c>
      <c r="S31" s="45">
        <v>751171</v>
      </c>
      <c r="T31" s="46">
        <v>2097.556449090524</v>
      </c>
      <c r="U31" s="45"/>
    </row>
    <row r="32" spans="1:21" ht="14.4" x14ac:dyDescent="0.3">
      <c r="A32" s="1" t="s">
        <v>68</v>
      </c>
      <c r="B32" s="1" t="s">
        <v>69</v>
      </c>
      <c r="C32" s="45">
        <v>1371789</v>
      </c>
      <c r="D32" s="46">
        <v>1911</v>
      </c>
      <c r="E32" s="45">
        <v>1375902</v>
      </c>
      <c r="F32" s="46">
        <v>2196</v>
      </c>
      <c r="G32" s="45">
        <v>1380770</v>
      </c>
      <c r="H32" s="46">
        <v>1602.254785509456</v>
      </c>
      <c r="I32" s="45">
        <v>1386444</v>
      </c>
      <c r="J32" s="46">
        <v>1953.8303359085457</v>
      </c>
      <c r="K32" s="45">
        <v>1388143</v>
      </c>
      <c r="L32" s="46">
        <v>2042.3372351857543</v>
      </c>
      <c r="M32" s="45">
        <v>1393548</v>
      </c>
      <c r="N32" s="46">
        <v>2710.3917898740988</v>
      </c>
      <c r="O32" s="45">
        <v>1401516</v>
      </c>
      <c r="P32" s="46">
        <v>2611.8630191500588</v>
      </c>
      <c r="Q32" s="45">
        <v>1411155</v>
      </c>
      <c r="R32" s="46">
        <v>3548.7971638886497</v>
      </c>
      <c r="S32" s="45">
        <v>1416825</v>
      </c>
      <c r="T32" s="46">
        <v>2906.7602439320344</v>
      </c>
      <c r="U32" s="45"/>
    </row>
    <row r="33" spans="1:21" ht="14.4" x14ac:dyDescent="0.3">
      <c r="A33" s="1" t="s">
        <v>70</v>
      </c>
      <c r="B33" s="1" t="s">
        <v>71</v>
      </c>
      <c r="C33" s="45">
        <v>846355</v>
      </c>
      <c r="D33" s="46">
        <v>941</v>
      </c>
      <c r="E33" s="45">
        <v>852926</v>
      </c>
      <c r="F33" s="46">
        <v>1212</v>
      </c>
      <c r="G33" s="45">
        <v>859426</v>
      </c>
      <c r="H33" s="46">
        <v>885.20304560410966</v>
      </c>
      <c r="I33" s="45">
        <v>864847</v>
      </c>
      <c r="J33" s="46">
        <v>1169.1610349502878</v>
      </c>
      <c r="K33" s="45">
        <v>870296</v>
      </c>
      <c r="L33" s="46">
        <v>1371.5384939836149</v>
      </c>
      <c r="M33" s="45">
        <v>877388</v>
      </c>
      <c r="N33" s="46">
        <v>1540.3589096208227</v>
      </c>
      <c r="O33" s="45">
        <v>884748</v>
      </c>
      <c r="P33" s="46">
        <v>1467.0185976506859</v>
      </c>
      <c r="Q33" s="45">
        <v>891731</v>
      </c>
      <c r="R33" s="46">
        <v>1829.8983533530582</v>
      </c>
      <c r="S33" s="45">
        <v>898390</v>
      </c>
      <c r="T33" s="46">
        <v>1447.4530878577143</v>
      </c>
      <c r="U33" s="45"/>
    </row>
    <row r="34" spans="1:21" ht="14.4" x14ac:dyDescent="0.3">
      <c r="A34" s="1" t="s">
        <v>72</v>
      </c>
      <c r="B34" s="1" t="s">
        <v>73</v>
      </c>
      <c r="C34" s="45">
        <v>596396</v>
      </c>
      <c r="D34" s="46">
        <v>308</v>
      </c>
      <c r="E34" s="45">
        <v>599028</v>
      </c>
      <c r="F34" s="46">
        <v>338</v>
      </c>
      <c r="G34" s="45">
        <v>601206</v>
      </c>
      <c r="H34" s="46">
        <v>323.53610295245028</v>
      </c>
      <c r="I34" s="45">
        <v>603508</v>
      </c>
      <c r="J34" s="46">
        <v>349.79688962324769</v>
      </c>
      <c r="K34" s="45">
        <v>604724</v>
      </c>
      <c r="L34" s="46">
        <v>546.79820990290364</v>
      </c>
      <c r="M34" s="45">
        <v>604730</v>
      </c>
      <c r="N34" s="46">
        <v>628.4978953230185</v>
      </c>
      <c r="O34" s="45">
        <v>606017</v>
      </c>
      <c r="P34" s="46">
        <v>501.4435628093911</v>
      </c>
      <c r="Q34" s="45">
        <v>609538</v>
      </c>
      <c r="R34" s="46">
        <v>694.61375531322653</v>
      </c>
      <c r="S34" s="45">
        <v>611633</v>
      </c>
      <c r="T34" s="46">
        <v>465.095151174465</v>
      </c>
      <c r="U34" s="45"/>
    </row>
    <row r="35" spans="1:21" ht="14.4" x14ac:dyDescent="0.3">
      <c r="A35" s="1" t="s">
        <v>74</v>
      </c>
      <c r="B35" s="1" t="s">
        <v>75</v>
      </c>
      <c r="C35" s="45">
        <v>683464</v>
      </c>
      <c r="D35" s="46">
        <v>927</v>
      </c>
      <c r="E35" s="45">
        <v>688011</v>
      </c>
      <c r="F35" s="46">
        <v>1122</v>
      </c>
      <c r="G35" s="45">
        <v>693967</v>
      </c>
      <c r="H35" s="46">
        <v>1559.5087491746717</v>
      </c>
      <c r="I35" s="45">
        <v>700331</v>
      </c>
      <c r="J35" s="46">
        <v>1812.7221310585253</v>
      </c>
      <c r="K35" s="45">
        <v>705655</v>
      </c>
      <c r="L35" s="46">
        <v>2012.8605862841214</v>
      </c>
      <c r="M35" s="45">
        <v>713351</v>
      </c>
      <c r="N35" s="46">
        <v>2493.3035145240465</v>
      </c>
      <c r="O35" s="45">
        <v>722167</v>
      </c>
      <c r="P35" s="46">
        <v>2804.2542148087223</v>
      </c>
      <c r="Q35" s="45">
        <v>732452</v>
      </c>
      <c r="R35" s="46">
        <v>3999.271512311203</v>
      </c>
      <c r="S35" s="45">
        <v>741209</v>
      </c>
      <c r="T35" s="46">
        <v>2820.7868364820019</v>
      </c>
      <c r="U35" s="45"/>
    </row>
    <row r="36" spans="1:21" ht="14.4" x14ac:dyDescent="0.3">
      <c r="A36" s="1" t="s">
        <v>76</v>
      </c>
      <c r="B36" s="1" t="s">
        <v>77</v>
      </c>
      <c r="C36" s="45">
        <v>780105</v>
      </c>
      <c r="D36" s="46">
        <v>306</v>
      </c>
      <c r="E36" s="45">
        <v>783645</v>
      </c>
      <c r="F36" s="46">
        <v>434</v>
      </c>
      <c r="G36" s="45">
        <v>786796</v>
      </c>
      <c r="H36" s="46">
        <v>478.71345172994791</v>
      </c>
      <c r="I36" s="45">
        <v>790167</v>
      </c>
      <c r="J36" s="46">
        <v>631.91406035569366</v>
      </c>
      <c r="K36" s="45">
        <v>796423</v>
      </c>
      <c r="L36" s="46">
        <v>643.22920042204078</v>
      </c>
      <c r="M36" s="45">
        <v>801616</v>
      </c>
      <c r="N36" s="46">
        <v>841.31867323291135</v>
      </c>
      <c r="O36" s="45">
        <v>806217</v>
      </c>
      <c r="P36" s="46">
        <v>979.23063728556758</v>
      </c>
      <c r="Q36" s="45">
        <v>811483</v>
      </c>
      <c r="R36" s="46">
        <v>1184.1187091852109</v>
      </c>
      <c r="S36" s="45">
        <v>817851</v>
      </c>
      <c r="T36" s="46">
        <v>909.31824290564464</v>
      </c>
      <c r="U36" s="45"/>
    </row>
    <row r="37" spans="1:21" ht="14.4" x14ac:dyDescent="0.3">
      <c r="A37" s="1" t="s">
        <v>78</v>
      </c>
      <c r="B37" s="1" t="s">
        <v>79</v>
      </c>
      <c r="C37" s="45">
        <v>643095</v>
      </c>
      <c r="D37" s="46">
        <v>2592</v>
      </c>
      <c r="E37" s="45">
        <v>648688</v>
      </c>
      <c r="F37" s="46">
        <v>2632</v>
      </c>
      <c r="G37" s="45">
        <v>654791</v>
      </c>
      <c r="H37" s="46">
        <v>1855.9262275655424</v>
      </c>
      <c r="I37" s="45">
        <v>660009</v>
      </c>
      <c r="J37" s="46">
        <v>2339.9988230630988</v>
      </c>
      <c r="K37" s="45">
        <v>663998</v>
      </c>
      <c r="L37" s="46">
        <v>2329.7410464105128</v>
      </c>
      <c r="M37" s="45">
        <v>669377</v>
      </c>
      <c r="N37" s="46">
        <v>3344.4738728277093</v>
      </c>
      <c r="O37" s="45">
        <v>673590</v>
      </c>
      <c r="P37" s="46">
        <v>3711.0150139889793</v>
      </c>
      <c r="Q37" s="45">
        <v>678484</v>
      </c>
      <c r="R37" s="46">
        <v>4629.0238839883377</v>
      </c>
      <c r="S37" s="45">
        <v>682444</v>
      </c>
      <c r="T37" s="46">
        <v>4411.0897601706083</v>
      </c>
      <c r="U37" s="45"/>
    </row>
    <row r="38" spans="1:21" ht="14.4" x14ac:dyDescent="0.3">
      <c r="A38" s="1" t="s">
        <v>80</v>
      </c>
      <c r="B38" s="1" t="s">
        <v>81</v>
      </c>
      <c r="C38" s="45">
        <v>526592</v>
      </c>
      <c r="D38" s="46">
        <v>488</v>
      </c>
      <c r="E38" s="45">
        <v>528609</v>
      </c>
      <c r="F38" s="46">
        <v>519</v>
      </c>
      <c r="G38" s="45">
        <v>531581</v>
      </c>
      <c r="H38" s="46">
        <v>440.18848121996155</v>
      </c>
      <c r="I38" s="45">
        <v>535197</v>
      </c>
      <c r="J38" s="46">
        <v>459.76932899961935</v>
      </c>
      <c r="K38" s="45">
        <v>538370</v>
      </c>
      <c r="L38" s="46">
        <v>537.05961418258084</v>
      </c>
      <c r="M38" s="45">
        <v>542203</v>
      </c>
      <c r="N38" s="46">
        <v>614.09060820242212</v>
      </c>
      <c r="O38" s="45">
        <v>546466</v>
      </c>
      <c r="P38" s="46">
        <v>680.42621712840105</v>
      </c>
      <c r="Q38" s="45">
        <v>551446</v>
      </c>
      <c r="R38" s="46">
        <v>760.93075798848395</v>
      </c>
      <c r="S38" s="45">
        <v>555195</v>
      </c>
      <c r="T38" s="46">
        <v>562.87576397587418</v>
      </c>
      <c r="U38" s="45"/>
    </row>
    <row r="39" spans="1:21" ht="14.4" x14ac:dyDescent="0.3">
      <c r="A39" s="1" t="s">
        <v>82</v>
      </c>
      <c r="B39" s="1" t="s">
        <v>83</v>
      </c>
      <c r="C39" s="45">
        <v>1323855</v>
      </c>
      <c r="D39" s="46">
        <v>2286</v>
      </c>
      <c r="E39" s="45">
        <v>1332871</v>
      </c>
      <c r="F39" s="46">
        <v>2226</v>
      </c>
      <c r="G39" s="45">
        <v>1343805</v>
      </c>
      <c r="H39" s="46">
        <v>1823.7443739293842</v>
      </c>
      <c r="I39" s="45">
        <v>1352382</v>
      </c>
      <c r="J39" s="46">
        <v>2635.1057018984293</v>
      </c>
      <c r="K39" s="45">
        <v>1358520</v>
      </c>
      <c r="L39" s="46">
        <v>3590.2631894326178</v>
      </c>
      <c r="M39" s="45">
        <v>1366088</v>
      </c>
      <c r="N39" s="46">
        <v>4730.5311689314331</v>
      </c>
      <c r="O39" s="45">
        <v>1375457</v>
      </c>
      <c r="P39" s="46">
        <v>3492.6331514022568</v>
      </c>
      <c r="Q39" s="45">
        <v>1385413</v>
      </c>
      <c r="R39" s="46">
        <v>4744.5863956878038</v>
      </c>
      <c r="S39" s="45">
        <v>1393445</v>
      </c>
      <c r="T39" s="46">
        <v>2926.148765085059</v>
      </c>
      <c r="U39" s="45"/>
    </row>
    <row r="40" spans="1:21" ht="14.4" x14ac:dyDescent="0.3">
      <c r="A40" s="1" t="s">
        <v>84</v>
      </c>
      <c r="B40" s="1" t="s">
        <v>85</v>
      </c>
      <c r="C40" s="45">
        <v>841270</v>
      </c>
      <c r="D40" s="46">
        <v>344</v>
      </c>
      <c r="E40" s="45">
        <v>845272</v>
      </c>
      <c r="F40" s="46">
        <v>484</v>
      </c>
      <c r="G40" s="45">
        <v>849546</v>
      </c>
      <c r="H40" s="46">
        <v>354.47437201718122</v>
      </c>
      <c r="I40" s="45">
        <v>852039</v>
      </c>
      <c r="J40" s="46">
        <v>594.32389925675875</v>
      </c>
      <c r="K40" s="45">
        <v>856837</v>
      </c>
      <c r="L40" s="46">
        <v>837.5488352873798</v>
      </c>
      <c r="M40" s="45">
        <v>859870</v>
      </c>
      <c r="N40" s="46">
        <v>985.96111810662455</v>
      </c>
      <c r="O40" s="45">
        <v>862166</v>
      </c>
      <c r="P40" s="46">
        <v>1016.6780802034025</v>
      </c>
      <c r="Q40" s="45">
        <v>866430</v>
      </c>
      <c r="R40" s="46">
        <v>1294.7478803876431</v>
      </c>
      <c r="S40" s="45">
        <v>870825</v>
      </c>
      <c r="T40" s="46">
        <v>751.91780444218284</v>
      </c>
      <c r="U40" s="45"/>
    </row>
    <row r="41" spans="1:21" ht="14.4" x14ac:dyDescent="0.3">
      <c r="A41" s="1" t="s">
        <v>86</v>
      </c>
      <c r="B41" s="1" t="s">
        <v>87</v>
      </c>
      <c r="C41" s="45">
        <v>718183</v>
      </c>
      <c r="D41" s="46">
        <v>405</v>
      </c>
      <c r="E41" s="45">
        <v>723976</v>
      </c>
      <c r="F41" s="46">
        <v>526</v>
      </c>
      <c r="G41" s="45">
        <v>730133</v>
      </c>
      <c r="H41" s="46">
        <v>383.92398231111326</v>
      </c>
      <c r="I41" s="45">
        <v>732802</v>
      </c>
      <c r="J41" s="46">
        <v>611.22609059093281</v>
      </c>
      <c r="K41" s="45">
        <v>735844</v>
      </c>
      <c r="L41" s="46">
        <v>717.69011134919492</v>
      </c>
      <c r="M41" s="45">
        <v>742499</v>
      </c>
      <c r="N41" s="46">
        <v>904.7267565300773</v>
      </c>
      <c r="O41" s="45">
        <v>747734</v>
      </c>
      <c r="P41" s="46">
        <v>917.13171364830418</v>
      </c>
      <c r="Q41" s="45">
        <v>751175</v>
      </c>
      <c r="R41" s="46">
        <v>975.47972289635186</v>
      </c>
      <c r="S41" s="45">
        <v>756978</v>
      </c>
      <c r="T41" s="46">
        <v>786.60859973175104</v>
      </c>
      <c r="U41" s="45"/>
    </row>
    <row r="42" spans="1:21" ht="14.4" x14ac:dyDescent="0.3">
      <c r="A42" s="1" t="s">
        <v>88</v>
      </c>
      <c r="B42" s="1" t="s">
        <v>89</v>
      </c>
      <c r="C42" s="45">
        <v>1113665</v>
      </c>
      <c r="D42" s="46">
        <v>1661</v>
      </c>
      <c r="E42" s="45">
        <v>1125804</v>
      </c>
      <c r="F42" s="46">
        <v>1636</v>
      </c>
      <c r="G42" s="45">
        <v>1135367</v>
      </c>
      <c r="H42" s="46">
        <v>1562.9305565871111</v>
      </c>
      <c r="I42" s="45">
        <v>1144046</v>
      </c>
      <c r="J42" s="46">
        <v>1484.327261291859</v>
      </c>
      <c r="K42" s="45">
        <v>1154136</v>
      </c>
      <c r="L42" s="46">
        <v>1535.4516338698784</v>
      </c>
      <c r="M42" s="45">
        <v>1164095</v>
      </c>
      <c r="N42" s="46">
        <v>2041.2589330021633</v>
      </c>
      <c r="O42" s="45">
        <v>1172382</v>
      </c>
      <c r="P42" s="46">
        <v>2555.7586524437843</v>
      </c>
      <c r="Q42" s="45">
        <v>1180956</v>
      </c>
      <c r="R42" s="46">
        <v>2784.8703778641548</v>
      </c>
      <c r="S42" s="45">
        <v>1185321</v>
      </c>
      <c r="T42" s="46">
        <v>2119.3919043832821</v>
      </c>
      <c r="U42" s="45"/>
    </row>
    <row r="43" spans="1:21" ht="14.4" x14ac:dyDescent="0.3">
      <c r="A43" s="1" t="s">
        <v>90</v>
      </c>
      <c r="B43" s="1" t="s">
        <v>91</v>
      </c>
      <c r="C43" s="45">
        <v>1094638</v>
      </c>
      <c r="D43" s="46">
        <v>2383</v>
      </c>
      <c r="E43" s="45">
        <v>1100024</v>
      </c>
      <c r="F43" s="46">
        <v>2450</v>
      </c>
      <c r="G43" s="45">
        <v>1104141</v>
      </c>
      <c r="H43" s="46">
        <v>1836.0402069843628</v>
      </c>
      <c r="I43" s="45">
        <v>1107684</v>
      </c>
      <c r="J43" s="46">
        <v>2083</v>
      </c>
      <c r="K43" s="45">
        <v>1112559</v>
      </c>
      <c r="L43" s="46">
        <v>2040.2270096236971</v>
      </c>
      <c r="M43" s="45">
        <v>1117332</v>
      </c>
      <c r="N43" s="46">
        <v>3150.1227920657793</v>
      </c>
      <c r="O43" s="45">
        <v>1120521</v>
      </c>
      <c r="P43" s="46">
        <v>3619.7757372498672</v>
      </c>
      <c r="Q43" s="45">
        <v>1126417</v>
      </c>
      <c r="R43" s="46">
        <v>5524.8207541335778</v>
      </c>
      <c r="S43" s="45">
        <v>1129538</v>
      </c>
      <c r="T43" s="46">
        <v>4104.3783940008461</v>
      </c>
      <c r="U43" s="45"/>
    </row>
    <row r="44" spans="1:21" ht="14.4" x14ac:dyDescent="0.3">
      <c r="A44" s="1" t="s">
        <v>92</v>
      </c>
      <c r="B44" s="1" t="s">
        <v>93</v>
      </c>
      <c r="C44" s="45">
        <v>542131</v>
      </c>
      <c r="D44" s="46">
        <v>507</v>
      </c>
      <c r="E44" s="45">
        <v>544166</v>
      </c>
      <c r="F44" s="46">
        <v>622</v>
      </c>
      <c r="G44" s="45">
        <v>546554</v>
      </c>
      <c r="H44" s="46">
        <v>576.15733880001835</v>
      </c>
      <c r="I44" s="45">
        <v>548320</v>
      </c>
      <c r="J44" s="46">
        <v>684.10189580406166</v>
      </c>
      <c r="K44" s="45">
        <v>549517</v>
      </c>
      <c r="L44" s="46">
        <v>723.87479416107578</v>
      </c>
      <c r="M44" s="45">
        <v>552450</v>
      </c>
      <c r="N44" s="46">
        <v>975.41525998673592</v>
      </c>
      <c r="O44" s="45">
        <v>555154</v>
      </c>
      <c r="P44" s="46">
        <v>1103.494025002168</v>
      </c>
      <c r="Q44" s="45">
        <v>558991</v>
      </c>
      <c r="R44" s="46">
        <v>1228.0904795224051</v>
      </c>
      <c r="S44" s="45">
        <v>564562</v>
      </c>
      <c r="T44" s="46">
        <v>869.54682530004015</v>
      </c>
      <c r="U44" s="45"/>
    </row>
    <row r="45" spans="1:21" ht="14.4" x14ac:dyDescent="0.3">
      <c r="A45" s="1" t="s">
        <v>94</v>
      </c>
      <c r="B45" s="1" t="s">
        <v>95</v>
      </c>
      <c r="C45" s="45">
        <v>2687116</v>
      </c>
      <c r="D45" s="46">
        <v>3715</v>
      </c>
      <c r="E45" s="45">
        <v>2711938</v>
      </c>
      <c r="F45" s="46">
        <v>4342</v>
      </c>
      <c r="G45" s="45">
        <v>2739733</v>
      </c>
      <c r="H45" s="46">
        <v>3316.9190882333896</v>
      </c>
      <c r="I45" s="45">
        <v>2761887</v>
      </c>
      <c r="J45" s="46">
        <v>3961.4762367390331</v>
      </c>
      <c r="K45" s="45">
        <v>2781753</v>
      </c>
      <c r="L45" s="46">
        <v>5537.6526507566559</v>
      </c>
      <c r="M45" s="45">
        <v>2805891</v>
      </c>
      <c r="N45" s="46">
        <v>6883.7604498019737</v>
      </c>
      <c r="O45" s="45">
        <v>2834490</v>
      </c>
      <c r="P45" s="46">
        <v>8459.7973829953789</v>
      </c>
      <c r="Q45" s="45">
        <v>2870551</v>
      </c>
      <c r="R45" s="46">
        <v>12969.263577391775</v>
      </c>
      <c r="S45" s="45">
        <v>2897303</v>
      </c>
      <c r="T45" s="46">
        <v>9535.4513015936973</v>
      </c>
      <c r="U45" s="45"/>
    </row>
    <row r="46" spans="1:21" ht="14.4" x14ac:dyDescent="0.3">
      <c r="A46" s="1" t="s">
        <v>96</v>
      </c>
      <c r="B46" s="1" t="s">
        <v>97</v>
      </c>
      <c r="C46" s="45">
        <v>796039</v>
      </c>
      <c r="D46" s="46">
        <v>1126</v>
      </c>
      <c r="E46" s="45">
        <v>803154</v>
      </c>
      <c r="F46" s="46">
        <v>1276</v>
      </c>
      <c r="G46" s="45">
        <v>808919</v>
      </c>
      <c r="H46" s="46">
        <v>1469</v>
      </c>
      <c r="I46" s="45">
        <v>815960</v>
      </c>
      <c r="J46" s="46">
        <v>1425</v>
      </c>
      <c r="K46" s="45">
        <v>822940</v>
      </c>
      <c r="L46" s="46">
        <v>1806</v>
      </c>
      <c r="M46" s="45">
        <v>830512</v>
      </c>
      <c r="N46" s="46">
        <v>1879</v>
      </c>
      <c r="O46" s="45">
        <v>838525</v>
      </c>
      <c r="P46" s="46">
        <v>1771</v>
      </c>
      <c r="Q46" s="45">
        <v>846888</v>
      </c>
      <c r="R46" s="46">
        <v>2503.2775858465602</v>
      </c>
      <c r="S46" s="45">
        <v>852353</v>
      </c>
      <c r="T46" s="46">
        <v>1575.0180110075548</v>
      </c>
      <c r="U46" s="45"/>
    </row>
    <row r="47" spans="1:21" ht="14.4" x14ac:dyDescent="0.3">
      <c r="A47" s="1" t="s">
        <v>98</v>
      </c>
      <c r="B47" s="1" t="s">
        <v>99</v>
      </c>
      <c r="C47" s="45">
        <v>2197607</v>
      </c>
      <c r="D47" s="46">
        <v>2771</v>
      </c>
      <c r="E47" s="45">
        <v>2212556</v>
      </c>
      <c r="F47" s="46">
        <v>3226</v>
      </c>
      <c r="G47" s="45">
        <v>2227371</v>
      </c>
      <c r="H47" s="46">
        <v>2528.7513227174022</v>
      </c>
      <c r="I47" s="45">
        <v>2240388</v>
      </c>
      <c r="J47" s="46">
        <v>3482.5742767058214</v>
      </c>
      <c r="K47" s="45">
        <v>2250644</v>
      </c>
      <c r="L47" s="46">
        <v>4080.2745333874809</v>
      </c>
      <c r="M47" s="45">
        <v>2261757</v>
      </c>
      <c r="N47" s="46">
        <v>5377.4040144990149</v>
      </c>
      <c r="O47" s="45">
        <v>2277796</v>
      </c>
      <c r="P47" s="46">
        <v>5737.9659792237762</v>
      </c>
      <c r="Q47" s="45">
        <v>2295025</v>
      </c>
      <c r="R47" s="46">
        <v>7491.4005482392058</v>
      </c>
      <c r="S47" s="45">
        <v>2307035</v>
      </c>
      <c r="T47" s="46">
        <v>6679.9183740708822</v>
      </c>
      <c r="U47" s="45"/>
    </row>
    <row r="48" spans="1:21" ht="14.4" x14ac:dyDescent="0.3">
      <c r="A48" s="1" t="s">
        <v>100</v>
      </c>
      <c r="B48" s="1" t="s">
        <v>101</v>
      </c>
      <c r="C48" s="45">
        <v>562296</v>
      </c>
      <c r="D48" s="46">
        <v>490</v>
      </c>
      <c r="E48" s="45">
        <v>564080</v>
      </c>
      <c r="F48" s="46">
        <v>577</v>
      </c>
      <c r="G48" s="45">
        <v>566557</v>
      </c>
      <c r="H48" s="46">
        <v>542.54647029661191</v>
      </c>
      <c r="I48" s="45">
        <v>569301</v>
      </c>
      <c r="J48" s="46">
        <v>819.8170243912349</v>
      </c>
      <c r="K48" s="45">
        <v>572613</v>
      </c>
      <c r="L48" s="46">
        <v>976.97223035385309</v>
      </c>
      <c r="M48" s="45">
        <v>575993</v>
      </c>
      <c r="N48" s="46">
        <v>1137.1556553547678</v>
      </c>
      <c r="O48" s="45">
        <v>579050</v>
      </c>
      <c r="P48" s="46">
        <v>934.66356128526809</v>
      </c>
      <c r="Q48" s="45">
        <v>583491</v>
      </c>
      <c r="R48" s="46">
        <v>1350.9558361394552</v>
      </c>
      <c r="S48" s="45">
        <v>588370</v>
      </c>
      <c r="T48" s="46">
        <v>944.23386163591488</v>
      </c>
      <c r="U48" s="45"/>
    </row>
    <row r="49" spans="1:21" ht="14.4" x14ac:dyDescent="0.3">
      <c r="A49" s="1"/>
      <c r="B49" s="1"/>
      <c r="C49" s="45"/>
      <c r="D49" s="46"/>
      <c r="E49" s="45"/>
      <c r="F49" s="46"/>
      <c r="G49" s="45"/>
      <c r="H49" s="46"/>
      <c r="I49" s="45"/>
      <c r="J49" s="46"/>
      <c r="K49" s="45"/>
      <c r="L49" s="46"/>
      <c r="M49" s="45"/>
      <c r="N49" s="46"/>
      <c r="O49" s="45"/>
      <c r="P49" s="46"/>
      <c r="Q49" s="45"/>
      <c r="R49" s="46"/>
      <c r="S49" s="45"/>
      <c r="T49" s="46"/>
      <c r="U49" s="45"/>
    </row>
    <row r="50" spans="1:21" ht="14.4" x14ac:dyDescent="0.3">
      <c r="A50" s="1" t="s">
        <v>102</v>
      </c>
      <c r="B50" s="1" t="s">
        <v>103</v>
      </c>
      <c r="C50" s="45">
        <v>217020</v>
      </c>
      <c r="D50" s="46" t="s">
        <v>809</v>
      </c>
      <c r="E50" s="45">
        <v>219730</v>
      </c>
      <c r="F50" s="46" t="s">
        <v>809</v>
      </c>
      <c r="G50" s="45">
        <v>222460</v>
      </c>
      <c r="H50" s="46" t="s">
        <v>809</v>
      </c>
      <c r="I50" s="45">
        <v>224910</v>
      </c>
      <c r="J50" s="46" t="s">
        <v>809</v>
      </c>
      <c r="K50" s="45">
        <v>227070</v>
      </c>
      <c r="L50" s="46" t="s">
        <v>809</v>
      </c>
      <c r="M50" s="45">
        <v>228920</v>
      </c>
      <c r="N50" s="46" t="s">
        <v>809</v>
      </c>
      <c r="O50" s="45">
        <v>230350</v>
      </c>
      <c r="P50" s="46" t="s">
        <v>809</v>
      </c>
      <c r="Q50" s="45">
        <v>229840</v>
      </c>
      <c r="R50" s="46" t="s">
        <v>809</v>
      </c>
      <c r="S50" s="45">
        <v>228800</v>
      </c>
      <c r="T50" s="46" t="s">
        <v>809</v>
      </c>
      <c r="U50" s="45"/>
    </row>
    <row r="51" spans="1:21" ht="14.4" x14ac:dyDescent="0.3">
      <c r="A51" s="1" t="s">
        <v>104</v>
      </c>
      <c r="B51" s="1" t="s">
        <v>105</v>
      </c>
      <c r="C51" s="45">
        <v>249020</v>
      </c>
      <c r="D51" s="46" t="s">
        <v>809</v>
      </c>
      <c r="E51" s="45">
        <v>251430</v>
      </c>
      <c r="F51" s="46" t="s">
        <v>809</v>
      </c>
      <c r="G51" s="45">
        <v>253650</v>
      </c>
      <c r="H51" s="46" t="s">
        <v>809</v>
      </c>
      <c r="I51" s="45">
        <v>255560</v>
      </c>
      <c r="J51" s="46" t="s">
        <v>809</v>
      </c>
      <c r="K51" s="45">
        <v>257770</v>
      </c>
      <c r="L51" s="46" t="s">
        <v>809</v>
      </c>
      <c r="M51" s="45">
        <v>260530</v>
      </c>
      <c r="N51" s="46" t="s">
        <v>809</v>
      </c>
      <c r="O51" s="45">
        <v>261960</v>
      </c>
      <c r="P51" s="46" t="s">
        <v>809</v>
      </c>
      <c r="Q51" s="45">
        <v>262190</v>
      </c>
      <c r="R51" s="46" t="s">
        <v>809</v>
      </c>
      <c r="S51" s="45">
        <v>261800</v>
      </c>
      <c r="T51" s="46" t="s">
        <v>809</v>
      </c>
      <c r="U51" s="45"/>
    </row>
    <row r="52" spans="1:21" ht="14.4" x14ac:dyDescent="0.3">
      <c r="A52" s="1" t="s">
        <v>106</v>
      </c>
      <c r="B52" s="1" t="s">
        <v>107</v>
      </c>
      <c r="C52" s="45">
        <v>61023</v>
      </c>
      <c r="D52" s="46">
        <v>13</v>
      </c>
      <c r="E52" s="45">
        <v>61216</v>
      </c>
      <c r="F52" s="46">
        <v>15</v>
      </c>
      <c r="G52" s="45">
        <v>61334</v>
      </c>
      <c r="H52" s="46">
        <v>12.467301948155225</v>
      </c>
      <c r="I52" s="45">
        <v>61970</v>
      </c>
      <c r="J52" s="46">
        <v>18.674689371722216</v>
      </c>
      <c r="K52" s="45">
        <v>62605</v>
      </c>
      <c r="L52" s="46">
        <v>34.214669878907394</v>
      </c>
      <c r="M52" s="45">
        <v>63266</v>
      </c>
      <c r="N52" s="46">
        <v>29.286633394295336</v>
      </c>
      <c r="O52" s="45">
        <v>63526</v>
      </c>
      <c r="P52" s="46">
        <v>31.504177294246919</v>
      </c>
      <c r="Q52" s="45">
        <v>63621</v>
      </c>
      <c r="R52" s="46">
        <v>46.676997886986527</v>
      </c>
      <c r="S52" s="45">
        <v>63721</v>
      </c>
      <c r="T52" s="46">
        <v>26.810301860235992</v>
      </c>
      <c r="U52" s="45"/>
    </row>
    <row r="53" spans="1:21" ht="14.4" x14ac:dyDescent="0.3">
      <c r="A53" s="1" t="s">
        <v>108</v>
      </c>
      <c r="B53" s="1" t="s">
        <v>109</v>
      </c>
      <c r="C53" s="45">
        <v>96377</v>
      </c>
      <c r="D53" s="46">
        <v>19</v>
      </c>
      <c r="E53" s="45">
        <v>96301</v>
      </c>
      <c r="F53" s="46">
        <v>26</v>
      </c>
      <c r="G53" s="45">
        <v>96444</v>
      </c>
      <c r="H53" s="46">
        <v>24.239187325376975</v>
      </c>
      <c r="I53" s="45">
        <v>96269</v>
      </c>
      <c r="J53" s="46">
        <v>30.150873937475076</v>
      </c>
      <c r="K53" s="45">
        <v>96269</v>
      </c>
      <c r="L53" s="46">
        <v>46.010989463709976</v>
      </c>
      <c r="M53" s="45">
        <v>96532</v>
      </c>
      <c r="N53" s="46">
        <v>51.074779396722576</v>
      </c>
      <c r="O53" s="45">
        <v>96756</v>
      </c>
      <c r="P53" s="46">
        <v>55.262071150525827</v>
      </c>
      <c r="Q53" s="45">
        <v>97099</v>
      </c>
      <c r="R53" s="46">
        <v>74.073487264673759</v>
      </c>
      <c r="S53" s="45">
        <v>97213</v>
      </c>
      <c r="T53" s="46">
        <v>52.091935401957173</v>
      </c>
      <c r="U53" s="45"/>
    </row>
    <row r="54" spans="1:21" ht="14.4" x14ac:dyDescent="0.3">
      <c r="A54" s="1" t="s">
        <v>110</v>
      </c>
      <c r="B54" s="1" t="s">
        <v>111</v>
      </c>
      <c r="C54" s="45">
        <v>121532</v>
      </c>
      <c r="D54" s="46">
        <v>11</v>
      </c>
      <c r="E54" s="45">
        <v>122081</v>
      </c>
      <c r="F54" s="46">
        <v>15</v>
      </c>
      <c r="G54" s="45">
        <v>122521</v>
      </c>
      <c r="H54" s="46">
        <v>12.64653154650744</v>
      </c>
      <c r="I54" s="45">
        <v>122798</v>
      </c>
      <c r="J54" s="46">
        <v>13.233866784802837</v>
      </c>
      <c r="K54" s="45">
        <v>123592</v>
      </c>
      <c r="L54" s="46">
        <v>17.904652873559385</v>
      </c>
      <c r="M54" s="45">
        <v>124050</v>
      </c>
      <c r="N54" s="46">
        <v>22.056708001874668</v>
      </c>
      <c r="O54" s="45">
        <v>124188</v>
      </c>
      <c r="P54" s="46">
        <v>29.86194609441938</v>
      </c>
      <c r="Q54" s="45">
        <v>124802</v>
      </c>
      <c r="R54" s="46">
        <v>28.853467832155818</v>
      </c>
      <c r="S54" s="45">
        <v>125898</v>
      </c>
      <c r="T54" s="46">
        <v>23.478775933046919</v>
      </c>
      <c r="U54" s="45"/>
    </row>
    <row r="55" spans="1:21" ht="14.4" x14ac:dyDescent="0.3">
      <c r="A55" s="1" t="s">
        <v>113</v>
      </c>
      <c r="B55" s="1" t="s">
        <v>114</v>
      </c>
      <c r="C55" s="45">
        <v>114830</v>
      </c>
      <c r="D55" s="46" t="s">
        <v>809</v>
      </c>
      <c r="E55" s="45">
        <v>115410</v>
      </c>
      <c r="F55" s="46" t="s">
        <v>809</v>
      </c>
      <c r="G55" s="45">
        <v>116200</v>
      </c>
      <c r="H55" s="46" t="s">
        <v>809</v>
      </c>
      <c r="I55" s="45">
        <v>116220</v>
      </c>
      <c r="J55" s="46" t="s">
        <v>809</v>
      </c>
      <c r="K55" s="45">
        <v>116290</v>
      </c>
      <c r="L55" s="46" t="s">
        <v>809</v>
      </c>
      <c r="M55" s="45">
        <v>116740</v>
      </c>
      <c r="N55" s="46" t="s">
        <v>809</v>
      </c>
      <c r="O55" s="45">
        <v>116900</v>
      </c>
      <c r="P55" s="46" t="s">
        <v>809</v>
      </c>
      <c r="Q55" s="45">
        <v>116520</v>
      </c>
      <c r="R55" s="46" t="s">
        <v>809</v>
      </c>
      <c r="S55" s="45">
        <v>116280</v>
      </c>
      <c r="T55" s="46" t="s">
        <v>809</v>
      </c>
      <c r="U55" s="45"/>
    </row>
    <row r="56" spans="1:21" ht="14.4" x14ac:dyDescent="0.3">
      <c r="A56" s="1" t="s">
        <v>874</v>
      </c>
      <c r="B56" s="1" t="s">
        <v>875</v>
      </c>
      <c r="C56" s="45">
        <v>137422</v>
      </c>
      <c r="D56" s="46" t="s">
        <v>809</v>
      </c>
      <c r="E56" s="45">
        <v>138044</v>
      </c>
      <c r="F56" s="46" t="s">
        <v>809</v>
      </c>
      <c r="G56" s="45">
        <v>138651</v>
      </c>
      <c r="H56" s="46" t="s">
        <v>809</v>
      </c>
      <c r="I56" s="45">
        <v>139157</v>
      </c>
      <c r="J56" s="46" t="s">
        <v>809</v>
      </c>
      <c r="K56" s="45">
        <v>139536</v>
      </c>
      <c r="L56" s="46" t="s">
        <v>809</v>
      </c>
      <c r="M56" s="45">
        <v>139966</v>
      </c>
      <c r="N56" s="46" t="s">
        <v>809</v>
      </c>
      <c r="O56" s="45">
        <v>140467</v>
      </c>
      <c r="P56" s="46" t="s">
        <v>809</v>
      </c>
      <c r="Q56" s="45">
        <v>141032</v>
      </c>
      <c r="R56" s="46" t="s">
        <v>809</v>
      </c>
      <c r="S56" s="45">
        <v>141697</v>
      </c>
      <c r="T56" s="46" t="s">
        <v>809</v>
      </c>
      <c r="U56" s="45"/>
    </row>
    <row r="57" spans="1:21" ht="14.4" x14ac:dyDescent="0.3">
      <c r="A57" s="1" t="s">
        <v>876</v>
      </c>
      <c r="B57" s="1" t="s">
        <v>877</v>
      </c>
      <c r="C57" s="45">
        <v>156058</v>
      </c>
      <c r="D57" s="46" t="s">
        <v>809</v>
      </c>
      <c r="E57" s="45">
        <v>156518</v>
      </c>
      <c r="F57" s="46" t="s">
        <v>809</v>
      </c>
      <c r="G57" s="45">
        <v>156943</v>
      </c>
      <c r="H57" s="46" t="s">
        <v>809</v>
      </c>
      <c r="I57" s="45">
        <v>157637</v>
      </c>
      <c r="J57" s="46" t="s">
        <v>809</v>
      </c>
      <c r="K57" s="45">
        <v>157640</v>
      </c>
      <c r="L57" s="46" t="s">
        <v>809</v>
      </c>
      <c r="M57" s="45">
        <v>157931</v>
      </c>
      <c r="N57" s="46" t="s">
        <v>809</v>
      </c>
      <c r="O57" s="45">
        <v>158797</v>
      </c>
      <c r="P57" s="46" t="s">
        <v>809</v>
      </c>
      <c r="Q57" s="45">
        <v>159593</v>
      </c>
      <c r="R57" s="46" t="s">
        <v>809</v>
      </c>
      <c r="S57" s="45">
        <v>160098</v>
      </c>
      <c r="T57" s="46" t="s">
        <v>809</v>
      </c>
      <c r="U57" s="45"/>
    </row>
    <row r="58" spans="1:21" ht="14.4" x14ac:dyDescent="0.3">
      <c r="A58" s="1" t="s">
        <v>115</v>
      </c>
      <c r="B58" s="1" t="s">
        <v>116</v>
      </c>
      <c r="C58" s="45">
        <v>89450</v>
      </c>
      <c r="D58" s="46" t="s">
        <v>809</v>
      </c>
      <c r="E58" s="45">
        <v>88620</v>
      </c>
      <c r="F58" s="46" t="s">
        <v>809</v>
      </c>
      <c r="G58" s="45">
        <v>88930</v>
      </c>
      <c r="H58" s="46" t="s">
        <v>809</v>
      </c>
      <c r="I58" s="45">
        <v>86910</v>
      </c>
      <c r="J58" s="46" t="s">
        <v>809</v>
      </c>
      <c r="K58" s="45">
        <v>88050</v>
      </c>
      <c r="L58" s="46" t="s">
        <v>809</v>
      </c>
      <c r="M58" s="45">
        <v>87650</v>
      </c>
      <c r="N58" s="46" t="s">
        <v>809</v>
      </c>
      <c r="O58" s="45">
        <v>86890</v>
      </c>
      <c r="P58" s="46" t="s">
        <v>809</v>
      </c>
      <c r="Q58" s="45">
        <v>87130</v>
      </c>
      <c r="R58" s="46" t="s">
        <v>809</v>
      </c>
      <c r="S58" s="45">
        <v>86810</v>
      </c>
      <c r="T58" s="46" t="s">
        <v>809</v>
      </c>
      <c r="U58" s="45"/>
    </row>
    <row r="59" spans="1:21" ht="14.4" x14ac:dyDescent="0.3">
      <c r="A59" s="1" t="s">
        <v>878</v>
      </c>
      <c r="B59" s="1" t="s">
        <v>879</v>
      </c>
      <c r="C59" s="45">
        <v>196203</v>
      </c>
      <c r="D59" s="46" t="s">
        <v>809</v>
      </c>
      <c r="E59" s="45">
        <v>198202</v>
      </c>
      <c r="F59" s="46" t="s">
        <v>809</v>
      </c>
      <c r="G59" s="45">
        <v>200298</v>
      </c>
      <c r="H59" s="46" t="s">
        <v>809</v>
      </c>
      <c r="I59" s="45">
        <v>202398</v>
      </c>
      <c r="J59" s="46" t="s">
        <v>809</v>
      </c>
      <c r="K59" s="45">
        <v>203757</v>
      </c>
      <c r="L59" s="46" t="s">
        <v>809</v>
      </c>
      <c r="M59" s="45">
        <v>205711</v>
      </c>
      <c r="N59" s="46" t="s">
        <v>809</v>
      </c>
      <c r="O59" s="45">
        <v>207797</v>
      </c>
      <c r="P59" s="46" t="s">
        <v>809</v>
      </c>
      <c r="Q59" s="45">
        <v>210260</v>
      </c>
      <c r="R59" s="46" t="s">
        <v>809</v>
      </c>
      <c r="S59" s="45">
        <v>211898</v>
      </c>
      <c r="T59" s="46" t="s">
        <v>809</v>
      </c>
      <c r="U59" s="45"/>
    </row>
    <row r="60" spans="1:21" ht="14.4" x14ac:dyDescent="0.3">
      <c r="A60" s="1" t="s">
        <v>117</v>
      </c>
      <c r="B60" s="1" t="s">
        <v>118</v>
      </c>
      <c r="C60" s="45">
        <v>148891</v>
      </c>
      <c r="D60" s="46">
        <v>189</v>
      </c>
      <c r="E60" s="45">
        <v>149467</v>
      </c>
      <c r="F60" s="46">
        <v>182</v>
      </c>
      <c r="G60" s="45">
        <v>149811</v>
      </c>
      <c r="H60" s="46">
        <v>189.48594078974673</v>
      </c>
      <c r="I60" s="45">
        <v>151556</v>
      </c>
      <c r="J60" s="46">
        <v>239.7489246303804</v>
      </c>
      <c r="K60" s="45">
        <v>153013</v>
      </c>
      <c r="L60" s="46">
        <v>243.60911263589182</v>
      </c>
      <c r="M60" s="45">
        <v>154653</v>
      </c>
      <c r="N60" s="46">
        <v>252.05112930395825</v>
      </c>
      <c r="O60" s="45">
        <v>155798</v>
      </c>
      <c r="P60" s="46">
        <v>221.6631832306899</v>
      </c>
      <c r="Q60" s="45">
        <v>157287</v>
      </c>
      <c r="R60" s="46">
        <v>380.26649811381702</v>
      </c>
      <c r="S60" s="45">
        <v>158657</v>
      </c>
      <c r="T60" s="46">
        <v>327.54346423883101</v>
      </c>
      <c r="U60" s="45"/>
    </row>
    <row r="61" spans="1:21" ht="14.4" x14ac:dyDescent="0.3">
      <c r="A61" s="1" t="s">
        <v>119</v>
      </c>
      <c r="B61" s="1" t="s">
        <v>120</v>
      </c>
      <c r="C61" s="45">
        <v>117875</v>
      </c>
      <c r="D61" s="46">
        <v>11</v>
      </c>
      <c r="E61" s="45">
        <v>118566</v>
      </c>
      <c r="F61" s="46">
        <v>19</v>
      </c>
      <c r="G61" s="45">
        <v>119522</v>
      </c>
      <c r="H61" s="46">
        <v>26.277811140724992</v>
      </c>
      <c r="I61" s="45">
        <v>120120</v>
      </c>
      <c r="J61" s="46">
        <v>27.450082544601319</v>
      </c>
      <c r="K61" s="45">
        <v>121546</v>
      </c>
      <c r="L61" s="46">
        <v>39.334970123223819</v>
      </c>
      <c r="M61" s="45">
        <v>122490</v>
      </c>
      <c r="N61" s="46">
        <v>53.189495330277751</v>
      </c>
      <c r="O61" s="45">
        <v>123577</v>
      </c>
      <c r="P61" s="46">
        <v>61.391241619357039</v>
      </c>
      <c r="Q61" s="45">
        <v>124513</v>
      </c>
      <c r="R61" s="46">
        <v>84.958967574206781</v>
      </c>
      <c r="S61" s="45">
        <v>126164</v>
      </c>
      <c r="T61" s="46">
        <v>66.836604087111283</v>
      </c>
      <c r="U61" s="45"/>
    </row>
    <row r="62" spans="1:21" ht="14.4" x14ac:dyDescent="0.3">
      <c r="A62" s="1" t="s">
        <v>121</v>
      </c>
      <c r="B62" s="1" t="s">
        <v>122</v>
      </c>
      <c r="C62" s="45">
        <v>115694</v>
      </c>
      <c r="D62" s="46">
        <v>67</v>
      </c>
      <c r="E62" s="45">
        <v>116975</v>
      </c>
      <c r="F62" s="46">
        <v>62</v>
      </c>
      <c r="G62" s="45">
        <v>118405</v>
      </c>
      <c r="H62" s="46">
        <v>121.55737461150821</v>
      </c>
      <c r="I62" s="45">
        <v>120128</v>
      </c>
      <c r="J62" s="46">
        <v>76.720640654756849</v>
      </c>
      <c r="K62" s="45">
        <v>121684</v>
      </c>
      <c r="L62" s="46">
        <v>124.77918307360518</v>
      </c>
      <c r="M62" s="45">
        <v>123159</v>
      </c>
      <c r="N62" s="46">
        <v>163.17040490295417</v>
      </c>
      <c r="O62" s="45">
        <v>124047</v>
      </c>
      <c r="P62" s="46">
        <v>146.20710799915111</v>
      </c>
      <c r="Q62" s="45">
        <v>125871</v>
      </c>
      <c r="R62" s="46">
        <v>193.90696775401301</v>
      </c>
      <c r="S62" s="45">
        <v>127527</v>
      </c>
      <c r="T62" s="46">
        <v>136.1708139768055</v>
      </c>
      <c r="U62" s="45"/>
    </row>
    <row r="63" spans="1:21" ht="14.4" x14ac:dyDescent="0.3">
      <c r="A63" s="1" t="s">
        <v>124</v>
      </c>
      <c r="B63" s="1" t="s">
        <v>125</v>
      </c>
      <c r="C63" s="45">
        <v>87411</v>
      </c>
      <c r="D63" s="46">
        <v>38</v>
      </c>
      <c r="E63" s="45">
        <v>87467</v>
      </c>
      <c r="F63" s="46">
        <v>31</v>
      </c>
      <c r="G63" s="45">
        <v>87901</v>
      </c>
      <c r="H63" s="46">
        <v>23.384149333893504</v>
      </c>
      <c r="I63" s="45">
        <v>88088</v>
      </c>
      <c r="J63" s="46">
        <v>65.488922911977141</v>
      </c>
      <c r="K63" s="45">
        <v>88704</v>
      </c>
      <c r="L63" s="46">
        <v>94.070647655692909</v>
      </c>
      <c r="M63" s="45">
        <v>89413</v>
      </c>
      <c r="N63" s="46">
        <v>52.958574970337871</v>
      </c>
      <c r="O63" s="45">
        <v>89900</v>
      </c>
      <c r="P63" s="46">
        <v>46.222431958638623</v>
      </c>
      <c r="Q63" s="45">
        <v>90250</v>
      </c>
      <c r="R63" s="46">
        <v>43.185533644471739</v>
      </c>
      <c r="S63" s="45">
        <v>90794</v>
      </c>
      <c r="T63" s="46">
        <v>26.690116301346212</v>
      </c>
      <c r="U63" s="45"/>
    </row>
    <row r="64" spans="1:21" ht="14.4" x14ac:dyDescent="0.3">
      <c r="A64" s="1" t="s">
        <v>126</v>
      </c>
      <c r="B64" s="15" t="s">
        <v>127</v>
      </c>
      <c r="C64" s="45">
        <v>177580</v>
      </c>
      <c r="D64" s="46">
        <v>755</v>
      </c>
      <c r="E64" s="45">
        <v>182838</v>
      </c>
      <c r="F64" s="46">
        <v>791</v>
      </c>
      <c r="G64" s="45">
        <v>187029</v>
      </c>
      <c r="H64" s="46">
        <v>712.10926499281209</v>
      </c>
      <c r="I64" s="45">
        <v>190663</v>
      </c>
      <c r="J64" s="46">
        <v>729.22251553040064</v>
      </c>
      <c r="K64" s="45">
        <v>194576</v>
      </c>
      <c r="L64" s="46">
        <v>762.82400074480165</v>
      </c>
      <c r="M64" s="45">
        <v>198650</v>
      </c>
      <c r="N64" s="46">
        <v>1327.7561198346452</v>
      </c>
      <c r="O64" s="45">
        <v>203101</v>
      </c>
      <c r="P64" s="46">
        <v>1120.218325890944</v>
      </c>
      <c r="Q64" s="45">
        <v>208182</v>
      </c>
      <c r="R64" s="46">
        <v>1309.551833345196</v>
      </c>
      <c r="S64" s="45">
        <v>210711</v>
      </c>
      <c r="T64" s="46">
        <v>771.18719805470505</v>
      </c>
      <c r="U64" s="45"/>
    </row>
    <row r="65" spans="1:21" ht="14.4" x14ac:dyDescent="0.3">
      <c r="A65" s="1" t="s">
        <v>128</v>
      </c>
      <c r="B65" s="1" t="s">
        <v>129</v>
      </c>
      <c r="C65" s="45">
        <v>345829</v>
      </c>
      <c r="D65" s="46">
        <v>1641</v>
      </c>
      <c r="E65" s="45">
        <v>351438</v>
      </c>
      <c r="F65" s="46">
        <v>1864</v>
      </c>
      <c r="G65" s="45">
        <v>357538</v>
      </c>
      <c r="H65" s="46">
        <v>1519.8220763966697</v>
      </c>
      <c r="I65" s="45">
        <v>363777</v>
      </c>
      <c r="J65" s="46">
        <v>1950.5163696230077</v>
      </c>
      <c r="K65" s="45">
        <v>368301</v>
      </c>
      <c r="L65" s="46">
        <v>1797.0784719452674</v>
      </c>
      <c r="M65" s="45">
        <v>373745</v>
      </c>
      <c r="N65" s="46">
        <v>2814.4437320856232</v>
      </c>
      <c r="O65" s="45">
        <v>378778</v>
      </c>
      <c r="P65" s="46">
        <v>2210.953107688234</v>
      </c>
      <c r="Q65" s="45">
        <v>384774</v>
      </c>
      <c r="R65" s="46">
        <v>2816.0548626308159</v>
      </c>
      <c r="S65" s="45">
        <v>387803</v>
      </c>
      <c r="T65" s="46">
        <v>1966.578411126168</v>
      </c>
      <c r="U65" s="45"/>
    </row>
    <row r="66" spans="1:21" ht="14.4" x14ac:dyDescent="0.3">
      <c r="A66" s="1" t="s">
        <v>130</v>
      </c>
      <c r="B66" s="1" t="s">
        <v>131</v>
      </c>
      <c r="C66" s="45">
        <v>228973</v>
      </c>
      <c r="D66" s="46">
        <v>50</v>
      </c>
      <c r="E66" s="45">
        <v>230066</v>
      </c>
      <c r="F66" s="46">
        <v>71</v>
      </c>
      <c r="G66" s="45">
        <v>231865</v>
      </c>
      <c r="H66" s="46">
        <v>69.58800681162451</v>
      </c>
      <c r="I66" s="45">
        <v>233762</v>
      </c>
      <c r="J66" s="46">
        <v>80.491280111276467</v>
      </c>
      <c r="K66" s="45">
        <v>235811</v>
      </c>
      <c r="L66" s="46">
        <v>101.0052929323397</v>
      </c>
      <c r="M66" s="45">
        <v>237971</v>
      </c>
      <c r="N66" s="46">
        <v>306.87951097472961</v>
      </c>
      <c r="O66" s="45">
        <v>239855</v>
      </c>
      <c r="P66" s="46">
        <v>370.0508042983231</v>
      </c>
      <c r="Q66" s="45">
        <v>241847</v>
      </c>
      <c r="R66" s="46">
        <v>311.31997098934443</v>
      </c>
      <c r="S66" s="45">
        <v>243341</v>
      </c>
      <c r="T66" s="46">
        <v>215.2373572515954</v>
      </c>
      <c r="U66" s="45"/>
    </row>
    <row r="67" spans="1:21" ht="14.4" x14ac:dyDescent="0.3">
      <c r="A67" s="1" t="s">
        <v>132</v>
      </c>
      <c r="B67" s="1" t="s">
        <v>133</v>
      </c>
      <c r="C67" s="45">
        <v>69776</v>
      </c>
      <c r="D67" s="46">
        <v>8</v>
      </c>
      <c r="E67" s="45">
        <v>69429</v>
      </c>
      <c r="F67" s="46">
        <v>11</v>
      </c>
      <c r="G67" s="45">
        <v>69056</v>
      </c>
      <c r="H67" s="46">
        <v>7.8305017681298814</v>
      </c>
      <c r="I67" s="45">
        <v>68471</v>
      </c>
      <c r="J67" s="46">
        <v>9.5694143658719248</v>
      </c>
      <c r="K67" s="45">
        <v>67936</v>
      </c>
      <c r="L67" s="46">
        <v>26.028797039622713</v>
      </c>
      <c r="M67" s="45">
        <v>67769</v>
      </c>
      <c r="N67" s="46">
        <v>29.41763362668479</v>
      </c>
      <c r="O67" s="45">
        <v>67676</v>
      </c>
      <c r="P67" s="46">
        <v>32.428321701279053</v>
      </c>
      <c r="Q67" s="45">
        <v>67532</v>
      </c>
      <c r="R67" s="46">
        <v>41.442505238425973</v>
      </c>
      <c r="S67" s="45">
        <v>67099</v>
      </c>
      <c r="T67" s="46">
        <v>22.88952383380677</v>
      </c>
      <c r="U67" s="45"/>
    </row>
    <row r="68" spans="1:21" ht="14.4" x14ac:dyDescent="0.3">
      <c r="A68" s="1" t="s">
        <v>134</v>
      </c>
      <c r="B68" s="1" t="s">
        <v>135</v>
      </c>
      <c r="C68" s="45">
        <v>173084</v>
      </c>
      <c r="D68" s="46">
        <v>50</v>
      </c>
      <c r="E68" s="45">
        <v>173788</v>
      </c>
      <c r="F68" s="46">
        <v>114</v>
      </c>
      <c r="G68" s="45">
        <v>174971</v>
      </c>
      <c r="H68" s="46">
        <v>73.791660536395739</v>
      </c>
      <c r="I68" s="45">
        <v>176538</v>
      </c>
      <c r="J68" s="46">
        <v>68.39231548248749</v>
      </c>
      <c r="K68" s="45">
        <v>178498</v>
      </c>
      <c r="L68" s="46">
        <v>79.113406341186845</v>
      </c>
      <c r="M68" s="45">
        <v>180676</v>
      </c>
      <c r="N68" s="46">
        <v>123.76613031004393</v>
      </c>
      <c r="O68" s="45">
        <v>181951</v>
      </c>
      <c r="P68" s="46">
        <v>133.94132497339399</v>
      </c>
      <c r="Q68" s="45">
        <v>183768</v>
      </c>
      <c r="R68" s="46">
        <v>171.8908018828927</v>
      </c>
      <c r="S68" s="45">
        <v>184479</v>
      </c>
      <c r="T68" s="46">
        <v>121.3767340629356</v>
      </c>
      <c r="U68" s="45"/>
    </row>
    <row r="69" spans="1:21" ht="14.4" x14ac:dyDescent="0.3">
      <c r="A69" s="1" t="s">
        <v>136</v>
      </c>
      <c r="B69" s="1" t="s">
        <v>137</v>
      </c>
      <c r="C69" s="45">
        <v>164135</v>
      </c>
      <c r="D69" s="46">
        <v>152</v>
      </c>
      <c r="E69" s="45">
        <v>166364</v>
      </c>
      <c r="F69" s="46">
        <v>179</v>
      </c>
      <c r="G69" s="45">
        <v>168550</v>
      </c>
      <c r="H69" s="46">
        <v>176.77897896394336</v>
      </c>
      <c r="I69" s="45">
        <v>170691</v>
      </c>
      <c r="J69" s="46">
        <v>293.08399283431726</v>
      </c>
      <c r="K69" s="45">
        <v>172050</v>
      </c>
      <c r="L69" s="46">
        <v>372.48568669051713</v>
      </c>
      <c r="M69" s="45">
        <v>173374</v>
      </c>
      <c r="N69" s="46">
        <v>361.64296270603552</v>
      </c>
      <c r="O69" s="45">
        <v>174340</v>
      </c>
      <c r="P69" s="46">
        <v>330.1762419691355</v>
      </c>
      <c r="Q69" s="45">
        <v>175226</v>
      </c>
      <c r="R69" s="46">
        <v>526.11672567088908</v>
      </c>
      <c r="S69" s="45">
        <v>175337</v>
      </c>
      <c r="T69" s="46">
        <v>277.21209149183949</v>
      </c>
      <c r="U69" s="45"/>
    </row>
    <row r="70" spans="1:21" ht="14.4" x14ac:dyDescent="0.3">
      <c r="A70" s="1" t="s">
        <v>138</v>
      </c>
      <c r="B70" s="15" t="s">
        <v>139</v>
      </c>
      <c r="C70" s="45">
        <v>112563</v>
      </c>
      <c r="D70" s="46">
        <v>35</v>
      </c>
      <c r="E70" s="45">
        <v>112924</v>
      </c>
      <c r="F70" s="46">
        <v>48</v>
      </c>
      <c r="G70" s="45">
        <v>113003</v>
      </c>
      <c r="H70" s="46">
        <v>40.948248917977672</v>
      </c>
      <c r="I70" s="45">
        <v>113235</v>
      </c>
      <c r="J70" s="46">
        <v>59.584541136887324</v>
      </c>
      <c r="K70" s="45">
        <v>113704</v>
      </c>
      <c r="L70" s="46">
        <v>80.300800187774584</v>
      </c>
      <c r="M70" s="45">
        <v>114256</v>
      </c>
      <c r="N70" s="46">
        <v>116.53670828206019</v>
      </c>
      <c r="O70" s="45">
        <v>114689</v>
      </c>
      <c r="P70" s="46">
        <v>111.7454658221651</v>
      </c>
      <c r="Q70" s="45">
        <v>115212</v>
      </c>
      <c r="R70" s="46">
        <v>162.4420918941276</v>
      </c>
      <c r="S70" s="45">
        <v>116304</v>
      </c>
      <c r="T70" s="46">
        <v>129.83670647372429</v>
      </c>
      <c r="U70" s="45"/>
    </row>
    <row r="71" spans="1:21" ht="14.4" x14ac:dyDescent="0.3">
      <c r="A71" s="1" t="s">
        <v>140</v>
      </c>
      <c r="B71" s="15" t="s">
        <v>141</v>
      </c>
      <c r="C71" s="45">
        <v>173360</v>
      </c>
      <c r="D71" s="46">
        <v>413</v>
      </c>
      <c r="E71" s="45">
        <v>174267</v>
      </c>
      <c r="F71" s="46">
        <v>333</v>
      </c>
      <c r="G71" s="45">
        <v>175538</v>
      </c>
      <c r="H71" s="46">
        <v>265.76796766746673</v>
      </c>
      <c r="I71" s="45">
        <v>177196</v>
      </c>
      <c r="J71" s="46">
        <v>404.58700534192951</v>
      </c>
      <c r="K71" s="45">
        <v>179460</v>
      </c>
      <c r="L71" s="46">
        <v>289.70231177205682</v>
      </c>
      <c r="M71" s="45">
        <v>181241</v>
      </c>
      <c r="N71" s="46">
        <v>642.60674769214052</v>
      </c>
      <c r="O71" s="45">
        <v>184287</v>
      </c>
      <c r="P71" s="46">
        <v>501.52581512404788</v>
      </c>
      <c r="Q71" s="45">
        <v>186946</v>
      </c>
      <c r="R71" s="46">
        <v>687.89497936150428</v>
      </c>
      <c r="S71" s="45">
        <v>188678</v>
      </c>
      <c r="T71" s="46">
        <v>596.0044121762752</v>
      </c>
      <c r="U71" s="45"/>
    </row>
    <row r="72" spans="1:21" ht="14.4" x14ac:dyDescent="0.3">
      <c r="A72" s="1" t="s">
        <v>142</v>
      </c>
      <c r="B72" s="15" t="s">
        <v>143</v>
      </c>
      <c r="C72" s="45">
        <v>154808</v>
      </c>
      <c r="D72" s="46">
        <v>252</v>
      </c>
      <c r="E72" s="45">
        <v>156535</v>
      </c>
      <c r="F72" s="46">
        <v>260</v>
      </c>
      <c r="G72" s="45">
        <v>157840</v>
      </c>
      <c r="H72" s="46">
        <v>293.60040222414671</v>
      </c>
      <c r="I72" s="45">
        <v>159369</v>
      </c>
      <c r="J72" s="46">
        <v>304.91377927905285</v>
      </c>
      <c r="K72" s="45">
        <v>161553</v>
      </c>
      <c r="L72" s="46">
        <v>352.04248779485425</v>
      </c>
      <c r="M72" s="45">
        <v>163999</v>
      </c>
      <c r="N72" s="46">
        <v>431.81245085841169</v>
      </c>
      <c r="O72" s="45">
        <v>166376</v>
      </c>
      <c r="P72" s="46">
        <v>466.85751257938023</v>
      </c>
      <c r="Q72" s="45">
        <v>168814</v>
      </c>
      <c r="R72" s="46">
        <v>606.30765783664515</v>
      </c>
      <c r="S72" s="45">
        <v>169912</v>
      </c>
      <c r="T72" s="46">
        <v>420.4903007243791</v>
      </c>
      <c r="U72" s="45"/>
    </row>
    <row r="73" spans="1:21" ht="14.4" x14ac:dyDescent="0.3">
      <c r="A73" s="1" t="s">
        <v>880</v>
      </c>
      <c r="B73" s="1" t="s">
        <v>144</v>
      </c>
      <c r="C73" s="45">
        <v>331763</v>
      </c>
      <c r="D73" s="46" t="s">
        <v>809</v>
      </c>
      <c r="E73" s="45">
        <v>333489</v>
      </c>
      <c r="F73" s="46" t="s">
        <v>809</v>
      </c>
      <c r="G73" s="45">
        <v>333895</v>
      </c>
      <c r="H73" s="46" t="s">
        <v>809</v>
      </c>
      <c r="I73" s="45">
        <v>333962</v>
      </c>
      <c r="J73" s="46" t="s">
        <v>809</v>
      </c>
      <c r="K73" s="45">
        <v>335133</v>
      </c>
      <c r="L73" s="46" t="s">
        <v>809</v>
      </c>
      <c r="M73" s="45">
        <v>336830</v>
      </c>
      <c r="N73" s="46" t="s">
        <v>809</v>
      </c>
      <c r="O73" s="45">
        <v>338907</v>
      </c>
      <c r="P73" s="46" t="s">
        <v>809</v>
      </c>
      <c r="Q73" s="45">
        <v>339579</v>
      </c>
      <c r="R73" s="46" t="s">
        <v>809</v>
      </c>
      <c r="S73" s="45">
        <v>340220</v>
      </c>
      <c r="T73" s="46" t="s">
        <v>809</v>
      </c>
      <c r="U73" s="45"/>
    </row>
    <row r="74" spans="1:21" ht="14.4" x14ac:dyDescent="0.3">
      <c r="A74" s="1" t="s">
        <v>145</v>
      </c>
      <c r="B74" s="1" t="s">
        <v>146</v>
      </c>
      <c r="C74" s="45">
        <v>228146</v>
      </c>
      <c r="D74" s="46">
        <v>282</v>
      </c>
      <c r="E74" s="45">
        <v>230711</v>
      </c>
      <c r="F74" s="46">
        <v>285</v>
      </c>
      <c r="G74" s="45">
        <v>232774</v>
      </c>
      <c r="H74" s="46">
        <v>272.86554391584826</v>
      </c>
      <c r="I74" s="45">
        <v>234308</v>
      </c>
      <c r="J74" s="46">
        <v>246.70718409958215</v>
      </c>
      <c r="K74" s="45">
        <v>236816</v>
      </c>
      <c r="L74" s="46">
        <v>412.10610560312546</v>
      </c>
      <c r="M74" s="45">
        <v>240016</v>
      </c>
      <c r="N74" s="46">
        <v>397.39222604611842</v>
      </c>
      <c r="O74" s="45">
        <v>242387</v>
      </c>
      <c r="P74" s="46">
        <v>324.95016320085142</v>
      </c>
      <c r="Q74" s="45">
        <v>245095</v>
      </c>
      <c r="R74" s="46">
        <v>535.58022546269774</v>
      </c>
      <c r="S74" s="45">
        <v>246124</v>
      </c>
      <c r="T74" s="46">
        <v>311.023636202852</v>
      </c>
      <c r="U74" s="45"/>
    </row>
    <row r="75" spans="1:21" ht="14.4" x14ac:dyDescent="0.3">
      <c r="A75" s="1" t="s">
        <v>147</v>
      </c>
      <c r="B75" s="1" t="s">
        <v>148</v>
      </c>
      <c r="C75" s="45">
        <v>1050072</v>
      </c>
      <c r="D75" s="46">
        <v>2040</v>
      </c>
      <c r="E75" s="45">
        <v>1061074</v>
      </c>
      <c r="F75" s="46">
        <v>2220</v>
      </c>
      <c r="G75" s="45">
        <v>1074283</v>
      </c>
      <c r="H75" s="46">
        <v>1776.797665422665</v>
      </c>
      <c r="I75" s="45">
        <v>1085198</v>
      </c>
      <c r="J75" s="46">
        <v>2208.8859140154041</v>
      </c>
      <c r="K75" s="45">
        <v>1092190</v>
      </c>
      <c r="L75" s="46">
        <v>3368.5143246106791</v>
      </c>
      <c r="M75" s="45">
        <v>1101521</v>
      </c>
      <c r="N75" s="46">
        <v>3774.2589275843675</v>
      </c>
      <c r="O75" s="45">
        <v>1112950</v>
      </c>
      <c r="P75" s="46">
        <v>4434.588572231617</v>
      </c>
      <c r="Q75" s="45">
        <v>1128077</v>
      </c>
      <c r="R75" s="46">
        <v>6465.9221103243708</v>
      </c>
      <c r="S75" s="45">
        <v>1137123</v>
      </c>
      <c r="T75" s="46">
        <v>4562.4762758996239</v>
      </c>
      <c r="U75" s="45"/>
    </row>
    <row r="76" spans="1:21" ht="14.4" x14ac:dyDescent="0.3">
      <c r="A76" s="1" t="s">
        <v>149</v>
      </c>
      <c r="B76" s="1" t="s">
        <v>150</v>
      </c>
      <c r="C76" s="45">
        <v>93511</v>
      </c>
      <c r="D76" s="46">
        <v>23</v>
      </c>
      <c r="E76" s="45">
        <v>93935</v>
      </c>
      <c r="F76" s="46">
        <v>31</v>
      </c>
      <c r="G76" s="45">
        <v>94132</v>
      </c>
      <c r="H76" s="46">
        <v>21.479581718482777</v>
      </c>
      <c r="I76" s="45">
        <v>94608</v>
      </c>
      <c r="J76" s="46">
        <v>26.538885126107019</v>
      </c>
      <c r="K76" s="45">
        <v>95105</v>
      </c>
      <c r="L76" s="46">
        <v>30.576284398174792</v>
      </c>
      <c r="M76" s="45">
        <v>95836</v>
      </c>
      <c r="N76" s="46">
        <v>48.450533619563203</v>
      </c>
      <c r="O76" s="45">
        <v>96458</v>
      </c>
      <c r="P76" s="46">
        <v>48.543295601582962</v>
      </c>
      <c r="Q76" s="45">
        <v>97562</v>
      </c>
      <c r="R76" s="46">
        <v>60.852634571706389</v>
      </c>
      <c r="S76" s="45">
        <v>98977</v>
      </c>
      <c r="T76" s="46">
        <v>53.845831579009463</v>
      </c>
      <c r="U76" s="45"/>
    </row>
    <row r="77" spans="1:21" ht="14.4" x14ac:dyDescent="0.3">
      <c r="A77" s="1" t="s">
        <v>151</v>
      </c>
      <c r="B77" s="1" t="s">
        <v>152</v>
      </c>
      <c r="C77" s="45">
        <v>146197</v>
      </c>
      <c r="D77" s="46">
        <v>39</v>
      </c>
      <c r="E77" s="45">
        <v>146966</v>
      </c>
      <c r="F77" s="46">
        <v>64</v>
      </c>
      <c r="G77" s="45">
        <v>147657</v>
      </c>
      <c r="H77" s="46">
        <v>65.920877486287651</v>
      </c>
      <c r="I77" s="45">
        <v>147854</v>
      </c>
      <c r="J77" s="46">
        <v>77.369464968847183</v>
      </c>
      <c r="K77" s="45">
        <v>147763</v>
      </c>
      <c r="L77" s="46">
        <v>96.815513680256217</v>
      </c>
      <c r="M77" s="45">
        <v>147416</v>
      </c>
      <c r="N77" s="46">
        <v>154.23275148529544</v>
      </c>
      <c r="O77" s="45">
        <v>147856</v>
      </c>
      <c r="P77" s="46">
        <v>179.02533890440159</v>
      </c>
      <c r="Q77" s="45">
        <v>148462</v>
      </c>
      <c r="R77" s="46">
        <v>197.3991164740327</v>
      </c>
      <c r="S77" s="45">
        <v>148772</v>
      </c>
      <c r="T77" s="46">
        <v>137.8934021108148</v>
      </c>
      <c r="U77" s="45"/>
    </row>
    <row r="78" spans="1:21" ht="14.4" x14ac:dyDescent="0.3">
      <c r="A78" s="1" t="s">
        <v>153</v>
      </c>
      <c r="B78" s="1" t="s">
        <v>154</v>
      </c>
      <c r="C78" s="45">
        <v>142578</v>
      </c>
      <c r="D78" s="46">
        <v>167</v>
      </c>
      <c r="E78" s="45">
        <v>142753</v>
      </c>
      <c r="F78" s="46">
        <v>215</v>
      </c>
      <c r="G78" s="45">
        <v>142080</v>
      </c>
      <c r="H78" s="46">
        <v>178.80663351077987</v>
      </c>
      <c r="I78" s="45">
        <v>142037</v>
      </c>
      <c r="J78" s="46">
        <v>262.61685939114636</v>
      </c>
      <c r="K78" s="45">
        <v>141603</v>
      </c>
      <c r="L78" s="46">
        <v>257.42644314502741</v>
      </c>
      <c r="M78" s="45">
        <v>140898</v>
      </c>
      <c r="N78" s="46">
        <v>270.14362611232025</v>
      </c>
      <c r="O78" s="45">
        <v>140162</v>
      </c>
      <c r="P78" s="46">
        <v>146.5421844636613</v>
      </c>
      <c r="Q78" s="45">
        <v>139983</v>
      </c>
      <c r="R78" s="46">
        <v>229.62772070108349</v>
      </c>
      <c r="S78" s="45">
        <v>139870</v>
      </c>
      <c r="T78" s="46">
        <v>131.58873404384391</v>
      </c>
      <c r="U78" s="45"/>
    </row>
    <row r="79" spans="1:21" ht="14.4" x14ac:dyDescent="0.3">
      <c r="A79" s="1" t="s">
        <v>155</v>
      </c>
      <c r="B79" s="1" t="s">
        <v>881</v>
      </c>
      <c r="C79" s="45">
        <v>69850</v>
      </c>
      <c r="D79" s="46">
        <v>9</v>
      </c>
      <c r="E79" s="45">
        <v>69798</v>
      </c>
      <c r="F79" s="46">
        <v>5</v>
      </c>
      <c r="G79" s="45">
        <v>69812</v>
      </c>
      <c r="H79" s="46">
        <v>11.547310417499141</v>
      </c>
      <c r="I79" s="45">
        <v>69806</v>
      </c>
      <c r="J79" s="46">
        <v>11.419501870732098</v>
      </c>
      <c r="K79" s="45">
        <v>69764</v>
      </c>
      <c r="L79" s="46">
        <v>14.864989943667844</v>
      </c>
      <c r="M79" s="45">
        <v>69653</v>
      </c>
      <c r="N79" s="46">
        <v>31.505125234200392</v>
      </c>
      <c r="O79" s="45">
        <v>69547</v>
      </c>
      <c r="P79" s="46">
        <v>23.806167362590489</v>
      </c>
      <c r="Q79" s="45">
        <v>69630</v>
      </c>
      <c r="R79" s="46">
        <v>22.16012623668766</v>
      </c>
      <c r="S79" s="45">
        <v>69609</v>
      </c>
      <c r="T79" s="46">
        <v>15.94307646093994</v>
      </c>
      <c r="U79" s="45"/>
    </row>
    <row r="80" spans="1:21" ht="14.4" x14ac:dyDescent="0.3">
      <c r="A80" s="1" t="s">
        <v>156</v>
      </c>
      <c r="B80" s="1" t="s">
        <v>157</v>
      </c>
      <c r="C80" s="45">
        <v>75224</v>
      </c>
      <c r="D80" s="46">
        <v>13</v>
      </c>
      <c r="E80" s="45">
        <v>75691</v>
      </c>
      <c r="F80" s="46">
        <v>19</v>
      </c>
      <c r="G80" s="45">
        <v>76029</v>
      </c>
      <c r="H80" s="46">
        <v>24.142589284622712</v>
      </c>
      <c r="I80" s="45">
        <v>76480</v>
      </c>
      <c r="J80" s="46">
        <v>43.736887680551455</v>
      </c>
      <c r="K80" s="45">
        <v>76774</v>
      </c>
      <c r="L80" s="46">
        <v>72.638644840796445</v>
      </c>
      <c r="M80" s="45">
        <v>77231</v>
      </c>
      <c r="N80" s="46">
        <v>72.582634605816253</v>
      </c>
      <c r="O80" s="45">
        <v>77917</v>
      </c>
      <c r="P80" s="46">
        <v>101.4073923362111</v>
      </c>
      <c r="Q80" s="45">
        <v>78225</v>
      </c>
      <c r="R80" s="46">
        <v>111.5655159751945</v>
      </c>
      <c r="S80" s="45">
        <v>79098</v>
      </c>
      <c r="T80" s="46">
        <v>68.889445072047437</v>
      </c>
      <c r="U80" s="45"/>
    </row>
    <row r="81" spans="1:21" ht="14.4" x14ac:dyDescent="0.3">
      <c r="A81" s="1" t="s">
        <v>158</v>
      </c>
      <c r="B81" s="1" t="s">
        <v>159</v>
      </c>
      <c r="C81" s="45">
        <v>273049</v>
      </c>
      <c r="D81" s="46">
        <v>196</v>
      </c>
      <c r="E81" s="45">
        <v>275168</v>
      </c>
      <c r="F81" s="46">
        <v>267</v>
      </c>
      <c r="G81" s="45">
        <v>277296</v>
      </c>
      <c r="H81" s="46">
        <v>193.0034705358344</v>
      </c>
      <c r="I81" s="45">
        <v>279084</v>
      </c>
      <c r="J81" s="46">
        <v>221.06018787809177</v>
      </c>
      <c r="K81" s="45">
        <v>280271</v>
      </c>
      <c r="L81" s="46">
        <v>236.59705937056174</v>
      </c>
      <c r="M81" s="45">
        <v>280788</v>
      </c>
      <c r="N81" s="46">
        <v>301.39938035643723</v>
      </c>
      <c r="O81" s="45">
        <v>281828</v>
      </c>
      <c r="P81" s="46">
        <v>325.86195406187647</v>
      </c>
      <c r="Q81" s="45">
        <v>283536</v>
      </c>
      <c r="R81" s="46">
        <v>450.48437385158661</v>
      </c>
      <c r="S81" s="45">
        <v>284813</v>
      </c>
      <c r="T81" s="46">
        <v>315.64942375300149</v>
      </c>
      <c r="U81" s="45"/>
    </row>
    <row r="82" spans="1:21" ht="14.4" x14ac:dyDescent="0.3">
      <c r="A82" s="1" t="s">
        <v>160</v>
      </c>
      <c r="B82" s="15" t="s">
        <v>161</v>
      </c>
      <c r="C82" s="45">
        <v>63399</v>
      </c>
      <c r="D82" s="46">
        <v>448</v>
      </c>
      <c r="E82" s="45">
        <v>64475</v>
      </c>
      <c r="F82" s="46">
        <v>583</v>
      </c>
      <c r="G82" s="45">
        <v>64615</v>
      </c>
      <c r="H82" s="46">
        <v>933.01804117834774</v>
      </c>
      <c r="I82" s="45">
        <v>64855</v>
      </c>
      <c r="J82" s="46">
        <v>961.86492304819649</v>
      </c>
      <c r="K82" s="45">
        <v>65831</v>
      </c>
      <c r="L82" s="46">
        <v>1188.9494430520324</v>
      </c>
      <c r="M82" s="45">
        <v>66454</v>
      </c>
      <c r="N82" s="46">
        <v>889.58470899190843</v>
      </c>
      <c r="O82" s="45">
        <v>66876</v>
      </c>
      <c r="P82" s="46">
        <v>771.04700812019576</v>
      </c>
      <c r="Q82" s="45">
        <v>67709</v>
      </c>
      <c r="R82" s="46">
        <v>1320.1889037020189</v>
      </c>
      <c r="S82" s="45">
        <v>68488</v>
      </c>
      <c r="T82" s="46">
        <v>892.67028794731641</v>
      </c>
      <c r="U82" s="45"/>
    </row>
    <row r="83" spans="1:21" ht="14.4" x14ac:dyDescent="0.3">
      <c r="A83" s="1" t="s">
        <v>882</v>
      </c>
      <c r="B83" s="1" t="s">
        <v>843</v>
      </c>
      <c r="C83" s="45">
        <v>366948</v>
      </c>
      <c r="D83" s="46">
        <v>1283</v>
      </c>
      <c r="E83" s="45">
        <v>373760</v>
      </c>
      <c r="F83" s="46">
        <v>1340</v>
      </c>
      <c r="G83" s="45">
        <v>379441</v>
      </c>
      <c r="H83" s="46">
        <v>1209.8003311772318</v>
      </c>
      <c r="I83" s="45">
        <v>382788</v>
      </c>
      <c r="J83" s="46">
        <v>850.38632321888213</v>
      </c>
      <c r="K83" s="45">
        <v>385178</v>
      </c>
      <c r="L83" s="46">
        <v>956.57715317427278</v>
      </c>
      <c r="M83" s="45">
        <v>388358</v>
      </c>
      <c r="N83" s="46">
        <v>1249.3803797786195</v>
      </c>
      <c r="O83" s="45">
        <v>390889</v>
      </c>
      <c r="P83" s="46">
        <v>1302.7756888673766</v>
      </c>
      <c r="Q83" s="45">
        <v>394009</v>
      </c>
      <c r="R83" s="46">
        <v>1511.170809207666</v>
      </c>
      <c r="S83" s="45">
        <v>395638</v>
      </c>
      <c r="T83" s="46">
        <v>1190.1813365833445</v>
      </c>
      <c r="U83" s="45"/>
    </row>
    <row r="84" spans="1:21" ht="14.4" x14ac:dyDescent="0.3">
      <c r="A84" s="1" t="s">
        <v>163</v>
      </c>
      <c r="B84" s="1" t="s">
        <v>164</v>
      </c>
      <c r="C84" s="45">
        <v>111916</v>
      </c>
      <c r="D84" s="46">
        <v>172</v>
      </c>
      <c r="E84" s="45">
        <v>112893</v>
      </c>
      <c r="F84" s="46">
        <v>177</v>
      </c>
      <c r="G84" s="45">
        <v>113696</v>
      </c>
      <c r="H84" s="46">
        <v>240.32109178123864</v>
      </c>
      <c r="I84" s="45">
        <v>115089</v>
      </c>
      <c r="J84" s="46">
        <v>216.71357271388297</v>
      </c>
      <c r="K84" s="45">
        <v>116543</v>
      </c>
      <c r="L84" s="46">
        <v>208.40143383699274</v>
      </c>
      <c r="M84" s="45">
        <v>117997</v>
      </c>
      <c r="N84" s="46">
        <v>213.99664052607119</v>
      </c>
      <c r="O84" s="45">
        <v>119205</v>
      </c>
      <c r="P84" s="46">
        <v>292.54223034542582</v>
      </c>
      <c r="Q84" s="45">
        <v>119730</v>
      </c>
      <c r="R84" s="46">
        <v>320.32995916856498</v>
      </c>
      <c r="S84" s="45">
        <v>120377</v>
      </c>
      <c r="T84" s="46">
        <v>193.8072684948778</v>
      </c>
      <c r="U84" s="45"/>
    </row>
    <row r="85" spans="1:21" ht="14.4" x14ac:dyDescent="0.3">
      <c r="A85" s="1" t="s">
        <v>165</v>
      </c>
      <c r="B85" s="1" t="s">
        <v>166</v>
      </c>
      <c r="C85" s="45">
        <v>512392</v>
      </c>
      <c r="D85" s="46">
        <v>473</v>
      </c>
      <c r="E85" s="45">
        <v>518002</v>
      </c>
      <c r="F85" s="46">
        <v>593</v>
      </c>
      <c r="G85" s="45">
        <v>523115</v>
      </c>
      <c r="H85" s="46">
        <v>428.78408905154322</v>
      </c>
      <c r="I85" s="45">
        <v>524386</v>
      </c>
      <c r="J85" s="46">
        <v>642.68984253431279</v>
      </c>
      <c r="K85" s="45">
        <v>525936</v>
      </c>
      <c r="L85" s="46">
        <v>854.57439531400883</v>
      </c>
      <c r="M85" s="45">
        <v>527567</v>
      </c>
      <c r="N85" s="46">
        <v>1257.168204662717</v>
      </c>
      <c r="O85" s="45">
        <v>529879</v>
      </c>
      <c r="P85" s="46">
        <v>937.85121523187149</v>
      </c>
      <c r="Q85" s="45">
        <v>532539</v>
      </c>
      <c r="R85" s="46">
        <v>1100.785614253417</v>
      </c>
      <c r="S85" s="45">
        <v>534800</v>
      </c>
      <c r="T85" s="46">
        <v>800.1416977738063</v>
      </c>
      <c r="U85" s="45"/>
    </row>
    <row r="86" spans="1:21" ht="14.4" x14ac:dyDescent="0.3">
      <c r="A86" s="1" t="s">
        <v>167</v>
      </c>
      <c r="B86" s="1" t="s">
        <v>168</v>
      </c>
      <c r="C86" s="45">
        <v>144589</v>
      </c>
      <c r="D86" s="46">
        <v>37</v>
      </c>
      <c r="E86" s="45">
        <v>145972</v>
      </c>
      <c r="F86" s="46">
        <v>43</v>
      </c>
      <c r="G86" s="45">
        <v>147514</v>
      </c>
      <c r="H86" s="46">
        <v>114.15442656439505</v>
      </c>
      <c r="I86" s="45">
        <v>148375</v>
      </c>
      <c r="J86" s="46">
        <v>76.596982856411316</v>
      </c>
      <c r="K86" s="45">
        <v>149150</v>
      </c>
      <c r="L86" s="46">
        <v>86.173460148429598</v>
      </c>
      <c r="M86" s="45">
        <v>150076</v>
      </c>
      <c r="N86" s="46">
        <v>127.09058845308837</v>
      </c>
      <c r="O86" s="45">
        <v>150530</v>
      </c>
      <c r="P86" s="46">
        <v>138.0766289538366</v>
      </c>
      <c r="Q86" s="45">
        <v>151233</v>
      </c>
      <c r="R86" s="46">
        <v>138.87370792157</v>
      </c>
      <c r="S86" s="45">
        <v>151677</v>
      </c>
      <c r="T86" s="46">
        <v>81.002095590311541</v>
      </c>
      <c r="U86" s="45"/>
    </row>
    <row r="87" spans="1:21" ht="14.4" x14ac:dyDescent="0.3">
      <c r="A87" s="1" t="s">
        <v>169</v>
      </c>
      <c r="B87" s="1" t="s">
        <v>170</v>
      </c>
      <c r="C87" s="45">
        <v>129431</v>
      </c>
      <c r="D87" s="46">
        <v>85</v>
      </c>
      <c r="E87" s="45">
        <v>129932</v>
      </c>
      <c r="F87" s="46">
        <v>132</v>
      </c>
      <c r="G87" s="45">
        <v>131009</v>
      </c>
      <c r="H87" s="46">
        <v>144.21189996721131</v>
      </c>
      <c r="I87" s="45">
        <v>131857</v>
      </c>
      <c r="J87" s="46">
        <v>195.54671844604013</v>
      </c>
      <c r="K87" s="45">
        <v>132995</v>
      </c>
      <c r="L87" s="46">
        <v>165.67932589622802</v>
      </c>
      <c r="M87" s="45">
        <v>134287</v>
      </c>
      <c r="N87" s="46">
        <v>202.19723756484427</v>
      </c>
      <c r="O87" s="45">
        <v>135698</v>
      </c>
      <c r="P87" s="46">
        <v>201.5416115556734</v>
      </c>
      <c r="Q87" s="45">
        <v>137123</v>
      </c>
      <c r="R87" s="46">
        <v>238.8220780586081</v>
      </c>
      <c r="S87" s="45">
        <v>138602</v>
      </c>
      <c r="T87" s="46">
        <v>200.5628455628794</v>
      </c>
      <c r="U87" s="45"/>
    </row>
    <row r="88" spans="1:21" ht="14.4" x14ac:dyDescent="0.3">
      <c r="A88" s="1" t="s">
        <v>171</v>
      </c>
      <c r="B88" s="1" t="s">
        <v>172</v>
      </c>
      <c r="C88" s="45">
        <v>298118</v>
      </c>
      <c r="D88" s="46">
        <v>2133</v>
      </c>
      <c r="E88" s="45">
        <v>304785</v>
      </c>
      <c r="F88" s="46">
        <v>2385</v>
      </c>
      <c r="G88" s="45">
        <v>312245</v>
      </c>
      <c r="H88" s="46">
        <v>1778.9345064140289</v>
      </c>
      <c r="I88" s="45">
        <v>314593</v>
      </c>
      <c r="J88" s="46">
        <v>2056.4577703892119</v>
      </c>
      <c r="K88" s="45">
        <v>317112</v>
      </c>
      <c r="L88" s="46">
        <v>2121.5190294642562</v>
      </c>
      <c r="M88" s="45">
        <v>320101</v>
      </c>
      <c r="N88" s="46">
        <v>3571.8630655266525</v>
      </c>
      <c r="O88" s="45">
        <v>323443</v>
      </c>
      <c r="P88" s="46">
        <v>3149.8908177384901</v>
      </c>
      <c r="Q88" s="45">
        <v>326427</v>
      </c>
      <c r="R88" s="46">
        <v>3377.3246950747939</v>
      </c>
      <c r="S88" s="45">
        <v>329102</v>
      </c>
      <c r="T88" s="46">
        <v>2087.5303482045501</v>
      </c>
      <c r="U88" s="45"/>
    </row>
    <row r="89" spans="1:21" ht="14.4" x14ac:dyDescent="0.3">
      <c r="A89" s="1" t="s">
        <v>173</v>
      </c>
      <c r="B89" s="1" t="s">
        <v>174</v>
      </c>
      <c r="C89" s="45">
        <v>72663</v>
      </c>
      <c r="D89" s="46">
        <v>32</v>
      </c>
      <c r="E89" s="45">
        <v>73301</v>
      </c>
      <c r="F89" s="46">
        <v>35</v>
      </c>
      <c r="G89" s="45">
        <v>73841</v>
      </c>
      <c r="H89" s="46">
        <v>17.951405642720278</v>
      </c>
      <c r="I89" s="45">
        <v>74142</v>
      </c>
      <c r="J89" s="46">
        <v>38.14270894411294</v>
      </c>
      <c r="K89" s="45">
        <v>74734</v>
      </c>
      <c r="L89" s="46">
        <v>45.081571556600423</v>
      </c>
      <c r="M89" s="45">
        <v>75914</v>
      </c>
      <c r="N89" s="46">
        <v>57.957583756928884</v>
      </c>
      <c r="O89" s="45">
        <v>76403</v>
      </c>
      <c r="P89" s="46">
        <v>65.046458233305401</v>
      </c>
      <c r="Q89" s="45">
        <v>76769</v>
      </c>
      <c r="R89" s="46">
        <v>65.45807462321207</v>
      </c>
      <c r="S89" s="45">
        <v>76575</v>
      </c>
      <c r="T89" s="46">
        <v>54.596933303919272</v>
      </c>
      <c r="U89" s="45"/>
    </row>
    <row r="90" spans="1:21" ht="14.4" x14ac:dyDescent="0.3">
      <c r="A90" s="1" t="s">
        <v>175</v>
      </c>
      <c r="B90" s="1" t="s">
        <v>883</v>
      </c>
      <c r="C90" s="45">
        <v>137783</v>
      </c>
      <c r="D90" s="46">
        <v>22</v>
      </c>
      <c r="E90" s="45">
        <v>138471</v>
      </c>
      <c r="F90" s="46">
        <v>32</v>
      </c>
      <c r="G90" s="45">
        <v>139410</v>
      </c>
      <c r="H90" s="46">
        <v>26.428074193716824</v>
      </c>
      <c r="I90" s="45">
        <v>139769</v>
      </c>
      <c r="J90" s="46">
        <v>38.212646571725884</v>
      </c>
      <c r="K90" s="45">
        <v>140536</v>
      </c>
      <c r="L90" s="46">
        <v>24.040354008866199</v>
      </c>
      <c r="M90" s="45">
        <v>141287</v>
      </c>
      <c r="N90" s="46">
        <v>43.981842641694286</v>
      </c>
      <c r="O90" s="45">
        <v>142259</v>
      </c>
      <c r="P90" s="46">
        <v>40.470706034451929</v>
      </c>
      <c r="Q90" s="45">
        <v>143408</v>
      </c>
      <c r="R90" s="46">
        <v>45.358022648903479</v>
      </c>
      <c r="S90" s="45">
        <v>144288</v>
      </c>
      <c r="T90" s="46">
        <v>30.83068445026775</v>
      </c>
      <c r="U90" s="45"/>
    </row>
    <row r="91" spans="1:21" ht="14.4" x14ac:dyDescent="0.3">
      <c r="A91" s="1" t="s">
        <v>176</v>
      </c>
      <c r="B91" s="1" t="s">
        <v>177</v>
      </c>
      <c r="C91" s="45">
        <v>265584</v>
      </c>
      <c r="D91" s="46">
        <v>1444</v>
      </c>
      <c r="E91" s="45">
        <v>269495</v>
      </c>
      <c r="F91" s="46">
        <v>1474</v>
      </c>
      <c r="G91" s="45">
        <v>272952</v>
      </c>
      <c r="H91" s="46">
        <v>1345.9531042561034</v>
      </c>
      <c r="I91" s="45">
        <v>275724</v>
      </c>
      <c r="J91" s="46">
        <v>1576.7332485161521</v>
      </c>
      <c r="K91" s="45">
        <v>277991</v>
      </c>
      <c r="L91" s="46">
        <v>2301.0726982716669</v>
      </c>
      <c r="M91" s="45">
        <v>280650</v>
      </c>
      <c r="N91" s="46">
        <v>3659.3345806028133</v>
      </c>
      <c r="O91" s="45">
        <v>284073</v>
      </c>
      <c r="P91" s="46">
        <v>2178.8806640463772</v>
      </c>
      <c r="Q91" s="45">
        <v>287173</v>
      </c>
      <c r="R91" s="46">
        <v>2949.7820816822732</v>
      </c>
      <c r="S91" s="45">
        <v>288155</v>
      </c>
      <c r="T91" s="46">
        <v>2292.720859469382</v>
      </c>
      <c r="U91" s="45"/>
    </row>
    <row r="92" spans="1:21" ht="14.4" x14ac:dyDescent="0.3">
      <c r="A92" s="1" t="s">
        <v>178</v>
      </c>
      <c r="B92" s="1" t="s">
        <v>179</v>
      </c>
      <c r="C92" s="45">
        <v>418990</v>
      </c>
      <c r="D92" s="46">
        <v>1142</v>
      </c>
      <c r="E92" s="45">
        <v>423044</v>
      </c>
      <c r="F92" s="46">
        <v>1411</v>
      </c>
      <c r="G92" s="45">
        <v>428074</v>
      </c>
      <c r="H92" s="46">
        <v>849.3926362050247</v>
      </c>
      <c r="I92" s="45">
        <v>433043</v>
      </c>
      <c r="J92" s="46">
        <v>945.14562073344507</v>
      </c>
      <c r="K92" s="45">
        <v>438386</v>
      </c>
      <c r="L92" s="46">
        <v>1051.1311718894497</v>
      </c>
      <c r="M92" s="45">
        <v>443791</v>
      </c>
      <c r="N92" s="46">
        <v>1554.5592684118255</v>
      </c>
      <c r="O92" s="45">
        <v>450640</v>
      </c>
      <c r="P92" s="46">
        <v>1317.0381413645209</v>
      </c>
      <c r="Q92" s="45">
        <v>455966</v>
      </c>
      <c r="R92" s="46">
        <v>1916.518359000481</v>
      </c>
      <c r="S92" s="45">
        <v>459252</v>
      </c>
      <c r="T92" s="46">
        <v>1388.5532442930589</v>
      </c>
      <c r="U92" s="45"/>
    </row>
    <row r="93" spans="1:21" ht="14.4" x14ac:dyDescent="0.3">
      <c r="A93" s="1" t="s">
        <v>180</v>
      </c>
      <c r="B93" s="1" t="s">
        <v>181</v>
      </c>
      <c r="C93" s="45">
        <v>123819</v>
      </c>
      <c r="D93" s="46">
        <v>26</v>
      </c>
      <c r="E93" s="45">
        <v>124483</v>
      </c>
      <c r="F93" s="46">
        <v>37</v>
      </c>
      <c r="G93" s="45">
        <v>124740</v>
      </c>
      <c r="H93" s="46">
        <v>31.103797665962723</v>
      </c>
      <c r="I93" s="45">
        <v>125173</v>
      </c>
      <c r="J93" s="46">
        <v>24.39778980650572</v>
      </c>
      <c r="K93" s="45">
        <v>125499</v>
      </c>
      <c r="L93" s="46">
        <v>50.307316008719667</v>
      </c>
      <c r="M93" s="45">
        <v>125956</v>
      </c>
      <c r="N93" s="46">
        <v>58.109957991269631</v>
      </c>
      <c r="O93" s="45">
        <v>126626</v>
      </c>
      <c r="P93" s="46">
        <v>124.14793169474061</v>
      </c>
      <c r="Q93" s="45">
        <v>127402</v>
      </c>
      <c r="R93" s="46">
        <v>73.118439918949349</v>
      </c>
      <c r="S93" s="45">
        <v>128535</v>
      </c>
      <c r="T93" s="46">
        <v>79.045172965411751</v>
      </c>
      <c r="U93" s="45"/>
    </row>
    <row r="94" spans="1:21" ht="14.4" x14ac:dyDescent="0.3">
      <c r="A94" s="1" t="s">
        <v>182</v>
      </c>
      <c r="B94" s="1" t="s">
        <v>183</v>
      </c>
      <c r="C94" s="45">
        <v>306924</v>
      </c>
      <c r="D94" s="46">
        <v>340</v>
      </c>
      <c r="E94" s="45">
        <v>308560</v>
      </c>
      <c r="F94" s="46">
        <v>362</v>
      </c>
      <c r="G94" s="45">
        <v>310554</v>
      </c>
      <c r="H94" s="46">
        <v>348.8644494059663</v>
      </c>
      <c r="I94" s="45">
        <v>314039</v>
      </c>
      <c r="J94" s="46">
        <v>354.77148167244894</v>
      </c>
      <c r="K94" s="45">
        <v>318167</v>
      </c>
      <c r="L94" s="46">
        <v>449.80048337483117</v>
      </c>
      <c r="M94" s="45">
        <v>321602</v>
      </c>
      <c r="N94" s="46">
        <v>535.23434485974951</v>
      </c>
      <c r="O94" s="45">
        <v>325303</v>
      </c>
      <c r="P94" s="46">
        <v>429.16453832941153</v>
      </c>
      <c r="Q94" s="45">
        <v>327580</v>
      </c>
      <c r="R94" s="46">
        <v>637.38326190485805</v>
      </c>
      <c r="S94" s="45">
        <v>329391</v>
      </c>
      <c r="T94" s="46">
        <v>379.99959403621131</v>
      </c>
      <c r="U94" s="45"/>
    </row>
    <row r="95" spans="1:21" ht="14.4" x14ac:dyDescent="0.3">
      <c r="A95" s="1" t="s">
        <v>184</v>
      </c>
      <c r="B95" s="1" t="s">
        <v>185</v>
      </c>
      <c r="C95" s="45">
        <v>93444</v>
      </c>
      <c r="D95" s="46">
        <v>26</v>
      </c>
      <c r="E95" s="45">
        <v>93507</v>
      </c>
      <c r="F95" s="46">
        <v>19</v>
      </c>
      <c r="G95" s="45">
        <v>93732</v>
      </c>
      <c r="H95" s="46">
        <v>17.991201609403568</v>
      </c>
      <c r="I95" s="45">
        <v>94281</v>
      </c>
      <c r="J95" s="46">
        <v>21.508087820248278</v>
      </c>
      <c r="K95" s="45">
        <v>94806</v>
      </c>
      <c r="L95" s="46">
        <v>19.692579845958939</v>
      </c>
      <c r="M95" s="45">
        <v>95519</v>
      </c>
      <c r="N95" s="46">
        <v>22.622985195145787</v>
      </c>
      <c r="O95" s="45">
        <v>95800</v>
      </c>
      <c r="P95" s="46">
        <v>23.92444626694061</v>
      </c>
      <c r="Q95" s="45">
        <v>96770</v>
      </c>
      <c r="R95" s="46">
        <v>34.083485077881242</v>
      </c>
      <c r="S95" s="45">
        <v>97594</v>
      </c>
      <c r="T95" s="46">
        <v>27.714090048063799</v>
      </c>
      <c r="U95" s="45"/>
    </row>
    <row r="96" spans="1:21" ht="14.4" x14ac:dyDescent="0.3">
      <c r="A96" s="1" t="s">
        <v>186</v>
      </c>
      <c r="B96" s="1" t="s">
        <v>187</v>
      </c>
      <c r="C96" s="45">
        <v>92395</v>
      </c>
      <c r="D96" s="46">
        <v>36</v>
      </c>
      <c r="E96" s="45">
        <v>93085</v>
      </c>
      <c r="F96" s="46">
        <v>55</v>
      </c>
      <c r="G96" s="45">
        <v>93702</v>
      </c>
      <c r="H96" s="46">
        <v>48.19715285899089</v>
      </c>
      <c r="I96" s="45">
        <v>94595</v>
      </c>
      <c r="J96" s="46">
        <v>65.046442733384893</v>
      </c>
      <c r="K96" s="45">
        <v>95107</v>
      </c>
      <c r="L96" s="46">
        <v>88.885733850679699</v>
      </c>
      <c r="M96" s="45">
        <v>95837</v>
      </c>
      <c r="N96" s="46">
        <v>124.31939606316161</v>
      </c>
      <c r="O96" s="45">
        <v>96311</v>
      </c>
      <c r="P96" s="46">
        <v>133.47175448086949</v>
      </c>
      <c r="Q96" s="45">
        <v>96881</v>
      </c>
      <c r="R96" s="46">
        <v>168.00453975622619</v>
      </c>
      <c r="S96" s="45">
        <v>96762</v>
      </c>
      <c r="T96" s="46">
        <v>107.46253242140359</v>
      </c>
      <c r="U96" s="45"/>
    </row>
    <row r="97" spans="1:21" ht="14.4" x14ac:dyDescent="0.3">
      <c r="A97" s="1" t="s">
        <v>188</v>
      </c>
      <c r="B97" s="1" t="s">
        <v>189</v>
      </c>
      <c r="C97" s="45">
        <v>109217</v>
      </c>
      <c r="D97" s="46">
        <v>102</v>
      </c>
      <c r="E97" s="45">
        <v>109252</v>
      </c>
      <c r="F97" s="46">
        <v>150</v>
      </c>
      <c r="G97" s="45">
        <v>109749</v>
      </c>
      <c r="H97" s="46">
        <v>182.58386048403776</v>
      </c>
      <c r="I97" s="45">
        <v>110568</v>
      </c>
      <c r="J97" s="46">
        <v>143.41494543486959</v>
      </c>
      <c r="K97" s="45">
        <v>111077</v>
      </c>
      <c r="L97" s="46">
        <v>132.31946701643889</v>
      </c>
      <c r="M97" s="45">
        <v>111534</v>
      </c>
      <c r="N97" s="46">
        <v>292.34770161937945</v>
      </c>
      <c r="O97" s="45">
        <v>111837</v>
      </c>
      <c r="P97" s="46">
        <v>328.5979306312953</v>
      </c>
      <c r="Q97" s="45">
        <v>112116</v>
      </c>
      <c r="R97" s="46">
        <v>353.32296933060309</v>
      </c>
      <c r="S97" s="45">
        <v>112718</v>
      </c>
      <c r="T97" s="46">
        <v>332.30363619306462</v>
      </c>
      <c r="U97" s="45"/>
    </row>
    <row r="98" spans="1:21" ht="14.4" x14ac:dyDescent="0.3">
      <c r="A98" s="1" t="s">
        <v>934</v>
      </c>
      <c r="B98" s="1" t="s">
        <v>38</v>
      </c>
      <c r="C98" s="45">
        <v>498813</v>
      </c>
      <c r="D98" s="46">
        <v>412</v>
      </c>
      <c r="E98" s="45">
        <v>502820</v>
      </c>
      <c r="F98" s="46">
        <v>419</v>
      </c>
      <c r="G98" s="45">
        <v>506550</v>
      </c>
      <c r="H98" s="46">
        <v>268.39859916062551</v>
      </c>
      <c r="I98" s="45">
        <v>510983</v>
      </c>
      <c r="J98" s="46">
        <v>341.28520940436294</v>
      </c>
      <c r="K98" s="45">
        <v>515533</v>
      </c>
      <c r="L98" s="46">
        <v>396.31699239985471</v>
      </c>
      <c r="M98" s="45">
        <v>520900</v>
      </c>
      <c r="N98" s="46">
        <v>619.29815393374884</v>
      </c>
      <c r="O98" s="45">
        <v>527114</v>
      </c>
      <c r="P98" s="46">
        <v>837.06345123203437</v>
      </c>
      <c r="Q98" s="45">
        <v>533056</v>
      </c>
      <c r="R98" s="46">
        <v>985.75441150507186</v>
      </c>
      <c r="S98" s="45">
        <v>535918</v>
      </c>
      <c r="T98" s="46">
        <v>635.88326700787798</v>
      </c>
      <c r="U98" s="45"/>
    </row>
    <row r="99" spans="1:21" ht="14.4" x14ac:dyDescent="0.3">
      <c r="A99" s="1" t="s">
        <v>190</v>
      </c>
      <c r="B99" s="1" t="s">
        <v>191</v>
      </c>
      <c r="C99" s="45">
        <v>87027</v>
      </c>
      <c r="D99" s="46">
        <v>18</v>
      </c>
      <c r="E99" s="45">
        <v>86902</v>
      </c>
      <c r="F99" s="46">
        <v>16</v>
      </c>
      <c r="G99" s="45">
        <v>87032</v>
      </c>
      <c r="H99" s="46">
        <v>17.751441447315781</v>
      </c>
      <c r="I99" s="45">
        <v>87091</v>
      </c>
      <c r="J99" s="46">
        <v>18.471535751551926</v>
      </c>
      <c r="K99" s="45">
        <v>86829</v>
      </c>
      <c r="L99" s="46">
        <v>37.018246933761795</v>
      </c>
      <c r="M99" s="45">
        <v>87194</v>
      </c>
      <c r="N99" s="46">
        <v>40.944336547821244</v>
      </c>
      <c r="O99" s="45">
        <v>87262</v>
      </c>
      <c r="P99" s="46">
        <v>33.362069530493017</v>
      </c>
      <c r="Q99" s="45">
        <v>87496</v>
      </c>
      <c r="R99" s="46">
        <v>75.818992518814042</v>
      </c>
      <c r="S99" s="45">
        <v>87705</v>
      </c>
      <c r="T99" s="46">
        <v>117.1283557401741</v>
      </c>
      <c r="U99" s="45"/>
    </row>
    <row r="100" spans="1:21" ht="14.4" x14ac:dyDescent="0.3">
      <c r="A100" s="1" t="s">
        <v>192</v>
      </c>
      <c r="B100" s="1" t="s">
        <v>193</v>
      </c>
      <c r="C100" s="45">
        <v>183885</v>
      </c>
      <c r="D100" s="46">
        <v>81</v>
      </c>
      <c r="E100" s="45">
        <v>184755</v>
      </c>
      <c r="F100" s="46">
        <v>129</v>
      </c>
      <c r="G100" s="45">
        <v>185422</v>
      </c>
      <c r="H100" s="46">
        <v>46.074866221572606</v>
      </c>
      <c r="I100" s="45">
        <v>186150</v>
      </c>
      <c r="J100" s="46">
        <v>140.15429155388594</v>
      </c>
      <c r="K100" s="45">
        <v>186468</v>
      </c>
      <c r="L100" s="46">
        <v>246.76151034699862</v>
      </c>
      <c r="M100" s="45">
        <v>187287</v>
      </c>
      <c r="N100" s="46">
        <v>230.66376444368262</v>
      </c>
      <c r="O100" s="45">
        <v>187788</v>
      </c>
      <c r="P100" s="46">
        <v>191.95825986155069</v>
      </c>
      <c r="Q100" s="45">
        <v>188503</v>
      </c>
      <c r="R100" s="46">
        <v>359.00953384787732</v>
      </c>
      <c r="S100" s="45">
        <v>189628</v>
      </c>
      <c r="T100" s="46">
        <v>193.07190377025</v>
      </c>
      <c r="U100" s="45"/>
    </row>
    <row r="101" spans="1:21" ht="14.4" x14ac:dyDescent="0.3">
      <c r="A101" s="1" t="s">
        <v>194</v>
      </c>
      <c r="B101" s="1" t="s">
        <v>884</v>
      </c>
      <c r="C101" s="45">
        <v>177159</v>
      </c>
      <c r="D101" s="46">
        <v>16</v>
      </c>
      <c r="E101" s="45">
        <v>178101</v>
      </c>
      <c r="F101" s="46">
        <v>19</v>
      </c>
      <c r="G101" s="45">
        <v>178782</v>
      </c>
      <c r="H101" s="46">
        <v>8.3713738675290905</v>
      </c>
      <c r="I101" s="45">
        <v>179014</v>
      </c>
      <c r="J101" s="46">
        <v>10.127163646931253</v>
      </c>
      <c r="K101" s="45">
        <v>179230</v>
      </c>
      <c r="L101" s="46">
        <v>19.415277239214888</v>
      </c>
      <c r="M101" s="45">
        <v>179933</v>
      </c>
      <c r="N101" s="46">
        <v>26.01659707839757</v>
      </c>
      <c r="O101" s="45">
        <v>180168</v>
      </c>
      <c r="P101" s="46">
        <v>27.991422497515909</v>
      </c>
      <c r="Q101" s="45">
        <v>180453</v>
      </c>
      <c r="R101" s="46">
        <v>38.530965095440173</v>
      </c>
      <c r="S101" s="45">
        <v>180795</v>
      </c>
      <c r="T101" s="46">
        <v>22.18896313130335</v>
      </c>
      <c r="U101" s="45"/>
    </row>
    <row r="102" spans="1:21" ht="14.4" x14ac:dyDescent="0.3">
      <c r="A102" s="1" t="s">
        <v>195</v>
      </c>
      <c r="B102" s="1" t="s">
        <v>196</v>
      </c>
      <c r="C102" s="45">
        <v>202078</v>
      </c>
      <c r="D102" s="46">
        <v>74</v>
      </c>
      <c r="E102" s="45">
        <v>203049</v>
      </c>
      <c r="F102" s="46">
        <v>108</v>
      </c>
      <c r="G102" s="45">
        <v>204170</v>
      </c>
      <c r="H102" s="46">
        <v>142.87054245208478</v>
      </c>
      <c r="I102" s="45">
        <v>205200</v>
      </c>
      <c r="J102" s="46">
        <v>110.01154799868482</v>
      </c>
      <c r="K102" s="45">
        <v>206136</v>
      </c>
      <c r="L102" s="46">
        <v>91.796987746845573</v>
      </c>
      <c r="M102" s="45">
        <v>207042</v>
      </c>
      <c r="N102" s="46">
        <v>115.64747905642923</v>
      </c>
      <c r="O102" s="45">
        <v>207832</v>
      </c>
      <c r="P102" s="46">
        <v>121.805893916885</v>
      </c>
      <c r="Q102" s="45">
        <v>209069</v>
      </c>
      <c r="R102" s="46">
        <v>87.014232933234524</v>
      </c>
      <c r="S102" s="45">
        <v>209454</v>
      </c>
      <c r="T102" s="46">
        <v>82.283901236606837</v>
      </c>
      <c r="U102" s="45"/>
    </row>
    <row r="103" spans="1:21" ht="14.4" x14ac:dyDescent="0.3">
      <c r="A103" s="1" t="s">
        <v>197</v>
      </c>
      <c r="B103" s="1" t="s">
        <v>198</v>
      </c>
      <c r="C103" s="45">
        <v>116746</v>
      </c>
      <c r="D103" s="46">
        <v>1600</v>
      </c>
      <c r="E103" s="45">
        <v>120219</v>
      </c>
      <c r="F103" s="46">
        <v>1861</v>
      </c>
      <c r="G103" s="45">
        <v>122725</v>
      </c>
      <c r="H103" s="46">
        <v>1629.4895054324136</v>
      </c>
      <c r="I103" s="45">
        <v>122601</v>
      </c>
      <c r="J103" s="46">
        <v>1934.892398669303</v>
      </c>
      <c r="K103" s="45">
        <v>123024</v>
      </c>
      <c r="L103" s="46">
        <v>1620.6892213444862</v>
      </c>
      <c r="M103" s="45">
        <v>123735</v>
      </c>
      <c r="N103" s="46">
        <v>2296.9728462398789</v>
      </c>
      <c r="O103" s="45">
        <v>125105</v>
      </c>
      <c r="P103" s="46">
        <v>2474.3662638382398</v>
      </c>
      <c r="Q103" s="45">
        <v>124635</v>
      </c>
      <c r="R103" s="46">
        <v>3309.5135033129859</v>
      </c>
      <c r="S103" s="45">
        <v>124919</v>
      </c>
      <c r="T103" s="46">
        <v>2849.6454755496829</v>
      </c>
      <c r="U103" s="45"/>
    </row>
    <row r="104" spans="1:21" ht="14.4" x14ac:dyDescent="0.3">
      <c r="A104" s="1" t="s">
        <v>199</v>
      </c>
      <c r="B104" s="1" t="s">
        <v>200</v>
      </c>
      <c r="C104" s="45">
        <v>212924</v>
      </c>
      <c r="D104" s="46">
        <v>2186</v>
      </c>
      <c r="E104" s="45">
        <v>214725</v>
      </c>
      <c r="F104" s="46">
        <v>2634</v>
      </c>
      <c r="G104" s="45">
        <v>220087</v>
      </c>
      <c r="H104" s="46">
        <v>1631.8060421057758</v>
      </c>
      <c r="I104" s="45">
        <v>224809</v>
      </c>
      <c r="J104" s="46">
        <v>1996.205980156592</v>
      </c>
      <c r="K104" s="45">
        <v>230486</v>
      </c>
      <c r="L104" s="46">
        <v>2145.4031405803571</v>
      </c>
      <c r="M104" s="45">
        <v>236022</v>
      </c>
      <c r="N104" s="46">
        <v>3370.2802323313254</v>
      </c>
      <c r="O104" s="45">
        <v>243837</v>
      </c>
      <c r="P104" s="46">
        <v>2981.2166811048191</v>
      </c>
      <c r="Q104" s="45">
        <v>249162</v>
      </c>
      <c r="R104" s="46">
        <v>3401.050002972755</v>
      </c>
      <c r="S104" s="45">
        <v>253361</v>
      </c>
      <c r="T104" s="46">
        <v>2788.200691107792</v>
      </c>
      <c r="U104" s="45"/>
    </row>
    <row r="105" spans="1:21" ht="14.4" x14ac:dyDescent="0.3">
      <c r="A105" s="1" t="s">
        <v>201</v>
      </c>
      <c r="B105" s="1" t="s">
        <v>202</v>
      </c>
      <c r="C105" s="45">
        <v>96514</v>
      </c>
      <c r="D105" s="46">
        <v>10</v>
      </c>
      <c r="E105" s="45">
        <v>96898</v>
      </c>
      <c r="F105" s="46">
        <v>12</v>
      </c>
      <c r="G105" s="45">
        <v>97582</v>
      </c>
      <c r="H105" s="46">
        <v>9.1568870075177671</v>
      </c>
      <c r="I105" s="45">
        <v>97932</v>
      </c>
      <c r="J105" s="46">
        <v>7.6065036506447257</v>
      </c>
      <c r="K105" s="45">
        <v>98106</v>
      </c>
      <c r="L105" s="46">
        <v>11.519610444282105</v>
      </c>
      <c r="M105" s="45">
        <v>98508</v>
      </c>
      <c r="N105" s="46">
        <v>20.888506125874507</v>
      </c>
      <c r="O105" s="45">
        <v>98490</v>
      </c>
      <c r="P105" s="46">
        <v>22.50931937139811</v>
      </c>
      <c r="Q105" s="45">
        <v>98513</v>
      </c>
      <c r="R105" s="46">
        <v>34.000041325647793</v>
      </c>
      <c r="S105" s="45">
        <v>99126</v>
      </c>
      <c r="T105" s="46">
        <v>22.872297939615439</v>
      </c>
      <c r="U105" s="45"/>
    </row>
    <row r="106" spans="1:21" ht="14.4" x14ac:dyDescent="0.3">
      <c r="A106" s="1" t="s">
        <v>203</v>
      </c>
      <c r="B106" s="1" t="s">
        <v>204</v>
      </c>
      <c r="C106" s="45">
        <v>146396</v>
      </c>
      <c r="D106" s="46">
        <v>613</v>
      </c>
      <c r="E106" s="45">
        <v>148653</v>
      </c>
      <c r="F106" s="46">
        <v>584</v>
      </c>
      <c r="G106" s="45">
        <v>150600</v>
      </c>
      <c r="H106" s="46">
        <v>445.65356833744283</v>
      </c>
      <c r="I106" s="45">
        <v>153223</v>
      </c>
      <c r="J106" s="46">
        <v>671.9689410854204</v>
      </c>
      <c r="K106" s="45">
        <v>154941</v>
      </c>
      <c r="L106" s="46">
        <v>552.90442798870652</v>
      </c>
      <c r="M106" s="45">
        <v>157044</v>
      </c>
      <c r="N106" s="46">
        <v>1119.3131510576695</v>
      </c>
      <c r="O106" s="45">
        <v>159663</v>
      </c>
      <c r="P106" s="46">
        <v>1134.151745673852</v>
      </c>
      <c r="Q106" s="45">
        <v>162502</v>
      </c>
      <c r="R106" s="46">
        <v>1944.886714863834</v>
      </c>
      <c r="S106" s="45">
        <v>164100</v>
      </c>
      <c r="T106" s="46">
        <v>948.18805300180441</v>
      </c>
      <c r="U106" s="45"/>
    </row>
    <row r="107" spans="1:21" ht="14.4" x14ac:dyDescent="0.3">
      <c r="A107" s="1" t="s">
        <v>205</v>
      </c>
      <c r="B107" s="1" t="s">
        <v>885</v>
      </c>
      <c r="C107" s="45">
        <v>337656</v>
      </c>
      <c r="D107" s="46">
        <v>909</v>
      </c>
      <c r="E107" s="45">
        <v>341402</v>
      </c>
      <c r="F107" s="46">
        <v>1055</v>
      </c>
      <c r="G107" s="45">
        <v>345442</v>
      </c>
      <c r="H107" s="46">
        <v>704.14041098836356</v>
      </c>
      <c r="I107" s="45">
        <v>348724</v>
      </c>
      <c r="J107" s="46">
        <v>594.74551279795594</v>
      </c>
      <c r="K107" s="45">
        <v>352146</v>
      </c>
      <c r="L107" s="46">
        <v>870.23749667745449</v>
      </c>
      <c r="M107" s="45">
        <v>354829</v>
      </c>
      <c r="N107" s="46">
        <v>1053.5598196972062</v>
      </c>
      <c r="O107" s="45">
        <v>357496</v>
      </c>
      <c r="P107" s="46">
        <v>1745.780060878966</v>
      </c>
      <c r="Q107" s="45">
        <v>361168</v>
      </c>
      <c r="R107" s="46">
        <v>2413.4976869627458</v>
      </c>
      <c r="S107" s="45">
        <v>362756</v>
      </c>
      <c r="T107" s="46">
        <v>1660.67396031661</v>
      </c>
      <c r="U107" s="45"/>
    </row>
    <row r="108" spans="1:21" ht="14.4" x14ac:dyDescent="0.3">
      <c r="A108" s="1" t="s">
        <v>206</v>
      </c>
      <c r="B108" s="1" t="s">
        <v>207</v>
      </c>
      <c r="C108" s="45">
        <v>106966</v>
      </c>
      <c r="D108" s="46">
        <v>61</v>
      </c>
      <c r="E108" s="45">
        <v>106985</v>
      </c>
      <c r="F108" s="46">
        <v>92</v>
      </c>
      <c r="G108" s="45">
        <v>107475</v>
      </c>
      <c r="H108" s="46">
        <v>63.434549694723849</v>
      </c>
      <c r="I108" s="45">
        <v>107925</v>
      </c>
      <c r="J108" s="46">
        <v>78.004027089563976</v>
      </c>
      <c r="K108" s="45">
        <v>107992</v>
      </c>
      <c r="L108" s="46">
        <v>146.68802570339889</v>
      </c>
      <c r="M108" s="45">
        <v>108059</v>
      </c>
      <c r="N108" s="46">
        <v>141.21330787647753</v>
      </c>
      <c r="O108" s="45">
        <v>108109</v>
      </c>
      <c r="P108" s="46">
        <v>123.68272825266109</v>
      </c>
      <c r="Q108" s="45">
        <v>108388</v>
      </c>
      <c r="R108" s="46">
        <v>182.05661602374141</v>
      </c>
      <c r="S108" s="45">
        <v>108274</v>
      </c>
      <c r="T108" s="46">
        <v>119.78688123504961</v>
      </c>
      <c r="U108" s="45"/>
    </row>
    <row r="109" spans="1:21" ht="14.4" x14ac:dyDescent="0.3">
      <c r="A109" s="1" t="s">
        <v>208</v>
      </c>
      <c r="B109" s="1" t="s">
        <v>886</v>
      </c>
      <c r="C109" s="45">
        <v>182846</v>
      </c>
      <c r="D109" s="46">
        <v>111</v>
      </c>
      <c r="E109" s="45">
        <v>183004</v>
      </c>
      <c r="F109" s="46">
        <v>96</v>
      </c>
      <c r="G109" s="45">
        <v>183961</v>
      </c>
      <c r="H109" s="46">
        <v>66.659103557296518</v>
      </c>
      <c r="I109" s="45">
        <v>184332</v>
      </c>
      <c r="J109" s="46">
        <v>98.891563613412487</v>
      </c>
      <c r="K109" s="45">
        <v>184669</v>
      </c>
      <c r="L109" s="46">
        <v>97.248943606374553</v>
      </c>
      <c r="M109" s="45">
        <v>184968</v>
      </c>
      <c r="N109" s="46">
        <v>142.37915088005846</v>
      </c>
      <c r="O109" s="45">
        <v>185247</v>
      </c>
      <c r="P109" s="46">
        <v>147.6679986763173</v>
      </c>
      <c r="Q109" s="45">
        <v>185754</v>
      </c>
      <c r="R109" s="46">
        <v>145.75485200664721</v>
      </c>
      <c r="S109" s="45">
        <v>186452</v>
      </c>
      <c r="T109" s="46">
        <v>112.90800413490931</v>
      </c>
      <c r="U109" s="45"/>
    </row>
    <row r="110" spans="1:21" ht="14.4" x14ac:dyDescent="0.3">
      <c r="A110" s="1" t="s">
        <v>209</v>
      </c>
      <c r="B110" s="1" t="s">
        <v>210</v>
      </c>
      <c r="C110" s="45">
        <v>88122</v>
      </c>
      <c r="D110" s="46">
        <v>6</v>
      </c>
      <c r="E110" s="45">
        <v>88115</v>
      </c>
      <c r="F110" s="46">
        <v>14</v>
      </c>
      <c r="G110" s="45">
        <v>87964</v>
      </c>
      <c r="H110" s="46">
        <v>3.6140870964521841</v>
      </c>
      <c r="I110" s="45">
        <v>88219</v>
      </c>
      <c r="J110" s="46">
        <v>12.019210179160211</v>
      </c>
      <c r="K110" s="45">
        <v>88594</v>
      </c>
      <c r="L110" s="46">
        <v>5.1761641261018312</v>
      </c>
      <c r="M110" s="45">
        <v>88912</v>
      </c>
      <c r="N110" s="46">
        <v>17.209724741381049</v>
      </c>
      <c r="O110" s="45">
        <v>89184</v>
      </c>
      <c r="P110" s="46">
        <v>18.89941832305113</v>
      </c>
      <c r="Q110" s="45">
        <v>89752</v>
      </c>
      <c r="R110" s="46">
        <v>22.225922467393861</v>
      </c>
      <c r="S110" s="45">
        <v>89814</v>
      </c>
      <c r="T110" s="46">
        <v>12.12719970363546</v>
      </c>
      <c r="U110" s="45"/>
    </row>
    <row r="111" spans="1:21" ht="14.4" x14ac:dyDescent="0.3">
      <c r="A111" s="1" t="s">
        <v>887</v>
      </c>
      <c r="B111" s="1" t="s">
        <v>888</v>
      </c>
      <c r="C111" s="45">
        <v>139616</v>
      </c>
      <c r="D111" s="46" t="s">
        <v>809</v>
      </c>
      <c r="E111" s="45">
        <v>140107</v>
      </c>
      <c r="F111" s="46" t="s">
        <v>809</v>
      </c>
      <c r="G111" s="45">
        <v>140907</v>
      </c>
      <c r="H111" s="46" t="s">
        <v>809</v>
      </c>
      <c r="I111" s="45">
        <v>141434</v>
      </c>
      <c r="J111" s="46" t="s">
        <v>809</v>
      </c>
      <c r="K111" s="45">
        <v>141699</v>
      </c>
      <c r="L111" s="46" t="s">
        <v>809</v>
      </c>
      <c r="M111" s="45">
        <v>142303</v>
      </c>
      <c r="N111" s="46" t="s">
        <v>809</v>
      </c>
      <c r="O111" s="45">
        <v>143148</v>
      </c>
      <c r="P111" s="46" t="s">
        <v>809</v>
      </c>
      <c r="Q111" s="45">
        <v>143525</v>
      </c>
      <c r="R111" s="46" t="s">
        <v>809</v>
      </c>
      <c r="S111" s="45">
        <v>143920</v>
      </c>
      <c r="T111" s="46" t="s">
        <v>809</v>
      </c>
      <c r="U111" s="45"/>
    </row>
    <row r="112" spans="1:21" ht="14.4" x14ac:dyDescent="0.3">
      <c r="A112" s="1" t="s">
        <v>211</v>
      </c>
      <c r="B112" s="1" t="s">
        <v>212</v>
      </c>
      <c r="C112" s="45">
        <v>250329</v>
      </c>
      <c r="D112" s="46">
        <v>78</v>
      </c>
      <c r="E112" s="45">
        <v>252460</v>
      </c>
      <c r="F112" s="46">
        <v>73</v>
      </c>
      <c r="G112" s="45">
        <v>255644</v>
      </c>
      <c r="H112" s="46">
        <v>85.619496238513079</v>
      </c>
      <c r="I112" s="45">
        <v>259591</v>
      </c>
      <c r="J112" s="46">
        <v>93.264647199949962</v>
      </c>
      <c r="K112" s="45">
        <v>263793</v>
      </c>
      <c r="L112" s="46">
        <v>119.11340320835484</v>
      </c>
      <c r="M112" s="45">
        <v>267846</v>
      </c>
      <c r="N112" s="46">
        <v>153.50770761566326</v>
      </c>
      <c r="O112" s="45">
        <v>272421</v>
      </c>
      <c r="P112" s="46">
        <v>218.06073399148889</v>
      </c>
      <c r="Q112" s="45">
        <v>276731</v>
      </c>
      <c r="R112" s="46">
        <v>323.4116623801317</v>
      </c>
      <c r="S112" s="45">
        <v>280030</v>
      </c>
      <c r="T112" s="46">
        <v>208.13972445564289</v>
      </c>
      <c r="U112" s="45"/>
    </row>
    <row r="113" spans="1:21" ht="14.4" x14ac:dyDescent="0.3">
      <c r="A113" s="1" t="s">
        <v>213</v>
      </c>
      <c r="B113" s="1" t="s">
        <v>930</v>
      </c>
      <c r="C113" s="45">
        <v>74642</v>
      </c>
      <c r="D113" s="46">
        <v>205</v>
      </c>
      <c r="E113" s="45">
        <v>75217</v>
      </c>
      <c r="F113" s="46">
        <v>269</v>
      </c>
      <c r="G113" s="45">
        <v>75293</v>
      </c>
      <c r="H113" s="46">
        <v>109.5929335699754</v>
      </c>
      <c r="I113" s="45">
        <v>75932</v>
      </c>
      <c r="J113" s="46">
        <v>167.12254346280309</v>
      </c>
      <c r="K113" s="45">
        <v>75789</v>
      </c>
      <c r="L113" s="46">
        <v>169.54834723173374</v>
      </c>
      <c r="M113" s="45">
        <v>75133</v>
      </c>
      <c r="N113" s="46">
        <v>287.11413075031237</v>
      </c>
      <c r="O113" s="45">
        <v>74211</v>
      </c>
      <c r="P113" s="46">
        <v>292.274061811759</v>
      </c>
      <c r="Q113" s="45">
        <v>73665</v>
      </c>
      <c r="R113" s="46">
        <v>428.41521292616568</v>
      </c>
      <c r="S113" s="45">
        <v>73076</v>
      </c>
      <c r="T113" s="46">
        <v>517.30622602055087</v>
      </c>
      <c r="U113" s="45"/>
    </row>
    <row r="114" spans="1:21" ht="14.4" x14ac:dyDescent="0.3">
      <c r="A114" s="1" t="s">
        <v>214</v>
      </c>
      <c r="B114" s="1" t="s">
        <v>215</v>
      </c>
      <c r="C114" s="45">
        <v>162330</v>
      </c>
      <c r="D114" s="46">
        <v>302</v>
      </c>
      <c r="E114" s="45">
        <v>164346</v>
      </c>
      <c r="F114" s="46">
        <v>269</v>
      </c>
      <c r="G114" s="45">
        <v>165876</v>
      </c>
      <c r="H114" s="46">
        <v>233.0842333596091</v>
      </c>
      <c r="I114" s="45">
        <v>168370</v>
      </c>
      <c r="J114" s="46">
        <v>366.9540663338405</v>
      </c>
      <c r="K114" s="45">
        <v>169993</v>
      </c>
      <c r="L114" s="46">
        <v>317.43257279964007</v>
      </c>
      <c r="M114" s="45">
        <v>172548</v>
      </c>
      <c r="N114" s="46">
        <v>481.98722730727513</v>
      </c>
      <c r="O114" s="45">
        <v>175167</v>
      </c>
      <c r="P114" s="46">
        <v>570.51308544495828</v>
      </c>
      <c r="Q114" s="45">
        <v>177378</v>
      </c>
      <c r="R114" s="46">
        <v>685.0806534183248</v>
      </c>
      <c r="S114" s="45">
        <v>180387</v>
      </c>
      <c r="T114" s="46">
        <v>633.14706784661723</v>
      </c>
      <c r="U114" s="45"/>
    </row>
    <row r="115" spans="1:21" ht="14.4" x14ac:dyDescent="0.3">
      <c r="A115" s="1" t="s">
        <v>216</v>
      </c>
      <c r="B115" s="1" t="s">
        <v>217</v>
      </c>
      <c r="C115" s="45">
        <v>166208</v>
      </c>
      <c r="D115" s="46">
        <v>131</v>
      </c>
      <c r="E115" s="45">
        <v>167441</v>
      </c>
      <c r="F115" s="46">
        <v>166</v>
      </c>
      <c r="G115" s="45">
        <v>168491</v>
      </c>
      <c r="H115" s="46">
        <v>111.91223130751132</v>
      </c>
      <c r="I115" s="45">
        <v>169379</v>
      </c>
      <c r="J115" s="46">
        <v>84.431973245798048</v>
      </c>
      <c r="K115" s="45">
        <v>170311</v>
      </c>
      <c r="L115" s="46">
        <v>95.634949993292707</v>
      </c>
      <c r="M115" s="45">
        <v>171590</v>
      </c>
      <c r="N115" s="46">
        <v>161.79146836684066</v>
      </c>
      <c r="O115" s="45">
        <v>172719</v>
      </c>
      <c r="P115" s="46">
        <v>256.08694475081103</v>
      </c>
      <c r="Q115" s="45">
        <v>174197</v>
      </c>
      <c r="R115" s="46">
        <v>323.09723165289961</v>
      </c>
      <c r="S115" s="45">
        <v>176194</v>
      </c>
      <c r="T115" s="46">
        <v>233.03695056732059</v>
      </c>
      <c r="U115" s="45"/>
    </row>
    <row r="116" spans="1:21" ht="14.4" x14ac:dyDescent="0.3">
      <c r="A116" s="1" t="s">
        <v>218</v>
      </c>
      <c r="B116" s="1" t="s">
        <v>219</v>
      </c>
      <c r="C116" s="45">
        <v>113967</v>
      </c>
      <c r="D116" s="46">
        <v>243</v>
      </c>
      <c r="E116" s="45">
        <v>114901</v>
      </c>
      <c r="F116" s="46">
        <v>312</v>
      </c>
      <c r="G116" s="45">
        <v>115645</v>
      </c>
      <c r="H116" s="46">
        <v>437.86244989310364</v>
      </c>
      <c r="I116" s="45">
        <v>116058</v>
      </c>
      <c r="J116" s="46">
        <v>348.55504370497363</v>
      </c>
      <c r="K116" s="45">
        <v>115788</v>
      </c>
      <c r="L116" s="46">
        <v>459.82828441635104</v>
      </c>
      <c r="M116" s="45">
        <v>116379</v>
      </c>
      <c r="N116" s="46">
        <v>478.43528809929899</v>
      </c>
      <c r="O116" s="45">
        <v>116592</v>
      </c>
      <c r="P116" s="46">
        <v>412.14391443301042</v>
      </c>
      <c r="Q116" s="45">
        <v>117217</v>
      </c>
      <c r="R116" s="46">
        <v>601.15931833220657</v>
      </c>
      <c r="S116" s="45">
        <v>117128</v>
      </c>
      <c r="T116" s="46">
        <v>358.21866611228228</v>
      </c>
      <c r="U116" s="45"/>
    </row>
    <row r="117" spans="1:21" ht="14.4" x14ac:dyDescent="0.3">
      <c r="A117" s="1" t="s">
        <v>220</v>
      </c>
      <c r="B117" s="1" t="s">
        <v>221</v>
      </c>
      <c r="C117" s="45">
        <v>140301</v>
      </c>
      <c r="D117" s="46">
        <v>155</v>
      </c>
      <c r="E117" s="45">
        <v>141337</v>
      </c>
      <c r="F117" s="46">
        <v>159</v>
      </c>
      <c r="G117" s="45">
        <v>142252</v>
      </c>
      <c r="H117" s="46">
        <v>92.362782529973259</v>
      </c>
      <c r="I117" s="45">
        <v>142936</v>
      </c>
      <c r="J117" s="46">
        <v>173.02720625167805</v>
      </c>
      <c r="K117" s="45">
        <v>143822</v>
      </c>
      <c r="L117" s="46">
        <v>159.07847734197028</v>
      </c>
      <c r="M117" s="45">
        <v>144520</v>
      </c>
      <c r="N117" s="46">
        <v>255.03635477344446</v>
      </c>
      <c r="O117" s="45">
        <v>145554</v>
      </c>
      <c r="P117" s="46">
        <v>342.4121403747298</v>
      </c>
      <c r="Q117" s="45">
        <v>146635</v>
      </c>
      <c r="R117" s="46">
        <v>358.15421507221907</v>
      </c>
      <c r="S117" s="45">
        <v>147602</v>
      </c>
      <c r="T117" s="46">
        <v>281.15731126702178</v>
      </c>
      <c r="U117" s="45"/>
    </row>
    <row r="118" spans="1:21" ht="14.4" x14ac:dyDescent="0.3">
      <c r="A118" s="1" t="s">
        <v>222</v>
      </c>
      <c r="B118" s="15" t="s">
        <v>223</v>
      </c>
      <c r="C118" s="45">
        <v>368023</v>
      </c>
      <c r="D118" s="46">
        <v>137</v>
      </c>
      <c r="E118" s="45">
        <v>369051</v>
      </c>
      <c r="F118" s="46">
        <v>243</v>
      </c>
      <c r="G118" s="45">
        <v>370736</v>
      </c>
      <c r="H118" s="46">
        <v>319.47025173172534</v>
      </c>
      <c r="I118" s="45">
        <v>372383</v>
      </c>
      <c r="J118" s="46">
        <v>321.47183434763048</v>
      </c>
      <c r="K118" s="45">
        <v>373006</v>
      </c>
      <c r="L118" s="46">
        <v>332.85148465584859</v>
      </c>
      <c r="M118" s="45">
        <v>374606</v>
      </c>
      <c r="N118" s="46">
        <v>371.00749068197575</v>
      </c>
      <c r="O118" s="45">
        <v>375722</v>
      </c>
      <c r="P118" s="46">
        <v>487.80356558449517</v>
      </c>
      <c r="Q118" s="45">
        <v>377303</v>
      </c>
      <c r="R118" s="46">
        <v>591.14912116084224</v>
      </c>
      <c r="S118" s="45">
        <v>378846</v>
      </c>
      <c r="T118" s="46">
        <v>383.82466054482751</v>
      </c>
      <c r="U118" s="45"/>
    </row>
    <row r="119" spans="1:21" ht="14.4" x14ac:dyDescent="0.3">
      <c r="A119" s="1" t="s">
        <v>224</v>
      </c>
      <c r="B119" s="1" t="s">
        <v>225</v>
      </c>
      <c r="C119" s="45">
        <v>329116</v>
      </c>
      <c r="D119" s="46">
        <v>184</v>
      </c>
      <c r="E119" s="45">
        <v>329553</v>
      </c>
      <c r="F119" s="46">
        <v>336</v>
      </c>
      <c r="G119" s="45">
        <v>329526</v>
      </c>
      <c r="H119" s="46">
        <v>282.64810844774024</v>
      </c>
      <c r="I119" s="45">
        <v>330224</v>
      </c>
      <c r="J119" s="46">
        <v>211.96602879856431</v>
      </c>
      <c r="K119" s="45">
        <v>331069</v>
      </c>
      <c r="L119" s="46">
        <v>284.30788891083319</v>
      </c>
      <c r="M119" s="45">
        <v>332272</v>
      </c>
      <c r="N119" s="46">
        <v>371.77706104086712</v>
      </c>
      <c r="O119" s="45">
        <v>333949</v>
      </c>
      <c r="P119" s="46">
        <v>360.91272908873492</v>
      </c>
      <c r="Q119" s="45">
        <v>335724</v>
      </c>
      <c r="R119" s="46">
        <v>437.04462269884129</v>
      </c>
      <c r="S119" s="45">
        <v>337986</v>
      </c>
      <c r="T119" s="46">
        <v>435.50861499464139</v>
      </c>
      <c r="U119" s="45"/>
    </row>
    <row r="120" spans="1:21" ht="14.4" x14ac:dyDescent="0.3">
      <c r="A120" s="1" t="s">
        <v>226</v>
      </c>
      <c r="B120" s="15" t="s">
        <v>227</v>
      </c>
      <c r="C120" s="45">
        <v>103037</v>
      </c>
      <c r="D120" s="46">
        <v>21</v>
      </c>
      <c r="E120" s="45">
        <v>103417</v>
      </c>
      <c r="F120" s="46">
        <v>28</v>
      </c>
      <c r="G120" s="45">
        <v>103788</v>
      </c>
      <c r="H120" s="46">
        <v>18.553509261009829</v>
      </c>
      <c r="I120" s="45">
        <v>103788</v>
      </c>
      <c r="J120" s="46">
        <v>24.997372403606285</v>
      </c>
      <c r="K120" s="45">
        <v>104066</v>
      </c>
      <c r="L120" s="46">
        <v>19.742501961757732</v>
      </c>
      <c r="M120" s="45">
        <v>104331</v>
      </c>
      <c r="N120" s="46">
        <v>39.821396937854537</v>
      </c>
      <c r="O120" s="45">
        <v>104463</v>
      </c>
      <c r="P120" s="46">
        <v>50.364728976825177</v>
      </c>
      <c r="Q120" s="45">
        <v>104527</v>
      </c>
      <c r="R120" s="46">
        <v>46.555135404843803</v>
      </c>
      <c r="S120" s="45">
        <v>104579</v>
      </c>
      <c r="T120" s="46">
        <v>27.422326599994399</v>
      </c>
      <c r="U120" s="45"/>
    </row>
    <row r="121" spans="1:21" ht="14.4" x14ac:dyDescent="0.3">
      <c r="A121" s="1" t="s">
        <v>228</v>
      </c>
      <c r="B121" s="1" t="s">
        <v>229</v>
      </c>
      <c r="C121" s="45">
        <v>112474</v>
      </c>
      <c r="D121" s="46">
        <v>216</v>
      </c>
      <c r="E121" s="45">
        <v>113411</v>
      </c>
      <c r="F121" s="46">
        <v>261</v>
      </c>
      <c r="G121" s="45">
        <v>113995</v>
      </c>
      <c r="H121" s="46">
        <v>238.63889192097554</v>
      </c>
      <c r="I121" s="45">
        <v>114899</v>
      </c>
      <c r="J121" s="46">
        <v>335.48527634748427</v>
      </c>
      <c r="K121" s="45">
        <v>115800</v>
      </c>
      <c r="L121" s="46">
        <v>390.197801574143</v>
      </c>
      <c r="M121" s="45">
        <v>116261</v>
      </c>
      <c r="N121" s="46">
        <v>363.79873109440973</v>
      </c>
      <c r="O121" s="45">
        <v>117784</v>
      </c>
      <c r="P121" s="46">
        <v>369.19381002849451</v>
      </c>
      <c r="Q121" s="45">
        <v>119125</v>
      </c>
      <c r="R121" s="46">
        <v>308.74312128337579</v>
      </c>
      <c r="S121" s="45">
        <v>120192</v>
      </c>
      <c r="T121" s="46">
        <v>215.4585246992803</v>
      </c>
      <c r="U121" s="45"/>
    </row>
    <row r="122" spans="1:21" ht="14.4" x14ac:dyDescent="0.3">
      <c r="A122" s="1" t="s">
        <v>231</v>
      </c>
      <c r="B122" s="1" t="s">
        <v>232</v>
      </c>
      <c r="C122" s="45">
        <v>105682</v>
      </c>
      <c r="D122" s="46">
        <v>52</v>
      </c>
      <c r="E122" s="45">
        <v>106443</v>
      </c>
      <c r="F122" s="46">
        <v>23</v>
      </c>
      <c r="G122" s="45">
        <v>107591</v>
      </c>
      <c r="H122" s="46">
        <v>26.962642093691414</v>
      </c>
      <c r="I122" s="45">
        <v>109075</v>
      </c>
      <c r="J122" s="46">
        <v>31.888884091694642</v>
      </c>
      <c r="K122" s="45">
        <v>110531</v>
      </c>
      <c r="L122" s="46">
        <v>33.449720572633709</v>
      </c>
      <c r="M122" s="45">
        <v>111623</v>
      </c>
      <c r="N122" s="46">
        <v>35.395514861135112</v>
      </c>
      <c r="O122" s="45">
        <v>112963</v>
      </c>
      <c r="P122" s="46">
        <v>48.027242957373872</v>
      </c>
      <c r="Q122" s="45">
        <v>114266</v>
      </c>
      <c r="R122" s="46">
        <v>53.888888595654102</v>
      </c>
      <c r="S122" s="45">
        <v>115772</v>
      </c>
      <c r="T122" s="46">
        <v>33.800029147485333</v>
      </c>
      <c r="U122" s="45"/>
    </row>
    <row r="123" spans="1:21" ht="14.4" x14ac:dyDescent="0.3">
      <c r="A123" s="1" t="s">
        <v>311</v>
      </c>
      <c r="B123" s="1" t="s">
        <v>890</v>
      </c>
      <c r="C123" s="45">
        <v>463240</v>
      </c>
      <c r="D123" s="46" t="s">
        <v>809</v>
      </c>
      <c r="E123" s="45">
        <v>469940</v>
      </c>
      <c r="F123" s="46" t="s">
        <v>809</v>
      </c>
      <c r="G123" s="45">
        <v>477940</v>
      </c>
      <c r="H123" s="46" t="s">
        <v>809</v>
      </c>
      <c r="I123" s="45">
        <v>482630</v>
      </c>
      <c r="J123" s="46" t="s">
        <v>809</v>
      </c>
      <c r="K123" s="45">
        <v>487460</v>
      </c>
      <c r="L123" s="46" t="s">
        <v>809</v>
      </c>
      <c r="M123" s="45">
        <v>492610</v>
      </c>
      <c r="N123" s="46" t="s">
        <v>809</v>
      </c>
      <c r="O123" s="45">
        <v>498810</v>
      </c>
      <c r="P123" s="46" t="s">
        <v>809</v>
      </c>
      <c r="Q123" s="45">
        <v>507170</v>
      </c>
      <c r="R123" s="46" t="s">
        <v>809</v>
      </c>
      <c r="S123" s="45">
        <v>513210</v>
      </c>
      <c r="T123" s="46" t="s">
        <v>809</v>
      </c>
      <c r="U123" s="45"/>
    </row>
    <row r="124" spans="1:21" ht="14.4" x14ac:dyDescent="0.3">
      <c r="A124" s="1" t="s">
        <v>234</v>
      </c>
      <c r="B124" s="1" t="s">
        <v>235</v>
      </c>
      <c r="C124" s="45">
        <v>7472</v>
      </c>
      <c r="D124" s="46">
        <v>134</v>
      </c>
      <c r="E124" s="45">
        <v>7338</v>
      </c>
      <c r="F124" s="46">
        <v>151</v>
      </c>
      <c r="G124" s="45">
        <v>7412</v>
      </c>
      <c r="H124" s="46">
        <v>154.9442553124556</v>
      </c>
      <c r="I124" s="45">
        <v>6612</v>
      </c>
      <c r="J124" s="46">
        <v>180.01825085172379</v>
      </c>
      <c r="K124" s="45">
        <v>6031</v>
      </c>
      <c r="L124" s="46">
        <v>122.51520281224822</v>
      </c>
      <c r="M124" s="45">
        <v>6139</v>
      </c>
      <c r="N124" s="46">
        <v>210.22969717083316</v>
      </c>
      <c r="O124" s="45">
        <v>6687</v>
      </c>
      <c r="P124" s="46">
        <v>251.04840863579969</v>
      </c>
      <c r="Q124" s="45">
        <v>7246</v>
      </c>
      <c r="R124" s="46">
        <v>390.91428970746819</v>
      </c>
      <c r="S124" s="45">
        <v>7654</v>
      </c>
      <c r="T124" s="46">
        <v>414.81572416841232</v>
      </c>
      <c r="U124" s="45"/>
    </row>
    <row r="125" spans="1:21" ht="14.4" x14ac:dyDescent="0.3">
      <c r="A125" s="1" t="s">
        <v>236</v>
      </c>
      <c r="B125" s="1" t="s">
        <v>237</v>
      </c>
      <c r="C125" s="45">
        <v>51290</v>
      </c>
      <c r="D125" s="46" t="s">
        <v>809</v>
      </c>
      <c r="E125" s="45">
        <v>51330</v>
      </c>
      <c r="F125" s="46" t="s">
        <v>809</v>
      </c>
      <c r="G125" s="45">
        <v>51500</v>
      </c>
      <c r="H125" s="46" t="s">
        <v>809</v>
      </c>
      <c r="I125" s="45">
        <v>51280</v>
      </c>
      <c r="J125" s="46" t="s">
        <v>809</v>
      </c>
      <c r="K125" s="45">
        <v>51280</v>
      </c>
      <c r="L125" s="46" t="s">
        <v>809</v>
      </c>
      <c r="M125" s="45">
        <v>51190</v>
      </c>
      <c r="N125" s="46" t="s">
        <v>809</v>
      </c>
      <c r="O125" s="45">
        <v>51360</v>
      </c>
      <c r="P125" s="46" t="s">
        <v>809</v>
      </c>
      <c r="Q125" s="45">
        <v>51350</v>
      </c>
      <c r="R125" s="46" t="s">
        <v>809</v>
      </c>
      <c r="S125" s="45">
        <v>51450</v>
      </c>
      <c r="T125" s="46" t="s">
        <v>809</v>
      </c>
      <c r="U125" s="45"/>
    </row>
    <row r="126" spans="1:21" ht="14.4" x14ac:dyDescent="0.3">
      <c r="A126" s="1" t="s">
        <v>238</v>
      </c>
      <c r="B126" s="1" t="s">
        <v>239</v>
      </c>
      <c r="C126" s="45">
        <v>169027</v>
      </c>
      <c r="D126" s="46">
        <v>229</v>
      </c>
      <c r="E126" s="45">
        <v>171679</v>
      </c>
      <c r="F126" s="46">
        <v>281</v>
      </c>
      <c r="G126" s="45">
        <v>173614</v>
      </c>
      <c r="H126" s="46">
        <v>229.32079278461379</v>
      </c>
      <c r="I126" s="45">
        <v>176185</v>
      </c>
      <c r="J126" s="46">
        <v>254.66063145973609</v>
      </c>
      <c r="K126" s="45">
        <v>177993</v>
      </c>
      <c r="L126" s="46">
        <v>415.72679493633473</v>
      </c>
      <c r="M126" s="45">
        <v>180973</v>
      </c>
      <c r="N126" s="46">
        <v>426.4180757992691</v>
      </c>
      <c r="O126" s="45">
        <v>184916</v>
      </c>
      <c r="P126" s="46">
        <v>557.73817084459722</v>
      </c>
      <c r="Q126" s="45">
        <v>187633</v>
      </c>
      <c r="R126" s="46">
        <v>773.94298580000441</v>
      </c>
      <c r="S126" s="45">
        <v>190098</v>
      </c>
      <c r="T126" s="46">
        <v>555.50235903133103</v>
      </c>
      <c r="U126" s="45"/>
    </row>
    <row r="127" spans="1:21" ht="14.4" x14ac:dyDescent="0.3">
      <c r="A127" s="1" t="s">
        <v>240</v>
      </c>
      <c r="B127" s="1" t="s">
        <v>891</v>
      </c>
      <c r="C127" s="45">
        <v>114623</v>
      </c>
      <c r="D127" s="46">
        <v>35</v>
      </c>
      <c r="E127" s="45">
        <v>114682</v>
      </c>
      <c r="F127" s="46">
        <v>48</v>
      </c>
      <c r="G127" s="45">
        <v>115326</v>
      </c>
      <c r="H127" s="46">
        <v>35.958738179270284</v>
      </c>
      <c r="I127" s="45">
        <v>115553</v>
      </c>
      <c r="J127" s="46">
        <v>41.635212012503871</v>
      </c>
      <c r="K127" s="45">
        <v>115912</v>
      </c>
      <c r="L127" s="46">
        <v>46.98128821279731</v>
      </c>
      <c r="M127" s="45">
        <v>116420</v>
      </c>
      <c r="N127" s="46">
        <v>63.63734077399954</v>
      </c>
      <c r="O127" s="45">
        <v>116450</v>
      </c>
      <c r="P127" s="46">
        <v>54.699015237201372</v>
      </c>
      <c r="Q127" s="45">
        <v>116820</v>
      </c>
      <c r="R127" s="46">
        <v>61.685055812667009</v>
      </c>
      <c r="S127" s="45">
        <v>116863</v>
      </c>
      <c r="T127" s="46">
        <v>31.12002090452587</v>
      </c>
      <c r="U127" s="45"/>
    </row>
    <row r="128" spans="1:21" ht="14.4" x14ac:dyDescent="0.3">
      <c r="A128" s="1" t="s">
        <v>241</v>
      </c>
      <c r="B128" s="1" t="s">
        <v>242</v>
      </c>
      <c r="C128" s="45">
        <v>70662</v>
      </c>
      <c r="D128" s="46">
        <v>30</v>
      </c>
      <c r="E128" s="45">
        <v>70629</v>
      </c>
      <c r="F128" s="46">
        <v>14</v>
      </c>
      <c r="G128" s="45">
        <v>70627</v>
      </c>
      <c r="H128" s="46">
        <v>11.295744658146393</v>
      </c>
      <c r="I128" s="45">
        <v>70309</v>
      </c>
      <c r="J128" s="46">
        <v>22.731325586005688</v>
      </c>
      <c r="K128" s="45">
        <v>70052</v>
      </c>
      <c r="L128" s="46">
        <v>44.040619124826812</v>
      </c>
      <c r="M128" s="45">
        <v>69866</v>
      </c>
      <c r="N128" s="46">
        <v>41.310552117608566</v>
      </c>
      <c r="O128" s="45">
        <v>69688</v>
      </c>
      <c r="P128" s="46">
        <v>29.740822975205869</v>
      </c>
      <c r="Q128" s="45">
        <v>69306</v>
      </c>
      <c r="R128" s="46">
        <v>35.302363781581903</v>
      </c>
      <c r="S128" s="45">
        <v>68689</v>
      </c>
      <c r="T128" s="46">
        <v>23.78907093319599</v>
      </c>
      <c r="U128" s="45"/>
    </row>
    <row r="129" spans="1:21" ht="14.4" x14ac:dyDescent="0.3">
      <c r="A129" s="1" t="s">
        <v>244</v>
      </c>
      <c r="B129" s="1" t="s">
        <v>245</v>
      </c>
      <c r="C129" s="45">
        <v>526365</v>
      </c>
      <c r="D129" s="46">
        <v>170</v>
      </c>
      <c r="E129" s="45">
        <v>529794</v>
      </c>
      <c r="F129" s="46">
        <v>256</v>
      </c>
      <c r="G129" s="45">
        <v>533760</v>
      </c>
      <c r="H129" s="46">
        <v>343.90775955570615</v>
      </c>
      <c r="I129" s="45">
        <v>538249</v>
      </c>
      <c r="J129" s="46">
        <v>330.36510273138174</v>
      </c>
      <c r="K129" s="45">
        <v>541738</v>
      </c>
      <c r="L129" s="46">
        <v>491.36453522964121</v>
      </c>
      <c r="M129" s="45">
        <v>545961</v>
      </c>
      <c r="N129" s="46">
        <v>567.46045589241351</v>
      </c>
      <c r="O129" s="45">
        <v>550283</v>
      </c>
      <c r="P129" s="46">
        <v>475.0913986405543</v>
      </c>
      <c r="Q129" s="45">
        <v>555057</v>
      </c>
      <c r="R129" s="46">
        <v>703.76657097402392</v>
      </c>
      <c r="S129" s="45">
        <v>561349</v>
      </c>
      <c r="T129" s="46">
        <v>443.53026143945556</v>
      </c>
      <c r="U129" s="45"/>
    </row>
    <row r="130" spans="1:21" ht="14.4" x14ac:dyDescent="0.3">
      <c r="A130" s="1" t="s">
        <v>246</v>
      </c>
      <c r="B130" s="1" t="s">
        <v>247</v>
      </c>
      <c r="C130" s="45">
        <v>82765</v>
      </c>
      <c r="D130" s="46">
        <v>110</v>
      </c>
      <c r="E130" s="45">
        <v>82614</v>
      </c>
      <c r="F130" s="46">
        <v>138</v>
      </c>
      <c r="G130" s="45">
        <v>83180</v>
      </c>
      <c r="H130" s="46">
        <v>115.87233460822154</v>
      </c>
      <c r="I130" s="45">
        <v>83624</v>
      </c>
      <c r="J130" s="46">
        <v>88.604839280233989</v>
      </c>
      <c r="K130" s="45">
        <v>84266</v>
      </c>
      <c r="L130" s="46">
        <v>75.879003721635996</v>
      </c>
      <c r="M130" s="45">
        <v>84920</v>
      </c>
      <c r="N130" s="46">
        <v>110.6805689790381</v>
      </c>
      <c r="O130" s="45">
        <v>85548</v>
      </c>
      <c r="P130" s="46">
        <v>170.0638180381942</v>
      </c>
      <c r="Q130" s="45">
        <v>86121</v>
      </c>
      <c r="R130" s="46">
        <v>150.34207697027961</v>
      </c>
      <c r="S130" s="45">
        <v>87509</v>
      </c>
      <c r="T130" s="46">
        <v>103.597669248822</v>
      </c>
      <c r="U130" s="45"/>
    </row>
    <row r="131" spans="1:21" ht="14.4" x14ac:dyDescent="0.3">
      <c r="A131" s="1" t="s">
        <v>248</v>
      </c>
      <c r="B131" s="1" t="s">
        <v>249</v>
      </c>
      <c r="C131" s="45">
        <v>507311</v>
      </c>
      <c r="D131" s="46">
        <v>229</v>
      </c>
      <c r="E131" s="45">
        <v>510628</v>
      </c>
      <c r="F131" s="46">
        <v>343</v>
      </c>
      <c r="G131" s="45">
        <v>512994</v>
      </c>
      <c r="H131" s="46">
        <v>266.005469156478</v>
      </c>
      <c r="I131" s="45">
        <v>514261</v>
      </c>
      <c r="J131" s="46">
        <v>263.14901991576551</v>
      </c>
      <c r="K131" s="45">
        <v>515923</v>
      </c>
      <c r="L131" s="46">
        <v>233.91071975991687</v>
      </c>
      <c r="M131" s="45">
        <v>517573</v>
      </c>
      <c r="N131" s="46">
        <v>384.26055809628974</v>
      </c>
      <c r="O131" s="45">
        <v>519347</v>
      </c>
      <c r="P131" s="46">
        <v>450.15394226401662</v>
      </c>
      <c r="Q131" s="45">
        <v>521776</v>
      </c>
      <c r="R131" s="46">
        <v>1300.460607026695</v>
      </c>
      <c r="S131" s="45">
        <v>523662</v>
      </c>
      <c r="T131" s="46">
        <v>803.51524325092942</v>
      </c>
      <c r="U131" s="45"/>
    </row>
    <row r="132" spans="1:21" ht="14.4" x14ac:dyDescent="0.3">
      <c r="A132" s="1" t="s">
        <v>250</v>
      </c>
      <c r="B132" s="1" t="s">
        <v>251</v>
      </c>
      <c r="C132" s="45">
        <v>307393</v>
      </c>
      <c r="D132" s="46">
        <v>870</v>
      </c>
      <c r="E132" s="45">
        <v>311674</v>
      </c>
      <c r="F132" s="46">
        <v>1007</v>
      </c>
      <c r="G132" s="45">
        <v>316915</v>
      </c>
      <c r="H132" s="46">
        <v>643.6260020163395</v>
      </c>
      <c r="I132" s="45">
        <v>322504</v>
      </c>
      <c r="J132" s="46">
        <v>714.78217254295987</v>
      </c>
      <c r="K132" s="45">
        <v>328423</v>
      </c>
      <c r="L132" s="46">
        <v>749.3439382107249</v>
      </c>
      <c r="M132" s="45">
        <v>335018</v>
      </c>
      <c r="N132" s="46">
        <v>1500.8293467539406</v>
      </c>
      <c r="O132" s="45">
        <v>344288</v>
      </c>
      <c r="P132" s="46">
        <v>2026.7488869817471</v>
      </c>
      <c r="Q132" s="45">
        <v>353215</v>
      </c>
      <c r="R132" s="46">
        <v>4028.9440892583661</v>
      </c>
      <c r="S132" s="45">
        <v>360149</v>
      </c>
      <c r="T132" s="46">
        <v>3370.0492159166411</v>
      </c>
      <c r="U132" s="45"/>
    </row>
    <row r="133" spans="1:21" ht="14.4" x14ac:dyDescent="0.3">
      <c r="A133" s="1" t="s">
        <v>252</v>
      </c>
      <c r="B133" s="1" t="s">
        <v>253</v>
      </c>
      <c r="C133" s="45">
        <v>55326</v>
      </c>
      <c r="D133" s="46">
        <v>19</v>
      </c>
      <c r="E133" s="45">
        <v>55398</v>
      </c>
      <c r="F133" s="46">
        <v>21</v>
      </c>
      <c r="G133" s="45">
        <v>55459</v>
      </c>
      <c r="H133" s="46">
        <v>12.254626079373359</v>
      </c>
      <c r="I133" s="45">
        <v>55492</v>
      </c>
      <c r="J133" s="46">
        <v>32.407903198752663</v>
      </c>
      <c r="K133" s="45">
        <v>55594</v>
      </c>
      <c r="L133" s="46">
        <v>30.158134444189557</v>
      </c>
      <c r="M133" s="45">
        <v>55750</v>
      </c>
      <c r="N133" s="46">
        <v>60.016098540733573</v>
      </c>
      <c r="O133" s="45">
        <v>55826</v>
      </c>
      <c r="P133" s="46">
        <v>29.736119894565832</v>
      </c>
      <c r="Q133" s="45">
        <v>56343</v>
      </c>
      <c r="R133" s="46">
        <v>45.658836374739629</v>
      </c>
      <c r="S133" s="45">
        <v>56604</v>
      </c>
      <c r="T133" s="46">
        <v>30.554646607969559</v>
      </c>
      <c r="U133" s="45"/>
    </row>
    <row r="134" spans="1:21" ht="14.4" x14ac:dyDescent="0.3">
      <c r="A134" s="1" t="s">
        <v>254</v>
      </c>
      <c r="B134" s="1" t="s">
        <v>255</v>
      </c>
      <c r="C134" s="45">
        <v>103843</v>
      </c>
      <c r="D134" s="46">
        <v>468</v>
      </c>
      <c r="E134" s="45">
        <v>105478</v>
      </c>
      <c r="F134" s="46">
        <v>472</v>
      </c>
      <c r="G134" s="45">
        <v>107053</v>
      </c>
      <c r="H134" s="46">
        <v>653.21229153821685</v>
      </c>
      <c r="I134" s="45">
        <v>108234</v>
      </c>
      <c r="J134" s="46">
        <v>487.15928310157551</v>
      </c>
      <c r="K134" s="45">
        <v>108953</v>
      </c>
      <c r="L134" s="46">
        <v>714.11308652178491</v>
      </c>
      <c r="M134" s="45">
        <v>109874</v>
      </c>
      <c r="N134" s="46">
        <v>760.35249941887332</v>
      </c>
      <c r="O134" s="45">
        <v>110887</v>
      </c>
      <c r="P134" s="46">
        <v>693.84179566115426</v>
      </c>
      <c r="Q134" s="45">
        <v>111546</v>
      </c>
      <c r="R134" s="46">
        <v>1158.509007980439</v>
      </c>
      <c r="S134" s="45">
        <v>111664</v>
      </c>
      <c r="T134" s="46">
        <v>629.53117255474172</v>
      </c>
      <c r="U134" s="45"/>
    </row>
    <row r="135" spans="1:21" ht="14.4" x14ac:dyDescent="0.3">
      <c r="A135" s="1" t="s">
        <v>256</v>
      </c>
      <c r="B135" s="1" t="s">
        <v>257</v>
      </c>
      <c r="C135" s="45">
        <v>352763</v>
      </c>
      <c r="D135" s="46">
        <v>1005</v>
      </c>
      <c r="E135" s="45">
        <v>357951</v>
      </c>
      <c r="F135" s="46">
        <v>1084</v>
      </c>
      <c r="G135" s="45">
        <v>364815</v>
      </c>
      <c r="H135" s="46">
        <v>1039.8792087647348</v>
      </c>
      <c r="I135" s="45">
        <v>369189</v>
      </c>
      <c r="J135" s="46">
        <v>860.22983441180793</v>
      </c>
      <c r="K135" s="45">
        <v>373628</v>
      </c>
      <c r="L135" s="46">
        <v>882.55540646558643</v>
      </c>
      <c r="M135" s="45">
        <v>377073</v>
      </c>
      <c r="N135" s="46">
        <v>1359.9766737747177</v>
      </c>
      <c r="O135" s="45">
        <v>380070</v>
      </c>
      <c r="P135" s="46">
        <v>1095.972385745544</v>
      </c>
      <c r="Q135" s="45">
        <v>383301</v>
      </c>
      <c r="R135" s="46">
        <v>1391.7072866001349</v>
      </c>
      <c r="S135" s="45">
        <v>384837</v>
      </c>
      <c r="T135" s="46">
        <v>848.08739715586239</v>
      </c>
      <c r="U135" s="45"/>
    </row>
    <row r="136" spans="1:21" ht="14.4" x14ac:dyDescent="0.3">
      <c r="A136" s="1" t="s">
        <v>258</v>
      </c>
      <c r="B136" s="1" t="s">
        <v>259</v>
      </c>
      <c r="C136" s="45">
        <v>142205</v>
      </c>
      <c r="D136" s="46">
        <v>59</v>
      </c>
      <c r="E136" s="45">
        <v>143651</v>
      </c>
      <c r="F136" s="46">
        <v>70</v>
      </c>
      <c r="G136" s="45">
        <v>145298</v>
      </c>
      <c r="H136" s="46">
        <v>60.324708962365349</v>
      </c>
      <c r="I136" s="45">
        <v>146728</v>
      </c>
      <c r="J136" s="46">
        <v>95.573932615574364</v>
      </c>
      <c r="K136" s="45">
        <v>148075</v>
      </c>
      <c r="L136" s="46">
        <v>95.450320208660798</v>
      </c>
      <c r="M136" s="45">
        <v>149515</v>
      </c>
      <c r="N136" s="46">
        <v>131.3693348423771</v>
      </c>
      <c r="O136" s="45">
        <v>151069</v>
      </c>
      <c r="P136" s="46">
        <v>202.413096110455</v>
      </c>
      <c r="Q136" s="45">
        <v>152445</v>
      </c>
      <c r="R136" s="46">
        <v>236.87808980735011</v>
      </c>
      <c r="S136" s="45">
        <v>153316</v>
      </c>
      <c r="T136" s="46">
        <v>160.90736959142271</v>
      </c>
      <c r="U136" s="45"/>
    </row>
    <row r="137" spans="1:21" ht="14.4" x14ac:dyDescent="0.3">
      <c r="A137" s="1" t="s">
        <v>260</v>
      </c>
      <c r="B137" s="15" t="s">
        <v>261</v>
      </c>
      <c r="C137" s="45">
        <v>104355</v>
      </c>
      <c r="D137" s="46">
        <v>25</v>
      </c>
      <c r="E137" s="45">
        <v>105028</v>
      </c>
      <c r="F137" s="46">
        <v>43</v>
      </c>
      <c r="G137" s="45">
        <v>105584</v>
      </c>
      <c r="H137" s="46">
        <v>35.031370052332285</v>
      </c>
      <c r="I137" s="45">
        <v>105503</v>
      </c>
      <c r="J137" s="46">
        <v>49.698038281094384</v>
      </c>
      <c r="K137" s="45">
        <v>105726</v>
      </c>
      <c r="L137" s="46">
        <v>40.364557239182318</v>
      </c>
      <c r="M137" s="45">
        <v>105877</v>
      </c>
      <c r="N137" s="46">
        <v>51.08000900166234</v>
      </c>
      <c r="O137" s="45">
        <v>105998</v>
      </c>
      <c r="P137" s="46">
        <v>77.648690392292323</v>
      </c>
      <c r="Q137" s="45">
        <v>106327</v>
      </c>
      <c r="R137" s="46">
        <v>71.343095027662571</v>
      </c>
      <c r="S137" s="45">
        <v>106347</v>
      </c>
      <c r="T137" s="46">
        <v>50.706009595421762</v>
      </c>
      <c r="U137" s="45"/>
    </row>
    <row r="138" spans="1:21" ht="14.4" x14ac:dyDescent="0.3">
      <c r="A138" s="1" t="s">
        <v>262</v>
      </c>
      <c r="B138" s="1" t="s">
        <v>263</v>
      </c>
      <c r="C138" s="45">
        <v>95266</v>
      </c>
      <c r="D138" s="46">
        <v>78</v>
      </c>
      <c r="E138" s="45">
        <v>96337</v>
      </c>
      <c r="F138" s="46">
        <v>107</v>
      </c>
      <c r="G138" s="45">
        <v>97604</v>
      </c>
      <c r="H138" s="46">
        <v>155.78192953088327</v>
      </c>
      <c r="I138" s="45">
        <v>98851</v>
      </c>
      <c r="J138" s="46">
        <v>111.54646995555331</v>
      </c>
      <c r="K138" s="45">
        <v>100399</v>
      </c>
      <c r="L138" s="46">
        <v>184.60946340305347</v>
      </c>
      <c r="M138" s="45">
        <v>102010</v>
      </c>
      <c r="N138" s="46">
        <v>204.40908114972694</v>
      </c>
      <c r="O138" s="45">
        <v>103531</v>
      </c>
      <c r="P138" s="46">
        <v>159.5560488382819</v>
      </c>
      <c r="Q138" s="45">
        <v>105117</v>
      </c>
      <c r="R138" s="46">
        <v>262.44412586237843</v>
      </c>
      <c r="S138" s="45">
        <v>107516</v>
      </c>
      <c r="T138" s="46">
        <v>169.0515316861086</v>
      </c>
      <c r="U138" s="45"/>
    </row>
    <row r="139" spans="1:21" ht="14.4" x14ac:dyDescent="0.3">
      <c r="A139" s="1" t="s">
        <v>265</v>
      </c>
      <c r="B139" s="15" t="s">
        <v>892</v>
      </c>
      <c r="C139" s="45">
        <v>94444</v>
      </c>
      <c r="D139" s="46">
        <v>24</v>
      </c>
      <c r="E139" s="45">
        <v>94152</v>
      </c>
      <c r="F139" s="46">
        <v>24</v>
      </c>
      <c r="G139" s="45">
        <v>93919</v>
      </c>
      <c r="H139" s="46">
        <v>20.661863613196651</v>
      </c>
      <c r="I139" s="45">
        <v>94053</v>
      </c>
      <c r="J139" s="46">
        <v>30.862678301976423</v>
      </c>
      <c r="K139" s="45">
        <v>94518</v>
      </c>
      <c r="L139" s="46">
        <v>22.751558789971245</v>
      </c>
      <c r="M139" s="45">
        <v>94837</v>
      </c>
      <c r="N139" s="46">
        <v>34.61130836135343</v>
      </c>
      <c r="O139" s="45">
        <v>94836</v>
      </c>
      <c r="P139" s="46">
        <v>36.741162475222502</v>
      </c>
      <c r="Q139" s="45">
        <v>94984</v>
      </c>
      <c r="R139" s="46">
        <v>32.105931595257552</v>
      </c>
      <c r="S139" s="45">
        <v>95159</v>
      </c>
      <c r="T139" s="46">
        <v>34.267223562830367</v>
      </c>
      <c r="U139" s="45"/>
    </row>
    <row r="140" spans="1:21" ht="14.4" x14ac:dyDescent="0.3">
      <c r="A140" s="1" t="s">
        <v>266</v>
      </c>
      <c r="B140" s="1" t="s">
        <v>267</v>
      </c>
      <c r="C140" s="45">
        <v>243980</v>
      </c>
      <c r="D140" s="46">
        <v>356</v>
      </c>
      <c r="E140" s="45">
        <v>247035</v>
      </c>
      <c r="F140" s="46">
        <v>485</v>
      </c>
      <c r="G140" s="45">
        <v>248943</v>
      </c>
      <c r="H140" s="46">
        <v>286.05618174839401</v>
      </c>
      <c r="I140" s="45">
        <v>250582</v>
      </c>
      <c r="J140" s="46">
        <v>330.63247768091401</v>
      </c>
      <c r="K140" s="45">
        <v>251312</v>
      </c>
      <c r="L140" s="46">
        <v>321.33105179923933</v>
      </c>
      <c r="M140" s="45">
        <v>252313</v>
      </c>
      <c r="N140" s="46">
        <v>474.60323478420378</v>
      </c>
      <c r="O140" s="45">
        <v>253875</v>
      </c>
      <c r="P140" s="46">
        <v>489.31310660348828</v>
      </c>
      <c r="Q140" s="45">
        <v>256203</v>
      </c>
      <c r="R140" s="46">
        <v>671.02837339467101</v>
      </c>
      <c r="S140" s="45">
        <v>257034</v>
      </c>
      <c r="T140" s="46">
        <v>642.14990527698524</v>
      </c>
      <c r="U140" s="45"/>
    </row>
    <row r="141" spans="1:21" ht="14.4" x14ac:dyDescent="0.3">
      <c r="A141" s="1" t="s">
        <v>268</v>
      </c>
      <c r="B141" s="1" t="s">
        <v>269</v>
      </c>
      <c r="C141" s="45">
        <v>70705</v>
      </c>
      <c r="D141" s="46">
        <v>13</v>
      </c>
      <c r="E141" s="45">
        <v>71030</v>
      </c>
      <c r="F141" s="46">
        <v>18</v>
      </c>
      <c r="G141" s="45">
        <v>71104</v>
      </c>
      <c r="H141" s="46">
        <v>6.4779935104450699</v>
      </c>
      <c r="I141" s="45">
        <v>71386</v>
      </c>
      <c r="J141" s="46">
        <v>12.294657714568551</v>
      </c>
      <c r="K141" s="45">
        <v>71372</v>
      </c>
      <c r="L141" s="46">
        <v>12.910689678826781</v>
      </c>
      <c r="M141" s="45">
        <v>71420</v>
      </c>
      <c r="N141" s="46">
        <v>17.929040888092739</v>
      </c>
      <c r="O141" s="45">
        <v>71301</v>
      </c>
      <c r="P141" s="46">
        <v>16.281682296976321</v>
      </c>
      <c r="Q141" s="45">
        <v>71477</v>
      </c>
      <c r="R141" s="46">
        <v>22.07132673349961</v>
      </c>
      <c r="S141" s="45">
        <v>71849</v>
      </c>
      <c r="T141" s="46">
        <v>17.64155396323882</v>
      </c>
      <c r="U141" s="45"/>
    </row>
    <row r="142" spans="1:21" ht="14.4" x14ac:dyDescent="0.3">
      <c r="A142" s="1" t="s">
        <v>893</v>
      </c>
      <c r="B142" s="1" t="s">
        <v>894</v>
      </c>
      <c r="C142" s="45">
        <v>148053</v>
      </c>
      <c r="D142" s="46" t="s">
        <v>809</v>
      </c>
      <c r="E142" s="45">
        <v>148148</v>
      </c>
      <c r="F142" s="46" t="s">
        <v>809</v>
      </c>
      <c r="G142" s="45">
        <v>148191</v>
      </c>
      <c r="H142" s="46" t="s">
        <v>809</v>
      </c>
      <c r="I142" s="45">
        <v>148619</v>
      </c>
      <c r="J142" s="46" t="s">
        <v>809</v>
      </c>
      <c r="K142" s="45">
        <v>148632</v>
      </c>
      <c r="L142" s="46" t="s">
        <v>809</v>
      </c>
      <c r="M142" s="45">
        <v>149198</v>
      </c>
      <c r="N142" s="46" t="s">
        <v>809</v>
      </c>
      <c r="O142" s="45">
        <v>149473</v>
      </c>
      <c r="P142" s="46" t="s">
        <v>809</v>
      </c>
      <c r="Q142" s="45">
        <v>150142</v>
      </c>
      <c r="R142" s="46" t="s">
        <v>809</v>
      </c>
      <c r="S142" s="45">
        <v>150497</v>
      </c>
      <c r="T142" s="46" t="s">
        <v>809</v>
      </c>
      <c r="U142" s="45"/>
    </row>
    <row r="143" spans="1:21" ht="14.4" x14ac:dyDescent="0.3">
      <c r="A143" s="1" t="s">
        <v>270</v>
      </c>
      <c r="B143" s="1" t="s">
        <v>271</v>
      </c>
      <c r="C143" s="45">
        <v>300184</v>
      </c>
      <c r="D143" s="46">
        <v>99</v>
      </c>
      <c r="E143" s="45">
        <v>301299</v>
      </c>
      <c r="F143" s="46">
        <v>150</v>
      </c>
      <c r="G143" s="45">
        <v>302468</v>
      </c>
      <c r="H143" s="46">
        <v>136.12083003131627</v>
      </c>
      <c r="I143" s="45">
        <v>302920</v>
      </c>
      <c r="J143" s="46">
        <v>190.83604389835483</v>
      </c>
      <c r="K143" s="45">
        <v>303693</v>
      </c>
      <c r="L143" s="46">
        <v>367.0618739022251</v>
      </c>
      <c r="M143" s="45">
        <v>304398</v>
      </c>
      <c r="N143" s="46">
        <v>474.01800130678436</v>
      </c>
      <c r="O143" s="45">
        <v>305496</v>
      </c>
      <c r="P143" s="46">
        <v>615.91386813143936</v>
      </c>
      <c r="Q143" s="45">
        <v>307374</v>
      </c>
      <c r="R143" s="46">
        <v>730.26398642019979</v>
      </c>
      <c r="S143" s="45">
        <v>308940</v>
      </c>
      <c r="T143" s="46">
        <v>480.25546663095213</v>
      </c>
      <c r="U143" s="45"/>
    </row>
    <row r="144" spans="1:21" ht="14.4" x14ac:dyDescent="0.3">
      <c r="A144" s="1" t="s">
        <v>895</v>
      </c>
      <c r="B144" s="1" t="s">
        <v>47</v>
      </c>
      <c r="C144" s="45">
        <v>363567</v>
      </c>
      <c r="D144" s="46">
        <v>115</v>
      </c>
      <c r="E144" s="45">
        <v>364317</v>
      </c>
      <c r="F144" s="46">
        <v>110</v>
      </c>
      <c r="G144" s="45">
        <v>365897</v>
      </c>
      <c r="H144" s="46">
        <v>91.905770810595172</v>
      </c>
      <c r="I144" s="45">
        <v>366966</v>
      </c>
      <c r="J144" s="46">
        <v>157.84231970705596</v>
      </c>
      <c r="K144" s="45">
        <v>368555</v>
      </c>
      <c r="L144" s="46">
        <v>183.13608577295071</v>
      </c>
      <c r="M144" s="45">
        <v>369485</v>
      </c>
      <c r="N144" s="46">
        <v>223.42184761422072</v>
      </c>
      <c r="O144" s="45">
        <v>371636</v>
      </c>
      <c r="P144" s="46">
        <v>235.4197025529227</v>
      </c>
      <c r="Q144" s="45">
        <v>373288</v>
      </c>
      <c r="R144" s="46">
        <v>254.62052625612739</v>
      </c>
      <c r="S144" s="45">
        <v>375051</v>
      </c>
      <c r="T144" s="46">
        <v>186.92351295956274</v>
      </c>
      <c r="U144" s="45"/>
    </row>
    <row r="145" spans="1:21" ht="14.4" x14ac:dyDescent="0.3">
      <c r="A145" s="1" t="s">
        <v>272</v>
      </c>
      <c r="B145" s="1" t="s">
        <v>273</v>
      </c>
      <c r="C145" s="45">
        <v>110061</v>
      </c>
      <c r="D145" s="46">
        <v>87</v>
      </c>
      <c r="E145" s="45">
        <v>111072</v>
      </c>
      <c r="F145" s="46">
        <v>121</v>
      </c>
      <c r="G145" s="45">
        <v>111718</v>
      </c>
      <c r="H145" s="46">
        <v>127.2616145611737</v>
      </c>
      <c r="I145" s="45">
        <v>111798</v>
      </c>
      <c r="J145" s="46">
        <v>107.0068693090258</v>
      </c>
      <c r="K145" s="45">
        <v>112490</v>
      </c>
      <c r="L145" s="46">
        <v>172.04461389246552</v>
      </c>
      <c r="M145" s="45">
        <v>113292</v>
      </c>
      <c r="N145" s="46">
        <v>155.40895744675709</v>
      </c>
      <c r="O145" s="45">
        <v>113446</v>
      </c>
      <c r="P145" s="46">
        <v>123.5042594509333</v>
      </c>
      <c r="Q145" s="45">
        <v>114572</v>
      </c>
      <c r="R145" s="46">
        <v>177.76469157410389</v>
      </c>
      <c r="S145" s="45">
        <v>115803</v>
      </c>
      <c r="T145" s="46">
        <v>110.3705070196189</v>
      </c>
      <c r="U145" s="45"/>
    </row>
    <row r="146" spans="1:21" ht="14.4" x14ac:dyDescent="0.3">
      <c r="A146" s="1" t="s">
        <v>274</v>
      </c>
      <c r="B146" s="15" t="s">
        <v>275</v>
      </c>
      <c r="C146" s="45">
        <v>311088</v>
      </c>
      <c r="D146" s="46">
        <v>76</v>
      </c>
      <c r="E146" s="45">
        <v>312206</v>
      </c>
      <c r="F146" s="46">
        <v>75</v>
      </c>
      <c r="G146" s="45">
        <v>313261</v>
      </c>
      <c r="H146" s="46">
        <v>74.78647450178714</v>
      </c>
      <c r="I146" s="45">
        <v>313570</v>
      </c>
      <c r="J146" s="46">
        <v>60.30829602451314</v>
      </c>
      <c r="K146" s="45">
        <v>314357</v>
      </c>
      <c r="L146" s="46">
        <v>85.462428157851292</v>
      </c>
      <c r="M146" s="45">
        <v>315653</v>
      </c>
      <c r="N146" s="46">
        <v>96.340940509683307</v>
      </c>
      <c r="O146" s="45">
        <v>316331</v>
      </c>
      <c r="P146" s="46">
        <v>148.1560800893096</v>
      </c>
      <c r="Q146" s="45">
        <v>317558</v>
      </c>
      <c r="R146" s="46">
        <v>180.73073666182361</v>
      </c>
      <c r="S146" s="45">
        <v>319419</v>
      </c>
      <c r="T146" s="46">
        <v>115.99638340955239</v>
      </c>
      <c r="U146" s="45"/>
    </row>
    <row r="147" spans="1:21" ht="14.4" x14ac:dyDescent="0.3">
      <c r="A147" s="1" t="s">
        <v>276</v>
      </c>
      <c r="B147" s="1" t="s">
        <v>277</v>
      </c>
      <c r="C147" s="45">
        <v>151160</v>
      </c>
      <c r="D147" s="46" t="s">
        <v>809</v>
      </c>
      <c r="E147" s="45">
        <v>151100</v>
      </c>
      <c r="F147" s="46" t="s">
        <v>809</v>
      </c>
      <c r="G147" s="45">
        <v>151410</v>
      </c>
      <c r="H147" s="46" t="s">
        <v>809</v>
      </c>
      <c r="I147" s="45">
        <v>150840</v>
      </c>
      <c r="J147" s="46" t="s">
        <v>809</v>
      </c>
      <c r="K147" s="45">
        <v>150280</v>
      </c>
      <c r="L147" s="46" t="s">
        <v>809</v>
      </c>
      <c r="M147" s="45">
        <v>149960</v>
      </c>
      <c r="N147" s="46" t="s">
        <v>809</v>
      </c>
      <c r="O147" s="45">
        <v>149670</v>
      </c>
      <c r="P147" s="46" t="s">
        <v>809</v>
      </c>
      <c r="Q147" s="45">
        <v>149520</v>
      </c>
      <c r="R147" s="46" t="s">
        <v>809</v>
      </c>
      <c r="S147" s="45">
        <v>149200</v>
      </c>
      <c r="T147" s="46" t="s">
        <v>809</v>
      </c>
      <c r="U147" s="45"/>
    </row>
    <row r="148" spans="1:21" ht="14.4" x14ac:dyDescent="0.3">
      <c r="A148" s="1" t="s">
        <v>278</v>
      </c>
      <c r="B148" s="1" t="s">
        <v>279</v>
      </c>
      <c r="C148" s="45">
        <v>145170</v>
      </c>
      <c r="D148" s="46" t="s">
        <v>809</v>
      </c>
      <c r="E148" s="45">
        <v>146060</v>
      </c>
      <c r="F148" s="46" t="s">
        <v>809</v>
      </c>
      <c r="G148" s="45">
        <v>147200</v>
      </c>
      <c r="H148" s="46" t="s">
        <v>809</v>
      </c>
      <c r="I148" s="45">
        <v>147780</v>
      </c>
      <c r="J148" s="46" t="s">
        <v>809</v>
      </c>
      <c r="K148" s="45">
        <v>148100</v>
      </c>
      <c r="L148" s="46" t="s">
        <v>809</v>
      </c>
      <c r="M148" s="45">
        <v>148130</v>
      </c>
      <c r="N148" s="46" t="s">
        <v>809</v>
      </c>
      <c r="O148" s="45">
        <v>148210</v>
      </c>
      <c r="P148" s="46" t="s">
        <v>809</v>
      </c>
      <c r="Q148" s="45">
        <v>148270</v>
      </c>
      <c r="R148" s="46" t="s">
        <v>809</v>
      </c>
      <c r="S148" s="45">
        <v>148710</v>
      </c>
      <c r="T148" s="46" t="s">
        <v>809</v>
      </c>
      <c r="U148" s="45"/>
    </row>
    <row r="149" spans="1:21" ht="14.4" x14ac:dyDescent="0.3">
      <c r="A149" s="1" t="s">
        <v>280</v>
      </c>
      <c r="B149" s="1" t="s">
        <v>281</v>
      </c>
      <c r="C149" s="45">
        <v>329966</v>
      </c>
      <c r="D149" s="46">
        <v>1630</v>
      </c>
      <c r="E149" s="45">
        <v>334073</v>
      </c>
      <c r="F149" s="46">
        <v>1834</v>
      </c>
      <c r="G149" s="45">
        <v>339314</v>
      </c>
      <c r="H149" s="46">
        <v>1470.1157832716915</v>
      </c>
      <c r="I149" s="45">
        <v>340332</v>
      </c>
      <c r="J149" s="46">
        <v>1661.6873335338475</v>
      </c>
      <c r="K149" s="45">
        <v>342108</v>
      </c>
      <c r="L149" s="46">
        <v>1633.0772787448714</v>
      </c>
      <c r="M149" s="45">
        <v>342997</v>
      </c>
      <c r="N149" s="46">
        <v>2173.9227004592658</v>
      </c>
      <c r="O149" s="45">
        <v>344285</v>
      </c>
      <c r="P149" s="46">
        <v>1785.130391371049</v>
      </c>
      <c r="Q149" s="45">
        <v>344802</v>
      </c>
      <c r="R149" s="46">
        <v>2187.256604577618</v>
      </c>
      <c r="S149" s="45">
        <v>342736</v>
      </c>
      <c r="T149" s="46">
        <v>1481.0563427022121</v>
      </c>
      <c r="U149" s="45"/>
    </row>
    <row r="150" spans="1:21" ht="14.4" x14ac:dyDescent="0.3">
      <c r="A150" s="1" t="s">
        <v>282</v>
      </c>
      <c r="B150" s="1" t="s">
        <v>283</v>
      </c>
      <c r="C150" s="45">
        <v>122110</v>
      </c>
      <c r="D150" s="46" t="s">
        <v>809</v>
      </c>
      <c r="E150" s="45">
        <v>122410</v>
      </c>
      <c r="F150" s="46" t="s">
        <v>809</v>
      </c>
      <c r="G150" s="45">
        <v>122690</v>
      </c>
      <c r="H150" s="46" t="s">
        <v>809</v>
      </c>
      <c r="I150" s="45">
        <v>122730</v>
      </c>
      <c r="J150" s="46" t="s">
        <v>809</v>
      </c>
      <c r="K150" s="45">
        <v>122430</v>
      </c>
      <c r="L150" s="46" t="s">
        <v>809</v>
      </c>
      <c r="M150" s="45">
        <v>122130</v>
      </c>
      <c r="N150" s="46" t="s">
        <v>809</v>
      </c>
      <c r="O150" s="45">
        <v>122060</v>
      </c>
      <c r="P150" s="46" t="s">
        <v>809</v>
      </c>
      <c r="Q150" s="45">
        <v>122200</v>
      </c>
      <c r="R150" s="46" t="s">
        <v>809</v>
      </c>
      <c r="S150" s="45">
        <v>121940</v>
      </c>
      <c r="T150" s="46" t="s">
        <v>809</v>
      </c>
      <c r="U150" s="45"/>
    </row>
    <row r="151" spans="1:21" ht="14.4" x14ac:dyDescent="0.3">
      <c r="A151" s="1" t="s">
        <v>284</v>
      </c>
      <c r="B151" s="1" t="s">
        <v>285</v>
      </c>
      <c r="C151" s="45">
        <v>82357</v>
      </c>
      <c r="D151" s="46">
        <v>234</v>
      </c>
      <c r="E151" s="45">
        <v>83303</v>
      </c>
      <c r="F151" s="46">
        <v>225</v>
      </c>
      <c r="G151" s="45">
        <v>84245</v>
      </c>
      <c r="H151" s="46">
        <v>128.99694296484023</v>
      </c>
      <c r="I151" s="45">
        <v>85220</v>
      </c>
      <c r="J151" s="46">
        <v>240.28308267645411</v>
      </c>
      <c r="K151" s="45">
        <v>85942</v>
      </c>
      <c r="L151" s="46">
        <v>370.34063000649542</v>
      </c>
      <c r="M151" s="45">
        <v>87045</v>
      </c>
      <c r="N151" s="46">
        <v>248.27703934857476</v>
      </c>
      <c r="O151" s="45">
        <v>87783</v>
      </c>
      <c r="P151" s="46">
        <v>216.82676099012659</v>
      </c>
      <c r="Q151" s="45">
        <v>88189</v>
      </c>
      <c r="R151" s="46">
        <v>218.70049724222611</v>
      </c>
      <c r="S151" s="45">
        <v>88858</v>
      </c>
      <c r="T151" s="46">
        <v>140.71675972627801</v>
      </c>
      <c r="U151" s="45"/>
    </row>
    <row r="152" spans="1:21" ht="14.4" x14ac:dyDescent="0.3">
      <c r="A152" s="1" t="s">
        <v>286</v>
      </c>
      <c r="B152" s="1" t="s">
        <v>287</v>
      </c>
      <c r="C152" s="45">
        <v>132378</v>
      </c>
      <c r="D152" s="46">
        <v>28</v>
      </c>
      <c r="E152" s="45">
        <v>132666</v>
      </c>
      <c r="F152" s="46">
        <v>42</v>
      </c>
      <c r="G152" s="45">
        <v>133272</v>
      </c>
      <c r="H152" s="46">
        <v>32.930493838635584</v>
      </c>
      <c r="I152" s="45">
        <v>134430</v>
      </c>
      <c r="J152" s="46">
        <v>33.403355746381436</v>
      </c>
      <c r="K152" s="45">
        <v>135046</v>
      </c>
      <c r="L152" s="46">
        <v>43.45495716898855</v>
      </c>
      <c r="M152" s="45">
        <v>136518</v>
      </c>
      <c r="N152" s="46">
        <v>60.892890152210896</v>
      </c>
      <c r="O152" s="45">
        <v>138380</v>
      </c>
      <c r="P152" s="46">
        <v>54.121164704649502</v>
      </c>
      <c r="Q152" s="45">
        <v>140271</v>
      </c>
      <c r="R152" s="46">
        <v>70.810911541734228</v>
      </c>
      <c r="S152" s="45">
        <v>142265</v>
      </c>
      <c r="T152" s="46">
        <v>52.813161218995432</v>
      </c>
      <c r="U152" s="45"/>
    </row>
    <row r="153" spans="1:21" ht="14.4" x14ac:dyDescent="0.3">
      <c r="A153" s="1" t="s">
        <v>896</v>
      </c>
      <c r="B153" s="1" t="s">
        <v>289</v>
      </c>
      <c r="C153" s="45">
        <v>104960</v>
      </c>
      <c r="D153" s="46" t="s">
        <v>809</v>
      </c>
      <c r="E153" s="45">
        <v>104920</v>
      </c>
      <c r="F153" s="46" t="s">
        <v>809</v>
      </c>
      <c r="G153" s="45">
        <v>105000</v>
      </c>
      <c r="H153" s="46" t="s">
        <v>809</v>
      </c>
      <c r="I153" s="45">
        <v>105880</v>
      </c>
      <c r="J153" s="46" t="s">
        <v>809</v>
      </c>
      <c r="K153" s="45">
        <v>105840</v>
      </c>
      <c r="L153" s="46" t="s">
        <v>809</v>
      </c>
      <c r="M153" s="45">
        <v>106710</v>
      </c>
      <c r="N153" s="46" t="s">
        <v>809</v>
      </c>
      <c r="O153" s="45">
        <v>106960</v>
      </c>
      <c r="P153" s="46" t="s">
        <v>809</v>
      </c>
      <c r="Q153" s="45">
        <v>107540</v>
      </c>
      <c r="R153" s="46" t="s">
        <v>809</v>
      </c>
      <c r="S153" s="45">
        <v>108130</v>
      </c>
      <c r="T153" s="46" t="s">
        <v>809</v>
      </c>
      <c r="U153" s="45"/>
    </row>
    <row r="154" spans="1:21" ht="14.4" x14ac:dyDescent="0.3">
      <c r="A154" s="1" t="s">
        <v>290</v>
      </c>
      <c r="B154" s="1" t="s">
        <v>291</v>
      </c>
      <c r="C154" s="45">
        <v>114261</v>
      </c>
      <c r="D154" s="46">
        <v>80</v>
      </c>
      <c r="E154" s="45">
        <v>115350</v>
      </c>
      <c r="F154" s="46">
        <v>64</v>
      </c>
      <c r="G154" s="45">
        <v>116010</v>
      </c>
      <c r="H154" s="46">
        <v>33.769709370233684</v>
      </c>
      <c r="I154" s="45">
        <v>116574</v>
      </c>
      <c r="J154" s="46">
        <v>30.458283596587215</v>
      </c>
      <c r="K154" s="45">
        <v>117401</v>
      </c>
      <c r="L154" s="46">
        <v>41.15728085996156</v>
      </c>
      <c r="M154" s="45">
        <v>117985</v>
      </c>
      <c r="N154" s="46">
        <v>58.113519873455949</v>
      </c>
      <c r="O154" s="45">
        <v>118694</v>
      </c>
      <c r="P154" s="46">
        <v>73.389387182618236</v>
      </c>
      <c r="Q154" s="45">
        <v>118705</v>
      </c>
      <c r="R154" s="46">
        <v>80.17990112457052</v>
      </c>
      <c r="S154" s="45">
        <v>119392</v>
      </c>
      <c r="T154" s="46">
        <v>66.162045535824177</v>
      </c>
      <c r="U154" s="45"/>
    </row>
    <row r="155" spans="1:21" ht="14.4" x14ac:dyDescent="0.3">
      <c r="A155" s="1" t="s">
        <v>292</v>
      </c>
      <c r="B155" s="1" t="s">
        <v>293</v>
      </c>
      <c r="C155" s="45">
        <v>135980</v>
      </c>
      <c r="D155" s="46">
        <v>72</v>
      </c>
      <c r="E155" s="45">
        <v>136922</v>
      </c>
      <c r="F155" s="46">
        <v>107</v>
      </c>
      <c r="G155" s="45">
        <v>138155</v>
      </c>
      <c r="H155" s="46">
        <v>70</v>
      </c>
      <c r="I155" s="45">
        <v>139405</v>
      </c>
      <c r="J155" s="46">
        <v>108.8518369490196</v>
      </c>
      <c r="K155" s="45">
        <v>140932</v>
      </c>
      <c r="L155" s="46">
        <v>98.176226523978457</v>
      </c>
      <c r="M155" s="45">
        <v>142781</v>
      </c>
      <c r="N155" s="46">
        <v>133.45642302622491</v>
      </c>
      <c r="O155" s="45">
        <v>144488</v>
      </c>
      <c r="P155" s="46">
        <v>160.4478493363037</v>
      </c>
      <c r="Q155" s="45">
        <v>146130</v>
      </c>
      <c r="R155" s="46">
        <v>176.25756617057399</v>
      </c>
      <c r="S155" s="45">
        <v>147080</v>
      </c>
      <c r="T155" s="46">
        <v>148.60630861519439</v>
      </c>
      <c r="U155" s="45"/>
    </row>
    <row r="156" spans="1:21" ht="14.4" x14ac:dyDescent="0.3">
      <c r="A156" s="1" t="s">
        <v>294</v>
      </c>
      <c r="B156" s="1" t="s">
        <v>295</v>
      </c>
      <c r="C156" s="45">
        <v>137140</v>
      </c>
      <c r="D156" s="46">
        <v>61</v>
      </c>
      <c r="E156" s="45">
        <v>137251</v>
      </c>
      <c r="F156" s="46">
        <v>61</v>
      </c>
      <c r="G156" s="45">
        <v>136683</v>
      </c>
      <c r="H156" s="46">
        <v>49.330177984455332</v>
      </c>
      <c r="I156" s="45">
        <v>136651</v>
      </c>
      <c r="J156" s="46">
        <v>62.644014938136124</v>
      </c>
      <c r="K156" s="45">
        <v>136799</v>
      </c>
      <c r="L156" s="46">
        <v>58.496655531021901</v>
      </c>
      <c r="M156" s="45">
        <v>137722</v>
      </c>
      <c r="N156" s="46">
        <v>53.21192372014832</v>
      </c>
      <c r="O156" s="45">
        <v>138068</v>
      </c>
      <c r="P156" s="46">
        <v>60.87906500810071</v>
      </c>
      <c r="Q156" s="45">
        <v>138743</v>
      </c>
      <c r="R156" s="46">
        <v>76.075870831743316</v>
      </c>
      <c r="S156" s="45">
        <v>139718</v>
      </c>
      <c r="T156" s="46">
        <v>71.117015508326858</v>
      </c>
      <c r="U156" s="45"/>
    </row>
    <row r="157" spans="1:21" ht="14.4" x14ac:dyDescent="0.3">
      <c r="A157" s="1" t="s">
        <v>296</v>
      </c>
      <c r="B157" s="15" t="s">
        <v>297</v>
      </c>
      <c r="C157" s="45">
        <v>98340</v>
      </c>
      <c r="D157" s="46" t="s">
        <v>809</v>
      </c>
      <c r="E157" s="45">
        <v>99140</v>
      </c>
      <c r="F157" s="46" t="s">
        <v>809</v>
      </c>
      <c r="G157" s="45">
        <v>99920</v>
      </c>
      <c r="H157" s="46" t="s">
        <v>809</v>
      </c>
      <c r="I157" s="45">
        <v>100860</v>
      </c>
      <c r="J157" s="46" t="s">
        <v>809</v>
      </c>
      <c r="K157" s="45">
        <v>101390</v>
      </c>
      <c r="L157" s="46" t="s">
        <v>809</v>
      </c>
      <c r="M157" s="45">
        <v>102090</v>
      </c>
      <c r="N157" s="46" t="s">
        <v>809</v>
      </c>
      <c r="O157" s="45">
        <v>103050</v>
      </c>
      <c r="P157" s="46" t="s">
        <v>809</v>
      </c>
      <c r="Q157" s="45">
        <v>104090</v>
      </c>
      <c r="R157" s="46" t="s">
        <v>809</v>
      </c>
      <c r="S157" s="45">
        <v>104840</v>
      </c>
      <c r="T157" s="46" t="s">
        <v>809</v>
      </c>
      <c r="U157" s="45"/>
    </row>
    <row r="158" spans="1:21" ht="14.4" x14ac:dyDescent="0.3">
      <c r="A158" s="1" t="s">
        <v>299</v>
      </c>
      <c r="B158" s="1" t="s">
        <v>300</v>
      </c>
      <c r="C158" s="45">
        <v>89980</v>
      </c>
      <c r="D158" s="46" t="s">
        <v>809</v>
      </c>
      <c r="E158" s="45">
        <v>90410</v>
      </c>
      <c r="F158" s="46" t="s">
        <v>809</v>
      </c>
      <c r="G158" s="45">
        <v>90810</v>
      </c>
      <c r="H158" s="46" t="s">
        <v>809</v>
      </c>
      <c r="I158" s="45">
        <v>91040</v>
      </c>
      <c r="J158" s="46" t="s">
        <v>809</v>
      </c>
      <c r="K158" s="45">
        <v>91530</v>
      </c>
      <c r="L158" s="46" t="s">
        <v>809</v>
      </c>
      <c r="M158" s="45">
        <v>92410</v>
      </c>
      <c r="N158" s="46" t="s">
        <v>809</v>
      </c>
      <c r="O158" s="45">
        <v>92940</v>
      </c>
      <c r="P158" s="46" t="s">
        <v>809</v>
      </c>
      <c r="Q158" s="45">
        <v>93810</v>
      </c>
      <c r="R158" s="46" t="s">
        <v>809</v>
      </c>
      <c r="S158" s="45">
        <v>94760</v>
      </c>
      <c r="T158" s="46" t="s">
        <v>809</v>
      </c>
      <c r="U158" s="45"/>
    </row>
    <row r="159" spans="1:21" ht="14.4" x14ac:dyDescent="0.3">
      <c r="A159" s="1" t="s">
        <v>301</v>
      </c>
      <c r="B159" s="1" t="s">
        <v>302</v>
      </c>
      <c r="C159" s="45">
        <v>332748</v>
      </c>
      <c r="D159" s="46">
        <v>94</v>
      </c>
      <c r="E159" s="45">
        <v>333599</v>
      </c>
      <c r="F159" s="46">
        <v>117</v>
      </c>
      <c r="G159" s="45">
        <v>334673</v>
      </c>
      <c r="H159" s="46">
        <v>104.46230296925776</v>
      </c>
      <c r="I159" s="45">
        <v>335901</v>
      </c>
      <c r="J159" s="46">
        <v>161.7912705924727</v>
      </c>
      <c r="K159" s="45">
        <v>336072</v>
      </c>
      <c r="L159" s="46">
        <v>165.30538006239007</v>
      </c>
      <c r="M159" s="45">
        <v>337242</v>
      </c>
      <c r="N159" s="46">
        <v>262.63630994200042</v>
      </c>
      <c r="O159" s="45">
        <v>336756</v>
      </c>
      <c r="P159" s="46">
        <v>260.9100962437721</v>
      </c>
      <c r="Q159" s="45">
        <v>337804</v>
      </c>
      <c r="R159" s="46">
        <v>267.73571830284902</v>
      </c>
      <c r="S159" s="45">
        <v>338061</v>
      </c>
      <c r="T159" s="46">
        <v>412.26838697474841</v>
      </c>
      <c r="U159" s="45"/>
    </row>
    <row r="160" spans="1:21" ht="14.4" x14ac:dyDescent="0.3">
      <c r="A160" s="1" t="s">
        <v>303</v>
      </c>
      <c r="B160" s="15" t="s">
        <v>304</v>
      </c>
      <c r="C160" s="45">
        <v>112033</v>
      </c>
      <c r="D160" s="46">
        <v>40</v>
      </c>
      <c r="E160" s="45">
        <v>112979</v>
      </c>
      <c r="F160" s="46">
        <v>89</v>
      </c>
      <c r="G160" s="45">
        <v>113858</v>
      </c>
      <c r="H160" s="46">
        <v>115.2048166781193</v>
      </c>
      <c r="I160" s="45">
        <v>114487</v>
      </c>
      <c r="J160" s="46">
        <v>135.49184926009724</v>
      </c>
      <c r="K160" s="45">
        <v>114940</v>
      </c>
      <c r="L160" s="46">
        <v>159.93837593779205</v>
      </c>
      <c r="M160" s="45">
        <v>115720</v>
      </c>
      <c r="N160" s="46">
        <v>201.53798649943676</v>
      </c>
      <c r="O160" s="45">
        <v>116196</v>
      </c>
      <c r="P160" s="46">
        <v>266.11916591218892</v>
      </c>
      <c r="Q160" s="45">
        <v>116937</v>
      </c>
      <c r="R160" s="46">
        <v>351.25065390813421</v>
      </c>
      <c r="S160" s="45">
        <v>117552</v>
      </c>
      <c r="T160" s="46">
        <v>274.50365108780261</v>
      </c>
      <c r="U160" s="45"/>
    </row>
    <row r="161" spans="1:21" ht="14.4" x14ac:dyDescent="0.3">
      <c r="A161" s="1" t="s">
        <v>897</v>
      </c>
      <c r="B161" s="1" t="s">
        <v>860</v>
      </c>
      <c r="C161" s="45">
        <v>239877</v>
      </c>
      <c r="D161" s="46">
        <v>145</v>
      </c>
      <c r="E161" s="45">
        <v>239932</v>
      </c>
      <c r="F161" s="46">
        <v>158</v>
      </c>
      <c r="G161" s="45">
        <v>239946</v>
      </c>
      <c r="H161" s="46">
        <v>103.37880937589632</v>
      </c>
      <c r="I161" s="45">
        <v>240392</v>
      </c>
      <c r="J161" s="46">
        <v>227.36582558505157</v>
      </c>
      <c r="K161" s="45">
        <v>241426</v>
      </c>
      <c r="L161" s="46">
        <v>197.34942503498655</v>
      </c>
      <c r="M161" s="45">
        <v>242179</v>
      </c>
      <c r="N161" s="46">
        <v>323.36958348380534</v>
      </c>
      <c r="O161" s="45">
        <v>243264</v>
      </c>
      <c r="P161" s="46">
        <v>242.24451636440031</v>
      </c>
      <c r="Q161" s="45">
        <v>245003</v>
      </c>
      <c r="R161" s="46">
        <v>275.81818527472802</v>
      </c>
      <c r="S161" s="45">
        <v>246913</v>
      </c>
      <c r="T161" s="46">
        <v>220.38405985410461</v>
      </c>
      <c r="U161" s="45"/>
    </row>
    <row r="162" spans="1:21" ht="14.4" x14ac:dyDescent="0.3">
      <c r="A162" s="1" t="s">
        <v>305</v>
      </c>
      <c r="B162" s="1" t="s">
        <v>306</v>
      </c>
      <c r="C162" s="45">
        <v>98228</v>
      </c>
      <c r="D162" s="46">
        <v>174</v>
      </c>
      <c r="E162" s="45">
        <v>98510</v>
      </c>
      <c r="F162" s="46">
        <v>214</v>
      </c>
      <c r="G162" s="45">
        <v>99308</v>
      </c>
      <c r="H162" s="46">
        <v>193.82508372123098</v>
      </c>
      <c r="I162" s="45">
        <v>99901</v>
      </c>
      <c r="J162" s="46">
        <v>145.4560356261226</v>
      </c>
      <c r="K162" s="45">
        <v>100363</v>
      </c>
      <c r="L162" s="46">
        <v>144.24379658305884</v>
      </c>
      <c r="M162" s="45">
        <v>101340</v>
      </c>
      <c r="N162" s="46">
        <v>171.59080367903363</v>
      </c>
      <c r="O162" s="45">
        <v>102204</v>
      </c>
      <c r="P162" s="46">
        <v>144.43765401630361</v>
      </c>
      <c r="Q162" s="45">
        <v>103003</v>
      </c>
      <c r="R162" s="46">
        <v>204.80659830680071</v>
      </c>
      <c r="S162" s="45">
        <v>103251</v>
      </c>
      <c r="T162" s="46">
        <v>207.79856137491811</v>
      </c>
      <c r="U162" s="45"/>
    </row>
    <row r="163" spans="1:21" ht="14.4" x14ac:dyDescent="0.3">
      <c r="A163" s="1" t="s">
        <v>307</v>
      </c>
      <c r="B163" s="1" t="s">
        <v>308</v>
      </c>
      <c r="C163" s="45">
        <v>122377</v>
      </c>
      <c r="D163" s="46">
        <v>69</v>
      </c>
      <c r="E163" s="45">
        <v>124240</v>
      </c>
      <c r="F163" s="46">
        <v>77</v>
      </c>
      <c r="G163" s="45">
        <v>125852</v>
      </c>
      <c r="H163" s="46">
        <v>97.906792787114981</v>
      </c>
      <c r="I163" s="45">
        <v>126759</v>
      </c>
      <c r="J163" s="46">
        <v>42.125836161624541</v>
      </c>
      <c r="K163" s="45">
        <v>127759</v>
      </c>
      <c r="L163" s="46">
        <v>77.897260316173472</v>
      </c>
      <c r="M163" s="45">
        <v>128867</v>
      </c>
      <c r="N163" s="46">
        <v>89.870602634033702</v>
      </c>
      <c r="O163" s="45">
        <v>128977</v>
      </c>
      <c r="P163" s="46">
        <v>97.828683517289093</v>
      </c>
      <c r="Q163" s="45">
        <v>129546</v>
      </c>
      <c r="R163" s="46">
        <v>124.2742143577894</v>
      </c>
      <c r="S163" s="45">
        <v>130498</v>
      </c>
      <c r="T163" s="46">
        <v>90.745293365937229</v>
      </c>
      <c r="U163" s="45"/>
    </row>
    <row r="164" spans="1:21" ht="14.4" x14ac:dyDescent="0.3">
      <c r="A164" s="1" t="s">
        <v>309</v>
      </c>
      <c r="B164" s="15" t="s">
        <v>310</v>
      </c>
      <c r="C164" s="45">
        <v>52595</v>
      </c>
      <c r="D164" s="46">
        <v>20</v>
      </c>
      <c r="E164" s="45">
        <v>52678</v>
      </c>
      <c r="F164" s="46">
        <v>23</v>
      </c>
      <c r="G164" s="45">
        <v>52502</v>
      </c>
      <c r="H164" s="46">
        <v>14.361012981555028</v>
      </c>
      <c r="I164" s="45">
        <v>52687</v>
      </c>
      <c r="J164" s="46">
        <v>24.520545106938815</v>
      </c>
      <c r="K164" s="45">
        <v>52657</v>
      </c>
      <c r="L164" s="46">
        <v>44.373007097050689</v>
      </c>
      <c r="M164" s="45">
        <v>52649</v>
      </c>
      <c r="N164" s="46">
        <v>51.927265115649291</v>
      </c>
      <c r="O164" s="45">
        <v>52576</v>
      </c>
      <c r="P164" s="46">
        <v>53.814830642190707</v>
      </c>
      <c r="Q164" s="45">
        <v>52642</v>
      </c>
      <c r="R164" s="46">
        <v>69.309580095142906</v>
      </c>
      <c r="S164" s="45">
        <v>52779</v>
      </c>
      <c r="T164" s="46">
        <v>40.734103766516618</v>
      </c>
      <c r="U164" s="45"/>
    </row>
    <row r="165" spans="1:21" ht="14.4" x14ac:dyDescent="0.3">
      <c r="A165" s="1" t="s">
        <v>313</v>
      </c>
      <c r="B165" s="1" t="s">
        <v>314</v>
      </c>
      <c r="C165" s="45">
        <v>129991</v>
      </c>
      <c r="D165" s="46">
        <v>146</v>
      </c>
      <c r="E165" s="45">
        <v>130937</v>
      </c>
      <c r="F165" s="46">
        <v>219</v>
      </c>
      <c r="G165" s="45">
        <v>131428</v>
      </c>
      <c r="H165" s="46">
        <v>252.69599345274867</v>
      </c>
      <c r="I165" s="45">
        <v>132184</v>
      </c>
      <c r="J165" s="46">
        <v>134.0885511413598</v>
      </c>
      <c r="K165" s="45">
        <v>133499</v>
      </c>
      <c r="L165" s="46">
        <v>140.21944439308587</v>
      </c>
      <c r="M165" s="45">
        <v>134833</v>
      </c>
      <c r="N165" s="46">
        <v>174.91922705817706</v>
      </c>
      <c r="O165" s="45">
        <v>135398</v>
      </c>
      <c r="P165" s="46">
        <v>196.93739700023289</v>
      </c>
      <c r="Q165" s="45">
        <v>136085</v>
      </c>
      <c r="R165" s="46">
        <v>213.15214649196881</v>
      </c>
      <c r="S165" s="45">
        <v>136379</v>
      </c>
      <c r="T165" s="46">
        <v>163.945509708457</v>
      </c>
      <c r="U165" s="45"/>
    </row>
    <row r="166" spans="1:21" ht="14.4" x14ac:dyDescent="0.3">
      <c r="A166" s="1" t="s">
        <v>315</v>
      </c>
      <c r="B166" s="1" t="s">
        <v>316</v>
      </c>
      <c r="C166" s="45">
        <v>301971</v>
      </c>
      <c r="D166" s="46">
        <v>1051</v>
      </c>
      <c r="E166" s="45">
        <v>307648</v>
      </c>
      <c r="F166" s="46">
        <v>965</v>
      </c>
      <c r="G166" s="45">
        <v>313935</v>
      </c>
      <c r="H166" s="46">
        <v>643.42483367561954</v>
      </c>
      <c r="I166" s="45">
        <v>317257</v>
      </c>
      <c r="J166" s="46">
        <v>733.00267476976558</v>
      </c>
      <c r="K166" s="45">
        <v>320317</v>
      </c>
      <c r="L166" s="46">
        <v>689.39176491176272</v>
      </c>
      <c r="M166" s="45">
        <v>324409</v>
      </c>
      <c r="N166" s="46">
        <v>1265.1920378811415</v>
      </c>
      <c r="O166" s="45">
        <v>328738</v>
      </c>
      <c r="P166" s="46">
        <v>1253.880081830652</v>
      </c>
      <c r="Q166" s="45">
        <v>332127</v>
      </c>
      <c r="R166" s="46">
        <v>1361.3232911743171</v>
      </c>
      <c r="S166" s="45">
        <v>332705</v>
      </c>
      <c r="T166" s="46">
        <v>892.86294252506684</v>
      </c>
      <c r="U166" s="45"/>
    </row>
    <row r="167" spans="1:21" ht="14.4" x14ac:dyDescent="0.3">
      <c r="A167" s="1" t="s">
        <v>317</v>
      </c>
      <c r="B167" s="1" t="s">
        <v>318</v>
      </c>
      <c r="C167" s="45">
        <v>123820</v>
      </c>
      <c r="D167" s="46">
        <v>69</v>
      </c>
      <c r="E167" s="45">
        <v>124189</v>
      </c>
      <c r="F167" s="46">
        <v>79</v>
      </c>
      <c r="G167" s="45">
        <v>124880</v>
      </c>
      <c r="H167" s="46">
        <v>51.494739508968493</v>
      </c>
      <c r="I167" s="45">
        <v>125997</v>
      </c>
      <c r="J167" s="46">
        <v>97.557396576028594</v>
      </c>
      <c r="K167" s="45">
        <v>126989</v>
      </c>
      <c r="L167" s="46">
        <v>72.224525826315585</v>
      </c>
      <c r="M167" s="45">
        <v>128451</v>
      </c>
      <c r="N167" s="46">
        <v>143.04912614525608</v>
      </c>
      <c r="O167" s="45">
        <v>129274</v>
      </c>
      <c r="P167" s="46">
        <v>153.3197884084997</v>
      </c>
      <c r="Q167" s="45">
        <v>129923</v>
      </c>
      <c r="R167" s="46">
        <v>191.58328615428709</v>
      </c>
      <c r="S167" s="45">
        <v>130576</v>
      </c>
      <c r="T167" s="46">
        <v>128.38981510336319</v>
      </c>
      <c r="U167" s="45"/>
    </row>
    <row r="168" spans="1:21" ht="14.4" x14ac:dyDescent="0.3">
      <c r="A168" s="1" t="s">
        <v>319</v>
      </c>
      <c r="B168" s="1" t="s">
        <v>320</v>
      </c>
      <c r="C168" s="45">
        <v>73106</v>
      </c>
      <c r="D168" s="46">
        <v>58</v>
      </c>
      <c r="E168" s="45">
        <v>74278</v>
      </c>
      <c r="F168" s="46">
        <v>66</v>
      </c>
      <c r="G168" s="45">
        <v>75191</v>
      </c>
      <c r="H168" s="46">
        <v>72.780383722019295</v>
      </c>
      <c r="I168" s="45">
        <v>75839</v>
      </c>
      <c r="J168" s="46">
        <v>43.732121779167514</v>
      </c>
      <c r="K168" s="45">
        <v>76906</v>
      </c>
      <c r="L168" s="46">
        <v>56.98092168125541</v>
      </c>
      <c r="M168" s="45">
        <v>77988</v>
      </c>
      <c r="N168" s="46">
        <v>75.86412815676664</v>
      </c>
      <c r="O168" s="45">
        <v>78459</v>
      </c>
      <c r="P168" s="46">
        <v>93.928966270910166</v>
      </c>
      <c r="Q168" s="45">
        <v>78999</v>
      </c>
      <c r="R168" s="46">
        <v>117.7439309019547</v>
      </c>
      <c r="S168" s="45">
        <v>79451</v>
      </c>
      <c r="T168" s="46">
        <v>112.62027497286461</v>
      </c>
      <c r="U168" s="45"/>
    </row>
    <row r="169" spans="1:21" ht="14.4" x14ac:dyDescent="0.3">
      <c r="A169" s="1" t="s">
        <v>321</v>
      </c>
      <c r="B169" s="1" t="s">
        <v>322</v>
      </c>
      <c r="C169" s="45">
        <v>111283</v>
      </c>
      <c r="D169" s="46">
        <v>17</v>
      </c>
      <c r="E169" s="45">
        <v>111739</v>
      </c>
      <c r="F169" s="46">
        <v>24</v>
      </c>
      <c r="G169" s="45">
        <v>112249</v>
      </c>
      <c r="H169" s="46">
        <v>19.807640943535688</v>
      </c>
      <c r="I169" s="45">
        <v>112833</v>
      </c>
      <c r="J169" s="46">
        <v>17.815550175267152</v>
      </c>
      <c r="K169" s="45">
        <v>113246</v>
      </c>
      <c r="L169" s="46">
        <v>14.511482676754099</v>
      </c>
      <c r="M169" s="45">
        <v>114155</v>
      </c>
      <c r="N169" s="46">
        <v>24.103881627927613</v>
      </c>
      <c r="O169" s="45">
        <v>114684</v>
      </c>
      <c r="P169" s="46">
        <v>29.030877201324738</v>
      </c>
      <c r="Q169" s="45">
        <v>115112</v>
      </c>
      <c r="R169" s="46">
        <v>28.540136626606301</v>
      </c>
      <c r="S169" s="45">
        <v>115314</v>
      </c>
      <c r="T169" s="46">
        <v>29.31730641110558</v>
      </c>
      <c r="U169" s="45"/>
    </row>
    <row r="170" spans="1:21" ht="14.4" x14ac:dyDescent="0.3">
      <c r="A170" s="1" t="s">
        <v>323</v>
      </c>
      <c r="B170" s="1" t="s">
        <v>324</v>
      </c>
      <c r="C170" s="45">
        <v>114419</v>
      </c>
      <c r="D170" s="46">
        <v>604</v>
      </c>
      <c r="E170" s="45">
        <v>115712</v>
      </c>
      <c r="F170" s="46">
        <v>936</v>
      </c>
      <c r="G170" s="45">
        <v>117063</v>
      </c>
      <c r="H170" s="46">
        <v>442.96647308580856</v>
      </c>
      <c r="I170" s="45">
        <v>119040</v>
      </c>
      <c r="J170" s="46">
        <v>646.581971278791</v>
      </c>
      <c r="K170" s="45">
        <v>121030</v>
      </c>
      <c r="L170" s="46">
        <v>690.69681729092167</v>
      </c>
      <c r="M170" s="45">
        <v>123018</v>
      </c>
      <c r="N170" s="46">
        <v>1198.8154892999521</v>
      </c>
      <c r="O170" s="45">
        <v>125679</v>
      </c>
      <c r="P170" s="46">
        <v>531.42574023948475</v>
      </c>
      <c r="Q170" s="45">
        <v>127522</v>
      </c>
      <c r="R170" s="46">
        <v>1707.59262999465</v>
      </c>
      <c r="S170" s="45">
        <v>128916</v>
      </c>
      <c r="T170" s="46">
        <v>1169.866749127435</v>
      </c>
      <c r="U170" s="45"/>
    </row>
    <row r="171" spans="1:21" ht="14.4" x14ac:dyDescent="0.3">
      <c r="A171" s="1" t="s">
        <v>325</v>
      </c>
      <c r="B171" s="1" t="s">
        <v>326</v>
      </c>
      <c r="C171" s="45">
        <v>154210</v>
      </c>
      <c r="D171" s="46" t="s">
        <v>809</v>
      </c>
      <c r="E171" s="45">
        <v>155140</v>
      </c>
      <c r="F171" s="46" t="s">
        <v>809</v>
      </c>
      <c r="G171" s="45">
        <v>156250</v>
      </c>
      <c r="H171" s="46" t="s">
        <v>809</v>
      </c>
      <c r="I171" s="45">
        <v>156800</v>
      </c>
      <c r="J171" s="46" t="s">
        <v>809</v>
      </c>
      <c r="K171" s="45">
        <v>157160</v>
      </c>
      <c r="L171" s="46" t="s">
        <v>809</v>
      </c>
      <c r="M171" s="45">
        <v>157690</v>
      </c>
      <c r="N171" s="46" t="s">
        <v>809</v>
      </c>
      <c r="O171" s="45">
        <v>158460</v>
      </c>
      <c r="P171" s="46" t="s">
        <v>809</v>
      </c>
      <c r="Q171" s="45">
        <v>159380</v>
      </c>
      <c r="R171" s="46" t="s">
        <v>809</v>
      </c>
      <c r="S171" s="45">
        <v>160130</v>
      </c>
      <c r="T171" s="46" t="s">
        <v>809</v>
      </c>
      <c r="U171" s="45"/>
    </row>
    <row r="172" spans="1:21" ht="14.4" x14ac:dyDescent="0.3">
      <c r="A172" s="1" t="s">
        <v>327</v>
      </c>
      <c r="B172" s="1" t="s">
        <v>328</v>
      </c>
      <c r="C172" s="45">
        <v>110832</v>
      </c>
      <c r="D172" s="46">
        <v>32</v>
      </c>
      <c r="E172" s="45">
        <v>111382</v>
      </c>
      <c r="F172" s="46">
        <v>22</v>
      </c>
      <c r="G172" s="45">
        <v>111931</v>
      </c>
      <c r="H172" s="46">
        <v>20.785476685431</v>
      </c>
      <c r="I172" s="45">
        <v>112888</v>
      </c>
      <c r="J172" s="46">
        <v>53.392283522187299</v>
      </c>
      <c r="K172" s="45">
        <v>113873</v>
      </c>
      <c r="L172" s="46">
        <v>46.429433223763468</v>
      </c>
      <c r="M172" s="45">
        <v>114663</v>
      </c>
      <c r="N172" s="46">
        <v>51.004426381446933</v>
      </c>
      <c r="O172" s="45">
        <v>115182</v>
      </c>
      <c r="P172" s="46">
        <v>61.388565398874178</v>
      </c>
      <c r="Q172" s="45">
        <v>115818</v>
      </c>
      <c r="R172" s="46">
        <v>55.565031233930327</v>
      </c>
      <c r="S172" s="45">
        <v>116219</v>
      </c>
      <c r="T172" s="46">
        <v>50.601131964144471</v>
      </c>
      <c r="U172" s="45"/>
    </row>
    <row r="173" spans="1:21" ht="14.4" x14ac:dyDescent="0.3">
      <c r="A173" s="1" t="s">
        <v>329</v>
      </c>
      <c r="B173" s="1" t="s">
        <v>330</v>
      </c>
      <c r="C173" s="45">
        <v>94404</v>
      </c>
      <c r="D173" s="46">
        <v>95</v>
      </c>
      <c r="E173" s="45">
        <v>95135</v>
      </c>
      <c r="F173" s="46">
        <v>150</v>
      </c>
      <c r="G173" s="45">
        <v>95461</v>
      </c>
      <c r="H173" s="46">
        <v>181.08601379145344</v>
      </c>
      <c r="I173" s="45">
        <v>95975</v>
      </c>
      <c r="J173" s="46">
        <v>307.1362789064317</v>
      </c>
      <c r="K173" s="45">
        <v>96617</v>
      </c>
      <c r="L173" s="46">
        <v>286.9158608404764</v>
      </c>
      <c r="M173" s="45">
        <v>97591</v>
      </c>
      <c r="N173" s="46">
        <v>269.94714538008617</v>
      </c>
      <c r="O173" s="45">
        <v>98814</v>
      </c>
      <c r="P173" s="46">
        <v>311.588802514473</v>
      </c>
      <c r="Q173" s="45">
        <v>99636</v>
      </c>
      <c r="R173" s="46">
        <v>324.97870406106421</v>
      </c>
      <c r="S173" s="45">
        <v>100776</v>
      </c>
      <c r="T173" s="46">
        <v>284.82458337457382</v>
      </c>
      <c r="U173" s="45"/>
    </row>
    <row r="174" spans="1:21" ht="14.4" x14ac:dyDescent="0.3">
      <c r="A174" s="1" t="s">
        <v>898</v>
      </c>
      <c r="B174" s="1" t="s">
        <v>899</v>
      </c>
      <c r="C174" s="45">
        <v>111998</v>
      </c>
      <c r="D174" s="46" t="s">
        <v>809</v>
      </c>
      <c r="E174" s="45">
        <v>112919</v>
      </c>
      <c r="F174" s="46" t="s">
        <v>809</v>
      </c>
      <c r="G174" s="45">
        <v>113501</v>
      </c>
      <c r="H174" s="46" t="s">
        <v>809</v>
      </c>
      <c r="I174" s="45">
        <v>114230</v>
      </c>
      <c r="J174" s="46" t="s">
        <v>809</v>
      </c>
      <c r="K174" s="45">
        <v>114365</v>
      </c>
      <c r="L174" s="46" t="s">
        <v>809</v>
      </c>
      <c r="M174" s="45">
        <v>114992</v>
      </c>
      <c r="N174" s="46" t="s">
        <v>809</v>
      </c>
      <c r="O174" s="45">
        <v>115311</v>
      </c>
      <c r="P174" s="46" t="s">
        <v>809</v>
      </c>
      <c r="Q174" s="45">
        <v>115799</v>
      </c>
      <c r="R174" s="46" t="s">
        <v>809</v>
      </c>
      <c r="S174" s="45">
        <v>116289</v>
      </c>
      <c r="T174" s="46" t="s">
        <v>809</v>
      </c>
      <c r="U174" s="45"/>
    </row>
    <row r="175" spans="1:21" ht="14.4" x14ac:dyDescent="0.3">
      <c r="A175" s="1" t="s">
        <v>900</v>
      </c>
      <c r="B175" s="1" t="s">
        <v>331</v>
      </c>
      <c r="C175" s="45">
        <v>361410</v>
      </c>
      <c r="D175" s="46" t="s">
        <v>809</v>
      </c>
      <c r="E175" s="45">
        <v>362610</v>
      </c>
      <c r="F175" s="46" t="s">
        <v>809</v>
      </c>
      <c r="G175" s="45">
        <v>365300</v>
      </c>
      <c r="H175" s="46" t="s">
        <v>809</v>
      </c>
      <c r="I175" s="45">
        <v>366210</v>
      </c>
      <c r="J175" s="46" t="s">
        <v>809</v>
      </c>
      <c r="K175" s="45">
        <v>366900</v>
      </c>
      <c r="L175" s="46" t="s">
        <v>809</v>
      </c>
      <c r="M175" s="45">
        <v>367250</v>
      </c>
      <c r="N175" s="46" t="s">
        <v>809</v>
      </c>
      <c r="O175" s="45">
        <v>368080</v>
      </c>
      <c r="P175" s="46" t="s">
        <v>809</v>
      </c>
      <c r="Q175" s="45">
        <v>370330</v>
      </c>
      <c r="R175" s="46" t="s">
        <v>809</v>
      </c>
      <c r="S175" s="45">
        <v>371410</v>
      </c>
      <c r="T175" s="46" t="s">
        <v>809</v>
      </c>
      <c r="U175" s="45"/>
    </row>
    <row r="176" spans="1:21" ht="14.4" x14ac:dyDescent="0.3">
      <c r="A176" s="1" t="s">
        <v>332</v>
      </c>
      <c r="B176" s="1" t="s">
        <v>901</v>
      </c>
      <c r="C176" s="45">
        <v>151985</v>
      </c>
      <c r="D176" s="46">
        <v>43</v>
      </c>
      <c r="E176" s="45">
        <v>152080</v>
      </c>
      <c r="F176" s="46">
        <v>96</v>
      </c>
      <c r="G176" s="45">
        <v>152666</v>
      </c>
      <c r="H176" s="46">
        <v>64.249448706045996</v>
      </c>
      <c r="I176" s="45">
        <v>152776</v>
      </c>
      <c r="J176" s="46">
        <v>64.71673586977856</v>
      </c>
      <c r="K176" s="45">
        <v>153223</v>
      </c>
      <c r="L176" s="46">
        <v>71.560570503732308</v>
      </c>
      <c r="M176" s="45">
        <v>153819</v>
      </c>
      <c r="N176" s="46">
        <v>106.3888430310277</v>
      </c>
      <c r="O176" s="45">
        <v>154085</v>
      </c>
      <c r="P176" s="46">
        <v>122.106685431287</v>
      </c>
      <c r="Q176" s="45">
        <v>154626</v>
      </c>
      <c r="R176" s="46">
        <v>168.3676831431508</v>
      </c>
      <c r="S176" s="45">
        <v>155155</v>
      </c>
      <c r="T176" s="46">
        <v>141.94455017367429</v>
      </c>
      <c r="U176" s="45"/>
    </row>
    <row r="177" spans="1:21" ht="14.4" x14ac:dyDescent="0.3">
      <c r="A177" s="1" t="s">
        <v>611</v>
      </c>
      <c r="B177" s="1" t="s">
        <v>832</v>
      </c>
      <c r="C177" s="45">
        <v>105716</v>
      </c>
      <c r="D177" s="46">
        <v>45</v>
      </c>
      <c r="E177" s="45">
        <v>106962</v>
      </c>
      <c r="F177" s="46">
        <v>62</v>
      </c>
      <c r="G177" s="45">
        <v>108199</v>
      </c>
      <c r="H177" s="46">
        <v>61.691447390931444</v>
      </c>
      <c r="I177" s="45">
        <v>108611</v>
      </c>
      <c r="J177" s="46">
        <v>48.18803657493882</v>
      </c>
      <c r="K177" s="45">
        <v>108767</v>
      </c>
      <c r="L177" s="46">
        <v>51.591334957309698</v>
      </c>
      <c r="M177" s="45">
        <v>109324</v>
      </c>
      <c r="N177" s="46">
        <v>77.977291354454039</v>
      </c>
      <c r="O177" s="45">
        <v>109838</v>
      </c>
      <c r="P177" s="46">
        <v>60.37895917479392</v>
      </c>
      <c r="Q177" s="45">
        <v>111024</v>
      </c>
      <c r="R177" s="46">
        <v>79.450978118231959</v>
      </c>
      <c r="S177" s="45">
        <v>111427</v>
      </c>
      <c r="T177" s="46">
        <v>49.929207226556912</v>
      </c>
      <c r="U177" s="45"/>
    </row>
    <row r="178" spans="1:21" ht="14.4" x14ac:dyDescent="0.3">
      <c r="A178" s="1" t="s">
        <v>334</v>
      </c>
      <c r="B178" s="1" t="s">
        <v>335</v>
      </c>
      <c r="C178" s="45">
        <v>81994</v>
      </c>
      <c r="D178" s="46">
        <v>26</v>
      </c>
      <c r="E178" s="45">
        <v>81896</v>
      </c>
      <c r="F178" s="46">
        <v>67</v>
      </c>
      <c r="G178" s="45">
        <v>82200</v>
      </c>
      <c r="H178" s="46">
        <v>35.379566951268245</v>
      </c>
      <c r="I178" s="45">
        <v>82716</v>
      </c>
      <c r="J178" s="46">
        <v>46.767855867842556</v>
      </c>
      <c r="K178" s="45">
        <v>82953</v>
      </c>
      <c r="L178" s="46">
        <v>39.144814042753403</v>
      </c>
      <c r="M178" s="45">
        <v>83682</v>
      </c>
      <c r="N178" s="46">
        <v>37.822574410370038</v>
      </c>
      <c r="O178" s="45">
        <v>84576</v>
      </c>
      <c r="P178" s="46">
        <v>58.602662357561911</v>
      </c>
      <c r="Q178" s="45">
        <v>85411</v>
      </c>
      <c r="R178" s="46">
        <v>57.632792131611232</v>
      </c>
      <c r="S178" s="45">
        <v>85957</v>
      </c>
      <c r="T178" s="46">
        <v>46.544765425042911</v>
      </c>
      <c r="U178" s="45"/>
    </row>
    <row r="179" spans="1:21" ht="14.4" x14ac:dyDescent="0.3">
      <c r="A179" s="1" t="s">
        <v>336</v>
      </c>
      <c r="B179" s="1" t="s">
        <v>337</v>
      </c>
      <c r="C179" s="45">
        <v>75441</v>
      </c>
      <c r="D179" s="46">
        <v>39</v>
      </c>
      <c r="E179" s="45">
        <v>75610</v>
      </c>
      <c r="F179" s="46">
        <v>34</v>
      </c>
      <c r="G179" s="45">
        <v>76098</v>
      </c>
      <c r="H179" s="46">
        <v>30.901297840349606</v>
      </c>
      <c r="I179" s="45">
        <v>76073</v>
      </c>
      <c r="J179" s="46">
        <v>40.813401274533902</v>
      </c>
      <c r="K179" s="45">
        <v>76548</v>
      </c>
      <c r="L179" s="46">
        <v>46.275660472873099</v>
      </c>
      <c r="M179" s="45">
        <v>77140</v>
      </c>
      <c r="N179" s="46">
        <v>37.265698076730381</v>
      </c>
      <c r="O179" s="45">
        <v>77490</v>
      </c>
      <c r="P179" s="46">
        <v>35.157207558723798</v>
      </c>
      <c r="Q179" s="45">
        <v>78153</v>
      </c>
      <c r="R179" s="46">
        <v>49.115554462169811</v>
      </c>
      <c r="S179" s="45">
        <v>78863</v>
      </c>
      <c r="T179" s="46">
        <v>32.47057424941616</v>
      </c>
      <c r="U179" s="45"/>
    </row>
    <row r="180" spans="1:21" ht="14.4" x14ac:dyDescent="0.3">
      <c r="A180" s="1" t="s">
        <v>338</v>
      </c>
      <c r="B180" s="1" t="s">
        <v>339</v>
      </c>
      <c r="C180" s="45">
        <v>197481</v>
      </c>
      <c r="D180" s="46">
        <v>111</v>
      </c>
      <c r="E180" s="45">
        <v>198731</v>
      </c>
      <c r="F180" s="46">
        <v>131</v>
      </c>
      <c r="G180" s="45">
        <v>200349</v>
      </c>
      <c r="H180" s="46">
        <v>117</v>
      </c>
      <c r="I180" s="45">
        <v>200272</v>
      </c>
      <c r="J180" s="46">
        <v>83.943944974976091</v>
      </c>
      <c r="K180" s="45">
        <v>200098</v>
      </c>
      <c r="L180" s="46">
        <v>84.255997410542648</v>
      </c>
      <c r="M180" s="45">
        <v>200781</v>
      </c>
      <c r="N180" s="46">
        <v>113.76468083986312</v>
      </c>
      <c r="O180" s="45">
        <v>201724</v>
      </c>
      <c r="P180" s="46">
        <v>158.52305387153271</v>
      </c>
      <c r="Q180" s="45">
        <v>202628</v>
      </c>
      <c r="R180" s="46">
        <v>190.09836984267241</v>
      </c>
      <c r="S180" s="45">
        <v>202419</v>
      </c>
      <c r="T180" s="46">
        <v>278.75256518213217</v>
      </c>
      <c r="U180" s="45"/>
    </row>
    <row r="181" spans="1:21" ht="14.4" x14ac:dyDescent="0.3">
      <c r="A181" s="1" t="s">
        <v>340</v>
      </c>
      <c r="B181" s="1" t="s">
        <v>341</v>
      </c>
      <c r="C181" s="45">
        <v>112688</v>
      </c>
      <c r="D181" s="46">
        <v>23</v>
      </c>
      <c r="E181" s="45">
        <v>113066</v>
      </c>
      <c r="F181" s="46">
        <v>27</v>
      </c>
      <c r="G181" s="45">
        <v>113741</v>
      </c>
      <c r="H181" s="46">
        <v>15.20198500462007</v>
      </c>
      <c r="I181" s="45">
        <v>114061</v>
      </c>
      <c r="J181" s="46">
        <v>22.609257512692505</v>
      </c>
      <c r="K181" s="45">
        <v>114974</v>
      </c>
      <c r="L181" s="46">
        <v>27.003202014888664</v>
      </c>
      <c r="M181" s="45">
        <v>115815</v>
      </c>
      <c r="N181" s="46">
        <v>35.840063639321485</v>
      </c>
      <c r="O181" s="45">
        <v>116142</v>
      </c>
      <c r="P181" s="46">
        <v>43.810342070307392</v>
      </c>
      <c r="Q181" s="45">
        <v>116746</v>
      </c>
      <c r="R181" s="46">
        <v>59.867838858505131</v>
      </c>
      <c r="S181" s="45">
        <v>117128</v>
      </c>
      <c r="T181" s="46">
        <v>38.541639625357959</v>
      </c>
      <c r="U181" s="45"/>
    </row>
    <row r="182" spans="1:21" ht="14.4" x14ac:dyDescent="0.3">
      <c r="A182" s="1" t="s">
        <v>902</v>
      </c>
      <c r="B182" s="1" t="s">
        <v>342</v>
      </c>
      <c r="C182" s="45">
        <v>581620</v>
      </c>
      <c r="D182" s="46" t="s">
        <v>809</v>
      </c>
      <c r="E182" s="45">
        <v>586500</v>
      </c>
      <c r="F182" s="46" t="s">
        <v>809</v>
      </c>
      <c r="G182" s="45">
        <v>593060</v>
      </c>
      <c r="H182" s="46" t="s">
        <v>809</v>
      </c>
      <c r="I182" s="45">
        <v>595070</v>
      </c>
      <c r="J182" s="46" t="s">
        <v>809</v>
      </c>
      <c r="K182" s="45">
        <v>596520</v>
      </c>
      <c r="L182" s="46" t="s">
        <v>809</v>
      </c>
      <c r="M182" s="45">
        <v>599640</v>
      </c>
      <c r="N182" s="46" t="s">
        <v>809</v>
      </c>
      <c r="O182" s="45">
        <v>606340</v>
      </c>
      <c r="P182" s="46" t="s">
        <v>809</v>
      </c>
      <c r="Q182" s="45">
        <v>615070</v>
      </c>
      <c r="R182" s="46" t="s">
        <v>809</v>
      </c>
      <c r="S182" s="45">
        <v>621020</v>
      </c>
      <c r="T182" s="46" t="s">
        <v>809</v>
      </c>
      <c r="U182" s="45"/>
    </row>
    <row r="183" spans="1:21" ht="14.4" x14ac:dyDescent="0.3">
      <c r="A183" s="1" t="s">
        <v>343</v>
      </c>
      <c r="B183" s="1" t="s">
        <v>344</v>
      </c>
      <c r="C183" s="45">
        <v>119348</v>
      </c>
      <c r="D183" s="46">
        <v>159</v>
      </c>
      <c r="E183" s="45">
        <v>120660</v>
      </c>
      <c r="F183" s="46">
        <v>265</v>
      </c>
      <c r="G183" s="45">
        <v>121921</v>
      </c>
      <c r="H183" s="46">
        <v>379.40744006329788</v>
      </c>
      <c r="I183" s="45">
        <v>123405</v>
      </c>
      <c r="J183" s="46">
        <v>302.95979722047787</v>
      </c>
      <c r="K183" s="45">
        <v>124535</v>
      </c>
      <c r="L183" s="46">
        <v>393.71270105221748</v>
      </c>
      <c r="M183" s="45">
        <v>125686</v>
      </c>
      <c r="N183" s="46">
        <v>393.79057273623494</v>
      </c>
      <c r="O183" s="45">
        <v>127169</v>
      </c>
      <c r="P183" s="46">
        <v>327.08478930537751</v>
      </c>
      <c r="Q183" s="45">
        <v>128355</v>
      </c>
      <c r="R183" s="46">
        <v>544.83886800616256</v>
      </c>
      <c r="S183" s="45">
        <v>129083</v>
      </c>
      <c r="T183" s="46">
        <v>293.08365420939271</v>
      </c>
      <c r="U183" s="45"/>
    </row>
    <row r="184" spans="1:21" ht="14.4" x14ac:dyDescent="0.3">
      <c r="A184" s="1" t="s">
        <v>345</v>
      </c>
      <c r="B184" s="1" t="s">
        <v>346</v>
      </c>
      <c r="C184" s="45">
        <v>81961</v>
      </c>
      <c r="D184" s="46">
        <v>10</v>
      </c>
      <c r="E184" s="45">
        <v>82307</v>
      </c>
      <c r="F184" s="46">
        <v>18</v>
      </c>
      <c r="G184" s="45">
        <v>82669</v>
      </c>
      <c r="H184" s="46">
        <v>9.9872950491405685</v>
      </c>
      <c r="I184" s="45">
        <v>83272</v>
      </c>
      <c r="J184" s="46">
        <v>10.573554235453949</v>
      </c>
      <c r="K184" s="45">
        <v>83542</v>
      </c>
      <c r="L184" s="46">
        <v>13.617715533194792</v>
      </c>
      <c r="M184" s="45">
        <v>84346</v>
      </c>
      <c r="N184" s="46">
        <v>17.659060293197232</v>
      </c>
      <c r="O184" s="45">
        <v>84757</v>
      </c>
      <c r="P184" s="46">
        <v>26.16495882827623</v>
      </c>
      <c r="Q184" s="45">
        <v>85492</v>
      </c>
      <c r="R184" s="46">
        <v>31.787374517159598</v>
      </c>
      <c r="S184" s="45">
        <v>85509</v>
      </c>
      <c r="T184" s="46">
        <v>24.681066567562159</v>
      </c>
      <c r="U184" s="45"/>
    </row>
    <row r="185" spans="1:21" ht="14.4" x14ac:dyDescent="0.3">
      <c r="A185" s="1" t="s">
        <v>347</v>
      </c>
      <c r="B185" s="1" t="s">
        <v>348</v>
      </c>
      <c r="C185" s="45">
        <v>100188</v>
      </c>
      <c r="D185" s="46">
        <v>101</v>
      </c>
      <c r="E185" s="45">
        <v>101076</v>
      </c>
      <c r="F185" s="46">
        <v>161</v>
      </c>
      <c r="G185" s="45">
        <v>101766</v>
      </c>
      <c r="H185" s="46">
        <v>161.470546898782</v>
      </c>
      <c r="I185" s="45">
        <v>102559</v>
      </c>
      <c r="J185" s="46">
        <v>163.66528025740416</v>
      </c>
      <c r="K185" s="45">
        <v>103383</v>
      </c>
      <c r="L185" s="46">
        <v>229.15251027634179</v>
      </c>
      <c r="M185" s="45">
        <v>104802</v>
      </c>
      <c r="N185" s="46">
        <v>224.75187510452668</v>
      </c>
      <c r="O185" s="45">
        <v>105715</v>
      </c>
      <c r="P185" s="46">
        <v>221.31392868538529</v>
      </c>
      <c r="Q185" s="45">
        <v>106215</v>
      </c>
      <c r="R185" s="46">
        <v>310.2646039085646</v>
      </c>
      <c r="S185" s="45">
        <v>106121</v>
      </c>
      <c r="T185" s="46">
        <v>207.2656778252101</v>
      </c>
      <c r="U185" s="45"/>
    </row>
    <row r="186" spans="1:21" ht="14.4" x14ac:dyDescent="0.3">
      <c r="A186" s="1" t="s">
        <v>349</v>
      </c>
      <c r="B186" s="1" t="s">
        <v>350</v>
      </c>
      <c r="C186" s="45">
        <v>96414</v>
      </c>
      <c r="D186" s="46">
        <v>77</v>
      </c>
      <c r="E186" s="45">
        <v>97063</v>
      </c>
      <c r="F186" s="46">
        <v>138</v>
      </c>
      <c r="G186" s="45">
        <v>97424</v>
      </c>
      <c r="H186" s="46">
        <v>72.683756160725835</v>
      </c>
      <c r="I186" s="45">
        <v>97555</v>
      </c>
      <c r="J186" s="46">
        <v>87.361990618466052</v>
      </c>
      <c r="K186" s="45">
        <v>97736</v>
      </c>
      <c r="L186" s="46">
        <v>110.00026365523716</v>
      </c>
      <c r="M186" s="45">
        <v>98127</v>
      </c>
      <c r="N186" s="46">
        <v>175.87191608369838</v>
      </c>
      <c r="O186" s="45">
        <v>98615</v>
      </c>
      <c r="P186" s="46">
        <v>154.2901814699587</v>
      </c>
      <c r="Q186" s="45">
        <v>98992</v>
      </c>
      <c r="R186" s="46">
        <v>196.4540439606792</v>
      </c>
      <c r="S186" s="45">
        <v>99417</v>
      </c>
      <c r="T186" s="46">
        <v>147.02119581540029</v>
      </c>
      <c r="U186" s="45"/>
    </row>
    <row r="187" spans="1:21" ht="14.4" x14ac:dyDescent="0.3">
      <c r="A187" s="1" t="s">
        <v>351</v>
      </c>
      <c r="B187" s="1" t="s">
        <v>352</v>
      </c>
      <c r="C187" s="45">
        <v>243672</v>
      </c>
      <c r="D187" s="46">
        <v>1466</v>
      </c>
      <c r="E187" s="45">
        <v>249171</v>
      </c>
      <c r="F187" s="46">
        <v>1446</v>
      </c>
      <c r="G187" s="45">
        <v>255483</v>
      </c>
      <c r="H187" s="46">
        <v>1275.3085754825561</v>
      </c>
      <c r="I187" s="45">
        <v>259986</v>
      </c>
      <c r="J187" s="46">
        <v>1460.9938706233904</v>
      </c>
      <c r="K187" s="45">
        <v>264097</v>
      </c>
      <c r="L187" s="46">
        <v>1385.671768777459</v>
      </c>
      <c r="M187" s="45">
        <v>268853</v>
      </c>
      <c r="N187" s="46">
        <v>2256.0514341500607</v>
      </c>
      <c r="O187" s="45">
        <v>274542</v>
      </c>
      <c r="P187" s="46">
        <v>1178.906409257524</v>
      </c>
      <c r="Q187" s="45">
        <v>279139</v>
      </c>
      <c r="R187" s="46">
        <v>1537.85219135528</v>
      </c>
      <c r="S187" s="45">
        <v>282849</v>
      </c>
      <c r="T187" s="46">
        <v>1054.8325170317951</v>
      </c>
      <c r="U187" s="45"/>
    </row>
    <row r="188" spans="1:21" ht="14.4" x14ac:dyDescent="0.3">
      <c r="A188" s="1" t="s">
        <v>353</v>
      </c>
      <c r="B188" s="1" t="s">
        <v>354</v>
      </c>
      <c r="C188" s="45">
        <v>133584</v>
      </c>
      <c r="D188" s="46">
        <v>462</v>
      </c>
      <c r="E188" s="45">
        <v>135547</v>
      </c>
      <c r="F188" s="46">
        <v>409</v>
      </c>
      <c r="G188" s="45">
        <v>137580</v>
      </c>
      <c r="H188" s="46">
        <v>352.34053860815544</v>
      </c>
      <c r="I188" s="45">
        <v>139338</v>
      </c>
      <c r="J188" s="46">
        <v>435.51154215879529</v>
      </c>
      <c r="K188" s="45">
        <v>140657</v>
      </c>
      <c r="L188" s="46">
        <v>449.19511461047279</v>
      </c>
      <c r="M188" s="45">
        <v>142551</v>
      </c>
      <c r="N188" s="46">
        <v>624.38043156474555</v>
      </c>
      <c r="O188" s="45">
        <v>145056</v>
      </c>
      <c r="P188" s="46">
        <v>599.45300051144761</v>
      </c>
      <c r="Q188" s="45">
        <v>146845</v>
      </c>
      <c r="R188" s="46">
        <v>587.39380322933516</v>
      </c>
      <c r="S188" s="45">
        <v>147777</v>
      </c>
      <c r="T188" s="46">
        <v>505.70573111337188</v>
      </c>
      <c r="U188" s="45"/>
    </row>
    <row r="189" spans="1:21" ht="14.4" x14ac:dyDescent="0.3">
      <c r="A189" s="1" t="s">
        <v>355</v>
      </c>
      <c r="B189" s="1" t="s">
        <v>903</v>
      </c>
      <c r="C189" s="45">
        <v>120344</v>
      </c>
      <c r="D189" s="46">
        <v>161</v>
      </c>
      <c r="E189" s="45">
        <v>121155</v>
      </c>
      <c r="F189" s="46">
        <v>140</v>
      </c>
      <c r="G189" s="45">
        <v>121523</v>
      </c>
      <c r="H189" s="46">
        <v>144.20631046894044</v>
      </c>
      <c r="I189" s="45">
        <v>122007</v>
      </c>
      <c r="J189" s="46">
        <v>214.56922018618744</v>
      </c>
      <c r="K189" s="45">
        <v>121653</v>
      </c>
      <c r="L189" s="46">
        <v>226.96622512629403</v>
      </c>
      <c r="M189" s="45">
        <v>121897</v>
      </c>
      <c r="N189" s="46">
        <v>441.79679810510697</v>
      </c>
      <c r="O189" s="45">
        <v>122635</v>
      </c>
      <c r="P189" s="46">
        <v>383.58043263794133</v>
      </c>
      <c r="Q189" s="45">
        <v>123323</v>
      </c>
      <c r="R189" s="46">
        <v>658.59118312234</v>
      </c>
      <c r="S189" s="45">
        <v>123742</v>
      </c>
      <c r="T189" s="46">
        <v>696.23526315835545</v>
      </c>
      <c r="U189" s="45"/>
    </row>
    <row r="190" spans="1:21" ht="14.4" x14ac:dyDescent="0.3">
      <c r="A190" s="1" t="s">
        <v>356</v>
      </c>
      <c r="B190" s="1" t="s">
        <v>357</v>
      </c>
      <c r="C190" s="45">
        <v>236622</v>
      </c>
      <c r="D190" s="46">
        <v>1140</v>
      </c>
      <c r="E190" s="45">
        <v>241739</v>
      </c>
      <c r="F190" s="46">
        <v>1384</v>
      </c>
      <c r="G190" s="45">
        <v>247182</v>
      </c>
      <c r="H190" s="46">
        <v>882.08009235932127</v>
      </c>
      <c r="I190" s="45">
        <v>252212</v>
      </c>
      <c r="J190" s="46">
        <v>949.28134557443786</v>
      </c>
      <c r="K190" s="45">
        <v>257436</v>
      </c>
      <c r="L190" s="46">
        <v>1196.3178207723245</v>
      </c>
      <c r="M190" s="45">
        <v>263112</v>
      </c>
      <c r="N190" s="46">
        <v>1666.335195936779</v>
      </c>
      <c r="O190" s="45">
        <v>268626</v>
      </c>
      <c r="P190" s="46">
        <v>1366.1635849100051</v>
      </c>
      <c r="Q190" s="45">
        <v>273239</v>
      </c>
      <c r="R190" s="46">
        <v>1768.5369712146869</v>
      </c>
      <c r="S190" s="45">
        <v>275929</v>
      </c>
      <c r="T190" s="46">
        <v>1395.7050408530681</v>
      </c>
      <c r="U190" s="45"/>
    </row>
    <row r="191" spans="1:21" ht="14.4" x14ac:dyDescent="0.3">
      <c r="A191" s="1" t="s">
        <v>358</v>
      </c>
      <c r="B191" s="1" t="s">
        <v>359</v>
      </c>
      <c r="C191" s="45">
        <v>123636</v>
      </c>
      <c r="D191" s="46">
        <v>29</v>
      </c>
      <c r="E191" s="45">
        <v>124802</v>
      </c>
      <c r="F191" s="46">
        <v>23</v>
      </c>
      <c r="G191" s="45">
        <v>125722</v>
      </c>
      <c r="H191" s="46">
        <v>27.131705139273532</v>
      </c>
      <c r="I191" s="45">
        <v>125781</v>
      </c>
      <c r="J191" s="46">
        <v>53.139351980819569</v>
      </c>
      <c r="K191" s="45">
        <v>126074</v>
      </c>
      <c r="L191" s="46">
        <v>35.301642257835368</v>
      </c>
      <c r="M191" s="45">
        <v>126501</v>
      </c>
      <c r="N191" s="46">
        <v>49.75781757747157</v>
      </c>
      <c r="O191" s="45">
        <v>126719</v>
      </c>
      <c r="P191" s="46">
        <v>74.533524603307768</v>
      </c>
      <c r="Q191" s="45">
        <v>127306</v>
      </c>
      <c r="R191" s="46">
        <v>122.3984115672441</v>
      </c>
      <c r="S191" s="45">
        <v>127595</v>
      </c>
      <c r="T191" s="46">
        <v>76.913581210168573</v>
      </c>
      <c r="U191" s="45"/>
    </row>
    <row r="192" spans="1:21" ht="14.4" x14ac:dyDescent="0.3">
      <c r="A192" s="1" t="s">
        <v>360</v>
      </c>
      <c r="B192" s="1" t="s">
        <v>361</v>
      </c>
      <c r="C192" s="45">
        <v>88645</v>
      </c>
      <c r="D192" s="46">
        <v>22</v>
      </c>
      <c r="E192" s="45">
        <v>89096</v>
      </c>
      <c r="F192" s="46">
        <v>21</v>
      </c>
      <c r="G192" s="45">
        <v>89602</v>
      </c>
      <c r="H192" s="46">
        <v>13.033206185998505</v>
      </c>
      <c r="I192" s="45">
        <v>89794</v>
      </c>
      <c r="J192" s="46">
        <v>21.796298897349018</v>
      </c>
      <c r="K192" s="45">
        <v>89997</v>
      </c>
      <c r="L192" s="46">
        <v>16.441769056667443</v>
      </c>
      <c r="M192" s="45">
        <v>89915</v>
      </c>
      <c r="N192" s="46">
        <v>29.710918790303044</v>
      </c>
      <c r="O192" s="45">
        <v>90074</v>
      </c>
      <c r="P192" s="46">
        <v>24.501311261298259</v>
      </c>
      <c r="Q192" s="45">
        <v>90591</v>
      </c>
      <c r="R192" s="46">
        <v>29.671365630904649</v>
      </c>
      <c r="S192" s="45">
        <v>90718</v>
      </c>
      <c r="T192" s="46">
        <v>21.984430742188451</v>
      </c>
      <c r="U192" s="45"/>
    </row>
    <row r="193" spans="1:21" ht="14.4" x14ac:dyDescent="0.3">
      <c r="A193" s="1" t="s">
        <v>362</v>
      </c>
      <c r="B193" s="15" t="s">
        <v>363</v>
      </c>
      <c r="C193" s="45">
        <v>180116</v>
      </c>
      <c r="D193" s="46">
        <v>1219</v>
      </c>
      <c r="E193" s="45">
        <v>180842</v>
      </c>
      <c r="F193" s="46">
        <v>1450</v>
      </c>
      <c r="G193" s="45">
        <v>182445</v>
      </c>
      <c r="H193" s="46">
        <v>955.8038809531788</v>
      </c>
      <c r="I193" s="45">
        <v>182117</v>
      </c>
      <c r="J193" s="46">
        <v>876.49617360409763</v>
      </c>
      <c r="K193" s="45">
        <v>181421</v>
      </c>
      <c r="L193" s="46">
        <v>927.24619977884709</v>
      </c>
      <c r="M193" s="45">
        <v>181679</v>
      </c>
      <c r="N193" s="46">
        <v>1219.2217789197448</v>
      </c>
      <c r="O193" s="45">
        <v>182183</v>
      </c>
      <c r="P193" s="46">
        <v>880.62912966164947</v>
      </c>
      <c r="Q193" s="45">
        <v>181783</v>
      </c>
      <c r="R193" s="46">
        <v>1134.6483785243261</v>
      </c>
      <c r="S193" s="45">
        <v>182998</v>
      </c>
      <c r="T193" s="46">
        <v>941.72844665930893</v>
      </c>
      <c r="U193" s="45"/>
    </row>
    <row r="194" spans="1:21" ht="14.4" x14ac:dyDescent="0.3">
      <c r="A194" s="1" t="s">
        <v>364</v>
      </c>
      <c r="B194" s="1" t="s">
        <v>365</v>
      </c>
      <c r="C194" s="45">
        <v>84132</v>
      </c>
      <c r="D194" s="46">
        <v>32</v>
      </c>
      <c r="E194" s="45">
        <v>84849</v>
      </c>
      <c r="F194" s="46">
        <v>36</v>
      </c>
      <c r="G194" s="45">
        <v>85699</v>
      </c>
      <c r="H194" s="46">
        <v>72.138204338804073</v>
      </c>
      <c r="I194" s="45">
        <v>86368</v>
      </c>
      <c r="J194" s="46">
        <v>55.765134614140251</v>
      </c>
      <c r="K194" s="45">
        <v>87426</v>
      </c>
      <c r="L194" s="46">
        <v>48.745453326458183</v>
      </c>
      <c r="M194" s="45">
        <v>87935</v>
      </c>
      <c r="N194" s="46">
        <v>56.854237314684632</v>
      </c>
      <c r="O194" s="45">
        <v>89144</v>
      </c>
      <c r="P194" s="46">
        <v>59.037513363094163</v>
      </c>
      <c r="Q194" s="45">
        <v>90251</v>
      </c>
      <c r="R194" s="46">
        <v>64.598102874962862</v>
      </c>
      <c r="S194" s="45">
        <v>91461</v>
      </c>
      <c r="T194" s="46">
        <v>60.177363456765157</v>
      </c>
      <c r="U194" s="45"/>
    </row>
    <row r="195" spans="1:21" ht="14.4" x14ac:dyDescent="0.3">
      <c r="A195" s="1" t="s">
        <v>366</v>
      </c>
      <c r="B195" s="1" t="s">
        <v>367</v>
      </c>
      <c r="C195" s="45">
        <v>249805</v>
      </c>
      <c r="D195" s="46">
        <v>2028</v>
      </c>
      <c r="E195" s="45">
        <v>252742</v>
      </c>
      <c r="F195" s="46">
        <v>2118</v>
      </c>
      <c r="G195" s="45">
        <v>255540</v>
      </c>
      <c r="H195" s="46">
        <v>1308.8658264461353</v>
      </c>
      <c r="I195" s="45">
        <v>257898</v>
      </c>
      <c r="J195" s="46">
        <v>1691.0993321089195</v>
      </c>
      <c r="K195" s="45">
        <v>261033</v>
      </c>
      <c r="L195" s="46">
        <v>1841.3950755466135</v>
      </c>
      <c r="M195" s="45">
        <v>264398</v>
      </c>
      <c r="N195" s="46">
        <v>2666.4095835520775</v>
      </c>
      <c r="O195" s="45">
        <v>268251</v>
      </c>
      <c r="P195" s="46">
        <v>2183.2375766770779</v>
      </c>
      <c r="Q195" s="45">
        <v>272078</v>
      </c>
      <c r="R195" s="46">
        <v>2544.3840469749348</v>
      </c>
      <c r="S195" s="45">
        <v>271224</v>
      </c>
      <c r="T195" s="46">
        <v>1633.7637659623781</v>
      </c>
      <c r="U195" s="45"/>
    </row>
    <row r="196" spans="1:21" ht="14.4" x14ac:dyDescent="0.3">
      <c r="A196" s="1" t="s">
        <v>368</v>
      </c>
      <c r="B196" s="1" t="s">
        <v>369</v>
      </c>
      <c r="C196" s="45">
        <v>80710</v>
      </c>
      <c r="D196" s="46">
        <v>45</v>
      </c>
      <c r="E196" s="45">
        <v>81490</v>
      </c>
      <c r="F196" s="46">
        <v>70</v>
      </c>
      <c r="G196" s="45">
        <v>82177</v>
      </c>
      <c r="H196" s="46">
        <v>82.440446646509159</v>
      </c>
      <c r="I196" s="45">
        <v>82814</v>
      </c>
      <c r="J196" s="46">
        <v>121.44843059499661</v>
      </c>
      <c r="K196" s="45">
        <v>83438</v>
      </c>
      <c r="L196" s="46">
        <v>121.03181078263098</v>
      </c>
      <c r="M196" s="45">
        <v>84619</v>
      </c>
      <c r="N196" s="46">
        <v>188.35024072523004</v>
      </c>
      <c r="O196" s="45">
        <v>85335</v>
      </c>
      <c r="P196" s="46">
        <v>189.90874497939291</v>
      </c>
      <c r="Q196" s="45">
        <v>85867</v>
      </c>
      <c r="R196" s="46">
        <v>230.83125976635179</v>
      </c>
      <c r="S196" s="45">
        <v>86191</v>
      </c>
      <c r="T196" s="46">
        <v>153.79030126846811</v>
      </c>
      <c r="U196" s="45"/>
    </row>
    <row r="197" spans="1:21" ht="14.4" x14ac:dyDescent="0.3">
      <c r="A197" s="1" t="s">
        <v>370</v>
      </c>
      <c r="B197" s="1" t="s">
        <v>371</v>
      </c>
      <c r="C197" s="45">
        <v>156511</v>
      </c>
      <c r="D197" s="46">
        <v>119</v>
      </c>
      <c r="E197" s="45">
        <v>157531</v>
      </c>
      <c r="F197" s="46">
        <v>134</v>
      </c>
      <c r="G197" s="45">
        <v>158683</v>
      </c>
      <c r="H197" s="46">
        <v>142.77440786999603</v>
      </c>
      <c r="I197" s="45">
        <v>159396</v>
      </c>
      <c r="J197" s="46">
        <v>142.66495759603959</v>
      </c>
      <c r="K197" s="45">
        <v>159679</v>
      </c>
      <c r="L197" s="46">
        <v>321.26205039791381</v>
      </c>
      <c r="M197" s="45">
        <v>159631</v>
      </c>
      <c r="N197" s="46">
        <v>306.23658372373723</v>
      </c>
      <c r="O197" s="45">
        <v>159916</v>
      </c>
      <c r="P197" s="46">
        <v>264.09888540381343</v>
      </c>
      <c r="Q197" s="45">
        <v>159768</v>
      </c>
      <c r="R197" s="46">
        <v>360.73687235680308</v>
      </c>
      <c r="S197" s="45">
        <v>160044</v>
      </c>
      <c r="T197" s="46">
        <v>207.13925578649821</v>
      </c>
      <c r="U197" s="45"/>
    </row>
    <row r="198" spans="1:21" ht="14.4" x14ac:dyDescent="0.3">
      <c r="A198" s="1" t="s">
        <v>372</v>
      </c>
      <c r="B198" s="1" t="s">
        <v>373</v>
      </c>
      <c r="C198" s="45">
        <v>233495</v>
      </c>
      <c r="D198" s="46">
        <v>1033</v>
      </c>
      <c r="E198" s="45">
        <v>237451</v>
      </c>
      <c r="F198" s="46">
        <v>1043</v>
      </c>
      <c r="G198" s="45">
        <v>240499</v>
      </c>
      <c r="H198" s="46">
        <v>693.00737287946026</v>
      </c>
      <c r="I198" s="45">
        <v>241978</v>
      </c>
      <c r="J198" s="46">
        <v>857.0146443538963</v>
      </c>
      <c r="K198" s="45">
        <v>243004</v>
      </c>
      <c r="L198" s="46">
        <v>847.680238369373</v>
      </c>
      <c r="M198" s="45">
        <v>245149</v>
      </c>
      <c r="N198" s="46">
        <v>1523.7643142282973</v>
      </c>
      <c r="O198" s="45">
        <v>246818</v>
      </c>
      <c r="P198" s="46">
        <v>1624.877264241142</v>
      </c>
      <c r="Q198" s="45">
        <v>248697</v>
      </c>
      <c r="R198" s="46">
        <v>1589.383865742815</v>
      </c>
      <c r="S198" s="45">
        <v>248880</v>
      </c>
      <c r="T198" s="46">
        <v>983.86738259835829</v>
      </c>
      <c r="U198" s="45"/>
    </row>
    <row r="199" spans="1:21" ht="14.4" x14ac:dyDescent="0.3">
      <c r="A199" s="1" t="s">
        <v>374</v>
      </c>
      <c r="B199" s="1" t="s">
        <v>375</v>
      </c>
      <c r="C199" s="45">
        <v>90986</v>
      </c>
      <c r="D199" s="46">
        <v>46</v>
      </c>
      <c r="E199" s="45">
        <v>91276</v>
      </c>
      <c r="F199" s="46">
        <v>50</v>
      </c>
      <c r="G199" s="45">
        <v>91662</v>
      </c>
      <c r="H199" s="46">
        <v>38.189314996036444</v>
      </c>
      <c r="I199" s="45">
        <v>92224</v>
      </c>
      <c r="J199" s="46">
        <v>83.928955054051883</v>
      </c>
      <c r="K199" s="45">
        <v>92959</v>
      </c>
      <c r="L199" s="46">
        <v>51.854623940917108</v>
      </c>
      <c r="M199" s="45">
        <v>93680</v>
      </c>
      <c r="N199" s="46">
        <v>48.334052161746328</v>
      </c>
      <c r="O199" s="45">
        <v>94395</v>
      </c>
      <c r="P199" s="46">
        <v>107.3169915078433</v>
      </c>
      <c r="Q199" s="45">
        <v>94882</v>
      </c>
      <c r="R199" s="46">
        <v>87.111613852319238</v>
      </c>
      <c r="S199" s="45">
        <v>95465</v>
      </c>
      <c r="T199" s="46">
        <v>64.706224961317048</v>
      </c>
      <c r="U199" s="45"/>
    </row>
    <row r="200" spans="1:21" ht="14.4" x14ac:dyDescent="0.3">
      <c r="A200" s="1" t="s">
        <v>376</v>
      </c>
      <c r="B200" s="1" t="s">
        <v>377</v>
      </c>
      <c r="C200" s="45">
        <v>91530</v>
      </c>
      <c r="D200" s="46">
        <v>11</v>
      </c>
      <c r="E200" s="45">
        <v>91773</v>
      </c>
      <c r="F200" s="46">
        <v>15</v>
      </c>
      <c r="G200" s="45">
        <v>92088</v>
      </c>
      <c r="H200" s="46">
        <v>15.484360472031039</v>
      </c>
      <c r="I200" s="45">
        <v>92261</v>
      </c>
      <c r="J200" s="46">
        <v>24.928632839015002</v>
      </c>
      <c r="K200" s="45">
        <v>92662</v>
      </c>
      <c r="L200" s="46">
        <v>52.710420005979451</v>
      </c>
      <c r="M200" s="45">
        <v>92606</v>
      </c>
      <c r="N200" s="46">
        <v>46.799736426477814</v>
      </c>
      <c r="O200" s="45">
        <v>92498</v>
      </c>
      <c r="P200" s="46">
        <v>32.537205629676357</v>
      </c>
      <c r="Q200" s="45">
        <v>92845</v>
      </c>
      <c r="R200" s="46">
        <v>71.632596870452716</v>
      </c>
      <c r="S200" s="45">
        <v>93019</v>
      </c>
      <c r="T200" s="46">
        <v>54.535868307788171</v>
      </c>
      <c r="U200" s="45"/>
    </row>
    <row r="201" spans="1:21" ht="14.4" x14ac:dyDescent="0.3">
      <c r="A201" s="1" t="s">
        <v>378</v>
      </c>
      <c r="B201" s="1" t="s">
        <v>379</v>
      </c>
      <c r="C201" s="45">
        <v>89293</v>
      </c>
      <c r="D201" s="46">
        <v>36</v>
      </c>
      <c r="E201" s="45">
        <v>89623</v>
      </c>
      <c r="F201" s="46">
        <v>49</v>
      </c>
      <c r="G201" s="45">
        <v>90173</v>
      </c>
      <c r="H201" s="46">
        <v>39.207146812268057</v>
      </c>
      <c r="I201" s="45">
        <v>90377</v>
      </c>
      <c r="J201" s="46">
        <v>70.648876609267887</v>
      </c>
      <c r="K201" s="45">
        <v>90906</v>
      </c>
      <c r="L201" s="46">
        <v>118.32700343944052</v>
      </c>
      <c r="M201" s="45">
        <v>91360</v>
      </c>
      <c r="N201" s="46">
        <v>125.45630994496636</v>
      </c>
      <c r="O201" s="45">
        <v>91937</v>
      </c>
      <c r="P201" s="46">
        <v>135.19279072171071</v>
      </c>
      <c r="Q201" s="45">
        <v>92903</v>
      </c>
      <c r="R201" s="46">
        <v>197.4487244604465</v>
      </c>
      <c r="S201" s="45">
        <v>92813</v>
      </c>
      <c r="T201" s="46">
        <v>101.59420565943481</v>
      </c>
      <c r="U201" s="45"/>
    </row>
    <row r="202" spans="1:21" ht="14.4" x14ac:dyDescent="0.3">
      <c r="A202" s="1" t="s">
        <v>380</v>
      </c>
      <c r="B202" s="1" t="s">
        <v>381</v>
      </c>
      <c r="C202" s="45">
        <v>119394</v>
      </c>
      <c r="D202" s="46">
        <v>20</v>
      </c>
      <c r="E202" s="45">
        <v>120105</v>
      </c>
      <c r="F202" s="46">
        <v>23</v>
      </c>
      <c r="G202" s="45">
        <v>120783</v>
      </c>
      <c r="H202" s="46">
        <v>30.804228632524623</v>
      </c>
      <c r="I202" s="45">
        <v>121285</v>
      </c>
      <c r="J202" s="46">
        <v>16.866469826503703</v>
      </c>
      <c r="K202" s="45">
        <v>121671</v>
      </c>
      <c r="L202" s="46">
        <v>32.89190454639612</v>
      </c>
      <c r="M202" s="45">
        <v>122345</v>
      </c>
      <c r="N202" s="46">
        <v>56.226251250199446</v>
      </c>
      <c r="O202" s="45">
        <v>123122</v>
      </c>
      <c r="P202" s="46">
        <v>103.5750730289969</v>
      </c>
      <c r="Q202" s="45">
        <v>123891</v>
      </c>
      <c r="R202" s="46">
        <v>92.211612118144515</v>
      </c>
      <c r="S202" s="45">
        <v>125065</v>
      </c>
      <c r="T202" s="46">
        <v>49.196192322141528</v>
      </c>
      <c r="U202" s="45"/>
    </row>
    <row r="203" spans="1:21" ht="14.4" x14ac:dyDescent="0.3">
      <c r="A203" s="1" t="s">
        <v>382</v>
      </c>
      <c r="B203" s="1" t="s">
        <v>383</v>
      </c>
      <c r="C203" s="45">
        <v>234127</v>
      </c>
      <c r="D203" s="46">
        <v>159</v>
      </c>
      <c r="E203" s="45">
        <v>236234</v>
      </c>
      <c r="F203" s="46">
        <v>190</v>
      </c>
      <c r="G203" s="45">
        <v>237927</v>
      </c>
      <c r="H203" s="46">
        <v>123.59534942088303</v>
      </c>
      <c r="I203" s="45">
        <v>239742</v>
      </c>
      <c r="J203" s="46">
        <v>180.19450958148477</v>
      </c>
      <c r="K203" s="45">
        <v>242142</v>
      </c>
      <c r="L203" s="46">
        <v>186.83773831329898</v>
      </c>
      <c r="M203" s="45">
        <v>246030</v>
      </c>
      <c r="N203" s="46">
        <v>322.57482753535112</v>
      </c>
      <c r="O203" s="45">
        <v>249375</v>
      </c>
      <c r="P203" s="46">
        <v>344.38090256181403</v>
      </c>
      <c r="Q203" s="45">
        <v>253371</v>
      </c>
      <c r="R203" s="46">
        <v>416.99838337839128</v>
      </c>
      <c r="S203" s="45">
        <v>256039</v>
      </c>
      <c r="T203" s="46">
        <v>282.87238981657572</v>
      </c>
      <c r="U203" s="45"/>
    </row>
    <row r="204" spans="1:21" ht="14.4" x14ac:dyDescent="0.3">
      <c r="A204" s="1" t="s">
        <v>384</v>
      </c>
      <c r="B204" s="1" t="s">
        <v>385</v>
      </c>
      <c r="C204" s="45">
        <v>182367</v>
      </c>
      <c r="D204" s="46">
        <v>436</v>
      </c>
      <c r="E204" s="45">
        <v>182865</v>
      </c>
      <c r="F204" s="46">
        <v>300</v>
      </c>
      <c r="G204" s="45">
        <v>183619</v>
      </c>
      <c r="H204" s="46">
        <v>430.93656857927414</v>
      </c>
      <c r="I204" s="45">
        <v>185197</v>
      </c>
      <c r="J204" s="46">
        <v>827.63660598599768</v>
      </c>
      <c r="K204" s="45">
        <v>186389</v>
      </c>
      <c r="L204" s="46">
        <v>1055.4554928318225</v>
      </c>
      <c r="M204" s="45">
        <v>187737</v>
      </c>
      <c r="N204" s="46">
        <v>687.88895509500071</v>
      </c>
      <c r="O204" s="45">
        <v>188522</v>
      </c>
      <c r="P204" s="46">
        <v>588.0430585435322</v>
      </c>
      <c r="Q204" s="45">
        <v>189532</v>
      </c>
      <c r="R204" s="46">
        <v>502.81159022152281</v>
      </c>
      <c r="S204" s="45">
        <v>191041</v>
      </c>
      <c r="T204" s="46">
        <v>350.00272645181042</v>
      </c>
      <c r="U204" s="45"/>
    </row>
    <row r="205" spans="1:21" ht="14.4" x14ac:dyDescent="0.3">
      <c r="A205" s="1" t="s">
        <v>386</v>
      </c>
      <c r="B205" s="1" t="s">
        <v>387</v>
      </c>
      <c r="C205" s="45">
        <v>98637</v>
      </c>
      <c r="D205" s="46">
        <v>95</v>
      </c>
      <c r="E205" s="45">
        <v>99402</v>
      </c>
      <c r="F205" s="46">
        <v>96</v>
      </c>
      <c r="G205" s="45">
        <v>100379</v>
      </c>
      <c r="H205" s="46">
        <v>67.776658528543621</v>
      </c>
      <c r="I205" s="45">
        <v>100895</v>
      </c>
      <c r="J205" s="46">
        <v>102.54157481074455</v>
      </c>
      <c r="K205" s="45">
        <v>101449</v>
      </c>
      <c r="L205" s="46">
        <v>90.545495223803428</v>
      </c>
      <c r="M205" s="45">
        <v>102540</v>
      </c>
      <c r="N205" s="46">
        <v>177.28726244764684</v>
      </c>
      <c r="O205" s="45">
        <v>103157</v>
      </c>
      <c r="P205" s="46">
        <v>217.28187981570051</v>
      </c>
      <c r="Q205" s="45">
        <v>103705</v>
      </c>
      <c r="R205" s="46">
        <v>204.96445997685419</v>
      </c>
      <c r="S205" s="45">
        <v>104031</v>
      </c>
      <c r="T205" s="46">
        <v>135.49029091002359</v>
      </c>
      <c r="U205" s="45"/>
    </row>
    <row r="206" spans="1:21" ht="14.4" x14ac:dyDescent="0.3">
      <c r="A206" s="1" t="s">
        <v>388</v>
      </c>
      <c r="B206" s="1" t="s">
        <v>389</v>
      </c>
      <c r="C206" s="45">
        <v>91047</v>
      </c>
      <c r="D206" s="46">
        <v>37</v>
      </c>
      <c r="E206" s="45">
        <v>91063</v>
      </c>
      <c r="F206" s="46">
        <v>43</v>
      </c>
      <c r="G206" s="45">
        <v>90982</v>
      </c>
      <c r="H206" s="46">
        <v>24.249890381076941</v>
      </c>
      <c r="I206" s="45">
        <v>91160</v>
      </c>
      <c r="J206" s="46">
        <v>19.338361760959749</v>
      </c>
      <c r="K206" s="45">
        <v>91172</v>
      </c>
      <c r="L206" s="46">
        <v>18.63134436237139</v>
      </c>
      <c r="M206" s="45">
        <v>91417</v>
      </c>
      <c r="N206" s="46">
        <v>33.887540155428482</v>
      </c>
      <c r="O206" s="45">
        <v>91523</v>
      </c>
      <c r="P206" s="46">
        <v>31.896204732127551</v>
      </c>
      <c r="Q206" s="45">
        <v>91720</v>
      </c>
      <c r="R206" s="46">
        <v>52.64962294718125</v>
      </c>
      <c r="S206" s="45">
        <v>92063</v>
      </c>
      <c r="T206" s="46">
        <v>46.987623405981132</v>
      </c>
      <c r="U206" s="45"/>
    </row>
    <row r="207" spans="1:21" ht="14.4" x14ac:dyDescent="0.3">
      <c r="A207" s="1" t="s">
        <v>390</v>
      </c>
      <c r="B207" s="1" t="s">
        <v>391</v>
      </c>
      <c r="C207" s="45">
        <v>228750</v>
      </c>
      <c r="D207" s="46" t="s">
        <v>809</v>
      </c>
      <c r="E207" s="45">
        <v>230730</v>
      </c>
      <c r="F207" s="46" t="s">
        <v>809</v>
      </c>
      <c r="G207" s="45">
        <v>232730</v>
      </c>
      <c r="H207" s="46" t="s">
        <v>809</v>
      </c>
      <c r="I207" s="45">
        <v>232890</v>
      </c>
      <c r="J207" s="46" t="s">
        <v>809</v>
      </c>
      <c r="K207" s="45">
        <v>232930</v>
      </c>
      <c r="L207" s="46" t="s">
        <v>809</v>
      </c>
      <c r="M207" s="45">
        <v>233080</v>
      </c>
      <c r="N207" s="46" t="s">
        <v>809</v>
      </c>
      <c r="O207" s="45">
        <v>234110</v>
      </c>
      <c r="P207" s="46" t="s">
        <v>809</v>
      </c>
      <c r="Q207" s="45">
        <v>234770</v>
      </c>
      <c r="R207" s="46" t="s">
        <v>809</v>
      </c>
      <c r="S207" s="45">
        <v>235180</v>
      </c>
      <c r="T207" s="46" t="s">
        <v>809</v>
      </c>
      <c r="U207" s="45"/>
    </row>
    <row r="208" spans="1:21" ht="14.4" x14ac:dyDescent="0.3">
      <c r="A208" s="1" t="s">
        <v>392</v>
      </c>
      <c r="B208" s="1" t="s">
        <v>393</v>
      </c>
      <c r="C208" s="45">
        <v>265665</v>
      </c>
      <c r="D208" s="46">
        <v>766</v>
      </c>
      <c r="E208" s="45">
        <v>269465</v>
      </c>
      <c r="F208" s="46">
        <v>836</v>
      </c>
      <c r="G208" s="45">
        <v>275499</v>
      </c>
      <c r="H208" s="46">
        <v>698.26188640956696</v>
      </c>
      <c r="I208" s="45">
        <v>281179</v>
      </c>
      <c r="J208" s="46">
        <v>767.46075002025702</v>
      </c>
      <c r="K208" s="45">
        <v>285996</v>
      </c>
      <c r="L208" s="46">
        <v>713.81591976543143</v>
      </c>
      <c r="M208" s="45">
        <v>291368</v>
      </c>
      <c r="N208" s="46">
        <v>1078.7392493896386</v>
      </c>
      <c r="O208" s="45">
        <v>296056</v>
      </c>
      <c r="P208" s="46">
        <v>852.95562902022562</v>
      </c>
      <c r="Q208" s="45">
        <v>299899</v>
      </c>
      <c r="R208" s="46">
        <v>984.65128276155224</v>
      </c>
      <c r="S208" s="45">
        <v>302343</v>
      </c>
      <c r="T208" s="46">
        <v>706.4128957860944</v>
      </c>
      <c r="U208" s="45"/>
    </row>
    <row r="209" spans="1:21" ht="14.4" x14ac:dyDescent="0.3">
      <c r="A209" s="1" t="s">
        <v>394</v>
      </c>
      <c r="B209" s="1" t="s">
        <v>395</v>
      </c>
      <c r="C209" s="45">
        <v>104473</v>
      </c>
      <c r="D209" s="46">
        <v>52</v>
      </c>
      <c r="E209" s="45">
        <v>104734</v>
      </c>
      <c r="F209" s="46">
        <v>54</v>
      </c>
      <c r="G209" s="45">
        <v>105328</v>
      </c>
      <c r="H209" s="46">
        <v>70.618515816151159</v>
      </c>
      <c r="I209" s="45">
        <v>105956</v>
      </c>
      <c r="J209" s="46">
        <v>71.321491705615628</v>
      </c>
      <c r="K209" s="45">
        <v>106527</v>
      </c>
      <c r="L209" s="46">
        <v>57.346321199092202</v>
      </c>
      <c r="M209" s="45">
        <v>107560</v>
      </c>
      <c r="N209" s="46">
        <v>63.682426765193924</v>
      </c>
      <c r="O209" s="45">
        <v>108603</v>
      </c>
      <c r="P209" s="46">
        <v>78.227522231391575</v>
      </c>
      <c r="Q209" s="45">
        <v>109881</v>
      </c>
      <c r="R209" s="46">
        <v>69.261355604502839</v>
      </c>
      <c r="S209" s="45">
        <v>111370</v>
      </c>
      <c r="T209" s="46">
        <v>61.528808244694922</v>
      </c>
      <c r="U209" s="45"/>
    </row>
    <row r="210" spans="1:21" ht="14.4" x14ac:dyDescent="0.3">
      <c r="A210" s="1" t="s">
        <v>396</v>
      </c>
      <c r="B210" s="1" t="s">
        <v>397</v>
      </c>
      <c r="C210" s="45">
        <v>129790</v>
      </c>
      <c r="D210" s="46">
        <v>83</v>
      </c>
      <c r="E210" s="45">
        <v>130916</v>
      </c>
      <c r="F210" s="46">
        <v>117</v>
      </c>
      <c r="G210" s="45">
        <v>131540</v>
      </c>
      <c r="H210" s="46">
        <v>105.6695361563374</v>
      </c>
      <c r="I210" s="45">
        <v>132267</v>
      </c>
      <c r="J210" s="46">
        <v>82.479076705984966</v>
      </c>
      <c r="K210" s="45">
        <v>133173</v>
      </c>
      <c r="L210" s="46">
        <v>129.64592755290997</v>
      </c>
      <c r="M210" s="45">
        <v>134507</v>
      </c>
      <c r="N210" s="46">
        <v>155.40986555283038</v>
      </c>
      <c r="O210" s="45">
        <v>136258</v>
      </c>
      <c r="P210" s="46">
        <v>130.321533893191</v>
      </c>
      <c r="Q210" s="45">
        <v>138523</v>
      </c>
      <c r="R210" s="46">
        <v>194.9344757734836</v>
      </c>
      <c r="S210" s="45">
        <v>140142</v>
      </c>
      <c r="T210" s="46">
        <v>119.9656115799921</v>
      </c>
      <c r="U210" s="45"/>
    </row>
    <row r="211" spans="1:21" ht="14.4" x14ac:dyDescent="0.3">
      <c r="A211" s="1" t="s">
        <v>398</v>
      </c>
      <c r="B211" s="1" t="s">
        <v>399</v>
      </c>
      <c r="C211" s="45">
        <v>243366</v>
      </c>
      <c r="D211" s="46">
        <v>1356</v>
      </c>
      <c r="E211" s="45">
        <v>249236</v>
      </c>
      <c r="F211" s="46">
        <v>1580</v>
      </c>
      <c r="G211" s="45">
        <v>254927</v>
      </c>
      <c r="H211" s="46">
        <v>1635.0418144338169</v>
      </c>
      <c r="I211" s="45">
        <v>258518</v>
      </c>
      <c r="J211" s="46">
        <v>1506.4410389288969</v>
      </c>
      <c r="K211" s="45">
        <v>261275</v>
      </c>
      <c r="L211" s="46">
        <v>1209.0290008726902</v>
      </c>
      <c r="M211" s="45">
        <v>264030</v>
      </c>
      <c r="N211" s="46">
        <v>1695.6847916798124</v>
      </c>
      <c r="O211" s="45">
        <v>266412</v>
      </c>
      <c r="P211" s="46">
        <v>1411.629859887337</v>
      </c>
      <c r="Q211" s="45">
        <v>268270</v>
      </c>
      <c r="R211" s="46">
        <v>1665.285022432432</v>
      </c>
      <c r="S211" s="45">
        <v>269100</v>
      </c>
      <c r="T211" s="46">
        <v>1125.46604403529</v>
      </c>
      <c r="U211" s="45"/>
    </row>
    <row r="212" spans="1:21" ht="14.4" x14ac:dyDescent="0.3">
      <c r="A212" s="1" t="s">
        <v>400</v>
      </c>
      <c r="B212" s="1" t="s">
        <v>401</v>
      </c>
      <c r="C212" s="45">
        <v>167052</v>
      </c>
      <c r="D212" s="46">
        <v>57</v>
      </c>
      <c r="E212" s="45">
        <v>168352</v>
      </c>
      <c r="F212" s="46">
        <v>92</v>
      </c>
      <c r="G212" s="45">
        <v>170039</v>
      </c>
      <c r="H212" s="46">
        <v>85.855925954639631</v>
      </c>
      <c r="I212" s="45">
        <v>171206</v>
      </c>
      <c r="J212" s="46">
        <v>118.56843156801244</v>
      </c>
      <c r="K212" s="45">
        <v>172147</v>
      </c>
      <c r="L212" s="46">
        <v>111.61186989096637</v>
      </c>
      <c r="M212" s="45">
        <v>173883</v>
      </c>
      <c r="N212" s="46">
        <v>183.03887233121</v>
      </c>
      <c r="O212" s="45">
        <v>175334</v>
      </c>
      <c r="P212" s="46">
        <v>179.9973204545521</v>
      </c>
      <c r="Q212" s="45">
        <v>176095</v>
      </c>
      <c r="R212" s="46">
        <v>204.982252752119</v>
      </c>
      <c r="S212" s="45">
        <v>176979</v>
      </c>
      <c r="T212" s="46">
        <v>158.5298256972948</v>
      </c>
      <c r="U212" s="45"/>
    </row>
    <row r="213" spans="1:21" ht="14.4" x14ac:dyDescent="0.3">
      <c r="A213" s="1" t="s">
        <v>402</v>
      </c>
      <c r="B213" s="1" t="s">
        <v>403</v>
      </c>
      <c r="C213" s="45">
        <v>81003</v>
      </c>
      <c r="D213" s="46">
        <v>14</v>
      </c>
      <c r="E213" s="45">
        <v>80876</v>
      </c>
      <c r="F213" s="46">
        <v>24</v>
      </c>
      <c r="G213" s="45">
        <v>80549</v>
      </c>
      <c r="H213" s="46">
        <v>24.85792642072877</v>
      </c>
      <c r="I213" s="45">
        <v>80160</v>
      </c>
      <c r="J213" s="46">
        <v>20.537710766661068</v>
      </c>
      <c r="K213" s="45">
        <v>79953</v>
      </c>
      <c r="L213" s="46">
        <v>19.729670974332748</v>
      </c>
      <c r="M213" s="45">
        <v>80150</v>
      </c>
      <c r="N213" s="46">
        <v>31.297298196204927</v>
      </c>
      <c r="O213" s="45">
        <v>80113</v>
      </c>
      <c r="P213" s="46">
        <v>37.089778619673382</v>
      </c>
      <c r="Q213" s="45">
        <v>80392</v>
      </c>
      <c r="R213" s="46">
        <v>37.991272496952767</v>
      </c>
      <c r="S213" s="45">
        <v>80410</v>
      </c>
      <c r="T213" s="46">
        <v>28.675877371090721</v>
      </c>
      <c r="U213" s="45"/>
    </row>
    <row r="214" spans="1:21" ht="14.4" x14ac:dyDescent="0.3">
      <c r="A214" s="1" t="s">
        <v>404</v>
      </c>
      <c r="B214" s="1" t="s">
        <v>405</v>
      </c>
      <c r="C214" s="45">
        <v>81670</v>
      </c>
      <c r="D214" s="46" t="s">
        <v>809</v>
      </c>
      <c r="E214" s="45">
        <v>81510</v>
      </c>
      <c r="F214" s="46" t="s">
        <v>809</v>
      </c>
      <c r="G214" s="45">
        <v>81220</v>
      </c>
      <c r="H214" s="46" t="s">
        <v>809</v>
      </c>
      <c r="I214" s="45">
        <v>80690</v>
      </c>
      <c r="J214" s="46" t="s">
        <v>809</v>
      </c>
      <c r="K214" s="45">
        <v>80340</v>
      </c>
      <c r="L214" s="46" t="s">
        <v>809</v>
      </c>
      <c r="M214" s="45">
        <v>79890</v>
      </c>
      <c r="N214" s="46" t="s">
        <v>809</v>
      </c>
      <c r="O214" s="45">
        <v>79500</v>
      </c>
      <c r="P214" s="46" t="s">
        <v>809</v>
      </c>
      <c r="Q214" s="45">
        <v>79160</v>
      </c>
      <c r="R214" s="46" t="s">
        <v>809</v>
      </c>
      <c r="S214" s="45">
        <v>78760</v>
      </c>
      <c r="T214" s="46" t="s">
        <v>809</v>
      </c>
      <c r="U214" s="45"/>
    </row>
    <row r="215" spans="1:21" ht="14.4" x14ac:dyDescent="0.3">
      <c r="A215" s="1" t="s">
        <v>406</v>
      </c>
      <c r="B215" s="1" t="s">
        <v>407</v>
      </c>
      <c r="C215" s="45">
        <v>129320</v>
      </c>
      <c r="D215" s="46">
        <v>108</v>
      </c>
      <c r="E215" s="45">
        <v>131729</v>
      </c>
      <c r="F215" s="46">
        <v>203</v>
      </c>
      <c r="G215" s="45">
        <v>133729</v>
      </c>
      <c r="H215" s="46">
        <v>155.17453384781345</v>
      </c>
      <c r="I215" s="45">
        <v>135065</v>
      </c>
      <c r="J215" s="46">
        <v>184.82993667995731</v>
      </c>
      <c r="K215" s="45">
        <v>135604</v>
      </c>
      <c r="L215" s="46">
        <v>182.85398985890049</v>
      </c>
      <c r="M215" s="45">
        <v>136429</v>
      </c>
      <c r="N215" s="46">
        <v>258.11809451299609</v>
      </c>
      <c r="O215" s="45">
        <v>137694</v>
      </c>
      <c r="P215" s="46">
        <v>361.32427386675511</v>
      </c>
      <c r="Q215" s="45">
        <v>138515</v>
      </c>
      <c r="R215" s="46">
        <v>377.36169120097361</v>
      </c>
      <c r="S215" s="45">
        <v>138480</v>
      </c>
      <c r="T215" s="46">
        <v>326.00663371796418</v>
      </c>
      <c r="U215" s="45"/>
    </row>
    <row r="216" spans="1:21" ht="14.4" x14ac:dyDescent="0.3">
      <c r="A216" s="1" t="s">
        <v>112</v>
      </c>
      <c r="B216" s="1" t="s">
        <v>904</v>
      </c>
      <c r="C216" s="45">
        <v>69884</v>
      </c>
      <c r="D216" s="46">
        <v>9</v>
      </c>
      <c r="E216" s="45">
        <v>69833</v>
      </c>
      <c r="F216" s="46">
        <v>13</v>
      </c>
      <c r="G216" s="45">
        <v>69913</v>
      </c>
      <c r="H216" s="46">
        <v>6.8870695571285605</v>
      </c>
      <c r="I216" s="45">
        <v>70037</v>
      </c>
      <c r="J216" s="46">
        <v>9.4254183268170397</v>
      </c>
      <c r="K216" s="45">
        <v>70073</v>
      </c>
      <c r="L216" s="46">
        <v>6.9432640319094077</v>
      </c>
      <c r="M216" s="45">
        <v>70141</v>
      </c>
      <c r="N216" s="46">
        <v>9.6776435340281761</v>
      </c>
      <c r="O216" s="45">
        <v>69936</v>
      </c>
      <c r="P216" s="46">
        <v>9.9220170105142689</v>
      </c>
      <c r="Q216" s="45">
        <v>69665</v>
      </c>
      <c r="R216" s="46">
        <v>9.0684281405648441</v>
      </c>
      <c r="S216" s="45">
        <v>69794</v>
      </c>
      <c r="T216" s="46">
        <v>8.6839301966586824</v>
      </c>
      <c r="U216" s="45"/>
    </row>
    <row r="217" spans="1:21" ht="14.4" x14ac:dyDescent="0.3">
      <c r="A217" s="1" t="s">
        <v>410</v>
      </c>
      <c r="B217" s="1" t="s">
        <v>411</v>
      </c>
      <c r="C217" s="45">
        <v>138361</v>
      </c>
      <c r="D217" s="46">
        <v>40</v>
      </c>
      <c r="E217" s="45">
        <v>138364</v>
      </c>
      <c r="F217" s="46">
        <v>45</v>
      </c>
      <c r="G217" s="45">
        <v>138392</v>
      </c>
      <c r="H217" s="46">
        <v>49.699603368091964</v>
      </c>
      <c r="I217" s="45">
        <v>138826</v>
      </c>
      <c r="J217" s="46">
        <v>55.353894594024318</v>
      </c>
      <c r="K217" s="45">
        <v>138555</v>
      </c>
      <c r="L217" s="46">
        <v>60.989369010776471</v>
      </c>
      <c r="M217" s="45">
        <v>139332</v>
      </c>
      <c r="N217" s="46">
        <v>62.219167088021777</v>
      </c>
      <c r="O217" s="45">
        <v>139763</v>
      </c>
      <c r="P217" s="46">
        <v>67.061482298110803</v>
      </c>
      <c r="Q217" s="45">
        <v>140264</v>
      </c>
      <c r="R217" s="46">
        <v>67.660063026250867</v>
      </c>
      <c r="S217" s="45">
        <v>140984</v>
      </c>
      <c r="T217" s="46">
        <v>51.46877129304157</v>
      </c>
      <c r="U217" s="45"/>
    </row>
    <row r="218" spans="1:21" ht="14.4" x14ac:dyDescent="0.3">
      <c r="A218" s="1" t="s">
        <v>408</v>
      </c>
      <c r="B218" s="1" t="s">
        <v>409</v>
      </c>
      <c r="C218" s="45">
        <v>2251</v>
      </c>
      <c r="D218" s="46" t="s">
        <v>809</v>
      </c>
      <c r="E218" s="45">
        <v>2228</v>
      </c>
      <c r="F218" s="46" t="s">
        <v>809</v>
      </c>
      <c r="G218" s="45">
        <v>2224</v>
      </c>
      <c r="H218" s="46" t="s">
        <v>809</v>
      </c>
      <c r="I218" s="45">
        <v>2279</v>
      </c>
      <c r="J218" s="46" t="s">
        <v>809</v>
      </c>
      <c r="K218" s="45">
        <v>2261</v>
      </c>
      <c r="L218" s="46" t="s">
        <v>809</v>
      </c>
      <c r="M218" s="45">
        <v>2292</v>
      </c>
      <c r="N218" s="46" t="s">
        <v>809</v>
      </c>
      <c r="O218" s="45">
        <v>2335</v>
      </c>
      <c r="P218" s="46" t="s">
        <v>809</v>
      </c>
      <c r="Q218" s="45">
        <v>2331</v>
      </c>
      <c r="R218" s="46" t="s">
        <v>809</v>
      </c>
      <c r="S218" s="45">
        <v>2259</v>
      </c>
      <c r="T218" s="46" t="s">
        <v>809</v>
      </c>
      <c r="U218" s="45"/>
    </row>
    <row r="219" spans="1:21" ht="14.4" x14ac:dyDescent="0.3">
      <c r="A219" s="1" t="s">
        <v>412</v>
      </c>
      <c r="B219" s="1" t="s">
        <v>413</v>
      </c>
      <c r="C219" s="45">
        <v>196704</v>
      </c>
      <c r="D219" s="46">
        <v>1703</v>
      </c>
      <c r="E219" s="45">
        <v>200129</v>
      </c>
      <c r="F219" s="46">
        <v>1861</v>
      </c>
      <c r="G219" s="45">
        <v>206285</v>
      </c>
      <c r="H219" s="46">
        <v>1041.3677585021567</v>
      </c>
      <c r="I219" s="45">
        <v>211273</v>
      </c>
      <c r="J219" s="46">
        <v>1198.3157539272966</v>
      </c>
      <c r="K219" s="45">
        <v>215855</v>
      </c>
      <c r="L219" s="46">
        <v>1414.2052681638129</v>
      </c>
      <c r="M219" s="45">
        <v>221405</v>
      </c>
      <c r="N219" s="46">
        <v>1673.154773107228</v>
      </c>
      <c r="O219" s="45">
        <v>227507</v>
      </c>
      <c r="P219" s="46">
        <v>1711.3730505257399</v>
      </c>
      <c r="Q219" s="45">
        <v>232055</v>
      </c>
      <c r="R219" s="46">
        <v>2518.9801922118718</v>
      </c>
      <c r="S219" s="45">
        <v>235000</v>
      </c>
      <c r="T219" s="46">
        <v>2103.559736233547</v>
      </c>
      <c r="U219" s="45"/>
    </row>
    <row r="220" spans="1:21" ht="14.4" x14ac:dyDescent="0.3">
      <c r="A220" s="1" t="s">
        <v>414</v>
      </c>
      <c r="B220" s="1" t="s">
        <v>415</v>
      </c>
      <c r="C220" s="45">
        <v>161893</v>
      </c>
      <c r="D220" s="46">
        <v>1022</v>
      </c>
      <c r="E220" s="45">
        <v>160463</v>
      </c>
      <c r="F220" s="46">
        <v>1285</v>
      </c>
      <c r="G220" s="45">
        <v>158251</v>
      </c>
      <c r="H220" s="46">
        <v>716.52593271624983</v>
      </c>
      <c r="I220" s="45">
        <v>156912</v>
      </c>
      <c r="J220" s="46">
        <v>809.47743850350219</v>
      </c>
      <c r="K220" s="45">
        <v>157141</v>
      </c>
      <c r="L220" s="46">
        <v>805.06749909623181</v>
      </c>
      <c r="M220" s="45">
        <v>157830</v>
      </c>
      <c r="N220" s="46">
        <v>1054.6299011200235</v>
      </c>
      <c r="O220" s="45">
        <v>158589</v>
      </c>
      <c r="P220" s="46">
        <v>861.19862237176335</v>
      </c>
      <c r="Q220" s="45">
        <v>156773</v>
      </c>
      <c r="R220" s="46">
        <v>1040.5409907860519</v>
      </c>
      <c r="S220" s="45">
        <v>155741</v>
      </c>
      <c r="T220" s="46">
        <v>821.19301440652134</v>
      </c>
      <c r="U220" s="45"/>
    </row>
    <row r="221" spans="1:21" ht="14.4" x14ac:dyDescent="0.3">
      <c r="A221" s="1" t="s">
        <v>417</v>
      </c>
      <c r="B221" s="1" t="s">
        <v>418</v>
      </c>
      <c r="C221" s="45">
        <v>146428</v>
      </c>
      <c r="D221" s="46">
        <v>108</v>
      </c>
      <c r="E221" s="45">
        <v>147134</v>
      </c>
      <c r="F221" s="46">
        <v>166</v>
      </c>
      <c r="G221" s="45">
        <v>147936</v>
      </c>
      <c r="H221" s="46">
        <v>158.40122008484983</v>
      </c>
      <c r="I221" s="45">
        <v>148579</v>
      </c>
      <c r="J221" s="46">
        <v>179.42631317070379</v>
      </c>
      <c r="K221" s="45">
        <v>149187</v>
      </c>
      <c r="L221" s="46">
        <v>254.48605957528741</v>
      </c>
      <c r="M221" s="45">
        <v>150214</v>
      </c>
      <c r="N221" s="46">
        <v>259.94671272804652</v>
      </c>
      <c r="O221" s="45">
        <v>151261</v>
      </c>
      <c r="P221" s="46">
        <v>227.60899586052619</v>
      </c>
      <c r="Q221" s="45">
        <v>151797</v>
      </c>
      <c r="R221" s="46">
        <v>338.19879368446288</v>
      </c>
      <c r="S221" s="45">
        <v>151945</v>
      </c>
      <c r="T221" s="46">
        <v>255.31429797656281</v>
      </c>
      <c r="U221" s="45"/>
    </row>
    <row r="222" spans="1:21" ht="14.4" x14ac:dyDescent="0.3">
      <c r="A222" s="1" t="s">
        <v>419</v>
      </c>
      <c r="B222" s="1" t="s">
        <v>420</v>
      </c>
      <c r="C222" s="45">
        <v>256079</v>
      </c>
      <c r="D222" s="46">
        <v>671</v>
      </c>
      <c r="E222" s="45">
        <v>256174</v>
      </c>
      <c r="F222" s="46">
        <v>824</v>
      </c>
      <c r="G222" s="45">
        <v>256123</v>
      </c>
      <c r="H222" s="46">
        <v>566.98250495209766</v>
      </c>
      <c r="I222" s="45">
        <v>257012</v>
      </c>
      <c r="J222" s="46">
        <v>759.48383616839283</v>
      </c>
      <c r="K222" s="45">
        <v>257188</v>
      </c>
      <c r="L222" s="46">
        <v>634.16819326284087</v>
      </c>
      <c r="M222" s="45">
        <v>257414</v>
      </c>
      <c r="N222" s="46">
        <v>1051.8477463154009</v>
      </c>
      <c r="O222" s="45">
        <v>258587</v>
      </c>
      <c r="P222" s="46">
        <v>1060.47123932775</v>
      </c>
      <c r="Q222" s="45">
        <v>260035</v>
      </c>
      <c r="R222" s="46">
        <v>1585.9863561509551</v>
      </c>
      <c r="S222" s="45">
        <v>260673</v>
      </c>
      <c r="T222" s="46">
        <v>1518.3576027870749</v>
      </c>
      <c r="U222" s="45"/>
    </row>
    <row r="223" spans="1:21" ht="14.4" x14ac:dyDescent="0.3">
      <c r="A223" s="1" t="s">
        <v>421</v>
      </c>
      <c r="B223" s="1" t="s">
        <v>422</v>
      </c>
      <c r="C223" s="45">
        <v>157307</v>
      </c>
      <c r="D223" s="46">
        <v>613</v>
      </c>
      <c r="E223" s="45">
        <v>158648</v>
      </c>
      <c r="F223" s="46">
        <v>600</v>
      </c>
      <c r="G223" s="45">
        <v>160436</v>
      </c>
      <c r="H223" s="46">
        <v>520.70841881850185</v>
      </c>
      <c r="I223" s="45">
        <v>163200</v>
      </c>
      <c r="J223" s="46">
        <v>455.07324546004315</v>
      </c>
      <c r="K223" s="45">
        <v>165657</v>
      </c>
      <c r="L223" s="46">
        <v>526.42159609641328</v>
      </c>
      <c r="M223" s="45">
        <v>168433</v>
      </c>
      <c r="N223" s="46">
        <v>660.48917839748412</v>
      </c>
      <c r="O223" s="45">
        <v>171609</v>
      </c>
      <c r="P223" s="46">
        <v>499.16087216697071</v>
      </c>
      <c r="Q223" s="45">
        <v>173703</v>
      </c>
      <c r="R223" s="46">
        <v>593.87124485795948</v>
      </c>
      <c r="S223" s="45">
        <v>174609</v>
      </c>
      <c r="T223" s="46">
        <v>470.52374253717937</v>
      </c>
      <c r="U223" s="45"/>
    </row>
    <row r="224" spans="1:21" ht="14.4" x14ac:dyDescent="0.3">
      <c r="A224" s="1" t="s">
        <v>423</v>
      </c>
      <c r="B224" s="1" t="s">
        <v>424</v>
      </c>
      <c r="C224" s="45">
        <v>414785</v>
      </c>
      <c r="D224" s="46">
        <v>280</v>
      </c>
      <c r="E224" s="45">
        <v>418339</v>
      </c>
      <c r="F224" s="46">
        <v>457</v>
      </c>
      <c r="G224" s="45">
        <v>422970</v>
      </c>
      <c r="H224" s="46">
        <v>437.70621518034966</v>
      </c>
      <c r="I224" s="45">
        <v>425346</v>
      </c>
      <c r="J224" s="46">
        <v>609.27827703697585</v>
      </c>
      <c r="K224" s="45">
        <v>427831</v>
      </c>
      <c r="L224" s="46">
        <v>875.82422959073972</v>
      </c>
      <c r="M224" s="45">
        <v>429998</v>
      </c>
      <c r="N224" s="46">
        <v>874.46591384281703</v>
      </c>
      <c r="O224" s="45">
        <v>432855</v>
      </c>
      <c r="P224" s="46">
        <v>1300.6735382450211</v>
      </c>
      <c r="Q224" s="45">
        <v>435236</v>
      </c>
      <c r="R224" s="46">
        <v>1926.9933883842609</v>
      </c>
      <c r="S224" s="45">
        <v>437145</v>
      </c>
      <c r="T224" s="46">
        <v>1660.5703063530491</v>
      </c>
      <c r="U224" s="45"/>
    </row>
    <row r="225" spans="1:21" ht="14.4" x14ac:dyDescent="0.3">
      <c r="A225" s="1" t="s">
        <v>425</v>
      </c>
      <c r="B225" s="1" t="s">
        <v>426</v>
      </c>
      <c r="C225" s="45">
        <v>147070</v>
      </c>
      <c r="D225" s="46">
        <v>25</v>
      </c>
      <c r="E225" s="45">
        <v>146398</v>
      </c>
      <c r="F225" s="46">
        <v>29</v>
      </c>
      <c r="G225" s="45">
        <v>145903</v>
      </c>
      <c r="H225" s="46">
        <v>24.791972022818943</v>
      </c>
      <c r="I225" s="45">
        <v>145942</v>
      </c>
      <c r="J225" s="46">
        <v>15.514842653477192</v>
      </c>
      <c r="K225" s="45">
        <v>146091</v>
      </c>
      <c r="L225" s="46">
        <v>27.121745339969692</v>
      </c>
      <c r="M225" s="45">
        <v>146429</v>
      </c>
      <c r="N225" s="46">
        <v>30.002996857959218</v>
      </c>
      <c r="O225" s="45">
        <v>147262</v>
      </c>
      <c r="P225" s="46">
        <v>41.391693042891113</v>
      </c>
      <c r="Q225" s="45">
        <v>148001</v>
      </c>
      <c r="R225" s="46">
        <v>71.843587790349744</v>
      </c>
      <c r="S225" s="45">
        <v>148560</v>
      </c>
      <c r="T225" s="46">
        <v>45.520993657670381</v>
      </c>
      <c r="U225" s="45"/>
    </row>
    <row r="226" spans="1:21" ht="14.4" x14ac:dyDescent="0.3">
      <c r="A226" s="1" t="s">
        <v>427</v>
      </c>
      <c r="B226" s="1" t="s">
        <v>428</v>
      </c>
      <c r="C226" s="45">
        <v>294050</v>
      </c>
      <c r="D226" s="46">
        <v>2050</v>
      </c>
      <c r="E226" s="45">
        <v>297650</v>
      </c>
      <c r="F226" s="46">
        <v>1846</v>
      </c>
      <c r="G226" s="45">
        <v>304481</v>
      </c>
      <c r="H226" s="46">
        <v>1335.9204268715062</v>
      </c>
      <c r="I226" s="45">
        <v>309366</v>
      </c>
      <c r="J226" s="46">
        <v>1342.0604876339125</v>
      </c>
      <c r="K226" s="45">
        <v>312700</v>
      </c>
      <c r="L226" s="46">
        <v>1426.2043327361546</v>
      </c>
      <c r="M226" s="45">
        <v>316637</v>
      </c>
      <c r="N226" s="46">
        <v>1820.3056499427175</v>
      </c>
      <c r="O226" s="45">
        <v>320736</v>
      </c>
      <c r="P226" s="46">
        <v>1438.055501038461</v>
      </c>
      <c r="Q226" s="45">
        <v>323063</v>
      </c>
      <c r="R226" s="46">
        <v>1895.743318483225</v>
      </c>
      <c r="S226" s="45">
        <v>324048</v>
      </c>
      <c r="T226" s="46">
        <v>1226.957260255281</v>
      </c>
      <c r="U226" s="45"/>
    </row>
    <row r="227" spans="1:21" ht="14.4" x14ac:dyDescent="0.3">
      <c r="A227" s="1" t="s">
        <v>429</v>
      </c>
      <c r="B227" s="1" t="s">
        <v>430</v>
      </c>
      <c r="C227" s="45">
        <v>136013</v>
      </c>
      <c r="D227" s="46">
        <v>326</v>
      </c>
      <c r="E227" s="45">
        <v>137120</v>
      </c>
      <c r="F227" s="46">
        <v>327</v>
      </c>
      <c r="G227" s="45">
        <v>137823</v>
      </c>
      <c r="H227" s="46">
        <v>376.96550419825809</v>
      </c>
      <c r="I227" s="45">
        <v>139317</v>
      </c>
      <c r="J227" s="46">
        <v>336.72403986582498</v>
      </c>
      <c r="K227" s="45">
        <v>139835</v>
      </c>
      <c r="L227" s="46">
        <v>304.99472386428278</v>
      </c>
      <c r="M227" s="45">
        <v>140172</v>
      </c>
      <c r="N227" s="46">
        <v>470.3027189060702</v>
      </c>
      <c r="O227" s="45">
        <v>140787</v>
      </c>
      <c r="P227" s="46">
        <v>783.53760969564598</v>
      </c>
      <c r="Q227" s="45">
        <v>141723</v>
      </c>
      <c r="R227" s="46">
        <v>863.12223251476541</v>
      </c>
      <c r="S227" s="45">
        <v>142487</v>
      </c>
      <c r="T227" s="46">
        <v>818.38368315838557</v>
      </c>
      <c r="U227" s="45"/>
    </row>
    <row r="228" spans="1:21" ht="14.4" x14ac:dyDescent="0.3">
      <c r="A228" s="1" t="s">
        <v>431</v>
      </c>
      <c r="B228" s="1" t="s">
        <v>432</v>
      </c>
      <c r="C228" s="45">
        <v>743885</v>
      </c>
      <c r="D228" s="46">
        <v>1713</v>
      </c>
      <c r="E228" s="45">
        <v>747571</v>
      </c>
      <c r="F228" s="46">
        <v>1819</v>
      </c>
      <c r="G228" s="45">
        <v>750683</v>
      </c>
      <c r="H228" s="46">
        <v>1155.2316848188955</v>
      </c>
      <c r="I228" s="45">
        <v>757566</v>
      </c>
      <c r="J228" s="46">
        <v>1671.1835133428078</v>
      </c>
      <c r="K228" s="45">
        <v>760894</v>
      </c>
      <c r="L228" s="46">
        <v>1645.4215712094731</v>
      </c>
      <c r="M228" s="45">
        <v>765430</v>
      </c>
      <c r="N228" s="46">
        <v>2553.6941991099538</v>
      </c>
      <c r="O228" s="45">
        <v>773213</v>
      </c>
      <c r="P228" s="46">
        <v>2852.6481216430579</v>
      </c>
      <c r="Q228" s="45">
        <v>781087</v>
      </c>
      <c r="R228" s="46">
        <v>3565.8306809063188</v>
      </c>
      <c r="S228" s="45">
        <v>784846</v>
      </c>
      <c r="T228" s="46">
        <v>3657.3412601493492</v>
      </c>
      <c r="U228" s="45"/>
    </row>
    <row r="229" spans="1:21" ht="14.4" x14ac:dyDescent="0.3">
      <c r="A229" s="1" t="s">
        <v>433</v>
      </c>
      <c r="B229" s="1" t="s">
        <v>434</v>
      </c>
      <c r="C229" s="45">
        <v>319708</v>
      </c>
      <c r="D229" s="46">
        <v>481</v>
      </c>
      <c r="E229" s="45">
        <v>324912</v>
      </c>
      <c r="F229" s="46">
        <v>746</v>
      </c>
      <c r="G229" s="45">
        <v>329627</v>
      </c>
      <c r="H229" s="46">
        <v>868.00160332669827</v>
      </c>
      <c r="I229" s="45">
        <v>332067</v>
      </c>
      <c r="J229" s="46">
        <v>1205.9109501296555</v>
      </c>
      <c r="K229" s="45">
        <v>334631</v>
      </c>
      <c r="L229" s="46">
        <v>965.54966561987021</v>
      </c>
      <c r="M229" s="45">
        <v>338491</v>
      </c>
      <c r="N229" s="46">
        <v>1864.9764601876013</v>
      </c>
      <c r="O229" s="45">
        <v>344036</v>
      </c>
      <c r="P229" s="46">
        <v>2168.7609081076698</v>
      </c>
      <c r="Q229" s="45">
        <v>349513</v>
      </c>
      <c r="R229" s="46">
        <v>2642.3375053186592</v>
      </c>
      <c r="S229" s="45">
        <v>353540</v>
      </c>
      <c r="T229" s="46">
        <v>2914.9640697464729</v>
      </c>
      <c r="U229" s="45"/>
    </row>
    <row r="230" spans="1:21" ht="14.4" x14ac:dyDescent="0.3">
      <c r="A230" s="1" t="s">
        <v>435</v>
      </c>
      <c r="B230" s="1" t="s">
        <v>436</v>
      </c>
      <c r="C230" s="45">
        <v>96114</v>
      </c>
      <c r="D230" s="46">
        <v>84</v>
      </c>
      <c r="E230" s="45">
        <v>97079</v>
      </c>
      <c r="F230" s="46">
        <v>63</v>
      </c>
      <c r="G230" s="45">
        <v>97584</v>
      </c>
      <c r="H230" s="46">
        <v>52.043718770668015</v>
      </c>
      <c r="I230" s="45">
        <v>98695</v>
      </c>
      <c r="J230" s="46">
        <v>81.31820704159189</v>
      </c>
      <c r="K230" s="45">
        <v>99626</v>
      </c>
      <c r="L230" s="46">
        <v>54.609242525611108</v>
      </c>
      <c r="M230" s="45">
        <v>100428</v>
      </c>
      <c r="N230" s="46">
        <v>76.276089762744093</v>
      </c>
      <c r="O230" s="45">
        <v>100898</v>
      </c>
      <c r="P230" s="46">
        <v>58.160060589434089</v>
      </c>
      <c r="Q230" s="45">
        <v>101631</v>
      </c>
      <c r="R230" s="46">
        <v>65.492862950990684</v>
      </c>
      <c r="S230" s="45">
        <v>102257</v>
      </c>
      <c r="T230" s="46">
        <v>44.471175336654227</v>
      </c>
      <c r="U230" s="45"/>
    </row>
    <row r="231" spans="1:21" ht="14.4" x14ac:dyDescent="0.3">
      <c r="A231" s="1" t="s">
        <v>437</v>
      </c>
      <c r="B231" s="1" t="s">
        <v>438</v>
      </c>
      <c r="C231" s="45">
        <v>270418</v>
      </c>
      <c r="D231" s="46">
        <v>1507</v>
      </c>
      <c r="E231" s="45">
        <v>272525</v>
      </c>
      <c r="F231" s="46">
        <v>1418</v>
      </c>
      <c r="G231" s="45">
        <v>276938</v>
      </c>
      <c r="H231" s="46">
        <v>988.49720565755536</v>
      </c>
      <c r="I231" s="45">
        <v>280705</v>
      </c>
      <c r="J231" s="46">
        <v>987.7438510365339</v>
      </c>
      <c r="K231" s="45">
        <v>284956</v>
      </c>
      <c r="L231" s="46">
        <v>981.83008125273159</v>
      </c>
      <c r="M231" s="45">
        <v>290284</v>
      </c>
      <c r="N231" s="46">
        <v>1392.1636571425727</v>
      </c>
      <c r="O231" s="45">
        <v>294999</v>
      </c>
      <c r="P231" s="46">
        <v>1062.1500722563239</v>
      </c>
      <c r="Q231" s="45">
        <v>298903</v>
      </c>
      <c r="R231" s="46">
        <v>1423.0231861984021</v>
      </c>
      <c r="S231" s="45">
        <v>301307</v>
      </c>
      <c r="T231" s="46">
        <v>1062.8743069416689</v>
      </c>
      <c r="U231" s="45"/>
    </row>
    <row r="232" spans="1:21" ht="14.4" x14ac:dyDescent="0.3">
      <c r="A232" s="1" t="s">
        <v>439</v>
      </c>
      <c r="B232" s="1" t="s">
        <v>440</v>
      </c>
      <c r="C232" s="45">
        <v>100012</v>
      </c>
      <c r="D232" s="46">
        <v>22</v>
      </c>
      <c r="E232" s="45">
        <v>100424</v>
      </c>
      <c r="F232" s="46">
        <v>23</v>
      </c>
      <c r="G232" s="45">
        <v>100911</v>
      </c>
      <c r="H232" s="46">
        <v>16.701694545925715</v>
      </c>
      <c r="I232" s="45">
        <v>101175</v>
      </c>
      <c r="J232" s="46">
        <v>51.307070040955175</v>
      </c>
      <c r="K232" s="45">
        <v>101716</v>
      </c>
      <c r="L232" s="46">
        <v>73.446179197776345</v>
      </c>
      <c r="M232" s="45">
        <v>102062</v>
      </c>
      <c r="N232" s="46">
        <v>76.654233289634462</v>
      </c>
      <c r="O232" s="45">
        <v>102566</v>
      </c>
      <c r="P232" s="46">
        <v>50.370833406449243</v>
      </c>
      <c r="Q232" s="45">
        <v>102831</v>
      </c>
      <c r="R232" s="46">
        <v>44.891294705770441</v>
      </c>
      <c r="S232" s="45">
        <v>103507</v>
      </c>
      <c r="T232" s="46">
        <v>32.899470614069699</v>
      </c>
      <c r="U232" s="45"/>
    </row>
    <row r="233" spans="1:21" ht="14.4" x14ac:dyDescent="0.3">
      <c r="A233" s="1" t="s">
        <v>441</v>
      </c>
      <c r="B233" s="1" t="s">
        <v>442</v>
      </c>
      <c r="C233" s="45">
        <v>90813</v>
      </c>
      <c r="D233" s="46">
        <v>245</v>
      </c>
      <c r="E233" s="45">
        <v>92188</v>
      </c>
      <c r="F233" s="46">
        <v>204</v>
      </c>
      <c r="G233" s="45">
        <v>93085</v>
      </c>
      <c r="H233" s="46">
        <v>152.99559405333821</v>
      </c>
      <c r="I233" s="45">
        <v>94535</v>
      </c>
      <c r="J233" s="46">
        <v>178.56911126158985</v>
      </c>
      <c r="K233" s="45">
        <v>95371</v>
      </c>
      <c r="L233" s="46">
        <v>223.39495574101909</v>
      </c>
      <c r="M233" s="45">
        <v>95910</v>
      </c>
      <c r="N233" s="46">
        <v>425.19731590159336</v>
      </c>
      <c r="O233" s="45">
        <v>96641</v>
      </c>
      <c r="P233" s="46">
        <v>622.86172937777235</v>
      </c>
      <c r="Q233" s="45">
        <v>97385</v>
      </c>
      <c r="R233" s="46">
        <v>698.60339648518311</v>
      </c>
      <c r="S233" s="45">
        <v>98438</v>
      </c>
      <c r="T233" s="46">
        <v>442.56826073103468</v>
      </c>
      <c r="U233" s="45"/>
    </row>
    <row r="234" spans="1:21" ht="14.4" x14ac:dyDescent="0.3">
      <c r="A234" s="1" t="s">
        <v>905</v>
      </c>
      <c r="B234" s="1" t="s">
        <v>906</v>
      </c>
      <c r="C234" s="45">
        <v>132386</v>
      </c>
      <c r="D234" s="46" t="s">
        <v>809</v>
      </c>
      <c r="E234" s="45">
        <v>133909</v>
      </c>
      <c r="F234" s="46" t="s">
        <v>809</v>
      </c>
      <c r="G234" s="45">
        <v>135280</v>
      </c>
      <c r="H234" s="46" t="s">
        <v>809</v>
      </c>
      <c r="I234" s="45">
        <v>136311</v>
      </c>
      <c r="J234" s="46" t="s">
        <v>809</v>
      </c>
      <c r="K234" s="45">
        <v>136808</v>
      </c>
      <c r="L234" s="46" t="s">
        <v>809</v>
      </c>
      <c r="M234" s="45">
        <v>138627</v>
      </c>
      <c r="N234" s="46" t="s">
        <v>809</v>
      </c>
      <c r="O234" s="45">
        <v>140205</v>
      </c>
      <c r="P234" s="46" t="s">
        <v>809</v>
      </c>
      <c r="Q234" s="45">
        <v>141181</v>
      </c>
      <c r="R234" s="46" t="s">
        <v>809</v>
      </c>
      <c r="S234" s="45">
        <v>142640</v>
      </c>
      <c r="T234" s="46" t="s">
        <v>809</v>
      </c>
      <c r="U234" s="45"/>
    </row>
    <row r="235" spans="1:21" ht="14.4" x14ac:dyDescent="0.3">
      <c r="A235" s="1" t="s">
        <v>443</v>
      </c>
      <c r="B235" s="1" t="s">
        <v>444</v>
      </c>
      <c r="C235" s="45">
        <v>457523</v>
      </c>
      <c r="D235" s="46">
        <v>1582</v>
      </c>
      <c r="E235" s="45">
        <v>461403</v>
      </c>
      <c r="F235" s="46">
        <v>1853</v>
      </c>
      <c r="G235" s="45">
        <v>465656</v>
      </c>
      <c r="H235" s="46">
        <v>1366.1166443029383</v>
      </c>
      <c r="I235" s="45">
        <v>470191</v>
      </c>
      <c r="J235" s="46">
        <v>1738.112310424855</v>
      </c>
      <c r="K235" s="45">
        <v>471789</v>
      </c>
      <c r="L235" s="46">
        <v>1755.3218546578314</v>
      </c>
      <c r="M235" s="45">
        <v>474569</v>
      </c>
      <c r="N235" s="46">
        <v>2380.1610052531405</v>
      </c>
      <c r="O235" s="45">
        <v>480873</v>
      </c>
      <c r="P235" s="46">
        <v>2244.8680406165172</v>
      </c>
      <c r="Q235" s="45">
        <v>487605</v>
      </c>
      <c r="R235" s="46">
        <v>3057.433784241724</v>
      </c>
      <c r="S235" s="45">
        <v>491549</v>
      </c>
      <c r="T235" s="46">
        <v>2542.424595300391</v>
      </c>
      <c r="U235" s="45"/>
    </row>
    <row r="236" spans="1:21" ht="14.4" x14ac:dyDescent="0.3">
      <c r="A236" s="1" t="s">
        <v>445</v>
      </c>
      <c r="B236" s="1" t="s">
        <v>446</v>
      </c>
      <c r="C236" s="45">
        <v>195449</v>
      </c>
      <c r="D236" s="46">
        <v>1005</v>
      </c>
      <c r="E236" s="45">
        <v>199583</v>
      </c>
      <c r="F236" s="46">
        <v>987</v>
      </c>
      <c r="G236" s="45">
        <v>203641</v>
      </c>
      <c r="H236" s="46">
        <v>1202.0229338840068</v>
      </c>
      <c r="I236" s="45">
        <v>205498</v>
      </c>
      <c r="J236" s="46">
        <v>1190.9944646632644</v>
      </c>
      <c r="K236" s="45">
        <v>207404</v>
      </c>
      <c r="L236" s="46">
        <v>1213.6632240565002</v>
      </c>
      <c r="M236" s="45">
        <v>210173</v>
      </c>
      <c r="N236" s="46">
        <v>1378.44241036062</v>
      </c>
      <c r="O236" s="45">
        <v>213581</v>
      </c>
      <c r="P236" s="46">
        <v>1475.0875538232799</v>
      </c>
      <c r="Q236" s="45">
        <v>215914</v>
      </c>
      <c r="R236" s="46">
        <v>2506.981289216325</v>
      </c>
      <c r="S236" s="45">
        <v>214658</v>
      </c>
      <c r="T236" s="46">
        <v>1526.3953692984051</v>
      </c>
      <c r="U236" s="45"/>
    </row>
    <row r="237" spans="1:21" ht="14.4" x14ac:dyDescent="0.3">
      <c r="A237" s="1" t="s">
        <v>447</v>
      </c>
      <c r="B237" s="1" t="s">
        <v>448</v>
      </c>
      <c r="C237" s="45">
        <v>151594</v>
      </c>
      <c r="D237" s="46">
        <v>201</v>
      </c>
      <c r="E237" s="45">
        <v>153739</v>
      </c>
      <c r="F237" s="46">
        <v>211</v>
      </c>
      <c r="G237" s="45">
        <v>155764</v>
      </c>
      <c r="H237" s="46">
        <v>298.63278106025626</v>
      </c>
      <c r="I237" s="45">
        <v>157368</v>
      </c>
      <c r="J237" s="46">
        <v>302.87017635319251</v>
      </c>
      <c r="K237" s="45">
        <v>159230</v>
      </c>
      <c r="L237" s="46">
        <v>567.60132238945994</v>
      </c>
      <c r="M237" s="45">
        <v>161510</v>
      </c>
      <c r="N237" s="46">
        <v>597.31894633069646</v>
      </c>
      <c r="O237" s="45">
        <v>164019</v>
      </c>
      <c r="P237" s="46">
        <v>545.14014189035913</v>
      </c>
      <c r="Q237" s="45">
        <v>165719</v>
      </c>
      <c r="R237" s="46">
        <v>661.27006536650583</v>
      </c>
      <c r="S237" s="45">
        <v>167730</v>
      </c>
      <c r="T237" s="46">
        <v>384.04753672886147</v>
      </c>
      <c r="U237" s="45"/>
    </row>
    <row r="238" spans="1:21" ht="14.4" x14ac:dyDescent="0.3">
      <c r="A238" s="1" t="s">
        <v>449</v>
      </c>
      <c r="B238" s="1" t="s">
        <v>450</v>
      </c>
      <c r="C238" s="45">
        <v>61815</v>
      </c>
      <c r="D238" s="46">
        <v>10</v>
      </c>
      <c r="E238" s="45">
        <v>61845</v>
      </c>
      <c r="F238" s="46">
        <v>11</v>
      </c>
      <c r="G238" s="45">
        <v>61720</v>
      </c>
      <c r="H238" s="46">
        <v>10.486280546963801</v>
      </c>
      <c r="I238" s="45">
        <v>61946</v>
      </c>
      <c r="J238" s="46">
        <v>15.06368995510983</v>
      </c>
      <c r="K238" s="45">
        <v>62217</v>
      </c>
      <c r="L238" s="46">
        <v>16.455118216655109</v>
      </c>
      <c r="M238" s="45">
        <v>62801</v>
      </c>
      <c r="N238" s="46">
        <v>28.155520262194447</v>
      </c>
      <c r="O238" s="45">
        <v>62824</v>
      </c>
      <c r="P238" s="46">
        <v>27.030439673373529</v>
      </c>
      <c r="Q238" s="45">
        <v>63418</v>
      </c>
      <c r="R238" s="46">
        <v>27.39084522975779</v>
      </c>
      <c r="S238" s="45">
        <v>63975</v>
      </c>
      <c r="T238" s="46">
        <v>16.65309473453943</v>
      </c>
      <c r="U238" s="45"/>
    </row>
    <row r="239" spans="1:21" ht="14.4" x14ac:dyDescent="0.3">
      <c r="A239" s="1" t="s">
        <v>451</v>
      </c>
      <c r="B239" s="1" t="s">
        <v>452</v>
      </c>
      <c r="C239" s="45">
        <v>74141</v>
      </c>
      <c r="D239" s="46">
        <v>46</v>
      </c>
      <c r="E239" s="45">
        <v>74542</v>
      </c>
      <c r="F239" s="46">
        <v>54</v>
      </c>
      <c r="G239" s="45">
        <v>74706</v>
      </c>
      <c r="H239" s="46">
        <v>64.306919808245468</v>
      </c>
      <c r="I239" s="45">
        <v>75090</v>
      </c>
      <c r="J239" s="46">
        <v>79.271270683243017</v>
      </c>
      <c r="K239" s="45">
        <v>75560</v>
      </c>
      <c r="L239" s="46">
        <v>94.500452756217157</v>
      </c>
      <c r="M239" s="45">
        <v>76224</v>
      </c>
      <c r="N239" s="46">
        <v>180.68420049472664</v>
      </c>
      <c r="O239" s="45">
        <v>76136</v>
      </c>
      <c r="P239" s="46">
        <v>88.866513401996713</v>
      </c>
      <c r="Q239" s="45">
        <v>76555</v>
      </c>
      <c r="R239" s="46">
        <v>94.191687165878108</v>
      </c>
      <c r="S239" s="45">
        <v>77165</v>
      </c>
      <c r="T239" s="46">
        <v>79.717675462709678</v>
      </c>
      <c r="U239" s="45"/>
    </row>
    <row r="240" spans="1:21" ht="14.4" x14ac:dyDescent="0.3">
      <c r="A240" s="1" t="s">
        <v>453</v>
      </c>
      <c r="B240" s="1" t="s">
        <v>454</v>
      </c>
      <c r="C240" s="45">
        <v>483784</v>
      </c>
      <c r="D240" s="46">
        <v>2501</v>
      </c>
      <c r="E240" s="45">
        <v>492598</v>
      </c>
      <c r="F240" s="46">
        <v>2618</v>
      </c>
      <c r="G240" s="45">
        <v>502902</v>
      </c>
      <c r="H240" s="46">
        <v>2256.2084824962631</v>
      </c>
      <c r="I240" s="45">
        <v>510501</v>
      </c>
      <c r="J240" s="46">
        <v>2399.5950936673198</v>
      </c>
      <c r="K240" s="45">
        <v>513665</v>
      </c>
      <c r="L240" s="46">
        <v>2642.6637507848195</v>
      </c>
      <c r="M240" s="45">
        <v>518834</v>
      </c>
      <c r="N240" s="46">
        <v>4078.522264332486</v>
      </c>
      <c r="O240" s="45">
        <v>529809</v>
      </c>
      <c r="P240" s="46">
        <v>3956.6413261130378</v>
      </c>
      <c r="Q240" s="45">
        <v>541319</v>
      </c>
      <c r="R240" s="46">
        <v>5139.2200794163673</v>
      </c>
      <c r="S240" s="45">
        <v>545501</v>
      </c>
      <c r="T240" s="46">
        <v>4111.5667382866404</v>
      </c>
      <c r="U240" s="45"/>
    </row>
    <row r="241" spans="1:21" ht="14.4" x14ac:dyDescent="0.3">
      <c r="A241" s="1" t="s">
        <v>455</v>
      </c>
      <c r="B241" s="1" t="s">
        <v>456</v>
      </c>
      <c r="C241" s="45">
        <v>103711</v>
      </c>
      <c r="D241" s="46">
        <v>33</v>
      </c>
      <c r="E241" s="45">
        <v>104120</v>
      </c>
      <c r="F241" s="46">
        <v>51</v>
      </c>
      <c r="G241" s="45">
        <v>104551</v>
      </c>
      <c r="H241" s="46">
        <v>83.517948000587765</v>
      </c>
      <c r="I241" s="45">
        <v>104812</v>
      </c>
      <c r="J241" s="46">
        <v>133.77479039955594</v>
      </c>
      <c r="K241" s="45">
        <v>105334</v>
      </c>
      <c r="L241" s="46">
        <v>153.10054935324155</v>
      </c>
      <c r="M241" s="45">
        <v>105972</v>
      </c>
      <c r="N241" s="46">
        <v>172.10533628108519</v>
      </c>
      <c r="O241" s="45">
        <v>106780</v>
      </c>
      <c r="P241" s="46">
        <v>248.16653619660761</v>
      </c>
      <c r="Q241" s="45">
        <v>107880</v>
      </c>
      <c r="R241" s="46">
        <v>288.8470360975524</v>
      </c>
      <c r="S241" s="45">
        <v>108576</v>
      </c>
      <c r="T241" s="46">
        <v>169.56279190757121</v>
      </c>
      <c r="U241" s="45"/>
    </row>
    <row r="242" spans="1:21" ht="14.4" x14ac:dyDescent="0.3">
      <c r="A242" s="1" t="s">
        <v>457</v>
      </c>
      <c r="B242" s="1" t="s">
        <v>458</v>
      </c>
      <c r="C242" s="45">
        <v>260230</v>
      </c>
      <c r="D242" s="46">
        <v>257</v>
      </c>
      <c r="E242" s="45">
        <v>262738</v>
      </c>
      <c r="F242" s="46">
        <v>268</v>
      </c>
      <c r="G242" s="45">
        <v>264885</v>
      </c>
      <c r="H242" s="46">
        <v>195.32486123959245</v>
      </c>
      <c r="I242" s="45">
        <v>268130</v>
      </c>
      <c r="J242" s="46">
        <v>246.78729564116119</v>
      </c>
      <c r="K242" s="45">
        <v>270689</v>
      </c>
      <c r="L242" s="46">
        <v>274.75082251875114</v>
      </c>
      <c r="M242" s="45">
        <v>273212</v>
      </c>
      <c r="N242" s="46">
        <v>402.05844228186356</v>
      </c>
      <c r="O242" s="45">
        <v>275176</v>
      </c>
      <c r="P242" s="46">
        <v>419.82218396242052</v>
      </c>
      <c r="Q242" s="45">
        <v>276957</v>
      </c>
      <c r="R242" s="46">
        <v>476.29209253284779</v>
      </c>
      <c r="S242" s="45">
        <v>277616</v>
      </c>
      <c r="T242" s="46">
        <v>328.72400339741461</v>
      </c>
      <c r="U242" s="45"/>
    </row>
    <row r="243" spans="1:21" ht="14.4" x14ac:dyDescent="0.3">
      <c r="A243" s="1" t="s">
        <v>459</v>
      </c>
      <c r="B243" s="1" t="s">
        <v>460</v>
      </c>
      <c r="C243" s="45">
        <v>49481</v>
      </c>
      <c r="D243" s="46">
        <v>20</v>
      </c>
      <c r="E243" s="45">
        <v>50077</v>
      </c>
      <c r="F243" s="46">
        <v>18</v>
      </c>
      <c r="G243" s="45">
        <v>50495</v>
      </c>
      <c r="H243" s="46">
        <v>24.712993628835434</v>
      </c>
      <c r="I243" s="45">
        <v>50785</v>
      </c>
      <c r="J243" s="46">
        <v>35.587328577227048</v>
      </c>
      <c r="K243" s="45">
        <v>50868</v>
      </c>
      <c r="L243" s="46">
        <v>18.339767526237001</v>
      </c>
      <c r="M243" s="45">
        <v>51012</v>
      </c>
      <c r="N243" s="46">
        <v>34.489752781828066</v>
      </c>
      <c r="O243" s="45">
        <v>50956</v>
      </c>
      <c r="P243" s="46">
        <v>30.171825149076991</v>
      </c>
      <c r="Q243" s="45">
        <v>50967</v>
      </c>
      <c r="R243" s="46">
        <v>32.014678401854532</v>
      </c>
      <c r="S243" s="45">
        <v>50873</v>
      </c>
      <c r="T243" s="46">
        <v>27.51003137455093</v>
      </c>
      <c r="U243" s="45"/>
    </row>
    <row r="244" spans="1:21" ht="14.4" x14ac:dyDescent="0.3">
      <c r="A244" s="1" t="s">
        <v>461</v>
      </c>
      <c r="B244" s="1" t="s">
        <v>462</v>
      </c>
      <c r="C244" s="45">
        <v>108604</v>
      </c>
      <c r="D244" s="46">
        <v>182</v>
      </c>
      <c r="E244" s="45">
        <v>109006</v>
      </c>
      <c r="F244" s="46">
        <v>177</v>
      </c>
      <c r="G244" s="45">
        <v>109406</v>
      </c>
      <c r="H244" s="46">
        <v>103.52007926520704</v>
      </c>
      <c r="I244" s="45">
        <v>110050</v>
      </c>
      <c r="J244" s="46">
        <v>77.402046340051527</v>
      </c>
      <c r="K244" s="45">
        <v>110326</v>
      </c>
      <c r="L244" s="46">
        <v>95.479755343780823</v>
      </c>
      <c r="M244" s="45">
        <v>111091</v>
      </c>
      <c r="N244" s="46">
        <v>122.64330992006091</v>
      </c>
      <c r="O244" s="45">
        <v>112056</v>
      </c>
      <c r="P244" s="46">
        <v>113.76564972203769</v>
      </c>
      <c r="Q244" s="45">
        <v>113131</v>
      </c>
      <c r="R244" s="46">
        <v>154.37720552904679</v>
      </c>
      <c r="S244" s="45">
        <v>113513</v>
      </c>
      <c r="T244" s="46">
        <v>106.6486875359635</v>
      </c>
      <c r="U244" s="45"/>
    </row>
    <row r="245" spans="1:21" ht="14.4" x14ac:dyDescent="0.3">
      <c r="A245" s="1" t="s">
        <v>463</v>
      </c>
      <c r="B245" s="1" t="s">
        <v>907</v>
      </c>
      <c r="C245" s="45">
        <v>58156</v>
      </c>
      <c r="D245" s="46">
        <v>26</v>
      </c>
      <c r="E245" s="45">
        <v>58493</v>
      </c>
      <c r="F245" s="46">
        <v>61</v>
      </c>
      <c r="G245" s="45">
        <v>58851</v>
      </c>
      <c r="H245" s="46">
        <v>37.512865357812181</v>
      </c>
      <c r="I245" s="45">
        <v>58907</v>
      </c>
      <c r="J245" s="46">
        <v>48.392924292319869</v>
      </c>
      <c r="K245" s="45">
        <v>59008</v>
      </c>
      <c r="L245" s="46">
        <v>32.795811053034704</v>
      </c>
      <c r="M245" s="45">
        <v>59056</v>
      </c>
      <c r="N245" s="46">
        <v>36.193840241237361</v>
      </c>
      <c r="O245" s="45">
        <v>59247</v>
      </c>
      <c r="P245" s="46">
        <v>28.989614903665331</v>
      </c>
      <c r="Q245" s="45">
        <v>59714</v>
      </c>
      <c r="R245" s="46">
        <v>40.639260920354417</v>
      </c>
      <c r="S245" s="45">
        <v>59953</v>
      </c>
      <c r="T245" s="46">
        <v>36.715102697482827</v>
      </c>
      <c r="U245" s="45"/>
    </row>
    <row r="246" spans="1:21" ht="14.4" x14ac:dyDescent="0.3">
      <c r="A246" s="1" t="s">
        <v>464</v>
      </c>
      <c r="B246" s="1" t="s">
        <v>465</v>
      </c>
      <c r="C246" s="45">
        <v>198136</v>
      </c>
      <c r="D246" s="46">
        <v>905</v>
      </c>
      <c r="E246" s="45">
        <v>199136</v>
      </c>
      <c r="F246" s="46">
        <v>963</v>
      </c>
      <c r="G246" s="45">
        <v>200543</v>
      </c>
      <c r="H246" s="46">
        <v>889.86401824230643</v>
      </c>
      <c r="I246" s="45">
        <v>202047</v>
      </c>
      <c r="J246" s="46">
        <v>734.58319148721978</v>
      </c>
      <c r="K246" s="45">
        <v>203637</v>
      </c>
      <c r="L246" s="46">
        <v>721.05815662049895</v>
      </c>
      <c r="M246" s="45">
        <v>204598</v>
      </c>
      <c r="N246" s="46">
        <v>993.30519000724985</v>
      </c>
      <c r="O246" s="45">
        <v>205965</v>
      </c>
      <c r="P246" s="46">
        <v>824.85997308782055</v>
      </c>
      <c r="Q246" s="45">
        <v>206706</v>
      </c>
      <c r="R246" s="46">
        <v>933.58931380112983</v>
      </c>
      <c r="S246" s="45">
        <v>206052</v>
      </c>
      <c r="T246" s="46">
        <v>604.91300849470736</v>
      </c>
      <c r="U246" s="45"/>
    </row>
    <row r="247" spans="1:21" ht="14.4" x14ac:dyDescent="0.3">
      <c r="A247" s="1" t="s">
        <v>908</v>
      </c>
      <c r="B247" s="15" t="s">
        <v>909</v>
      </c>
      <c r="C247" s="45">
        <v>134774</v>
      </c>
      <c r="D247" s="46" t="s">
        <v>809</v>
      </c>
      <c r="E247" s="45">
        <v>135157</v>
      </c>
      <c r="F247" s="46" t="s">
        <v>809</v>
      </c>
      <c r="G247" s="45">
        <v>135365</v>
      </c>
      <c r="H247" s="46" t="s">
        <v>809</v>
      </c>
      <c r="I247" s="45">
        <v>135838</v>
      </c>
      <c r="J247" s="46" t="s">
        <v>809</v>
      </c>
      <c r="K247" s="45">
        <v>135997</v>
      </c>
      <c r="L247" s="46" t="s">
        <v>809</v>
      </c>
      <c r="M247" s="45">
        <v>136642</v>
      </c>
      <c r="N247" s="46" t="s">
        <v>809</v>
      </c>
      <c r="O247" s="45">
        <v>137145</v>
      </c>
      <c r="P247" s="46" t="s">
        <v>809</v>
      </c>
      <c r="Q247" s="45">
        <v>137821</v>
      </c>
      <c r="R247" s="46" t="s">
        <v>809</v>
      </c>
      <c r="S247" s="45">
        <v>138152</v>
      </c>
      <c r="T247" s="46" t="s">
        <v>809</v>
      </c>
      <c r="U247" s="45"/>
    </row>
    <row r="248" spans="1:21" ht="14.4" x14ac:dyDescent="0.3">
      <c r="A248" s="1" t="s">
        <v>466</v>
      </c>
      <c r="B248" s="1" t="s">
        <v>467</v>
      </c>
      <c r="C248" s="45">
        <v>76981</v>
      </c>
      <c r="D248" s="46">
        <v>42</v>
      </c>
      <c r="E248" s="45">
        <v>77391</v>
      </c>
      <c r="F248" s="46">
        <v>47</v>
      </c>
      <c r="G248" s="45">
        <v>77936</v>
      </c>
      <c r="H248" s="46">
        <v>77.559341961890055</v>
      </c>
      <c r="I248" s="45">
        <v>78382</v>
      </c>
      <c r="J248" s="46">
        <v>37.347969819907838</v>
      </c>
      <c r="K248" s="45">
        <v>78706</v>
      </c>
      <c r="L248" s="46">
        <v>75.497211726024858</v>
      </c>
      <c r="M248" s="45">
        <v>79272</v>
      </c>
      <c r="N248" s="46">
        <v>86.544571485224708</v>
      </c>
      <c r="O248" s="45">
        <v>79582</v>
      </c>
      <c r="P248" s="46">
        <v>74.791757345746049</v>
      </c>
      <c r="Q248" s="45">
        <v>79880</v>
      </c>
      <c r="R248" s="46">
        <v>120.7980948134163</v>
      </c>
      <c r="S248" s="45">
        <v>80623</v>
      </c>
      <c r="T248" s="46">
        <v>72.381105321228304</v>
      </c>
      <c r="U248" s="45"/>
    </row>
    <row r="249" spans="1:21" ht="14.4" x14ac:dyDescent="0.3">
      <c r="A249" s="1" t="s">
        <v>468</v>
      </c>
      <c r="B249" s="1" t="s">
        <v>469</v>
      </c>
      <c r="C249" s="45">
        <v>95250</v>
      </c>
      <c r="D249" s="46">
        <v>23</v>
      </c>
      <c r="E249" s="45">
        <v>96244</v>
      </c>
      <c r="F249" s="46">
        <v>27</v>
      </c>
      <c r="G249" s="45">
        <v>97076</v>
      </c>
      <c r="H249" s="46">
        <v>15.876896811910884</v>
      </c>
      <c r="I249" s="45">
        <v>97789</v>
      </c>
      <c r="J249" s="46">
        <v>22.82537404985117</v>
      </c>
      <c r="K249" s="45">
        <v>98431</v>
      </c>
      <c r="L249" s="46">
        <v>19.036074601599278</v>
      </c>
      <c r="M249" s="45">
        <v>99596</v>
      </c>
      <c r="N249" s="46">
        <v>24.566639099786599</v>
      </c>
      <c r="O249" s="45">
        <v>100251</v>
      </c>
      <c r="P249" s="46">
        <v>31.10040934145076</v>
      </c>
      <c r="Q249" s="45">
        <v>100720</v>
      </c>
      <c r="R249" s="46">
        <v>33.24346705905284</v>
      </c>
      <c r="S249" s="45">
        <v>101543</v>
      </c>
      <c r="T249" s="46">
        <v>22.647519785953321</v>
      </c>
      <c r="U249" s="45"/>
    </row>
    <row r="250" spans="1:21" ht="14.4" x14ac:dyDescent="0.3">
      <c r="A250" s="1" t="s">
        <v>470</v>
      </c>
      <c r="B250" s="1" t="s">
        <v>471</v>
      </c>
      <c r="C250" s="45">
        <v>137209</v>
      </c>
      <c r="D250" s="46">
        <v>96</v>
      </c>
      <c r="E250" s="45">
        <v>138897</v>
      </c>
      <c r="F250" s="46">
        <v>130</v>
      </c>
      <c r="G250" s="45">
        <v>140188</v>
      </c>
      <c r="H250" s="46">
        <v>187.01861914109867</v>
      </c>
      <c r="I250" s="45">
        <v>141260</v>
      </c>
      <c r="J250" s="46">
        <v>178.503662496538</v>
      </c>
      <c r="K250" s="45">
        <v>142983</v>
      </c>
      <c r="L250" s="46">
        <v>220.34164410078074</v>
      </c>
      <c r="M250" s="45">
        <v>144664</v>
      </c>
      <c r="N250" s="46">
        <v>203.5859225962607</v>
      </c>
      <c r="O250" s="45">
        <v>145969</v>
      </c>
      <c r="P250" s="46">
        <v>212.69046076205689</v>
      </c>
      <c r="Q250" s="45">
        <v>147540</v>
      </c>
      <c r="R250" s="46">
        <v>295.80942068485467</v>
      </c>
      <c r="S250" s="45">
        <v>148345</v>
      </c>
      <c r="T250" s="46">
        <v>167.12452313916481</v>
      </c>
      <c r="U250" s="45"/>
    </row>
    <row r="251" spans="1:21" ht="14.4" x14ac:dyDescent="0.3">
      <c r="A251" s="1" t="s">
        <v>910</v>
      </c>
      <c r="B251" s="1" t="s">
        <v>911</v>
      </c>
      <c r="C251" s="45">
        <v>135408</v>
      </c>
      <c r="D251" s="46" t="s">
        <v>809</v>
      </c>
      <c r="E251" s="45">
        <v>137221</v>
      </c>
      <c r="F251" s="46" t="s">
        <v>809</v>
      </c>
      <c r="G251" s="45">
        <v>139011</v>
      </c>
      <c r="H251" s="46" t="s">
        <v>809</v>
      </c>
      <c r="I251" s="45">
        <v>140357</v>
      </c>
      <c r="J251" s="46" t="s">
        <v>809</v>
      </c>
      <c r="K251" s="45">
        <v>141329</v>
      </c>
      <c r="L251" s="46" t="s">
        <v>809</v>
      </c>
      <c r="M251" s="45">
        <v>142895</v>
      </c>
      <c r="N251" s="46" t="s">
        <v>809</v>
      </c>
      <c r="O251" s="45">
        <v>144002</v>
      </c>
      <c r="P251" s="46" t="s">
        <v>809</v>
      </c>
      <c r="Q251" s="45">
        <v>145389</v>
      </c>
      <c r="R251" s="46" t="s">
        <v>809</v>
      </c>
      <c r="S251" s="45">
        <v>146427</v>
      </c>
      <c r="T251" s="46" t="s">
        <v>809</v>
      </c>
      <c r="U251" s="45"/>
    </row>
    <row r="252" spans="1:21" ht="14.4" x14ac:dyDescent="0.3">
      <c r="A252" s="1" t="s">
        <v>472</v>
      </c>
      <c r="B252" s="1" t="s">
        <v>473</v>
      </c>
      <c r="C252" s="45">
        <v>137273</v>
      </c>
      <c r="D252" s="46">
        <v>404</v>
      </c>
      <c r="E252" s="45">
        <v>137667</v>
      </c>
      <c r="F252" s="46">
        <v>271</v>
      </c>
      <c r="G252" s="45">
        <v>138368</v>
      </c>
      <c r="H252" s="46">
        <v>175.54523268766246</v>
      </c>
      <c r="I252" s="45">
        <v>138726</v>
      </c>
      <c r="J252" s="46">
        <v>251.30501156422343</v>
      </c>
      <c r="K252" s="45">
        <v>138911</v>
      </c>
      <c r="L252" s="46">
        <v>164.00768424013307</v>
      </c>
      <c r="M252" s="45">
        <v>138991</v>
      </c>
      <c r="N252" s="46">
        <v>252.21694621634123</v>
      </c>
      <c r="O252" s="45">
        <v>139310</v>
      </c>
      <c r="P252" s="46">
        <v>319.10524095334182</v>
      </c>
      <c r="Q252" s="45">
        <v>140326</v>
      </c>
      <c r="R252" s="46">
        <v>581.73547440321215</v>
      </c>
      <c r="S252" s="45">
        <v>140639</v>
      </c>
      <c r="T252" s="46">
        <v>373.35902830974783</v>
      </c>
      <c r="U252" s="45"/>
    </row>
    <row r="253" spans="1:21" ht="14.4" x14ac:dyDescent="0.3">
      <c r="A253" s="1" t="s">
        <v>474</v>
      </c>
      <c r="B253" s="15" t="s">
        <v>475</v>
      </c>
      <c r="C253" s="45">
        <v>81900</v>
      </c>
      <c r="D253" s="46" t="s">
        <v>809</v>
      </c>
      <c r="E253" s="45">
        <v>82360</v>
      </c>
      <c r="F253" s="46" t="s">
        <v>809</v>
      </c>
      <c r="G253" s="45">
        <v>83450</v>
      </c>
      <c r="H253" s="46" t="s">
        <v>809</v>
      </c>
      <c r="I253" s="45">
        <v>84240</v>
      </c>
      <c r="J253" s="46" t="s">
        <v>809</v>
      </c>
      <c r="K253" s="45">
        <v>84710</v>
      </c>
      <c r="L253" s="46" t="s">
        <v>809</v>
      </c>
      <c r="M253" s="45">
        <v>86220</v>
      </c>
      <c r="N253" s="46" t="s">
        <v>809</v>
      </c>
      <c r="O253" s="45">
        <v>87390</v>
      </c>
      <c r="P253" s="46" t="s">
        <v>809</v>
      </c>
      <c r="Q253" s="45">
        <v>88610</v>
      </c>
      <c r="R253" s="46" t="s">
        <v>809</v>
      </c>
      <c r="S253" s="45">
        <v>90090</v>
      </c>
      <c r="T253" s="46" t="s">
        <v>809</v>
      </c>
      <c r="U253" s="45"/>
    </row>
    <row r="254" spans="1:21" ht="14.4" x14ac:dyDescent="0.3">
      <c r="A254" s="1" t="s">
        <v>476</v>
      </c>
      <c r="B254" s="1" t="s">
        <v>477</v>
      </c>
      <c r="C254" s="45">
        <v>240178</v>
      </c>
      <c r="D254" s="46">
        <v>165</v>
      </c>
      <c r="E254" s="45">
        <v>245450</v>
      </c>
      <c r="F254" s="46">
        <v>201</v>
      </c>
      <c r="G254" s="45">
        <v>249895</v>
      </c>
      <c r="H254" s="46">
        <v>240.20365363705827</v>
      </c>
      <c r="I254" s="45">
        <v>252773</v>
      </c>
      <c r="J254" s="46">
        <v>261.93571558493596</v>
      </c>
      <c r="K254" s="45">
        <v>256376</v>
      </c>
      <c r="L254" s="46">
        <v>288.977850531527</v>
      </c>
      <c r="M254" s="45">
        <v>260225</v>
      </c>
      <c r="N254" s="46">
        <v>532.49760378748624</v>
      </c>
      <c r="O254" s="45">
        <v>263181</v>
      </c>
      <c r="P254" s="46">
        <v>784.36334430582906</v>
      </c>
      <c r="Q254" s="45">
        <v>266240</v>
      </c>
      <c r="R254" s="46">
        <v>740.67016352283099</v>
      </c>
      <c r="S254" s="45">
        <v>267521</v>
      </c>
      <c r="T254" s="46">
        <v>559.7072739879352</v>
      </c>
      <c r="U254" s="45"/>
    </row>
    <row r="255" spans="1:21" ht="14.4" x14ac:dyDescent="0.3">
      <c r="A255" s="1" t="s">
        <v>478</v>
      </c>
      <c r="B255" s="15" t="s">
        <v>479</v>
      </c>
      <c r="C255" s="45">
        <v>84732</v>
      </c>
      <c r="D255" s="46">
        <v>88</v>
      </c>
      <c r="E255" s="45">
        <v>85413</v>
      </c>
      <c r="F255" s="46">
        <v>85</v>
      </c>
      <c r="G255" s="45">
        <v>85637</v>
      </c>
      <c r="H255" s="46">
        <v>104.25079054097398</v>
      </c>
      <c r="I255" s="45">
        <v>86096</v>
      </c>
      <c r="J255" s="46">
        <v>65.971854463296737</v>
      </c>
      <c r="K255" s="45">
        <v>86761</v>
      </c>
      <c r="L255" s="46">
        <v>68.844304733463417</v>
      </c>
      <c r="M255" s="45">
        <v>86871</v>
      </c>
      <c r="N255" s="46">
        <v>71.088778495106482</v>
      </c>
      <c r="O255" s="45">
        <v>86978</v>
      </c>
      <c r="P255" s="46">
        <v>96.101419073940917</v>
      </c>
      <c r="Q255" s="45">
        <v>87258</v>
      </c>
      <c r="R255" s="46">
        <v>107.44040234980019</v>
      </c>
      <c r="S255" s="45">
        <v>87128</v>
      </c>
      <c r="T255" s="46">
        <v>78.494865746647278</v>
      </c>
      <c r="U255" s="45"/>
    </row>
    <row r="256" spans="1:21" ht="14.4" x14ac:dyDescent="0.3">
      <c r="A256" s="1" t="s">
        <v>480</v>
      </c>
      <c r="B256" s="1" t="s">
        <v>912</v>
      </c>
      <c r="C256" s="45">
        <v>90557</v>
      </c>
      <c r="D256" s="46">
        <v>12</v>
      </c>
      <c r="E256" s="45">
        <v>91016</v>
      </c>
      <c r="F256" s="46">
        <v>18</v>
      </c>
      <c r="G256" s="45">
        <v>91508</v>
      </c>
      <c r="H256" s="46">
        <v>20.15389276431015</v>
      </c>
      <c r="I256" s="45">
        <v>91737</v>
      </c>
      <c r="J256" s="46">
        <v>24.516191888721956</v>
      </c>
      <c r="K256" s="45">
        <v>92249</v>
      </c>
      <c r="L256" s="46">
        <v>23.713250971977097</v>
      </c>
      <c r="M256" s="45">
        <v>92540</v>
      </c>
      <c r="N256" s="46">
        <v>21.808744097294902</v>
      </c>
      <c r="O256" s="45">
        <v>92805</v>
      </c>
      <c r="P256" s="46">
        <v>18.845798994852839</v>
      </c>
      <c r="Q256" s="45">
        <v>93276</v>
      </c>
      <c r="R256" s="46">
        <v>26.456895325093591</v>
      </c>
      <c r="S256" s="45">
        <v>93590</v>
      </c>
      <c r="T256" s="46">
        <v>29.776442034973961</v>
      </c>
      <c r="U256" s="45"/>
    </row>
    <row r="257" spans="1:21" ht="14.4" x14ac:dyDescent="0.3">
      <c r="A257" s="1" t="s">
        <v>481</v>
      </c>
      <c r="B257" s="1" t="s">
        <v>482</v>
      </c>
      <c r="C257" s="45">
        <v>93170</v>
      </c>
      <c r="D257" s="46" t="s">
        <v>809</v>
      </c>
      <c r="E257" s="45">
        <v>93690</v>
      </c>
      <c r="F257" s="46" t="s">
        <v>809</v>
      </c>
      <c r="G257" s="45">
        <v>93470</v>
      </c>
      <c r="H257" s="46" t="s">
        <v>809</v>
      </c>
      <c r="I257" s="45">
        <v>92930</v>
      </c>
      <c r="J257" s="46" t="s">
        <v>809</v>
      </c>
      <c r="K257" s="45">
        <v>94360</v>
      </c>
      <c r="L257" s="46" t="s">
        <v>809</v>
      </c>
      <c r="M257" s="45">
        <v>94770</v>
      </c>
      <c r="N257" s="46" t="s">
        <v>809</v>
      </c>
      <c r="O257" s="45">
        <v>95510</v>
      </c>
      <c r="P257" s="46" t="s">
        <v>809</v>
      </c>
      <c r="Q257" s="45">
        <v>96070</v>
      </c>
      <c r="R257" s="46" t="s">
        <v>809</v>
      </c>
      <c r="S257" s="45">
        <v>95780</v>
      </c>
      <c r="T257" s="46" t="s">
        <v>809</v>
      </c>
      <c r="U257" s="45"/>
    </row>
    <row r="258" spans="1:21" ht="14.4" x14ac:dyDescent="0.3">
      <c r="A258" s="1" t="s">
        <v>312</v>
      </c>
      <c r="B258" s="15" t="s">
        <v>931</v>
      </c>
      <c r="C258" s="45">
        <v>27420</v>
      </c>
      <c r="D258" s="46" t="s">
        <v>809</v>
      </c>
      <c r="E258" s="45">
        <v>27600</v>
      </c>
      <c r="F258" s="46" t="s">
        <v>809</v>
      </c>
      <c r="G258" s="45">
        <v>27690</v>
      </c>
      <c r="H258" s="46" t="s">
        <v>809</v>
      </c>
      <c r="I258" s="45">
        <v>27560</v>
      </c>
      <c r="J258" s="46" t="s">
        <v>809</v>
      </c>
      <c r="K258" s="45">
        <v>27400</v>
      </c>
      <c r="L258" s="46" t="s">
        <v>809</v>
      </c>
      <c r="M258" s="45">
        <v>27250</v>
      </c>
      <c r="N258" s="46" t="s">
        <v>809</v>
      </c>
      <c r="O258" s="45">
        <v>27070</v>
      </c>
      <c r="P258" s="46" t="s">
        <v>809</v>
      </c>
      <c r="Q258" s="45">
        <v>26900</v>
      </c>
      <c r="R258" s="46" t="s">
        <v>809</v>
      </c>
      <c r="S258" s="45">
        <v>26950</v>
      </c>
      <c r="T258" s="46" t="s">
        <v>809</v>
      </c>
      <c r="U258" s="45"/>
    </row>
    <row r="259" spans="1:21" ht="14.4" x14ac:dyDescent="0.3">
      <c r="A259" s="1" t="s">
        <v>483</v>
      </c>
      <c r="B259" s="1" t="s">
        <v>913</v>
      </c>
      <c r="C259" s="45">
        <v>139537</v>
      </c>
      <c r="D259" s="46">
        <v>11</v>
      </c>
      <c r="E259" s="45">
        <v>139638</v>
      </c>
      <c r="F259" s="46">
        <v>11</v>
      </c>
      <c r="G259" s="45">
        <v>139880</v>
      </c>
      <c r="H259" s="46">
        <v>12.521273266580486</v>
      </c>
      <c r="I259" s="45">
        <v>140081</v>
      </c>
      <c r="J259" s="46">
        <v>14.808146254811495</v>
      </c>
      <c r="K259" s="45">
        <v>139867</v>
      </c>
      <c r="L259" s="46">
        <v>15.6581334785274</v>
      </c>
      <c r="M259" s="45">
        <v>140453</v>
      </c>
      <c r="N259" s="46">
        <v>19.327395102190351</v>
      </c>
      <c r="O259" s="45">
        <v>140946</v>
      </c>
      <c r="P259" s="46">
        <v>26.83299059244462</v>
      </c>
      <c r="Q259" s="45">
        <v>141678</v>
      </c>
      <c r="R259" s="46">
        <v>43.824279986502312</v>
      </c>
      <c r="S259" s="45">
        <v>142090</v>
      </c>
      <c r="T259" s="46">
        <v>31.955418047444539</v>
      </c>
      <c r="U259" s="45"/>
    </row>
    <row r="260" spans="1:21" ht="14.4" x14ac:dyDescent="0.3">
      <c r="A260" s="1" t="s">
        <v>484</v>
      </c>
      <c r="B260" s="1" t="s">
        <v>485</v>
      </c>
      <c r="C260" s="45">
        <v>175432</v>
      </c>
      <c r="D260" s="46">
        <v>114</v>
      </c>
      <c r="E260" s="45">
        <v>176323</v>
      </c>
      <c r="F260" s="46">
        <v>172</v>
      </c>
      <c r="G260" s="45">
        <v>176789</v>
      </c>
      <c r="H260" s="46">
        <v>162.97962905717634</v>
      </c>
      <c r="I260" s="45">
        <v>177480</v>
      </c>
      <c r="J260" s="46">
        <v>141.02147448670007</v>
      </c>
      <c r="K260" s="45">
        <v>178186</v>
      </c>
      <c r="L260" s="46">
        <v>172.48965271365407</v>
      </c>
      <c r="M260" s="45">
        <v>179014</v>
      </c>
      <c r="N260" s="46">
        <v>173.30482270637489</v>
      </c>
      <c r="O260" s="45">
        <v>179275</v>
      </c>
      <c r="P260" s="46">
        <v>167.96789812000671</v>
      </c>
      <c r="Q260" s="45">
        <v>179529</v>
      </c>
      <c r="R260" s="46">
        <v>240.5244546502052</v>
      </c>
      <c r="S260" s="45">
        <v>179590</v>
      </c>
      <c r="T260" s="46">
        <v>127.0999246498375</v>
      </c>
      <c r="U260" s="45"/>
    </row>
    <row r="261" spans="1:21" ht="14.4" x14ac:dyDescent="0.3">
      <c r="A261" s="1" t="s">
        <v>486</v>
      </c>
      <c r="B261" s="1" t="s">
        <v>487</v>
      </c>
      <c r="C261" s="45">
        <v>113914</v>
      </c>
      <c r="D261" s="46">
        <v>64</v>
      </c>
      <c r="E261" s="45">
        <v>114596</v>
      </c>
      <c r="F261" s="46">
        <v>93</v>
      </c>
      <c r="G261" s="45">
        <v>114982</v>
      </c>
      <c r="H261" s="46">
        <v>95.729905282860827</v>
      </c>
      <c r="I261" s="45">
        <v>115851</v>
      </c>
      <c r="J261" s="46">
        <v>117.66604723819481</v>
      </c>
      <c r="K261" s="45">
        <v>116878</v>
      </c>
      <c r="L261" s="46">
        <v>81.314626310260707</v>
      </c>
      <c r="M261" s="45">
        <v>117859</v>
      </c>
      <c r="N261" s="46">
        <v>110.2921860238978</v>
      </c>
      <c r="O261" s="45">
        <v>118695</v>
      </c>
      <c r="P261" s="46">
        <v>121.3326327562675</v>
      </c>
      <c r="Q261" s="45">
        <v>119848</v>
      </c>
      <c r="R261" s="46">
        <v>146.80494173402801</v>
      </c>
      <c r="S261" s="45">
        <v>120965</v>
      </c>
      <c r="T261" s="46">
        <v>104.0572526938074</v>
      </c>
      <c r="U261" s="45"/>
    </row>
    <row r="262" spans="1:21" ht="14.4" x14ac:dyDescent="0.3">
      <c r="A262" s="1" t="s">
        <v>488</v>
      </c>
      <c r="B262" s="1" t="s">
        <v>489</v>
      </c>
      <c r="C262" s="45">
        <v>273422</v>
      </c>
      <c r="D262" s="46">
        <v>1619</v>
      </c>
      <c r="E262" s="45">
        <v>276681</v>
      </c>
      <c r="F262" s="46">
        <v>1445</v>
      </c>
      <c r="G262" s="45">
        <v>279092</v>
      </c>
      <c r="H262" s="46">
        <v>1184.1824006788488</v>
      </c>
      <c r="I262" s="45">
        <v>281893</v>
      </c>
      <c r="J262" s="46">
        <v>1262.8440023730773</v>
      </c>
      <c r="K262" s="45">
        <v>285821</v>
      </c>
      <c r="L262" s="46">
        <v>1270.6156118888375</v>
      </c>
      <c r="M262" s="45">
        <v>288340</v>
      </c>
      <c r="N262" s="46">
        <v>1946.1380341251759</v>
      </c>
      <c r="O262" s="45">
        <v>290764</v>
      </c>
      <c r="P262" s="46">
        <v>2318.1902346892412</v>
      </c>
      <c r="Q262" s="45">
        <v>293713</v>
      </c>
      <c r="R262" s="46">
        <v>4048.2367223071019</v>
      </c>
      <c r="S262" s="45">
        <v>295842</v>
      </c>
      <c r="T262" s="46">
        <v>2762.5077385120148</v>
      </c>
      <c r="U262" s="45"/>
    </row>
    <row r="263" spans="1:21" ht="14.4" x14ac:dyDescent="0.3">
      <c r="A263" s="1" t="s">
        <v>490</v>
      </c>
      <c r="B263" s="1" t="s">
        <v>491</v>
      </c>
      <c r="C263" s="45">
        <v>123073</v>
      </c>
      <c r="D263" s="46">
        <v>93</v>
      </c>
      <c r="E263" s="45">
        <v>123351</v>
      </c>
      <c r="F263" s="46">
        <v>69</v>
      </c>
      <c r="G263" s="45">
        <v>123878</v>
      </c>
      <c r="H263" s="46">
        <v>61.512168110871968</v>
      </c>
      <c r="I263" s="45">
        <v>124104</v>
      </c>
      <c r="J263" s="46">
        <v>53.721359657589979</v>
      </c>
      <c r="K263" s="45">
        <v>125184</v>
      </c>
      <c r="L263" s="46">
        <v>132.04570534415058</v>
      </c>
      <c r="M263" s="45">
        <v>125978</v>
      </c>
      <c r="N263" s="46">
        <v>185.0582622077458</v>
      </c>
      <c r="O263" s="45">
        <v>126863</v>
      </c>
      <c r="P263" s="46">
        <v>225.90096625453899</v>
      </c>
      <c r="Q263" s="45">
        <v>128126</v>
      </c>
      <c r="R263" s="46">
        <v>325.57490484845982</v>
      </c>
      <c r="S263" s="45">
        <v>128963</v>
      </c>
      <c r="T263" s="46">
        <v>202.2595493926178</v>
      </c>
      <c r="U263" s="45"/>
    </row>
    <row r="264" spans="1:21" ht="14.4" x14ac:dyDescent="0.3">
      <c r="A264" s="1" t="s">
        <v>492</v>
      </c>
      <c r="B264" s="1" t="s">
        <v>493</v>
      </c>
      <c r="C264" s="45">
        <v>286447</v>
      </c>
      <c r="D264" s="46">
        <v>3338</v>
      </c>
      <c r="E264" s="45">
        <v>299171</v>
      </c>
      <c r="F264" s="46">
        <v>3885</v>
      </c>
      <c r="G264" s="45">
        <v>310460</v>
      </c>
      <c r="H264" s="46">
        <v>3466.346814561427</v>
      </c>
      <c r="I264" s="45">
        <v>316295</v>
      </c>
      <c r="J264" s="46">
        <v>4154.6836562039862</v>
      </c>
      <c r="K264" s="45">
        <v>321465</v>
      </c>
      <c r="L264" s="46">
        <v>3921.3534529455674</v>
      </c>
      <c r="M264" s="45">
        <v>328066</v>
      </c>
      <c r="N264" s="46">
        <v>5649.5324110228539</v>
      </c>
      <c r="O264" s="45">
        <v>336254</v>
      </c>
      <c r="P264" s="46">
        <v>4182.9830236345433</v>
      </c>
      <c r="Q264" s="45">
        <v>344533</v>
      </c>
      <c r="R264" s="46">
        <v>4862.7574083240161</v>
      </c>
      <c r="S264" s="45">
        <v>347996</v>
      </c>
      <c r="T264" s="46">
        <v>2802.1737380514969</v>
      </c>
      <c r="U264" s="45"/>
    </row>
    <row r="265" spans="1:21" ht="14.4" x14ac:dyDescent="0.3">
      <c r="A265" s="1" t="s">
        <v>494</v>
      </c>
      <c r="B265" s="1" t="s">
        <v>914</v>
      </c>
      <c r="C265" s="45">
        <v>143753</v>
      </c>
      <c r="D265" s="46">
        <v>131</v>
      </c>
      <c r="E265" s="45">
        <v>144803</v>
      </c>
      <c r="F265" s="46">
        <v>123</v>
      </c>
      <c r="G265" s="45">
        <v>145785</v>
      </c>
      <c r="H265" s="46">
        <v>168.51056971718322</v>
      </c>
      <c r="I265" s="45">
        <v>146275</v>
      </c>
      <c r="J265" s="46">
        <v>210.76823940879225</v>
      </c>
      <c r="K265" s="45">
        <v>146741</v>
      </c>
      <c r="L265" s="46">
        <v>136.29855920071245</v>
      </c>
      <c r="M265" s="45">
        <v>147119</v>
      </c>
      <c r="N265" s="46">
        <v>130.45614114997269</v>
      </c>
      <c r="O265" s="45">
        <v>147958</v>
      </c>
      <c r="P265" s="46">
        <v>143.4825205150668</v>
      </c>
      <c r="Q265" s="45">
        <v>149478</v>
      </c>
      <c r="R265" s="46">
        <v>184.78331539365331</v>
      </c>
      <c r="S265" s="45">
        <v>151485</v>
      </c>
      <c r="T265" s="46">
        <v>154.7519842677884</v>
      </c>
      <c r="U265" s="45"/>
    </row>
    <row r="266" spans="1:21" ht="14.4" x14ac:dyDescent="0.3">
      <c r="A266" s="1" t="s">
        <v>915</v>
      </c>
      <c r="B266" s="1" t="s">
        <v>916</v>
      </c>
      <c r="C266" s="45">
        <v>169652</v>
      </c>
      <c r="D266" s="46" t="s">
        <v>809</v>
      </c>
      <c r="E266" s="45">
        <v>171119</v>
      </c>
      <c r="F266" s="46" t="s">
        <v>809</v>
      </c>
      <c r="G266" s="45">
        <v>172276</v>
      </c>
      <c r="H266" s="46" t="s">
        <v>809</v>
      </c>
      <c r="I266" s="45">
        <v>173691</v>
      </c>
      <c r="J266" s="46" t="s">
        <v>809</v>
      </c>
      <c r="K266" s="45">
        <v>174829</v>
      </c>
      <c r="L266" s="46" t="s">
        <v>809</v>
      </c>
      <c r="M266" s="45">
        <v>175403</v>
      </c>
      <c r="N266" s="46" t="s">
        <v>809</v>
      </c>
      <c r="O266" s="45">
        <v>176369</v>
      </c>
      <c r="P266" s="46" t="s">
        <v>809</v>
      </c>
      <c r="Q266" s="45">
        <v>177816</v>
      </c>
      <c r="R266" s="46" t="s">
        <v>809</v>
      </c>
      <c r="S266" s="45">
        <v>178996</v>
      </c>
      <c r="T266" s="46" t="s">
        <v>809</v>
      </c>
      <c r="U266" s="45"/>
    </row>
    <row r="267" spans="1:21" ht="14.4" x14ac:dyDescent="0.3">
      <c r="A267" s="1" t="s">
        <v>495</v>
      </c>
      <c r="B267" s="1" t="s">
        <v>496</v>
      </c>
      <c r="C267" s="45">
        <v>137830</v>
      </c>
      <c r="D267" s="46" t="s">
        <v>809</v>
      </c>
      <c r="E267" s="45">
        <v>137790</v>
      </c>
      <c r="F267" s="46" t="s">
        <v>809</v>
      </c>
      <c r="G267" s="45">
        <v>138090</v>
      </c>
      <c r="H267" s="46" t="s">
        <v>809</v>
      </c>
      <c r="I267" s="45">
        <v>137570</v>
      </c>
      <c r="J267" s="46" t="s">
        <v>809</v>
      </c>
      <c r="K267" s="45">
        <v>136940</v>
      </c>
      <c r="L267" s="46" t="s">
        <v>809</v>
      </c>
      <c r="M267" s="45">
        <v>136480</v>
      </c>
      <c r="N267" s="46" t="s">
        <v>809</v>
      </c>
      <c r="O267" s="45">
        <v>136130</v>
      </c>
      <c r="P267" s="46" t="s">
        <v>809</v>
      </c>
      <c r="Q267" s="45">
        <v>135890</v>
      </c>
      <c r="R267" s="46" t="s">
        <v>809</v>
      </c>
      <c r="S267" s="45">
        <v>135790</v>
      </c>
      <c r="T267" s="46" t="s">
        <v>809</v>
      </c>
      <c r="U267" s="45"/>
    </row>
    <row r="268" spans="1:21" ht="14.4" x14ac:dyDescent="0.3">
      <c r="A268" s="1" t="s">
        <v>497</v>
      </c>
      <c r="B268" s="1" t="s">
        <v>498</v>
      </c>
      <c r="C268" s="45">
        <v>93046</v>
      </c>
      <c r="D268" s="46">
        <v>71</v>
      </c>
      <c r="E268" s="45">
        <v>93293</v>
      </c>
      <c r="F268" s="46">
        <v>86</v>
      </c>
      <c r="G268" s="45">
        <v>93976</v>
      </c>
      <c r="H268" s="46">
        <v>60.577783002930111</v>
      </c>
      <c r="I268" s="45">
        <v>93845</v>
      </c>
      <c r="J268" s="46">
        <v>66.141505474070826</v>
      </c>
      <c r="K268" s="45">
        <v>93839</v>
      </c>
      <c r="L268" s="46">
        <v>70.872783326849628</v>
      </c>
      <c r="M268" s="45">
        <v>94027</v>
      </c>
      <c r="N268" s="46">
        <v>77.595079118009835</v>
      </c>
      <c r="O268" s="45">
        <v>94162</v>
      </c>
      <c r="P268" s="46">
        <v>69.203170169592113</v>
      </c>
      <c r="Q268" s="45">
        <v>94643</v>
      </c>
      <c r="R268" s="46">
        <v>100.2676501561639</v>
      </c>
      <c r="S268" s="45">
        <v>95440</v>
      </c>
      <c r="T268" s="46">
        <v>72.650536505767661</v>
      </c>
      <c r="U268" s="45"/>
    </row>
    <row r="269" spans="1:21" ht="14.4" x14ac:dyDescent="0.3">
      <c r="A269" s="1" t="s">
        <v>500</v>
      </c>
      <c r="B269" s="1" t="s">
        <v>501</v>
      </c>
      <c r="C269" s="45">
        <v>98474</v>
      </c>
      <c r="D269" s="46">
        <v>12</v>
      </c>
      <c r="E269" s="45">
        <v>98832</v>
      </c>
      <c r="F269" s="46">
        <v>12</v>
      </c>
      <c r="G269" s="45">
        <v>99100</v>
      </c>
      <c r="H269" s="46">
        <v>13.136288157266513</v>
      </c>
      <c r="I269" s="45">
        <v>99347</v>
      </c>
      <c r="J269" s="46">
        <v>17.76632287663168</v>
      </c>
      <c r="K269" s="45">
        <v>99306</v>
      </c>
      <c r="L269" s="46">
        <v>14.793372552502722</v>
      </c>
      <c r="M269" s="45">
        <v>99383</v>
      </c>
      <c r="N269" s="46">
        <v>23.784892000143032</v>
      </c>
      <c r="O269" s="45">
        <v>99661</v>
      </c>
      <c r="P269" s="46">
        <v>25.3946534702607</v>
      </c>
      <c r="Q269" s="45">
        <v>100450</v>
      </c>
      <c r="R269" s="46">
        <v>26.51384811743878</v>
      </c>
      <c r="S269" s="45">
        <v>100780</v>
      </c>
      <c r="T269" s="46">
        <v>20.515144168922731</v>
      </c>
      <c r="U269" s="45"/>
    </row>
    <row r="270" spans="1:21" ht="14.4" x14ac:dyDescent="0.3">
      <c r="A270" s="1" t="s">
        <v>502</v>
      </c>
      <c r="B270" s="1" t="s">
        <v>503</v>
      </c>
      <c r="C270" s="45">
        <v>158689</v>
      </c>
      <c r="D270" s="46">
        <v>83</v>
      </c>
      <c r="E270" s="45">
        <v>158951</v>
      </c>
      <c r="F270" s="46">
        <v>85</v>
      </c>
      <c r="G270" s="45">
        <v>159735</v>
      </c>
      <c r="H270" s="46">
        <v>58.545799327520342</v>
      </c>
      <c r="I270" s="45">
        <v>159788</v>
      </c>
      <c r="J270" s="46">
        <v>72.059762984530053</v>
      </c>
      <c r="K270" s="45">
        <v>159963</v>
      </c>
      <c r="L270" s="46">
        <v>79.483279174332466</v>
      </c>
      <c r="M270" s="45">
        <v>160019</v>
      </c>
      <c r="N270" s="46">
        <v>121.70088753497816</v>
      </c>
      <c r="O270" s="45">
        <v>159971</v>
      </c>
      <c r="P270" s="46">
        <v>141.80345137411001</v>
      </c>
      <c r="Q270" s="45">
        <v>159828</v>
      </c>
      <c r="R270" s="46">
        <v>170.91065218921401</v>
      </c>
      <c r="S270" s="45">
        <v>159826</v>
      </c>
      <c r="T270" s="46">
        <v>130.5878599780543</v>
      </c>
      <c r="U270" s="45"/>
    </row>
    <row r="271" spans="1:21" ht="14.4" x14ac:dyDescent="0.3">
      <c r="A271" s="1" t="s">
        <v>504</v>
      </c>
      <c r="B271" s="1" t="s">
        <v>505</v>
      </c>
      <c r="C271" s="45">
        <v>125269</v>
      </c>
      <c r="D271" s="46">
        <v>35</v>
      </c>
      <c r="E271" s="45">
        <v>126286</v>
      </c>
      <c r="F271" s="46">
        <v>38</v>
      </c>
      <c r="G271" s="45">
        <v>127494</v>
      </c>
      <c r="H271" s="46">
        <v>32.946495339763224</v>
      </c>
      <c r="I271" s="45">
        <v>128302</v>
      </c>
      <c r="J271" s="46">
        <v>32.664542750260104</v>
      </c>
      <c r="K271" s="45">
        <v>129231</v>
      </c>
      <c r="L271" s="46">
        <v>35.46289126889134</v>
      </c>
      <c r="M271" s="45">
        <v>130902</v>
      </c>
      <c r="N271" s="46">
        <v>56.592137574242287</v>
      </c>
      <c r="O271" s="45">
        <v>131611</v>
      </c>
      <c r="P271" s="46">
        <v>87.82765207435871</v>
      </c>
      <c r="Q271" s="45">
        <v>132655</v>
      </c>
      <c r="R271" s="46">
        <v>89.653370151686289</v>
      </c>
      <c r="S271" s="45">
        <v>133321</v>
      </c>
      <c r="T271" s="46">
        <v>68.042111254139499</v>
      </c>
      <c r="U271" s="45"/>
    </row>
    <row r="272" spans="1:21" ht="14.4" x14ac:dyDescent="0.3">
      <c r="A272" s="1" t="s">
        <v>506</v>
      </c>
      <c r="B272" s="1" t="s">
        <v>507</v>
      </c>
      <c r="C272" s="45">
        <v>106456</v>
      </c>
      <c r="D272" s="46">
        <v>73</v>
      </c>
      <c r="E272" s="45">
        <v>107478</v>
      </c>
      <c r="F272" s="46">
        <v>125</v>
      </c>
      <c r="G272" s="45">
        <v>108518</v>
      </c>
      <c r="H272" s="46">
        <v>34.591357635193781</v>
      </c>
      <c r="I272" s="45">
        <v>109311</v>
      </c>
      <c r="J272" s="46">
        <v>32.945208425244495</v>
      </c>
      <c r="K272" s="45">
        <v>109935</v>
      </c>
      <c r="L272" s="46">
        <v>33.788508680726487</v>
      </c>
      <c r="M272" s="45">
        <v>111197</v>
      </c>
      <c r="N272" s="46">
        <v>32.15089191105853</v>
      </c>
      <c r="O272" s="45">
        <v>112186</v>
      </c>
      <c r="P272" s="46">
        <v>46.519824717639509</v>
      </c>
      <c r="Q272" s="45">
        <v>113644</v>
      </c>
      <c r="R272" s="46">
        <v>43.179495100826742</v>
      </c>
      <c r="S272" s="45">
        <v>115230</v>
      </c>
      <c r="T272" s="46">
        <v>29.725517524868138</v>
      </c>
      <c r="U272" s="45"/>
    </row>
    <row r="273" spans="1:21" ht="14.4" x14ac:dyDescent="0.3">
      <c r="A273" s="1" t="s">
        <v>917</v>
      </c>
      <c r="B273" s="1" t="s">
        <v>508</v>
      </c>
      <c r="C273" s="45">
        <v>335160</v>
      </c>
      <c r="D273" s="46" t="s">
        <v>809</v>
      </c>
      <c r="E273" s="45">
        <v>336280</v>
      </c>
      <c r="F273" s="46" t="s">
        <v>809</v>
      </c>
      <c r="G273" s="45">
        <v>337720</v>
      </c>
      <c r="H273" s="46" t="s">
        <v>809</v>
      </c>
      <c r="I273" s="45">
        <v>337890</v>
      </c>
      <c r="J273" s="46" t="s">
        <v>809</v>
      </c>
      <c r="K273" s="45">
        <v>337780</v>
      </c>
      <c r="L273" s="46" t="s">
        <v>809</v>
      </c>
      <c r="M273" s="45">
        <v>338000</v>
      </c>
      <c r="N273" s="46" t="s">
        <v>809</v>
      </c>
      <c r="O273" s="45">
        <v>338260</v>
      </c>
      <c r="P273" s="46" t="s">
        <v>809</v>
      </c>
      <c r="Q273" s="45">
        <v>339390</v>
      </c>
      <c r="R273" s="46" t="s">
        <v>809</v>
      </c>
      <c r="S273" s="45">
        <v>339960</v>
      </c>
      <c r="T273" s="46" t="s">
        <v>809</v>
      </c>
      <c r="U273" s="45"/>
    </row>
    <row r="274" spans="1:21" ht="14.4" x14ac:dyDescent="0.3">
      <c r="A274" s="1" t="s">
        <v>509</v>
      </c>
      <c r="B274" s="1" t="s">
        <v>510</v>
      </c>
      <c r="C274" s="45">
        <v>165572</v>
      </c>
      <c r="D274" s="46">
        <v>207</v>
      </c>
      <c r="E274" s="45">
        <v>166539</v>
      </c>
      <c r="F274" s="46">
        <v>304</v>
      </c>
      <c r="G274" s="45">
        <v>167516</v>
      </c>
      <c r="H274" s="46">
        <v>249.37194924103068</v>
      </c>
      <c r="I274" s="45">
        <v>168351</v>
      </c>
      <c r="J274" s="46">
        <v>271.96259811126623</v>
      </c>
      <c r="K274" s="45">
        <v>168716</v>
      </c>
      <c r="L274" s="46">
        <v>269.90422374766388</v>
      </c>
      <c r="M274" s="45">
        <v>169213</v>
      </c>
      <c r="N274" s="46">
        <v>274.12528003918277</v>
      </c>
      <c r="O274" s="45">
        <v>169843</v>
      </c>
      <c r="P274" s="46">
        <v>294.89533906618402</v>
      </c>
      <c r="Q274" s="45">
        <v>170807</v>
      </c>
      <c r="R274" s="46">
        <v>379.82960168448312</v>
      </c>
      <c r="S274" s="45">
        <v>171294</v>
      </c>
      <c r="T274" s="46">
        <v>301.70647562638931</v>
      </c>
      <c r="U274" s="45"/>
    </row>
    <row r="275" spans="1:21" ht="14.4" x14ac:dyDescent="0.3">
      <c r="A275" s="1" t="s">
        <v>511</v>
      </c>
      <c r="B275" s="1" t="s">
        <v>512</v>
      </c>
      <c r="C275" s="45">
        <v>100556</v>
      </c>
      <c r="D275" s="46">
        <v>80</v>
      </c>
      <c r="E275" s="45">
        <v>100780</v>
      </c>
      <c r="F275" s="46">
        <v>69</v>
      </c>
      <c r="G275" s="45">
        <v>101664</v>
      </c>
      <c r="H275" s="46">
        <v>65.48267464607072</v>
      </c>
      <c r="I275" s="45">
        <v>101829</v>
      </c>
      <c r="J275" s="46">
        <v>148.03640640939554</v>
      </c>
      <c r="K275" s="45">
        <v>102079</v>
      </c>
      <c r="L275" s="46">
        <v>232.66871406482545</v>
      </c>
      <c r="M275" s="45">
        <v>102872</v>
      </c>
      <c r="N275" s="46">
        <v>111.71365589120076</v>
      </c>
      <c r="O275" s="45">
        <v>103252</v>
      </c>
      <c r="P275" s="46">
        <v>100.4933944643995</v>
      </c>
      <c r="Q275" s="45">
        <v>103587</v>
      </c>
      <c r="R275" s="46">
        <v>99.331548853225783</v>
      </c>
      <c r="S275" s="45">
        <v>104067</v>
      </c>
      <c r="T275" s="46">
        <v>65.56708553629224</v>
      </c>
      <c r="U275" s="45"/>
    </row>
    <row r="276" spans="1:21" ht="14.4" x14ac:dyDescent="0.3">
      <c r="A276" s="1" t="s">
        <v>937</v>
      </c>
      <c r="B276" s="1" t="s">
        <v>938</v>
      </c>
      <c r="C276" s="45">
        <v>312196</v>
      </c>
      <c r="D276" s="46">
        <v>338</v>
      </c>
      <c r="E276" s="45">
        <v>314555</v>
      </c>
      <c r="F276" s="46">
        <v>461</v>
      </c>
      <c r="G276" s="45">
        <v>317959</v>
      </c>
      <c r="H276" s="46">
        <v>737.60615257692098</v>
      </c>
      <c r="I276" s="45">
        <v>321483</v>
      </c>
      <c r="J276" s="46">
        <v>738.52376360826861</v>
      </c>
      <c r="K276" s="45">
        <v>324009</v>
      </c>
      <c r="L276" s="46">
        <v>458.88402475262944</v>
      </c>
      <c r="M276" s="45">
        <v>327856</v>
      </c>
      <c r="N276" s="46">
        <v>606.30219204216348</v>
      </c>
      <c r="O276" s="45">
        <v>331763</v>
      </c>
      <c r="P276" s="46">
        <v>684.68646986457361</v>
      </c>
      <c r="Q276" s="45">
        <v>336991</v>
      </c>
      <c r="R276" s="46">
        <v>902.3044195901673</v>
      </c>
      <c r="S276" s="45">
        <v>341841</v>
      </c>
      <c r="T276" s="46">
        <v>704.15535782733571</v>
      </c>
      <c r="U276" s="45"/>
    </row>
    <row r="277" spans="1:21" ht="14.4" x14ac:dyDescent="0.3">
      <c r="A277" s="1" t="s">
        <v>513</v>
      </c>
      <c r="B277" s="1" t="s">
        <v>514</v>
      </c>
      <c r="C277" s="45">
        <v>201711</v>
      </c>
      <c r="D277" s="46">
        <v>71</v>
      </c>
      <c r="E277" s="45">
        <v>202967</v>
      </c>
      <c r="F277" s="46">
        <v>111</v>
      </c>
      <c r="G277" s="45">
        <v>203091</v>
      </c>
      <c r="H277" s="46">
        <v>71.427043674782766</v>
      </c>
      <c r="I277" s="45">
        <v>204454</v>
      </c>
      <c r="J277" s="46">
        <v>123.06458243789098</v>
      </c>
      <c r="K277" s="45">
        <v>206182</v>
      </c>
      <c r="L277" s="46">
        <v>113.78321514973302</v>
      </c>
      <c r="M277" s="45">
        <v>208185</v>
      </c>
      <c r="N277" s="46">
        <v>199.81541119683516</v>
      </c>
      <c r="O277" s="45">
        <v>209941</v>
      </c>
      <c r="P277" s="46">
        <v>176.53373901532251</v>
      </c>
      <c r="Q277" s="45">
        <v>211747</v>
      </c>
      <c r="R277" s="46">
        <v>206.43351966120559</v>
      </c>
      <c r="S277" s="45">
        <v>212834</v>
      </c>
      <c r="T277" s="46">
        <v>153.6202949670901</v>
      </c>
      <c r="U277" s="45"/>
    </row>
    <row r="278" spans="1:21" ht="14.4" x14ac:dyDescent="0.3">
      <c r="A278" s="1" t="s">
        <v>515</v>
      </c>
      <c r="B278" s="15" t="s">
        <v>516</v>
      </c>
      <c r="C278" s="45">
        <v>199017</v>
      </c>
      <c r="D278" s="46">
        <v>64</v>
      </c>
      <c r="E278" s="45">
        <v>200164</v>
      </c>
      <c r="F278" s="46">
        <v>68</v>
      </c>
      <c r="G278" s="45">
        <v>201206</v>
      </c>
      <c r="H278" s="46">
        <v>63.889512007120544</v>
      </c>
      <c r="I278" s="45">
        <v>201444</v>
      </c>
      <c r="J278" s="46">
        <v>42.220087619028519</v>
      </c>
      <c r="K278" s="45">
        <v>202167</v>
      </c>
      <c r="L278" s="46">
        <v>52.808943844958478</v>
      </c>
      <c r="M278" s="45">
        <v>202857</v>
      </c>
      <c r="N278" s="46">
        <v>75.635066443943472</v>
      </c>
      <c r="O278" s="45">
        <v>202725</v>
      </c>
      <c r="P278" s="46">
        <v>90.978575578768613</v>
      </c>
      <c r="Q278" s="45">
        <v>203575</v>
      </c>
      <c r="R278" s="46">
        <v>105.2060363594764</v>
      </c>
      <c r="S278" s="45">
        <v>204473</v>
      </c>
      <c r="T278" s="46">
        <v>62.740087608410917</v>
      </c>
      <c r="U278" s="45"/>
    </row>
    <row r="279" spans="1:21" ht="14.4" x14ac:dyDescent="0.3">
      <c r="A279" s="1" t="s">
        <v>517</v>
      </c>
      <c r="B279" s="1" t="s">
        <v>518</v>
      </c>
      <c r="C279" s="45">
        <v>62124</v>
      </c>
      <c r="D279" s="46">
        <v>11</v>
      </c>
      <c r="E279" s="45">
        <v>62066</v>
      </c>
      <c r="F279" s="46">
        <v>9</v>
      </c>
      <c r="G279" s="45">
        <v>62089</v>
      </c>
      <c r="H279" s="46">
        <v>7.4277688374905892</v>
      </c>
      <c r="I279" s="45">
        <v>62206</v>
      </c>
      <c r="J279" s="46">
        <v>10.861145920197238</v>
      </c>
      <c r="K279" s="45">
        <v>62119</v>
      </c>
      <c r="L279" s="46">
        <v>12.031491996185327</v>
      </c>
      <c r="M279" s="45">
        <v>62448</v>
      </c>
      <c r="N279" s="46">
        <v>25.052784319871527</v>
      </c>
      <c r="O279" s="45">
        <v>62765</v>
      </c>
      <c r="P279" s="46">
        <v>34.898707612690082</v>
      </c>
      <c r="Q279" s="45">
        <v>63193</v>
      </c>
      <c r="R279" s="46">
        <v>32.192798110821059</v>
      </c>
      <c r="S279" s="45">
        <v>64069</v>
      </c>
      <c r="T279" s="46">
        <v>23.780781615038158</v>
      </c>
      <c r="U279" s="45"/>
    </row>
    <row r="280" spans="1:21" ht="14.4" x14ac:dyDescent="0.3">
      <c r="A280" s="1" t="s">
        <v>519</v>
      </c>
      <c r="B280" s="1" t="s">
        <v>520</v>
      </c>
      <c r="C280" s="45">
        <v>92728</v>
      </c>
      <c r="D280" s="46">
        <v>31</v>
      </c>
      <c r="E280" s="45">
        <v>93165</v>
      </c>
      <c r="F280" s="46">
        <v>49</v>
      </c>
      <c r="G280" s="45">
        <v>93670</v>
      </c>
      <c r="H280" s="46">
        <v>34.056665868636962</v>
      </c>
      <c r="I280" s="45">
        <v>93985</v>
      </c>
      <c r="J280" s="46">
        <v>50.655562569378631</v>
      </c>
      <c r="K280" s="45">
        <v>94716</v>
      </c>
      <c r="L280" s="46">
        <v>49.017457457923967</v>
      </c>
      <c r="M280" s="45">
        <v>95731</v>
      </c>
      <c r="N280" s="46">
        <v>47.863529196162993</v>
      </c>
      <c r="O280" s="45">
        <v>97098</v>
      </c>
      <c r="P280" s="46">
        <v>50.056179760332853</v>
      </c>
      <c r="Q280" s="45">
        <v>98436</v>
      </c>
      <c r="R280" s="46">
        <v>47.441322876764872</v>
      </c>
      <c r="S280" s="45">
        <v>100109</v>
      </c>
      <c r="T280" s="46">
        <v>44.867695372413422</v>
      </c>
      <c r="U280" s="45"/>
    </row>
    <row r="281" spans="1:21" ht="14.4" x14ac:dyDescent="0.3">
      <c r="A281" s="1" t="s">
        <v>522</v>
      </c>
      <c r="B281" s="1" t="s">
        <v>523</v>
      </c>
      <c r="C281" s="45">
        <v>314489</v>
      </c>
      <c r="D281" s="46">
        <v>36</v>
      </c>
      <c r="E281" s="45">
        <v>315463</v>
      </c>
      <c r="F281" s="46">
        <v>67</v>
      </c>
      <c r="G281" s="45">
        <v>316278</v>
      </c>
      <c r="H281" s="46">
        <v>44</v>
      </c>
      <c r="I281" s="45">
        <v>316489</v>
      </c>
      <c r="J281" s="46">
        <v>45.145404027919739</v>
      </c>
      <c r="K281" s="45">
        <v>316389</v>
      </c>
      <c r="L281" s="46">
        <v>49.332077342349301</v>
      </c>
      <c r="M281" s="45">
        <v>316832</v>
      </c>
      <c r="N281" s="46">
        <v>52.979213723001195</v>
      </c>
      <c r="O281" s="45">
        <v>316453</v>
      </c>
      <c r="P281" s="46">
        <v>48.599733646121983</v>
      </c>
      <c r="Q281" s="45">
        <v>317444</v>
      </c>
      <c r="R281" s="46">
        <v>55.369412829180327</v>
      </c>
      <c r="S281" s="45">
        <v>319030</v>
      </c>
      <c r="T281" s="46">
        <v>46.936299322440092</v>
      </c>
      <c r="U281" s="45"/>
    </row>
    <row r="282" spans="1:21" ht="14.4" x14ac:dyDescent="0.3">
      <c r="A282" s="1" t="s">
        <v>524</v>
      </c>
      <c r="B282" s="1" t="s">
        <v>525</v>
      </c>
      <c r="C282" s="45">
        <v>129219</v>
      </c>
      <c r="D282" s="46">
        <v>537</v>
      </c>
      <c r="E282" s="45">
        <v>130923</v>
      </c>
      <c r="F282" s="46">
        <v>624</v>
      </c>
      <c r="G282" s="45">
        <v>132158</v>
      </c>
      <c r="H282" s="46">
        <v>380.75843361882926</v>
      </c>
      <c r="I282" s="45">
        <v>133867</v>
      </c>
      <c r="J282" s="46">
        <v>494.90571852577227</v>
      </c>
      <c r="K282" s="45">
        <v>135118</v>
      </c>
      <c r="L282" s="46">
        <v>514.83827963257886</v>
      </c>
      <c r="M282" s="45">
        <v>136587</v>
      </c>
      <c r="N282" s="46">
        <v>660.71228420123884</v>
      </c>
      <c r="O282" s="45">
        <v>138097</v>
      </c>
      <c r="P282" s="46">
        <v>576.66933679267277</v>
      </c>
      <c r="Q282" s="45">
        <v>139865</v>
      </c>
      <c r="R282" s="46">
        <v>819.94394035116306</v>
      </c>
      <c r="S282" s="45">
        <v>140353</v>
      </c>
      <c r="T282" s="46">
        <v>642.15951122249703</v>
      </c>
      <c r="U282" s="45"/>
    </row>
    <row r="283" spans="1:21" ht="14.4" x14ac:dyDescent="0.3">
      <c r="A283" s="1" t="s">
        <v>526</v>
      </c>
      <c r="B283" s="1" t="s">
        <v>527</v>
      </c>
      <c r="C283" s="45">
        <v>294808</v>
      </c>
      <c r="D283" s="46">
        <v>1913</v>
      </c>
      <c r="E283" s="45">
        <v>299753</v>
      </c>
      <c r="F283" s="46">
        <v>2001</v>
      </c>
      <c r="G283" s="45">
        <v>303899</v>
      </c>
      <c r="H283" s="46">
        <v>1468.9208657306003</v>
      </c>
      <c r="I283" s="45">
        <v>308463</v>
      </c>
      <c r="J283" s="46">
        <v>1960.4644501196613</v>
      </c>
      <c r="K283" s="45">
        <v>310657</v>
      </c>
      <c r="L283" s="46">
        <v>1890.5217657916855</v>
      </c>
      <c r="M283" s="45">
        <v>314385</v>
      </c>
      <c r="N283" s="46">
        <v>3222.3237107491655</v>
      </c>
      <c r="O283" s="45">
        <v>318936</v>
      </c>
      <c r="P283" s="46">
        <v>3078.2797519395758</v>
      </c>
      <c r="Q283" s="45">
        <v>324779</v>
      </c>
      <c r="R283" s="46">
        <v>4616.0053177477184</v>
      </c>
      <c r="S283" s="45">
        <v>329209</v>
      </c>
      <c r="T283" s="46">
        <v>3921.2638048165391</v>
      </c>
      <c r="U283" s="45"/>
    </row>
    <row r="284" spans="1:21" ht="14.4" x14ac:dyDescent="0.3">
      <c r="A284" s="1" t="s">
        <v>528</v>
      </c>
      <c r="B284" s="1" t="s">
        <v>529</v>
      </c>
      <c r="C284" s="45">
        <v>124330</v>
      </c>
      <c r="D284" s="46">
        <v>19</v>
      </c>
      <c r="E284" s="45">
        <v>124759</v>
      </c>
      <c r="F284" s="46">
        <v>28</v>
      </c>
      <c r="G284" s="45">
        <v>125409</v>
      </c>
      <c r="H284" s="46">
        <v>35.159581903823877</v>
      </c>
      <c r="I284" s="45">
        <v>125867</v>
      </c>
      <c r="J284" s="46">
        <v>37.318810096509871</v>
      </c>
      <c r="K284" s="45">
        <v>126118</v>
      </c>
      <c r="L284" s="46">
        <v>45.446432021225775</v>
      </c>
      <c r="M284" s="45">
        <v>126309</v>
      </c>
      <c r="N284" s="46">
        <v>57.492569734051088</v>
      </c>
      <c r="O284" s="45">
        <v>126603</v>
      </c>
      <c r="P284" s="46">
        <v>83.374861727501781</v>
      </c>
      <c r="Q284" s="45">
        <v>127674</v>
      </c>
      <c r="R284" s="46">
        <v>117.06457685784819</v>
      </c>
      <c r="S284" s="45">
        <v>128659</v>
      </c>
      <c r="T284" s="46">
        <v>88.676601940702099</v>
      </c>
      <c r="U284" s="45"/>
    </row>
    <row r="285" spans="1:21" ht="14.4" x14ac:dyDescent="0.3">
      <c r="A285" s="1" t="s">
        <v>530</v>
      </c>
      <c r="B285" s="1" t="s">
        <v>531</v>
      </c>
      <c r="C285" s="45">
        <v>55600</v>
      </c>
      <c r="D285" s="46">
        <v>12</v>
      </c>
      <c r="E285" s="45">
        <v>55186</v>
      </c>
      <c r="F285" s="46">
        <v>18</v>
      </c>
      <c r="G285" s="45">
        <v>55979</v>
      </c>
      <c r="H285" s="46">
        <v>48.210129004159427</v>
      </c>
      <c r="I285" s="45">
        <v>56110</v>
      </c>
      <c r="J285" s="46">
        <v>67.626526619155158</v>
      </c>
      <c r="K285" s="45">
        <v>56282</v>
      </c>
      <c r="L285" s="46">
        <v>12.478436622854932</v>
      </c>
      <c r="M285" s="45">
        <v>56060</v>
      </c>
      <c r="N285" s="46">
        <v>62.456043268836417</v>
      </c>
      <c r="O285" s="45">
        <v>55984</v>
      </c>
      <c r="P285" s="46">
        <v>24.270583109156931</v>
      </c>
      <c r="Q285" s="45">
        <v>55991</v>
      </c>
      <c r="R285" s="46">
        <v>35.743645605146838</v>
      </c>
      <c r="S285" s="45">
        <v>57035</v>
      </c>
      <c r="T285" s="46">
        <v>22.57327357076392</v>
      </c>
      <c r="U285" s="45"/>
    </row>
    <row r="286" spans="1:21" ht="14.4" x14ac:dyDescent="0.3">
      <c r="A286" s="1" t="s">
        <v>532</v>
      </c>
      <c r="B286" s="15" t="s">
        <v>533</v>
      </c>
      <c r="C286" s="45">
        <v>222811</v>
      </c>
      <c r="D286" s="46">
        <v>49</v>
      </c>
      <c r="E286" s="45">
        <v>223807</v>
      </c>
      <c r="F286" s="46">
        <v>65</v>
      </c>
      <c r="G286" s="45">
        <v>225157</v>
      </c>
      <c r="H286" s="46">
        <v>64.667075712448863</v>
      </c>
      <c r="I286" s="45">
        <v>225734</v>
      </c>
      <c r="J286" s="46">
        <v>99.047922895652164</v>
      </c>
      <c r="K286" s="45">
        <v>226966</v>
      </c>
      <c r="L286" s="46">
        <v>150.51136035401561</v>
      </c>
      <c r="M286" s="45">
        <v>228182</v>
      </c>
      <c r="N286" s="46">
        <v>196.55972691554507</v>
      </c>
      <c r="O286" s="45">
        <v>230197</v>
      </c>
      <c r="P286" s="46">
        <v>232.64561029619429</v>
      </c>
      <c r="Q286" s="45">
        <v>232349</v>
      </c>
      <c r="R286" s="46">
        <v>344.84437538212927</v>
      </c>
      <c r="S286" s="45">
        <v>233759</v>
      </c>
      <c r="T286" s="46">
        <v>204.02799998103799</v>
      </c>
      <c r="U286" s="45"/>
    </row>
    <row r="287" spans="1:21" ht="14.4" x14ac:dyDescent="0.3">
      <c r="A287" s="1" t="s">
        <v>534</v>
      </c>
      <c r="B287" s="15" t="s">
        <v>535</v>
      </c>
      <c r="C287" s="45">
        <v>20940</v>
      </c>
      <c r="D287" s="46" t="s">
        <v>809</v>
      </c>
      <c r="E287" s="45">
        <v>21220</v>
      </c>
      <c r="F287" s="46" t="s">
        <v>809</v>
      </c>
      <c r="G287" s="45">
        <v>21420</v>
      </c>
      <c r="H287" s="46" t="s">
        <v>809</v>
      </c>
      <c r="I287" s="45">
        <v>21530</v>
      </c>
      <c r="J287" s="46" t="s">
        <v>809</v>
      </c>
      <c r="K287" s="45">
        <v>21560</v>
      </c>
      <c r="L287" s="46" t="s">
        <v>809</v>
      </c>
      <c r="M287" s="45">
        <v>21580</v>
      </c>
      <c r="N287" s="46" t="s">
        <v>809</v>
      </c>
      <c r="O287" s="45">
        <v>21670</v>
      </c>
      <c r="P287" s="46" t="s">
        <v>809</v>
      </c>
      <c r="Q287" s="45">
        <v>21850</v>
      </c>
      <c r="R287" s="46" t="s">
        <v>809</v>
      </c>
      <c r="S287" s="45">
        <v>22000</v>
      </c>
      <c r="T287" s="46" t="s">
        <v>809</v>
      </c>
      <c r="U287" s="45"/>
    </row>
    <row r="288" spans="1:21" ht="14.4" x14ac:dyDescent="0.3">
      <c r="A288" s="1" t="s">
        <v>536</v>
      </c>
      <c r="B288" s="1" t="s">
        <v>537</v>
      </c>
      <c r="C288" s="45">
        <v>145478</v>
      </c>
      <c r="D288" s="46">
        <v>2173</v>
      </c>
      <c r="E288" s="45">
        <v>147907</v>
      </c>
      <c r="F288" s="46">
        <v>2171</v>
      </c>
      <c r="G288" s="45">
        <v>150245</v>
      </c>
      <c r="H288" s="46">
        <v>1514.3433478811999</v>
      </c>
      <c r="I288" s="45">
        <v>151477</v>
      </c>
      <c r="J288" s="46">
        <v>1903.3945103436449</v>
      </c>
      <c r="K288" s="45">
        <v>152406</v>
      </c>
      <c r="L288" s="46">
        <v>1902.7759803456811</v>
      </c>
      <c r="M288" s="45">
        <v>154664</v>
      </c>
      <c r="N288" s="46">
        <v>2681.2399785727521</v>
      </c>
      <c r="O288" s="45">
        <v>154716</v>
      </c>
      <c r="P288" s="46">
        <v>2939.2354080260852</v>
      </c>
      <c r="Q288" s="45">
        <v>155292</v>
      </c>
      <c r="R288" s="46">
        <v>3731.6534624535061</v>
      </c>
      <c r="S288" s="45">
        <v>154582</v>
      </c>
      <c r="T288" s="46">
        <v>3690.8352948966431</v>
      </c>
      <c r="U288" s="45"/>
    </row>
    <row r="289" spans="1:21" ht="14.4" x14ac:dyDescent="0.3">
      <c r="A289" s="1" t="s">
        <v>538</v>
      </c>
      <c r="B289" s="1" t="s">
        <v>918</v>
      </c>
      <c r="C289" s="45">
        <v>121563</v>
      </c>
      <c r="D289" s="46">
        <v>70</v>
      </c>
      <c r="E289" s="45">
        <v>121974</v>
      </c>
      <c r="F289" s="46">
        <v>58</v>
      </c>
      <c r="G289" s="45">
        <v>122613</v>
      </c>
      <c r="H289" s="46">
        <v>87.404485526312769</v>
      </c>
      <c r="I289" s="45">
        <v>123135</v>
      </c>
      <c r="J289" s="46">
        <v>55.799086745291831</v>
      </c>
      <c r="K289" s="45">
        <v>123375</v>
      </c>
      <c r="L289" s="46">
        <v>52.61722202983065</v>
      </c>
      <c r="M289" s="45">
        <v>123826</v>
      </c>
      <c r="N289" s="46">
        <v>54.911105865028233</v>
      </c>
      <c r="O289" s="45">
        <v>123671</v>
      </c>
      <c r="P289" s="46">
        <v>46.264644964994353</v>
      </c>
      <c r="Q289" s="45">
        <v>124237</v>
      </c>
      <c r="R289" s="46">
        <v>49.878461766233862</v>
      </c>
      <c r="S289" s="45">
        <v>124711</v>
      </c>
      <c r="T289" s="46">
        <v>42.356808650016283</v>
      </c>
      <c r="U289" s="45"/>
    </row>
    <row r="290" spans="1:21" ht="14.4" x14ac:dyDescent="0.3">
      <c r="A290" s="1" t="s">
        <v>539</v>
      </c>
      <c r="B290" s="1" t="s">
        <v>540</v>
      </c>
      <c r="C290" s="45">
        <v>89287</v>
      </c>
      <c r="D290" s="46">
        <v>23</v>
      </c>
      <c r="E290" s="45">
        <v>89234</v>
      </c>
      <c r="F290" s="46">
        <v>37</v>
      </c>
      <c r="G290" s="45">
        <v>89576</v>
      </c>
      <c r="H290" s="46">
        <v>38.547075211546449</v>
      </c>
      <c r="I290" s="45">
        <v>89541</v>
      </c>
      <c r="J290" s="46">
        <v>60.534408559539877</v>
      </c>
      <c r="K290" s="45">
        <v>89973</v>
      </c>
      <c r="L290" s="46">
        <v>69.297634119723256</v>
      </c>
      <c r="M290" s="45">
        <v>89655</v>
      </c>
      <c r="N290" s="46">
        <v>112.62388410192762</v>
      </c>
      <c r="O290" s="45">
        <v>89925</v>
      </c>
      <c r="P290" s="46">
        <v>135.09086579657219</v>
      </c>
      <c r="Q290" s="45">
        <v>90515</v>
      </c>
      <c r="R290" s="46">
        <v>178.11914385971721</v>
      </c>
      <c r="S290" s="45">
        <v>90696</v>
      </c>
      <c r="T290" s="46">
        <v>158.19459705087331</v>
      </c>
      <c r="U290" s="45"/>
    </row>
    <row r="291" spans="1:21" ht="14.4" x14ac:dyDescent="0.3">
      <c r="A291" s="1" t="s">
        <v>919</v>
      </c>
      <c r="B291" s="15" t="s">
        <v>541</v>
      </c>
      <c r="C291" s="45">
        <v>144370</v>
      </c>
      <c r="D291" s="46" t="s">
        <v>809</v>
      </c>
      <c r="E291" s="45">
        <v>145600</v>
      </c>
      <c r="F291" s="46" t="s">
        <v>809</v>
      </c>
      <c r="G291" s="45">
        <v>146850</v>
      </c>
      <c r="H291" s="46" t="s">
        <v>809</v>
      </c>
      <c r="I291" s="45">
        <v>147740</v>
      </c>
      <c r="J291" s="46" t="s">
        <v>809</v>
      </c>
      <c r="K291" s="45">
        <v>147770</v>
      </c>
      <c r="L291" s="46" t="s">
        <v>809</v>
      </c>
      <c r="M291" s="45">
        <v>148930</v>
      </c>
      <c r="N291" s="46" t="s">
        <v>809</v>
      </c>
      <c r="O291" s="45">
        <v>149930</v>
      </c>
      <c r="P291" s="46" t="s">
        <v>809</v>
      </c>
      <c r="Q291" s="45">
        <v>150680</v>
      </c>
      <c r="R291" s="46" t="s">
        <v>809</v>
      </c>
      <c r="S291" s="45">
        <v>151100</v>
      </c>
      <c r="T291" s="46" t="s">
        <v>809</v>
      </c>
      <c r="U291" s="45"/>
    </row>
    <row r="292" spans="1:21" ht="14.4" x14ac:dyDescent="0.3">
      <c r="A292" s="1" t="s">
        <v>542</v>
      </c>
      <c r="B292" s="1" t="s">
        <v>543</v>
      </c>
      <c r="C292" s="45">
        <v>178963</v>
      </c>
      <c r="D292" s="46">
        <v>337</v>
      </c>
      <c r="E292" s="45">
        <v>181762</v>
      </c>
      <c r="F292" s="46">
        <v>538</v>
      </c>
      <c r="G292" s="45">
        <v>184457</v>
      </c>
      <c r="H292" s="46">
        <v>851.8113501137816</v>
      </c>
      <c r="I292" s="45">
        <v>186596</v>
      </c>
      <c r="J292" s="46">
        <v>1031.6092287074762</v>
      </c>
      <c r="K292" s="45">
        <v>188371</v>
      </c>
      <c r="L292" s="46">
        <v>1210.2673492585259</v>
      </c>
      <c r="M292" s="45">
        <v>190493</v>
      </c>
      <c r="N292" s="46">
        <v>1221.9331090891042</v>
      </c>
      <c r="O292" s="45">
        <v>193657</v>
      </c>
      <c r="P292" s="46">
        <v>1710.28326695487</v>
      </c>
      <c r="Q292" s="45">
        <v>196735</v>
      </c>
      <c r="R292" s="46">
        <v>1560.0435883885259</v>
      </c>
      <c r="S292" s="45">
        <v>198914</v>
      </c>
      <c r="T292" s="46">
        <v>1058.088564307669</v>
      </c>
      <c r="U292" s="45"/>
    </row>
    <row r="293" spans="1:21" ht="14.4" x14ac:dyDescent="0.3">
      <c r="A293" s="1" t="s">
        <v>544</v>
      </c>
      <c r="B293" s="1" t="s">
        <v>545</v>
      </c>
      <c r="C293" s="45">
        <v>253116</v>
      </c>
      <c r="D293" s="46">
        <v>465</v>
      </c>
      <c r="E293" s="45">
        <v>254227</v>
      </c>
      <c r="F293" s="46">
        <v>462</v>
      </c>
      <c r="G293" s="45">
        <v>256589</v>
      </c>
      <c r="H293" s="46">
        <v>330.66025870626305</v>
      </c>
      <c r="I293" s="45">
        <v>257744</v>
      </c>
      <c r="J293" s="46">
        <v>478.29574849149532</v>
      </c>
      <c r="K293" s="45">
        <v>258592</v>
      </c>
      <c r="L293" s="46">
        <v>515.49821165878438</v>
      </c>
      <c r="M293" s="45">
        <v>260512</v>
      </c>
      <c r="N293" s="46">
        <v>882.95821586553632</v>
      </c>
      <c r="O293" s="45">
        <v>261386</v>
      </c>
      <c r="P293" s="46">
        <v>859.66233253449411</v>
      </c>
      <c r="Q293" s="45">
        <v>262355</v>
      </c>
      <c r="R293" s="46">
        <v>1473.4868362439711</v>
      </c>
      <c r="S293" s="45">
        <v>263070</v>
      </c>
      <c r="T293" s="46">
        <v>1290.338425446464</v>
      </c>
      <c r="U293" s="45"/>
    </row>
    <row r="294" spans="1:21" ht="14.4" x14ac:dyDescent="0.3">
      <c r="A294" s="1" t="s">
        <v>547</v>
      </c>
      <c r="B294" s="1" t="s">
        <v>548</v>
      </c>
      <c r="C294" s="45">
        <v>198983</v>
      </c>
      <c r="D294" s="46">
        <v>637</v>
      </c>
      <c r="E294" s="45">
        <v>202700</v>
      </c>
      <c r="F294" s="46">
        <v>622</v>
      </c>
      <c r="G294" s="45">
        <v>205433</v>
      </c>
      <c r="H294" s="46">
        <v>509.60634016106462</v>
      </c>
      <c r="I294" s="45">
        <v>206517</v>
      </c>
      <c r="J294" s="46">
        <v>582.66166553052415</v>
      </c>
      <c r="K294" s="45">
        <v>206670</v>
      </c>
      <c r="L294" s="46">
        <v>629.06031434344368</v>
      </c>
      <c r="M294" s="45">
        <v>208037</v>
      </c>
      <c r="N294" s="46">
        <v>947.93983726463443</v>
      </c>
      <c r="O294" s="45">
        <v>210538</v>
      </c>
      <c r="P294" s="46">
        <v>1044.493594322576</v>
      </c>
      <c r="Q294" s="45">
        <v>213335</v>
      </c>
      <c r="R294" s="46">
        <v>1623.6828430231981</v>
      </c>
      <c r="S294" s="45">
        <v>214718</v>
      </c>
      <c r="T294" s="46">
        <v>1069.221105571839</v>
      </c>
      <c r="U294" s="45"/>
    </row>
    <row r="295" spans="1:21" ht="14.4" x14ac:dyDescent="0.3">
      <c r="A295" s="1" t="s">
        <v>549</v>
      </c>
      <c r="B295" s="1" t="s">
        <v>920</v>
      </c>
      <c r="C295" s="45">
        <v>133090</v>
      </c>
      <c r="D295" s="46">
        <v>23</v>
      </c>
      <c r="E295" s="45">
        <v>132878</v>
      </c>
      <c r="F295" s="46">
        <v>55</v>
      </c>
      <c r="G295" s="45">
        <v>133071</v>
      </c>
      <c r="H295" s="46">
        <v>26.288965387411231</v>
      </c>
      <c r="I295" s="45">
        <v>133015</v>
      </c>
      <c r="J295" s="46">
        <v>28.360088751152581</v>
      </c>
      <c r="K295" s="45">
        <v>132786</v>
      </c>
      <c r="L295" s="46">
        <v>25.756561735566148</v>
      </c>
      <c r="M295" s="45">
        <v>132777</v>
      </c>
      <c r="N295" s="46">
        <v>46.561376293396862</v>
      </c>
      <c r="O295" s="45">
        <v>132730</v>
      </c>
      <c r="P295" s="46">
        <v>47.53359652647238</v>
      </c>
      <c r="Q295" s="45">
        <v>132337</v>
      </c>
      <c r="R295" s="46">
        <v>57.82008989722523</v>
      </c>
      <c r="S295" s="45">
        <v>132515</v>
      </c>
      <c r="T295" s="46">
        <v>47.004974227594182</v>
      </c>
      <c r="U295" s="45"/>
    </row>
    <row r="296" spans="1:21" ht="14.4" x14ac:dyDescent="0.3">
      <c r="A296" s="1" t="s">
        <v>550</v>
      </c>
      <c r="B296" s="1" t="s">
        <v>551</v>
      </c>
      <c r="C296" s="45">
        <v>137956</v>
      </c>
      <c r="D296" s="46">
        <v>579</v>
      </c>
      <c r="E296" s="45">
        <v>138831</v>
      </c>
      <c r="F296" s="46">
        <v>525</v>
      </c>
      <c r="G296" s="45">
        <v>140054</v>
      </c>
      <c r="H296" s="46">
        <v>621.1904883651888</v>
      </c>
      <c r="I296" s="45">
        <v>140456</v>
      </c>
      <c r="J296" s="46">
        <v>643.16350578193328</v>
      </c>
      <c r="K296" s="45">
        <v>140002</v>
      </c>
      <c r="L296" s="46">
        <v>617.62241462466511</v>
      </c>
      <c r="M296" s="45">
        <v>139907</v>
      </c>
      <c r="N296" s="46">
        <v>889.8849704520087</v>
      </c>
      <c r="O296" s="45">
        <v>140685</v>
      </c>
      <c r="P296" s="46">
        <v>1137.1134549333069</v>
      </c>
      <c r="Q296" s="45">
        <v>141023</v>
      </c>
      <c r="R296" s="46">
        <v>1838.1692280153029</v>
      </c>
      <c r="S296" s="45">
        <v>141346</v>
      </c>
      <c r="T296" s="46">
        <v>1385.4582541051259</v>
      </c>
      <c r="U296" s="45"/>
    </row>
    <row r="297" spans="1:21" ht="14.4" x14ac:dyDescent="0.3">
      <c r="A297" s="1" t="s">
        <v>553</v>
      </c>
      <c r="B297" s="1" t="s">
        <v>554</v>
      </c>
      <c r="C297" s="45">
        <v>152326</v>
      </c>
      <c r="D297" s="46">
        <v>642</v>
      </c>
      <c r="E297" s="45">
        <v>154296</v>
      </c>
      <c r="F297" s="46">
        <v>856</v>
      </c>
      <c r="G297" s="45">
        <v>155339</v>
      </c>
      <c r="H297" s="46">
        <v>604.28637036405769</v>
      </c>
      <c r="I297" s="45">
        <v>156795</v>
      </c>
      <c r="J297" s="46">
        <v>773.91741351051007</v>
      </c>
      <c r="K297" s="45">
        <v>158621</v>
      </c>
      <c r="L297" s="46">
        <v>770.4223416526047</v>
      </c>
      <c r="M297" s="45">
        <v>160268</v>
      </c>
      <c r="N297" s="46">
        <v>1051.652858063122</v>
      </c>
      <c r="O297" s="45">
        <v>161701</v>
      </c>
      <c r="P297" s="46">
        <v>1110.516852326539</v>
      </c>
      <c r="Q297" s="45">
        <v>162701</v>
      </c>
      <c r="R297" s="46">
        <v>1265.4455711649821</v>
      </c>
      <c r="S297" s="45">
        <v>163075</v>
      </c>
      <c r="T297" s="46">
        <v>956.41570657814293</v>
      </c>
      <c r="U297" s="45"/>
    </row>
    <row r="298" spans="1:21" ht="14.4" x14ac:dyDescent="0.3">
      <c r="A298" s="1" t="s">
        <v>555</v>
      </c>
      <c r="B298" s="1" t="s">
        <v>556</v>
      </c>
      <c r="C298" s="45">
        <v>270435</v>
      </c>
      <c r="D298" s="46">
        <v>1016</v>
      </c>
      <c r="E298" s="45">
        <v>275088</v>
      </c>
      <c r="F298" s="46">
        <v>1073</v>
      </c>
      <c r="G298" s="45">
        <v>281395</v>
      </c>
      <c r="H298" s="46">
        <v>971.70148141456366</v>
      </c>
      <c r="I298" s="45">
        <v>284625</v>
      </c>
      <c r="J298" s="46">
        <v>1154.6573762859859</v>
      </c>
      <c r="K298" s="45">
        <v>288850</v>
      </c>
      <c r="L298" s="46">
        <v>1045.9862443569477</v>
      </c>
      <c r="M298" s="45">
        <v>293853</v>
      </c>
      <c r="N298" s="46">
        <v>1672.7066068541317</v>
      </c>
      <c r="O298" s="45">
        <v>297928</v>
      </c>
      <c r="P298" s="46">
        <v>1414.2496349389889</v>
      </c>
      <c r="Q298" s="45">
        <v>301328</v>
      </c>
      <c r="R298" s="46">
        <v>1673.781187302372</v>
      </c>
      <c r="S298" s="45">
        <v>301785</v>
      </c>
      <c r="T298" s="46">
        <v>1063.0749764544189</v>
      </c>
      <c r="U298" s="45"/>
    </row>
    <row r="299" spans="1:21" ht="14.4" x14ac:dyDescent="0.3">
      <c r="A299" s="1" t="s">
        <v>557</v>
      </c>
      <c r="B299" s="1" t="s">
        <v>558</v>
      </c>
      <c r="C299" s="45">
        <v>135867</v>
      </c>
      <c r="D299" s="46">
        <v>22</v>
      </c>
      <c r="E299" s="45">
        <v>135383</v>
      </c>
      <c r="F299" s="46">
        <v>23</v>
      </c>
      <c r="G299" s="45">
        <v>135164</v>
      </c>
      <c r="H299" s="46">
        <v>10.351695532961621</v>
      </c>
      <c r="I299" s="45">
        <v>134976</v>
      </c>
      <c r="J299" s="46">
        <v>8.7516565555012527</v>
      </c>
      <c r="K299" s="45">
        <v>134960</v>
      </c>
      <c r="L299" s="46">
        <v>17.633101141665293</v>
      </c>
      <c r="M299" s="45">
        <v>135102</v>
      </c>
      <c r="N299" s="46">
        <v>23.994421833700631</v>
      </c>
      <c r="O299" s="45">
        <v>135324</v>
      </c>
      <c r="P299" s="46">
        <v>46.398892974457688</v>
      </c>
      <c r="Q299" s="45">
        <v>135496</v>
      </c>
      <c r="R299" s="46">
        <v>28.252287992502801</v>
      </c>
      <c r="S299" s="45">
        <v>136005</v>
      </c>
      <c r="T299" s="46">
        <v>16.335912558403809</v>
      </c>
      <c r="U299" s="45"/>
    </row>
    <row r="300" spans="1:21" ht="14.4" x14ac:dyDescent="0.3">
      <c r="A300" s="1" t="s">
        <v>559</v>
      </c>
      <c r="B300" s="1" t="s">
        <v>560</v>
      </c>
      <c r="C300" s="45">
        <v>83102</v>
      </c>
      <c r="D300" s="46">
        <v>46</v>
      </c>
      <c r="E300" s="45">
        <v>83570</v>
      </c>
      <c r="F300" s="46">
        <v>63</v>
      </c>
      <c r="G300" s="45">
        <v>84318</v>
      </c>
      <c r="H300" s="46">
        <v>57.120660274609413</v>
      </c>
      <c r="I300" s="45">
        <v>84444</v>
      </c>
      <c r="J300" s="46">
        <v>157.11348358735373</v>
      </c>
      <c r="K300" s="45">
        <v>84505</v>
      </c>
      <c r="L300" s="46">
        <v>181.84826678138703</v>
      </c>
      <c r="M300" s="45">
        <v>84505</v>
      </c>
      <c r="N300" s="46">
        <v>179.37514584868643</v>
      </c>
      <c r="O300" s="45">
        <v>84821</v>
      </c>
      <c r="P300" s="46">
        <v>189.78377788094389</v>
      </c>
      <c r="Q300" s="45">
        <v>85088</v>
      </c>
      <c r="R300" s="46">
        <v>270.89416654193752</v>
      </c>
      <c r="S300" s="45">
        <v>85204</v>
      </c>
      <c r="T300" s="46">
        <v>159.16220583436919</v>
      </c>
      <c r="U300" s="45"/>
    </row>
    <row r="301" spans="1:21" ht="14.4" x14ac:dyDescent="0.3">
      <c r="A301" s="1" t="s">
        <v>561</v>
      </c>
      <c r="B301" s="1" t="s">
        <v>562</v>
      </c>
      <c r="C301" s="45">
        <v>134934</v>
      </c>
      <c r="D301" s="46">
        <v>121</v>
      </c>
      <c r="E301" s="45">
        <v>136741</v>
      </c>
      <c r="F301" s="46">
        <v>124</v>
      </c>
      <c r="G301" s="45">
        <v>138375</v>
      </c>
      <c r="H301" s="46">
        <v>141.14495408864673</v>
      </c>
      <c r="I301" s="45">
        <v>139772</v>
      </c>
      <c r="J301" s="46">
        <v>137.35132261971899</v>
      </c>
      <c r="K301" s="45">
        <v>140928</v>
      </c>
      <c r="L301" s="46">
        <v>145.95865916414374</v>
      </c>
      <c r="M301" s="45">
        <v>142858</v>
      </c>
      <c r="N301" s="46">
        <v>189.56894574519515</v>
      </c>
      <c r="O301" s="45">
        <v>143794</v>
      </c>
      <c r="P301" s="46">
        <v>212.71287966408801</v>
      </c>
      <c r="Q301" s="45">
        <v>145284</v>
      </c>
      <c r="R301" s="46">
        <v>204.75713933061309</v>
      </c>
      <c r="S301" s="45">
        <v>146383</v>
      </c>
      <c r="T301" s="46">
        <v>153.7564466761315</v>
      </c>
      <c r="U301" s="45"/>
    </row>
    <row r="302" spans="1:21" ht="14.4" x14ac:dyDescent="0.3">
      <c r="A302" s="1" t="s">
        <v>563</v>
      </c>
      <c r="B302" s="1" t="s">
        <v>564</v>
      </c>
      <c r="C302" s="45">
        <v>173020</v>
      </c>
      <c r="D302" s="46" t="s">
        <v>809</v>
      </c>
      <c r="E302" s="45">
        <v>173700</v>
      </c>
      <c r="F302" s="46" t="s">
        <v>809</v>
      </c>
      <c r="G302" s="45">
        <v>174700</v>
      </c>
      <c r="H302" s="46" t="s">
        <v>809</v>
      </c>
      <c r="I302" s="45">
        <v>174300</v>
      </c>
      <c r="J302" s="46" t="s">
        <v>809</v>
      </c>
      <c r="K302" s="45">
        <v>173890</v>
      </c>
      <c r="L302" s="46" t="s">
        <v>809</v>
      </c>
      <c r="M302" s="45">
        <v>174230</v>
      </c>
      <c r="N302" s="46" t="s">
        <v>809</v>
      </c>
      <c r="O302" s="45">
        <v>174560</v>
      </c>
      <c r="P302" s="46" t="s">
        <v>809</v>
      </c>
      <c r="Q302" s="45">
        <v>175930</v>
      </c>
      <c r="R302" s="46" t="s">
        <v>809</v>
      </c>
      <c r="S302" s="45">
        <v>176830</v>
      </c>
      <c r="T302" s="46" t="s">
        <v>809</v>
      </c>
      <c r="U302" s="45"/>
    </row>
    <row r="303" spans="1:21" ht="14.4" x14ac:dyDescent="0.3">
      <c r="A303" s="1" t="s">
        <v>565</v>
      </c>
      <c r="B303" s="1" t="s">
        <v>921</v>
      </c>
      <c r="C303" s="45">
        <v>234743</v>
      </c>
      <c r="D303" s="46">
        <v>284</v>
      </c>
      <c r="E303" s="45">
        <v>234459</v>
      </c>
      <c r="F303" s="46">
        <v>244</v>
      </c>
      <c r="G303" s="45">
        <v>234373</v>
      </c>
      <c r="H303" s="46">
        <v>149.72958928963783</v>
      </c>
      <c r="I303" s="45">
        <v>235612</v>
      </c>
      <c r="J303" s="46">
        <v>220.47449449585559</v>
      </c>
      <c r="K303" s="45">
        <v>236166</v>
      </c>
      <c r="L303" s="46">
        <v>230.26646519386924</v>
      </c>
      <c r="M303" s="45">
        <v>236871</v>
      </c>
      <c r="N303" s="46">
        <v>383.95294865407573</v>
      </c>
      <c r="O303" s="45">
        <v>237378</v>
      </c>
      <c r="P303" s="46">
        <v>531.41315252092375</v>
      </c>
      <c r="Q303" s="45">
        <v>238179</v>
      </c>
      <c r="R303" s="46">
        <v>883.90170606311835</v>
      </c>
      <c r="S303" s="45">
        <v>239127</v>
      </c>
      <c r="T303" s="46">
        <v>720.79687503656248</v>
      </c>
      <c r="U303" s="45"/>
    </row>
    <row r="304" spans="1:21" ht="14.4" x14ac:dyDescent="0.3">
      <c r="A304" s="1" t="s">
        <v>566</v>
      </c>
      <c r="B304" s="1" t="s">
        <v>567</v>
      </c>
      <c r="C304" s="45">
        <v>57004</v>
      </c>
      <c r="D304" s="46">
        <v>16</v>
      </c>
      <c r="E304" s="45">
        <v>57218</v>
      </c>
      <c r="F304" s="46">
        <v>18</v>
      </c>
      <c r="G304" s="45">
        <v>57292</v>
      </c>
      <c r="H304" s="46">
        <v>21.484244774094016</v>
      </c>
      <c r="I304" s="45">
        <v>57606</v>
      </c>
      <c r="J304" s="46">
        <v>18.975131286156028</v>
      </c>
      <c r="K304" s="45">
        <v>57878</v>
      </c>
      <c r="L304" s="46">
        <v>22.877787380210627</v>
      </c>
      <c r="M304" s="45">
        <v>58105</v>
      </c>
      <c r="N304" s="46">
        <v>16.337933215506606</v>
      </c>
      <c r="O304" s="45">
        <v>58519</v>
      </c>
      <c r="P304" s="46">
        <v>35.136830152735932</v>
      </c>
      <c r="Q304" s="45">
        <v>58864</v>
      </c>
      <c r="R304" s="46">
        <v>30.574520857126789</v>
      </c>
      <c r="S304" s="45">
        <v>59504</v>
      </c>
      <c r="T304" s="46">
        <v>33.471795813468653</v>
      </c>
      <c r="U304" s="45"/>
    </row>
    <row r="305" spans="1:21" ht="14.4" x14ac:dyDescent="0.3">
      <c r="A305" s="1" t="s">
        <v>568</v>
      </c>
      <c r="B305" s="1" t="s">
        <v>569</v>
      </c>
      <c r="C305" s="45">
        <v>184394</v>
      </c>
      <c r="D305" s="46">
        <v>589</v>
      </c>
      <c r="E305" s="45">
        <v>186304</v>
      </c>
      <c r="F305" s="46">
        <v>629</v>
      </c>
      <c r="G305" s="45">
        <v>187527</v>
      </c>
      <c r="H305" s="46">
        <v>341.40477626431061</v>
      </c>
      <c r="I305" s="45">
        <v>188971</v>
      </c>
      <c r="J305" s="46">
        <v>245.28238583336201</v>
      </c>
      <c r="K305" s="45">
        <v>191138</v>
      </c>
      <c r="L305" s="46">
        <v>286.44837277400643</v>
      </c>
      <c r="M305" s="45">
        <v>193315</v>
      </c>
      <c r="N305" s="46">
        <v>379.56229789701365</v>
      </c>
      <c r="O305" s="45">
        <v>194124</v>
      </c>
      <c r="P305" s="46">
        <v>379.80118756510677</v>
      </c>
      <c r="Q305" s="45">
        <v>195187</v>
      </c>
      <c r="R305" s="46">
        <v>432.9476095979241</v>
      </c>
      <c r="S305" s="45">
        <v>195680</v>
      </c>
      <c r="T305" s="46">
        <v>263.80215552349267</v>
      </c>
      <c r="U305" s="45"/>
    </row>
    <row r="306" spans="1:21" ht="14.4" x14ac:dyDescent="0.3">
      <c r="A306" s="1" t="s">
        <v>570</v>
      </c>
      <c r="B306" s="1" t="s">
        <v>571</v>
      </c>
      <c r="C306" s="45">
        <v>52440</v>
      </c>
      <c r="D306" s="46">
        <v>13</v>
      </c>
      <c r="E306" s="45">
        <v>52877</v>
      </c>
      <c r="F306" s="46">
        <v>18</v>
      </c>
      <c r="G306" s="45">
        <v>53287</v>
      </c>
      <c r="H306" s="46">
        <v>9.8294701156582889</v>
      </c>
      <c r="I306" s="45">
        <v>53808</v>
      </c>
      <c r="J306" s="46">
        <v>9.7278392107626885</v>
      </c>
      <c r="K306" s="45">
        <v>53897</v>
      </c>
      <c r="L306" s="46">
        <v>8.4998954072352504</v>
      </c>
      <c r="M306" s="45">
        <v>52812</v>
      </c>
      <c r="N306" s="46">
        <v>7.8375716217446083</v>
      </c>
      <c r="O306" s="45">
        <v>52565</v>
      </c>
      <c r="P306" s="46">
        <v>9.2629635635047922</v>
      </c>
      <c r="Q306" s="45">
        <v>53876</v>
      </c>
      <c r="R306" s="46">
        <v>12.533335598370201</v>
      </c>
      <c r="S306" s="45">
        <v>53699</v>
      </c>
      <c r="T306" s="46">
        <v>10.083899912462361</v>
      </c>
      <c r="U306" s="45"/>
    </row>
    <row r="307" spans="1:21" ht="14.4" x14ac:dyDescent="0.3">
      <c r="A307" s="1" t="s">
        <v>572</v>
      </c>
      <c r="B307" s="1" t="s">
        <v>573</v>
      </c>
      <c r="C307" s="45">
        <v>210248</v>
      </c>
      <c r="D307" s="46">
        <v>76</v>
      </c>
      <c r="E307" s="45">
        <v>210758</v>
      </c>
      <c r="F307" s="46">
        <v>85</v>
      </c>
      <c r="G307" s="45">
        <v>211929</v>
      </c>
      <c r="H307" s="46">
        <v>62.68796596829106</v>
      </c>
      <c r="I307" s="45">
        <v>211947</v>
      </c>
      <c r="J307" s="46">
        <v>97.679894334045599</v>
      </c>
      <c r="K307" s="45">
        <v>212137</v>
      </c>
      <c r="L307" s="46">
        <v>106.52024302891309</v>
      </c>
      <c r="M307" s="45">
        <v>212976</v>
      </c>
      <c r="N307" s="46">
        <v>140.00575094479029</v>
      </c>
      <c r="O307" s="45">
        <v>214314</v>
      </c>
      <c r="P307" s="46">
        <v>147.16115027285909</v>
      </c>
      <c r="Q307" s="45">
        <v>216350</v>
      </c>
      <c r="R307" s="46">
        <v>237.87828789768409</v>
      </c>
      <c r="S307" s="45">
        <v>218459</v>
      </c>
      <c r="T307" s="46">
        <v>162.14638470349331</v>
      </c>
      <c r="U307" s="45"/>
    </row>
    <row r="308" spans="1:21" ht="14.4" x14ac:dyDescent="0.3">
      <c r="A308" s="1" t="s">
        <v>574</v>
      </c>
      <c r="B308" s="1" t="s">
        <v>575</v>
      </c>
      <c r="C308" s="45">
        <v>83094</v>
      </c>
      <c r="D308" s="46">
        <v>11</v>
      </c>
      <c r="E308" s="45">
        <v>83415</v>
      </c>
      <c r="F308" s="46">
        <v>7</v>
      </c>
      <c r="G308" s="45">
        <v>83333</v>
      </c>
      <c r="H308" s="46">
        <v>7.0084281401645727</v>
      </c>
      <c r="I308" s="45">
        <v>83895</v>
      </c>
      <c r="J308" s="46">
        <v>3.0715728255595751</v>
      </c>
      <c r="K308" s="45">
        <v>83955</v>
      </c>
      <c r="L308" s="46">
        <v>4.8961995976639994</v>
      </c>
      <c r="M308" s="45">
        <v>84809</v>
      </c>
      <c r="N308" s="46">
        <v>8.0032068963139693</v>
      </c>
      <c r="O308" s="45">
        <v>85192</v>
      </c>
      <c r="P308" s="46">
        <v>10.7587482799201</v>
      </c>
      <c r="Q308" s="45">
        <v>85708</v>
      </c>
      <c r="R308" s="46">
        <v>10.662472977407649</v>
      </c>
      <c r="S308" s="45">
        <v>86209</v>
      </c>
      <c r="T308" s="46">
        <v>9.5687991442234317</v>
      </c>
      <c r="U308" s="45"/>
    </row>
    <row r="309" spans="1:21" ht="14.4" x14ac:dyDescent="0.3">
      <c r="A309" s="1" t="s">
        <v>576</v>
      </c>
      <c r="B309" s="1" t="s">
        <v>577</v>
      </c>
      <c r="C309" s="45">
        <v>67479</v>
      </c>
      <c r="D309" s="46">
        <v>8</v>
      </c>
      <c r="E309" s="45">
        <v>67824</v>
      </c>
      <c r="F309" s="46">
        <v>8</v>
      </c>
      <c r="G309" s="45">
        <v>68053</v>
      </c>
      <c r="H309" s="46">
        <v>7.186095389163409</v>
      </c>
      <c r="I309" s="45">
        <v>68332</v>
      </c>
      <c r="J309" s="46">
        <v>7.7528521624679669</v>
      </c>
      <c r="K309" s="45">
        <v>68698</v>
      </c>
      <c r="L309" s="46">
        <v>4.4784697384108556</v>
      </c>
      <c r="M309" s="45">
        <v>69104</v>
      </c>
      <c r="N309" s="46">
        <v>10.619028932708996</v>
      </c>
      <c r="O309" s="45">
        <v>69418</v>
      </c>
      <c r="P309" s="46">
        <v>8.159023168386522</v>
      </c>
      <c r="Q309" s="45">
        <v>69787</v>
      </c>
      <c r="R309" s="46">
        <v>15.041421376175141</v>
      </c>
      <c r="S309" s="45">
        <v>70365</v>
      </c>
      <c r="T309" s="46">
        <v>6.6795298638593321</v>
      </c>
      <c r="U309" s="45"/>
    </row>
    <row r="310" spans="1:21" ht="14.4" x14ac:dyDescent="0.3">
      <c r="A310" s="1" t="s">
        <v>578</v>
      </c>
      <c r="B310" s="15" t="s">
        <v>579</v>
      </c>
      <c r="C310" s="45">
        <v>90123</v>
      </c>
      <c r="D310" s="46">
        <v>37</v>
      </c>
      <c r="E310" s="45">
        <v>90578</v>
      </c>
      <c r="F310" s="46">
        <v>43</v>
      </c>
      <c r="G310" s="45">
        <v>90729</v>
      </c>
      <c r="H310" s="46">
        <v>37.356093154803268</v>
      </c>
      <c r="I310" s="45">
        <v>91065</v>
      </c>
      <c r="J310" s="46">
        <v>68.736904920045163</v>
      </c>
      <c r="K310" s="45">
        <v>91232</v>
      </c>
      <c r="L310" s="46">
        <v>63.679454230310554</v>
      </c>
      <c r="M310" s="45">
        <v>92370</v>
      </c>
      <c r="N310" s="46">
        <v>89.038427893816475</v>
      </c>
      <c r="O310" s="45">
        <v>93192</v>
      </c>
      <c r="P310" s="46">
        <v>87.207916143140835</v>
      </c>
      <c r="Q310" s="45">
        <v>93966</v>
      </c>
      <c r="R310" s="46">
        <v>90.254979678029514</v>
      </c>
      <c r="S310" s="45">
        <v>94997</v>
      </c>
      <c r="T310" s="46">
        <v>59.943485758255022</v>
      </c>
      <c r="U310" s="45"/>
    </row>
    <row r="311" spans="1:21" ht="14.4" x14ac:dyDescent="0.3">
      <c r="A311" s="1" t="s">
        <v>580</v>
      </c>
      <c r="B311" s="1" t="s">
        <v>581</v>
      </c>
      <c r="C311" s="45">
        <v>256313</v>
      </c>
      <c r="D311" s="46">
        <v>60</v>
      </c>
      <c r="E311" s="45">
        <v>256893</v>
      </c>
      <c r="F311" s="46">
        <v>69</v>
      </c>
      <c r="G311" s="45">
        <v>257716</v>
      </c>
      <c r="H311" s="46">
        <v>53.631461531790428</v>
      </c>
      <c r="I311" s="45">
        <v>258424</v>
      </c>
      <c r="J311" s="46">
        <v>69.883562579424847</v>
      </c>
      <c r="K311" s="45">
        <v>258817</v>
      </c>
      <c r="L311" s="46">
        <v>125.61280976472642</v>
      </c>
      <c r="M311" s="45">
        <v>260256</v>
      </c>
      <c r="N311" s="46">
        <v>127.7825988204271</v>
      </c>
      <c r="O311" s="45">
        <v>260929</v>
      </c>
      <c r="P311" s="46">
        <v>121.9825552349554</v>
      </c>
      <c r="Q311" s="45">
        <v>262142</v>
      </c>
      <c r="R311" s="46">
        <v>169.27613073637499</v>
      </c>
      <c r="S311" s="45">
        <v>263375</v>
      </c>
      <c r="T311" s="46">
        <v>113.9885620112175</v>
      </c>
      <c r="U311" s="45"/>
    </row>
    <row r="312" spans="1:21" ht="14.4" x14ac:dyDescent="0.3">
      <c r="A312" s="1" t="s">
        <v>582</v>
      </c>
      <c r="B312" s="1" t="s">
        <v>583</v>
      </c>
      <c r="C312" s="45">
        <v>97662</v>
      </c>
      <c r="D312" s="46">
        <v>116</v>
      </c>
      <c r="E312" s="45">
        <v>99035</v>
      </c>
      <c r="F312" s="46">
        <v>128</v>
      </c>
      <c r="G312" s="45">
        <v>100496</v>
      </c>
      <c r="H312" s="46">
        <v>162.89974752070515</v>
      </c>
      <c r="I312" s="45">
        <v>101030</v>
      </c>
      <c r="J312" s="46">
        <v>154.6988686486655</v>
      </c>
      <c r="K312" s="45">
        <v>101819</v>
      </c>
      <c r="L312" s="46">
        <v>205.68813156405247</v>
      </c>
      <c r="M312" s="45">
        <v>103189</v>
      </c>
      <c r="N312" s="46">
        <v>276.67589011320695</v>
      </c>
      <c r="O312" s="45">
        <v>104455</v>
      </c>
      <c r="P312" s="46">
        <v>305.74814182385319</v>
      </c>
      <c r="Q312" s="45">
        <v>105291</v>
      </c>
      <c r="R312" s="46">
        <v>350.42996938013232</v>
      </c>
      <c r="S312" s="45">
        <v>106350</v>
      </c>
      <c r="T312" s="46">
        <v>261.97744730525511</v>
      </c>
      <c r="U312" s="45"/>
    </row>
    <row r="313" spans="1:21" ht="14.4" x14ac:dyDescent="0.3">
      <c r="A313" s="1" t="s">
        <v>584</v>
      </c>
      <c r="B313" s="1" t="s">
        <v>585</v>
      </c>
      <c r="C313" s="45">
        <v>79373</v>
      </c>
      <c r="D313" s="46">
        <v>319</v>
      </c>
      <c r="E313" s="45">
        <v>80283</v>
      </c>
      <c r="F313" s="46">
        <v>260</v>
      </c>
      <c r="G313" s="45">
        <v>80501</v>
      </c>
      <c r="H313" s="46">
        <v>213.56856985982319</v>
      </c>
      <c r="I313" s="45">
        <v>81878</v>
      </c>
      <c r="J313" s="46">
        <v>216.69995828121816</v>
      </c>
      <c r="K313" s="45">
        <v>83094</v>
      </c>
      <c r="L313" s="46">
        <v>204.51579230931179</v>
      </c>
      <c r="M313" s="45">
        <v>83906</v>
      </c>
      <c r="N313" s="46">
        <v>320.56432780550995</v>
      </c>
      <c r="O313" s="45">
        <v>84992</v>
      </c>
      <c r="P313" s="46">
        <v>602.1186808116895</v>
      </c>
      <c r="Q313" s="45">
        <v>86370</v>
      </c>
      <c r="R313" s="46">
        <v>702.88717726424909</v>
      </c>
      <c r="S313" s="45">
        <v>86882</v>
      </c>
      <c r="T313" s="46">
        <v>526.77689701223221</v>
      </c>
      <c r="U313" s="45"/>
    </row>
    <row r="314" spans="1:21" ht="14.4" x14ac:dyDescent="0.3">
      <c r="A314" s="1" t="s">
        <v>586</v>
      </c>
      <c r="B314" s="1" t="s">
        <v>587</v>
      </c>
      <c r="C314" s="45">
        <v>110137</v>
      </c>
      <c r="D314" s="46">
        <v>38</v>
      </c>
      <c r="E314" s="45">
        <v>111121</v>
      </c>
      <c r="F314" s="46">
        <v>46</v>
      </c>
      <c r="G314" s="45">
        <v>111248</v>
      </c>
      <c r="H314" s="46">
        <v>34.453692899138872</v>
      </c>
      <c r="I314" s="45">
        <v>111520</v>
      </c>
      <c r="J314" s="46">
        <v>127.41439608889223</v>
      </c>
      <c r="K314" s="45">
        <v>112910</v>
      </c>
      <c r="L314" s="46">
        <v>129.85558541621251</v>
      </c>
      <c r="M314" s="45">
        <v>113690</v>
      </c>
      <c r="N314" s="46">
        <v>61.007182056889505</v>
      </c>
      <c r="O314" s="45">
        <v>114497</v>
      </c>
      <c r="P314" s="46">
        <v>64.186488189567783</v>
      </c>
      <c r="Q314" s="45">
        <v>115168</v>
      </c>
      <c r="R314" s="46">
        <v>87.874863696187873</v>
      </c>
      <c r="S314" s="45">
        <v>115996</v>
      </c>
      <c r="T314" s="46">
        <v>68.179611925007961</v>
      </c>
      <c r="U314" s="45"/>
    </row>
    <row r="315" spans="1:21" ht="14.4" x14ac:dyDescent="0.3">
      <c r="A315" s="1" t="s">
        <v>588</v>
      </c>
      <c r="B315" s="1" t="s">
        <v>589</v>
      </c>
      <c r="C315" s="45">
        <v>92572</v>
      </c>
      <c r="D315" s="46">
        <v>49</v>
      </c>
      <c r="E315" s="45">
        <v>93397</v>
      </c>
      <c r="F315" s="46">
        <v>58</v>
      </c>
      <c r="G315" s="45">
        <v>94354</v>
      </c>
      <c r="H315" s="46">
        <v>41.62623346066956</v>
      </c>
      <c r="I315" s="45">
        <v>94806</v>
      </c>
      <c r="J315" s="46">
        <v>49.313617878952755</v>
      </c>
      <c r="K315" s="45">
        <v>94897</v>
      </c>
      <c r="L315" s="46">
        <v>65.649414420375678</v>
      </c>
      <c r="M315" s="45">
        <v>95228</v>
      </c>
      <c r="N315" s="46">
        <v>92.91232667962872</v>
      </c>
      <c r="O315" s="45">
        <v>95166</v>
      </c>
      <c r="P315" s="46">
        <v>125.9908571437667</v>
      </c>
      <c r="Q315" s="45">
        <v>96091</v>
      </c>
      <c r="R315" s="46">
        <v>140.6137332254095</v>
      </c>
      <c r="S315" s="45">
        <v>95817</v>
      </c>
      <c r="T315" s="46">
        <v>98.229871728625994</v>
      </c>
      <c r="U315" s="45"/>
    </row>
    <row r="316" spans="1:21" ht="14.4" x14ac:dyDescent="0.3">
      <c r="A316" s="1" t="s">
        <v>590</v>
      </c>
      <c r="B316" s="1" t="s">
        <v>591</v>
      </c>
      <c r="C316" s="45">
        <v>37417</v>
      </c>
      <c r="D316" s="46">
        <v>19</v>
      </c>
      <c r="E316" s="45">
        <v>37670</v>
      </c>
      <c r="F316" s="46">
        <v>24</v>
      </c>
      <c r="G316" s="45">
        <v>37581</v>
      </c>
      <c r="H316" s="46">
        <v>25.048459564846837</v>
      </c>
      <c r="I316" s="45">
        <v>37096</v>
      </c>
      <c r="J316" s="46">
        <v>28.001492422239874</v>
      </c>
      <c r="K316" s="45">
        <v>37791</v>
      </c>
      <c r="L316" s="46">
        <v>21.814154179443772</v>
      </c>
      <c r="M316" s="45">
        <v>38263</v>
      </c>
      <c r="N316" s="46">
        <v>22.716386004303168</v>
      </c>
      <c r="O316" s="45">
        <v>38352</v>
      </c>
      <c r="P316" s="46">
        <v>21.577298074236712</v>
      </c>
      <c r="Q316" s="45">
        <v>38949</v>
      </c>
      <c r="R316" s="46">
        <v>26.838626269403179</v>
      </c>
      <c r="S316" s="45">
        <v>39474</v>
      </c>
      <c r="T316" s="46">
        <v>14.5224369522559</v>
      </c>
      <c r="U316" s="45"/>
    </row>
    <row r="317" spans="1:21" ht="14.4" x14ac:dyDescent="0.3">
      <c r="A317" s="1" t="s">
        <v>592</v>
      </c>
      <c r="B317" s="1" t="s">
        <v>593</v>
      </c>
      <c r="C317" s="45">
        <v>52157</v>
      </c>
      <c r="D317" s="46">
        <v>36</v>
      </c>
      <c r="E317" s="45">
        <v>51949</v>
      </c>
      <c r="F317" s="46">
        <v>16</v>
      </c>
      <c r="G317" s="45">
        <v>51893</v>
      </c>
      <c r="H317" s="46">
        <v>30.863413024508986</v>
      </c>
      <c r="I317" s="45">
        <v>52157</v>
      </c>
      <c r="J317" s="46">
        <v>35.900173654609304</v>
      </c>
      <c r="K317" s="45">
        <v>52334</v>
      </c>
      <c r="L317" s="46">
        <v>29.722644854998368</v>
      </c>
      <c r="M317" s="45">
        <v>52848</v>
      </c>
      <c r="N317" s="46">
        <v>32.901597699907718</v>
      </c>
      <c r="O317" s="45">
        <v>53332</v>
      </c>
      <c r="P317" s="46">
        <v>37.112690100455247</v>
      </c>
      <c r="Q317" s="45">
        <v>53861</v>
      </c>
      <c r="R317" s="46">
        <v>43.768421339013187</v>
      </c>
      <c r="S317" s="45">
        <v>54311</v>
      </c>
      <c r="T317" s="46">
        <v>32.910825904321023</v>
      </c>
      <c r="U317" s="45"/>
    </row>
    <row r="318" spans="1:21" ht="14.4" x14ac:dyDescent="0.3">
      <c r="A318" s="1" t="s">
        <v>594</v>
      </c>
      <c r="B318" s="1" t="s">
        <v>595</v>
      </c>
      <c r="C318" s="45">
        <v>228948</v>
      </c>
      <c r="D318" s="46">
        <v>369</v>
      </c>
      <c r="E318" s="45">
        <v>231837</v>
      </c>
      <c r="F318" s="46">
        <v>479</v>
      </c>
      <c r="G318" s="45">
        <v>234487</v>
      </c>
      <c r="H318" s="46">
        <v>277.28562008631303</v>
      </c>
      <c r="I318" s="45">
        <v>236946</v>
      </c>
      <c r="J318" s="46">
        <v>383.77577282241015</v>
      </c>
      <c r="K318" s="45">
        <v>238674</v>
      </c>
      <c r="L318" s="46">
        <v>633.02423257634894</v>
      </c>
      <c r="M318" s="45">
        <v>241539</v>
      </c>
      <c r="N318" s="46">
        <v>795.21935697776507</v>
      </c>
      <c r="O318" s="45">
        <v>245186</v>
      </c>
      <c r="P318" s="46">
        <v>928.52286773576145</v>
      </c>
      <c r="Q318" s="45">
        <v>248121</v>
      </c>
      <c r="R318" s="46">
        <v>1391.9903484741619</v>
      </c>
      <c r="S318" s="45">
        <v>251332</v>
      </c>
      <c r="T318" s="46">
        <v>811.3828650359585</v>
      </c>
      <c r="U318" s="45"/>
    </row>
    <row r="319" spans="1:21" ht="14.4" x14ac:dyDescent="0.3">
      <c r="A319" s="1" t="s">
        <v>596</v>
      </c>
      <c r="B319" s="1" t="s">
        <v>597</v>
      </c>
      <c r="C319" s="45">
        <v>302303</v>
      </c>
      <c r="D319" s="46">
        <v>184</v>
      </c>
      <c r="E319" s="45">
        <v>306181</v>
      </c>
      <c r="F319" s="46">
        <v>326</v>
      </c>
      <c r="G319" s="45">
        <v>309042</v>
      </c>
      <c r="H319" s="46">
        <v>242.79593800159418</v>
      </c>
      <c r="I319" s="45">
        <v>311245</v>
      </c>
      <c r="J319" s="46">
        <v>300.14566932131527</v>
      </c>
      <c r="K319" s="45">
        <v>313980</v>
      </c>
      <c r="L319" s="46">
        <v>420.9867748100865</v>
      </c>
      <c r="M319" s="45">
        <v>316289</v>
      </c>
      <c r="N319" s="46">
        <v>556.45094589704195</v>
      </c>
      <c r="O319" s="45">
        <v>319101</v>
      </c>
      <c r="P319" s="46">
        <v>638.20715199281631</v>
      </c>
      <c r="Q319" s="45">
        <v>322631</v>
      </c>
      <c r="R319" s="46">
        <v>807.37089891171934</v>
      </c>
      <c r="S319" s="45">
        <v>325460</v>
      </c>
      <c r="T319" s="46">
        <v>518.26675685852831</v>
      </c>
      <c r="U319" s="45"/>
    </row>
    <row r="320" spans="1:21" ht="14.4" x14ac:dyDescent="0.3">
      <c r="A320" s="1" t="s">
        <v>598</v>
      </c>
      <c r="B320" s="1" t="s">
        <v>599</v>
      </c>
      <c r="C320" s="45">
        <v>108943</v>
      </c>
      <c r="D320" s="46">
        <v>75</v>
      </c>
      <c r="E320" s="45">
        <v>109014</v>
      </c>
      <c r="F320" s="46">
        <v>103</v>
      </c>
      <c r="G320" s="45">
        <v>108735</v>
      </c>
      <c r="H320" s="46">
        <v>76.815728958167284</v>
      </c>
      <c r="I320" s="45">
        <v>108662</v>
      </c>
      <c r="J320" s="46">
        <v>69.448133838407131</v>
      </c>
      <c r="K320" s="45">
        <v>108330</v>
      </c>
      <c r="L320" s="46">
        <v>90.356121135802653</v>
      </c>
      <c r="M320" s="45">
        <v>108152</v>
      </c>
      <c r="N320" s="46">
        <v>106.46541980042358</v>
      </c>
      <c r="O320" s="45">
        <v>108089</v>
      </c>
      <c r="P320" s="46">
        <v>85.645011115676411</v>
      </c>
      <c r="Q320" s="45">
        <v>108157</v>
      </c>
      <c r="R320" s="46">
        <v>118.4222291810821</v>
      </c>
      <c r="S320" s="45">
        <v>108370</v>
      </c>
      <c r="T320" s="46">
        <v>99.99870880500815</v>
      </c>
      <c r="U320" s="45"/>
    </row>
    <row r="321" spans="1:21" ht="14.4" x14ac:dyDescent="0.3">
      <c r="A321" s="1" t="s">
        <v>600</v>
      </c>
      <c r="B321" s="1" t="s">
        <v>922</v>
      </c>
      <c r="C321" s="45">
        <v>113590</v>
      </c>
      <c r="D321" s="46" t="s">
        <v>809</v>
      </c>
      <c r="E321" s="45">
        <v>113690</v>
      </c>
      <c r="F321" s="46" t="s">
        <v>809</v>
      </c>
      <c r="G321" s="45">
        <v>113880</v>
      </c>
      <c r="H321" s="46" t="s">
        <v>809</v>
      </c>
      <c r="I321" s="45">
        <v>113720</v>
      </c>
      <c r="J321" s="46" t="s">
        <v>809</v>
      </c>
      <c r="K321" s="45">
        <v>113880</v>
      </c>
      <c r="L321" s="46" t="s">
        <v>809</v>
      </c>
      <c r="M321" s="45">
        <v>114040</v>
      </c>
      <c r="N321" s="46" t="s">
        <v>809</v>
      </c>
      <c r="O321" s="45">
        <v>114030</v>
      </c>
      <c r="P321" s="46" t="s">
        <v>809</v>
      </c>
      <c r="Q321" s="45">
        <v>114530</v>
      </c>
      <c r="R321" s="46" t="s">
        <v>809</v>
      </c>
      <c r="S321" s="45">
        <v>115020</v>
      </c>
      <c r="T321" s="46" t="s">
        <v>809</v>
      </c>
      <c r="U321" s="45"/>
    </row>
    <row r="322" spans="1:21" ht="14.4" x14ac:dyDescent="0.3">
      <c r="A322" s="1" t="s">
        <v>601</v>
      </c>
      <c r="B322" s="1" t="s">
        <v>602</v>
      </c>
      <c r="C322" s="45">
        <v>112934</v>
      </c>
      <c r="D322" s="46">
        <v>84</v>
      </c>
      <c r="E322" s="45">
        <v>113786</v>
      </c>
      <c r="F322" s="46">
        <v>108</v>
      </c>
      <c r="G322" s="45">
        <v>114919</v>
      </c>
      <c r="H322" s="46">
        <v>131.42036972248823</v>
      </c>
      <c r="I322" s="45">
        <v>116067</v>
      </c>
      <c r="J322" s="46">
        <v>112.63921609454806</v>
      </c>
      <c r="K322" s="45">
        <v>117441</v>
      </c>
      <c r="L322" s="46">
        <v>122.76430720422798</v>
      </c>
      <c r="M322" s="45">
        <v>118959</v>
      </c>
      <c r="N322" s="46">
        <v>145.79709581275199</v>
      </c>
      <c r="O322" s="45">
        <v>120141</v>
      </c>
      <c r="P322" s="46">
        <v>128.8648587044803</v>
      </c>
      <c r="Q322" s="45">
        <v>121345</v>
      </c>
      <c r="R322" s="46">
        <v>158.36766434469669</v>
      </c>
      <c r="S322" s="45">
        <v>122178</v>
      </c>
      <c r="T322" s="46">
        <v>130.1304696949646</v>
      </c>
      <c r="U322" s="45"/>
    </row>
    <row r="323" spans="1:21" ht="14.4" x14ac:dyDescent="0.3">
      <c r="A323" s="1" t="s">
        <v>603</v>
      </c>
      <c r="B323" s="1" t="s">
        <v>604</v>
      </c>
      <c r="C323" s="45">
        <v>274153</v>
      </c>
      <c r="D323" s="46">
        <v>66</v>
      </c>
      <c r="E323" s="45">
        <v>273820</v>
      </c>
      <c r="F323" s="46">
        <v>100</v>
      </c>
      <c r="G323" s="45">
        <v>273969</v>
      </c>
      <c r="H323" s="46">
        <v>80.375069386583959</v>
      </c>
      <c r="I323" s="45">
        <v>273798</v>
      </c>
      <c r="J323" s="46">
        <v>92.199652068341834</v>
      </c>
      <c r="K323" s="45">
        <v>273372</v>
      </c>
      <c r="L323" s="46">
        <v>109.17504984744397</v>
      </c>
      <c r="M323" s="45">
        <v>273856</v>
      </c>
      <c r="N323" s="46">
        <v>140.77733390399197</v>
      </c>
      <c r="O323" s="45">
        <v>274089</v>
      </c>
      <c r="P323" s="46">
        <v>148.19004452334249</v>
      </c>
      <c r="Q323" s="45">
        <v>274853</v>
      </c>
      <c r="R323" s="46">
        <v>195.08633548577549</v>
      </c>
      <c r="S323" s="45">
        <v>274589</v>
      </c>
      <c r="T323" s="46">
        <v>149.49091042093559</v>
      </c>
      <c r="U323" s="45"/>
    </row>
    <row r="324" spans="1:21" ht="14.4" x14ac:dyDescent="0.3">
      <c r="A324" s="1" t="s">
        <v>605</v>
      </c>
      <c r="B324" s="1" t="s">
        <v>606</v>
      </c>
      <c r="C324" s="45">
        <v>82374</v>
      </c>
      <c r="D324" s="46">
        <v>24</v>
      </c>
      <c r="E324" s="45">
        <v>83163</v>
      </c>
      <c r="F324" s="46">
        <v>25</v>
      </c>
      <c r="G324" s="45">
        <v>83547</v>
      </c>
      <c r="H324" s="46">
        <v>37.965250718747846</v>
      </c>
      <c r="I324" s="45">
        <v>84199</v>
      </c>
      <c r="J324" s="46">
        <v>37.851583227327311</v>
      </c>
      <c r="K324" s="45">
        <v>84893</v>
      </c>
      <c r="L324" s="46">
        <v>50.357594606096555</v>
      </c>
      <c r="M324" s="45">
        <v>85622</v>
      </c>
      <c r="N324" s="46">
        <v>85.329705146168777</v>
      </c>
      <c r="O324" s="45">
        <v>86215</v>
      </c>
      <c r="P324" s="46">
        <v>51.086581470077107</v>
      </c>
      <c r="Q324" s="45">
        <v>86942</v>
      </c>
      <c r="R324" s="46">
        <v>83.8226948323138</v>
      </c>
      <c r="S324" s="45">
        <v>87887</v>
      </c>
      <c r="T324" s="46">
        <v>62.423383416017273</v>
      </c>
      <c r="U324" s="45"/>
    </row>
    <row r="325" spans="1:21" ht="14.4" x14ac:dyDescent="0.3">
      <c r="A325" s="1" t="s">
        <v>607</v>
      </c>
      <c r="B325" s="1" t="s">
        <v>608</v>
      </c>
      <c r="C325" s="45">
        <v>113754</v>
      </c>
      <c r="D325" s="46">
        <v>87</v>
      </c>
      <c r="E325" s="45">
        <v>114509</v>
      </c>
      <c r="F325" s="46">
        <v>71</v>
      </c>
      <c r="G325" s="45">
        <v>115351</v>
      </c>
      <c r="H325" s="46">
        <v>196.41136342497239</v>
      </c>
      <c r="I325" s="45">
        <v>116306</v>
      </c>
      <c r="J325" s="46">
        <v>73.918320757866184</v>
      </c>
      <c r="K325" s="45">
        <v>116889</v>
      </c>
      <c r="L325" s="46">
        <v>96.507706937475902</v>
      </c>
      <c r="M325" s="45">
        <v>117625</v>
      </c>
      <c r="N325" s="46">
        <v>116.64860284924497</v>
      </c>
      <c r="O325" s="45">
        <v>118165</v>
      </c>
      <c r="P325" s="46">
        <v>103.3432146280616</v>
      </c>
      <c r="Q325" s="45">
        <v>119011</v>
      </c>
      <c r="R325" s="46">
        <v>169.03522794980009</v>
      </c>
      <c r="S325" s="45">
        <v>119429</v>
      </c>
      <c r="T325" s="46">
        <v>109.74260612786929</v>
      </c>
      <c r="U325" s="45"/>
    </row>
    <row r="326" spans="1:21" ht="14.4" x14ac:dyDescent="0.3">
      <c r="A326" s="1" t="s">
        <v>609</v>
      </c>
      <c r="B326" s="1" t="s">
        <v>610</v>
      </c>
      <c r="C326" s="45">
        <v>538385</v>
      </c>
      <c r="D326" s="46">
        <v>2077</v>
      </c>
      <c r="E326" s="45">
        <v>544613</v>
      </c>
      <c r="F326" s="46">
        <v>1936</v>
      </c>
      <c r="G326" s="45">
        <v>551756</v>
      </c>
      <c r="H326" s="46">
        <v>1564.404075554653</v>
      </c>
      <c r="I326" s="45">
        <v>557276</v>
      </c>
      <c r="J326" s="46">
        <v>2293.8948153093729</v>
      </c>
      <c r="K326" s="45">
        <v>560199</v>
      </c>
      <c r="L326" s="46">
        <v>2996.5832128333263</v>
      </c>
      <c r="M326" s="45">
        <v>563463</v>
      </c>
      <c r="N326" s="46">
        <v>3821.8510578294918</v>
      </c>
      <c r="O326" s="45">
        <v>569177</v>
      </c>
      <c r="P326" s="46">
        <v>2384.6859237375388</v>
      </c>
      <c r="Q326" s="45">
        <v>574050</v>
      </c>
      <c r="R326" s="46">
        <v>3533.726307541885</v>
      </c>
      <c r="S326" s="45">
        <v>577789</v>
      </c>
      <c r="T326" s="46">
        <v>2116.667379191294</v>
      </c>
      <c r="U326" s="45"/>
    </row>
    <row r="327" spans="1:21" ht="14.4" x14ac:dyDescent="0.3">
      <c r="A327" s="1" t="s">
        <v>612</v>
      </c>
      <c r="B327" s="1" t="s">
        <v>613</v>
      </c>
      <c r="C327" s="45">
        <v>22790</v>
      </c>
      <c r="D327" s="46" t="s">
        <v>809</v>
      </c>
      <c r="E327" s="45">
        <v>23060</v>
      </c>
      <c r="F327" s="46" t="s">
        <v>809</v>
      </c>
      <c r="G327" s="45">
        <v>23240</v>
      </c>
      <c r="H327" s="46" t="s">
        <v>809</v>
      </c>
      <c r="I327" s="45">
        <v>23210</v>
      </c>
      <c r="J327" s="46" t="s">
        <v>809</v>
      </c>
      <c r="K327" s="45">
        <v>23200</v>
      </c>
      <c r="L327" s="46" t="s">
        <v>809</v>
      </c>
      <c r="M327" s="45">
        <v>23220</v>
      </c>
      <c r="N327" s="46" t="s">
        <v>809</v>
      </c>
      <c r="O327" s="45">
        <v>23200</v>
      </c>
      <c r="P327" s="46" t="s">
        <v>809</v>
      </c>
      <c r="Q327" s="45">
        <v>23200</v>
      </c>
      <c r="R327" s="46" t="s">
        <v>809</v>
      </c>
      <c r="S327" s="45">
        <v>23080</v>
      </c>
      <c r="T327" s="46" t="s">
        <v>809</v>
      </c>
      <c r="U327" s="45"/>
    </row>
    <row r="328" spans="1:21" ht="14.4" x14ac:dyDescent="0.3">
      <c r="A328" s="1" t="s">
        <v>614</v>
      </c>
      <c r="B328" s="1" t="s">
        <v>615</v>
      </c>
      <c r="C328" s="45">
        <v>302069</v>
      </c>
      <c r="D328" s="46">
        <v>262</v>
      </c>
      <c r="E328" s="45">
        <v>304523</v>
      </c>
      <c r="F328" s="46">
        <v>212</v>
      </c>
      <c r="G328" s="45">
        <v>307108</v>
      </c>
      <c r="H328" s="46">
        <v>149.73319377563186</v>
      </c>
      <c r="I328" s="45">
        <v>308416</v>
      </c>
      <c r="J328" s="46">
        <v>155.46994245954991</v>
      </c>
      <c r="K328" s="45">
        <v>309085</v>
      </c>
      <c r="L328" s="46">
        <v>167.33257367642403</v>
      </c>
      <c r="M328" s="45">
        <v>310774</v>
      </c>
      <c r="N328" s="46">
        <v>206.79551356857809</v>
      </c>
      <c r="O328" s="45">
        <v>312227</v>
      </c>
      <c r="P328" s="46">
        <v>216.36823107630559</v>
      </c>
      <c r="Q328" s="45">
        <v>314392</v>
      </c>
      <c r="R328" s="46">
        <v>248.125565324143</v>
      </c>
      <c r="S328" s="45">
        <v>317459</v>
      </c>
      <c r="T328" s="46">
        <v>181.3068360308699</v>
      </c>
      <c r="U328" s="45"/>
    </row>
    <row r="329" spans="1:21" ht="14.4" x14ac:dyDescent="0.3">
      <c r="A329" s="1" t="s">
        <v>616</v>
      </c>
      <c r="B329" s="1" t="s">
        <v>617</v>
      </c>
      <c r="C329" s="45">
        <v>134742</v>
      </c>
      <c r="D329" s="46">
        <v>237</v>
      </c>
      <c r="E329" s="45">
        <v>137800</v>
      </c>
      <c r="F329" s="46">
        <v>270</v>
      </c>
      <c r="G329" s="45">
        <v>140713</v>
      </c>
      <c r="H329" s="46">
        <v>252.76687869067896</v>
      </c>
      <c r="I329" s="45">
        <v>141820</v>
      </c>
      <c r="J329" s="46">
        <v>327.43169134294351</v>
      </c>
      <c r="K329" s="45">
        <v>142672</v>
      </c>
      <c r="L329" s="46">
        <v>337.75873418840411</v>
      </c>
      <c r="M329" s="45">
        <v>144340</v>
      </c>
      <c r="N329" s="46">
        <v>504.38871348770709</v>
      </c>
      <c r="O329" s="45">
        <v>146038</v>
      </c>
      <c r="P329" s="46">
        <v>665.35054784643307</v>
      </c>
      <c r="Q329" s="45">
        <v>147736</v>
      </c>
      <c r="R329" s="46">
        <v>661.29963318608816</v>
      </c>
      <c r="S329" s="45">
        <v>148768</v>
      </c>
      <c r="T329" s="46">
        <v>504.5089471017946</v>
      </c>
      <c r="U329" s="45"/>
    </row>
    <row r="330" spans="1:21" ht="14.4" x14ac:dyDescent="0.3">
      <c r="A330" s="1" t="s">
        <v>618</v>
      </c>
      <c r="B330" s="1" t="s">
        <v>619</v>
      </c>
      <c r="C330" s="45">
        <v>205470</v>
      </c>
      <c r="D330" s="46">
        <v>68</v>
      </c>
      <c r="E330" s="45">
        <v>206329</v>
      </c>
      <c r="F330" s="46">
        <v>68</v>
      </c>
      <c r="G330" s="45">
        <v>206856</v>
      </c>
      <c r="H330" s="46">
        <v>88.824022362864241</v>
      </c>
      <c r="I330" s="45">
        <v>207450</v>
      </c>
      <c r="J330" s="46">
        <v>152.47971075055787</v>
      </c>
      <c r="K330" s="45">
        <v>209140</v>
      </c>
      <c r="L330" s="46">
        <v>337.87582618096008</v>
      </c>
      <c r="M330" s="45">
        <v>210227</v>
      </c>
      <c r="N330" s="46">
        <v>133.09227006518677</v>
      </c>
      <c r="O330" s="45">
        <v>210834</v>
      </c>
      <c r="P330" s="46">
        <v>171.29857627350509</v>
      </c>
      <c r="Q330" s="45">
        <v>212166</v>
      </c>
      <c r="R330" s="46">
        <v>176.36445443737051</v>
      </c>
      <c r="S330" s="45">
        <v>213933</v>
      </c>
      <c r="T330" s="46">
        <v>123.27509034728141</v>
      </c>
      <c r="U330" s="45"/>
    </row>
    <row r="331" spans="1:21" ht="14.4" x14ac:dyDescent="0.3">
      <c r="A331" s="1" t="s">
        <v>923</v>
      </c>
      <c r="B331" s="1" t="s">
        <v>859</v>
      </c>
      <c r="C331" s="45">
        <v>144376</v>
      </c>
      <c r="D331" s="46">
        <v>149</v>
      </c>
      <c r="E331" s="45">
        <v>144946</v>
      </c>
      <c r="F331" s="46">
        <v>141</v>
      </c>
      <c r="G331" s="45">
        <v>145143</v>
      </c>
      <c r="H331" s="46">
        <v>120.53114320538103</v>
      </c>
      <c r="I331" s="45">
        <v>146042</v>
      </c>
      <c r="J331" s="46">
        <v>187.16123496401769</v>
      </c>
      <c r="K331" s="45">
        <v>146597</v>
      </c>
      <c r="L331" s="46">
        <v>222.22788476397471</v>
      </c>
      <c r="M331" s="45">
        <v>147319</v>
      </c>
      <c r="N331" s="46">
        <v>225.70115773284004</v>
      </c>
      <c r="O331" s="45">
        <v>148759</v>
      </c>
      <c r="P331" s="46">
        <v>265.36679585059989</v>
      </c>
      <c r="Q331" s="45">
        <v>150444</v>
      </c>
      <c r="R331" s="46">
        <v>274.27051909556036</v>
      </c>
      <c r="S331" s="45">
        <v>152288</v>
      </c>
      <c r="T331" s="46">
        <v>184.0785430666719</v>
      </c>
      <c r="U331" s="45"/>
    </row>
    <row r="332" spans="1:21" ht="14.4" x14ac:dyDescent="0.3">
      <c r="A332" s="1" t="s">
        <v>620</v>
      </c>
      <c r="B332" s="1" t="s">
        <v>621</v>
      </c>
      <c r="C332" s="45">
        <v>112490</v>
      </c>
      <c r="D332" s="46" t="s">
        <v>809</v>
      </c>
      <c r="E332" s="45">
        <v>112600</v>
      </c>
      <c r="F332" s="46" t="s">
        <v>809</v>
      </c>
      <c r="G332" s="45">
        <v>112980</v>
      </c>
      <c r="H332" s="46" t="s">
        <v>809</v>
      </c>
      <c r="I332" s="45">
        <v>112920</v>
      </c>
      <c r="J332" s="46" t="s">
        <v>809</v>
      </c>
      <c r="K332" s="45">
        <v>112870</v>
      </c>
      <c r="L332" s="46" t="s">
        <v>809</v>
      </c>
      <c r="M332" s="45">
        <v>112530</v>
      </c>
      <c r="N332" s="46" t="s">
        <v>809</v>
      </c>
      <c r="O332" s="45">
        <v>112400</v>
      </c>
      <c r="P332" s="46" t="s">
        <v>809</v>
      </c>
      <c r="Q332" s="45">
        <v>112470</v>
      </c>
      <c r="R332" s="46" t="s">
        <v>809</v>
      </c>
      <c r="S332" s="45">
        <v>112680</v>
      </c>
      <c r="T332" s="46" t="s">
        <v>809</v>
      </c>
      <c r="U332" s="45"/>
    </row>
    <row r="333" spans="1:21" ht="14.4" x14ac:dyDescent="0.3">
      <c r="A333" s="1" t="s">
        <v>623</v>
      </c>
      <c r="B333" s="1" t="s">
        <v>624</v>
      </c>
      <c r="C333" s="45">
        <v>145679</v>
      </c>
      <c r="D333" s="46">
        <v>174</v>
      </c>
      <c r="E333" s="45">
        <v>147890</v>
      </c>
      <c r="F333" s="46">
        <v>225</v>
      </c>
      <c r="G333" s="45">
        <v>149842</v>
      </c>
      <c r="H333" s="46">
        <v>217.27889065079859</v>
      </c>
      <c r="I333" s="45">
        <v>150906</v>
      </c>
      <c r="J333" s="46">
        <v>252.58388614791312</v>
      </c>
      <c r="K333" s="45">
        <v>151188</v>
      </c>
      <c r="L333" s="46">
        <v>234.92411865109131</v>
      </c>
      <c r="M333" s="45">
        <v>152932</v>
      </c>
      <c r="N333" s="46">
        <v>371.42371936678092</v>
      </c>
      <c r="O333" s="45">
        <v>154488</v>
      </c>
      <c r="P333" s="46">
        <v>267.20364247003778</v>
      </c>
      <c r="Q333" s="45">
        <v>156020</v>
      </c>
      <c r="R333" s="46">
        <v>264.59851432083508</v>
      </c>
      <c r="S333" s="45">
        <v>156705</v>
      </c>
      <c r="T333" s="46">
        <v>277.91448557969738</v>
      </c>
      <c r="U333" s="45"/>
    </row>
    <row r="334" spans="1:21" ht="14.4" x14ac:dyDescent="0.3">
      <c r="A334" s="1" t="s">
        <v>625</v>
      </c>
      <c r="B334" s="1" t="s">
        <v>626</v>
      </c>
      <c r="C334" s="45">
        <v>93015</v>
      </c>
      <c r="D334" s="46">
        <v>9</v>
      </c>
      <c r="E334" s="45">
        <v>94095</v>
      </c>
      <c r="F334" s="46">
        <v>16</v>
      </c>
      <c r="G334" s="45">
        <v>94915</v>
      </c>
      <c r="H334" s="46">
        <v>26.560491785907821</v>
      </c>
      <c r="I334" s="45">
        <v>95934</v>
      </c>
      <c r="J334" s="46">
        <v>35.910704087084788</v>
      </c>
      <c r="K334" s="45">
        <v>97111</v>
      </c>
      <c r="L334" s="46">
        <v>29.560862096649327</v>
      </c>
      <c r="M334" s="45">
        <v>98395</v>
      </c>
      <c r="N334" s="46">
        <v>18.918411906373851</v>
      </c>
      <c r="O334" s="45">
        <v>99345</v>
      </c>
      <c r="P334" s="46">
        <v>28.65406639522358</v>
      </c>
      <c r="Q334" s="45">
        <v>100421</v>
      </c>
      <c r="R334" s="46">
        <v>35.998161845223692</v>
      </c>
      <c r="S334" s="45">
        <v>102385</v>
      </c>
      <c r="T334" s="46">
        <v>25.711938139153901</v>
      </c>
      <c r="U334" s="45"/>
    </row>
    <row r="335" spans="1:21" ht="14.4" x14ac:dyDescent="0.3">
      <c r="A335" s="1" t="s">
        <v>627</v>
      </c>
      <c r="B335" s="1" t="s">
        <v>628</v>
      </c>
      <c r="C335" s="45">
        <v>259730</v>
      </c>
      <c r="D335" s="46">
        <v>365</v>
      </c>
      <c r="E335" s="45">
        <v>261471</v>
      </c>
      <c r="F335" s="46">
        <v>376</v>
      </c>
      <c r="G335" s="45">
        <v>263417</v>
      </c>
      <c r="H335" s="46">
        <v>197.33864584559515</v>
      </c>
      <c r="I335" s="45">
        <v>266193</v>
      </c>
      <c r="J335" s="46">
        <v>269.20732913503753</v>
      </c>
      <c r="K335" s="45">
        <v>268951</v>
      </c>
      <c r="L335" s="46">
        <v>299.65570371141234</v>
      </c>
      <c r="M335" s="45">
        <v>270994</v>
      </c>
      <c r="N335" s="46">
        <v>583.75557491266716</v>
      </c>
      <c r="O335" s="45">
        <v>273952</v>
      </c>
      <c r="P335" s="46">
        <v>698.29908892092953</v>
      </c>
      <c r="Q335" s="45">
        <v>276677</v>
      </c>
      <c r="R335" s="46">
        <v>1460.6257083479229</v>
      </c>
      <c r="S335" s="45">
        <v>279027</v>
      </c>
      <c r="T335" s="46">
        <v>812.15769717812941</v>
      </c>
      <c r="U335" s="45"/>
    </row>
    <row r="336" spans="1:21" ht="14.4" x14ac:dyDescent="0.3">
      <c r="A336" s="1" t="s">
        <v>629</v>
      </c>
      <c r="B336" s="1" t="s">
        <v>630</v>
      </c>
      <c r="C336" s="45">
        <v>83368</v>
      </c>
      <c r="D336" s="46">
        <v>44</v>
      </c>
      <c r="E336" s="45">
        <v>83516</v>
      </c>
      <c r="F336" s="46">
        <v>50</v>
      </c>
      <c r="G336" s="45">
        <v>83563</v>
      </c>
      <c r="H336" s="46">
        <v>18.440673303300439</v>
      </c>
      <c r="I336" s="45">
        <v>83703</v>
      </c>
      <c r="J336" s="46">
        <v>29.289255833352065</v>
      </c>
      <c r="K336" s="45">
        <v>84112</v>
      </c>
      <c r="L336" s="46">
        <v>32.345532002349067</v>
      </c>
      <c r="M336" s="45">
        <v>84435</v>
      </c>
      <c r="N336" s="46">
        <v>45.534366029289274</v>
      </c>
      <c r="O336" s="45">
        <v>84886</v>
      </c>
      <c r="P336" s="46">
        <v>45.109000787641421</v>
      </c>
      <c r="Q336" s="45">
        <v>84834</v>
      </c>
      <c r="R336" s="46">
        <v>56.798835163915598</v>
      </c>
      <c r="S336" s="45">
        <v>85340</v>
      </c>
      <c r="T336" s="46">
        <v>35.057505556838869</v>
      </c>
      <c r="U336" s="45"/>
    </row>
    <row r="337" spans="1:21" ht="14.4" x14ac:dyDescent="0.3">
      <c r="A337" s="1" t="s">
        <v>631</v>
      </c>
      <c r="B337" s="1" t="s">
        <v>632</v>
      </c>
      <c r="C337" s="45">
        <v>86987</v>
      </c>
      <c r="D337" s="46">
        <v>157</v>
      </c>
      <c r="E337" s="45">
        <v>87905</v>
      </c>
      <c r="F337" s="46">
        <v>180</v>
      </c>
      <c r="G337" s="45">
        <v>88390</v>
      </c>
      <c r="H337" s="46">
        <v>233.9457805428396</v>
      </c>
      <c r="I337" s="45">
        <v>88546</v>
      </c>
      <c r="J337" s="46">
        <v>339.23851613217471</v>
      </c>
      <c r="K337" s="45">
        <v>89184</v>
      </c>
      <c r="L337" s="46">
        <v>589.07918345610301</v>
      </c>
      <c r="M337" s="45">
        <v>90382</v>
      </c>
      <c r="N337" s="46">
        <v>501.78342844391034</v>
      </c>
      <c r="O337" s="45">
        <v>91245</v>
      </c>
      <c r="P337" s="46">
        <v>450.89477714107699</v>
      </c>
      <c r="Q337" s="45">
        <v>92527</v>
      </c>
      <c r="R337" s="46">
        <v>745.78169585353658</v>
      </c>
      <c r="S337" s="45">
        <v>93295</v>
      </c>
      <c r="T337" s="46">
        <v>460.01770040297311</v>
      </c>
      <c r="U337" s="45"/>
    </row>
    <row r="338" spans="1:21" ht="14.4" x14ac:dyDescent="0.3">
      <c r="A338" s="1" t="s">
        <v>633</v>
      </c>
      <c r="B338" s="1" t="s">
        <v>634</v>
      </c>
      <c r="C338" s="45">
        <v>132188</v>
      </c>
      <c r="D338" s="46">
        <v>213</v>
      </c>
      <c r="E338" s="45">
        <v>133144</v>
      </c>
      <c r="F338" s="46">
        <v>189</v>
      </c>
      <c r="G338" s="45">
        <v>134125</v>
      </c>
      <c r="H338" s="46">
        <v>258.44225719230224</v>
      </c>
      <c r="I338" s="45">
        <v>135212</v>
      </c>
      <c r="J338" s="46">
        <v>170.52638288658747</v>
      </c>
      <c r="K338" s="45">
        <v>136612</v>
      </c>
      <c r="L338" s="46">
        <v>219.21662904571394</v>
      </c>
      <c r="M338" s="45">
        <v>138339</v>
      </c>
      <c r="N338" s="46">
        <v>219.14739026826084</v>
      </c>
      <c r="O338" s="45">
        <v>139376</v>
      </c>
      <c r="P338" s="46">
        <v>194.22404925475431</v>
      </c>
      <c r="Q338" s="45">
        <v>140900</v>
      </c>
      <c r="R338" s="46">
        <v>305.42658309452912</v>
      </c>
      <c r="S338" s="45">
        <v>141662</v>
      </c>
      <c r="T338" s="46">
        <v>180.91408652781649</v>
      </c>
      <c r="U338" s="45"/>
    </row>
    <row r="339" spans="1:21" ht="14.4" x14ac:dyDescent="0.3">
      <c r="A339" s="1" t="s">
        <v>635</v>
      </c>
      <c r="B339" s="1" t="s">
        <v>636</v>
      </c>
      <c r="C339" s="45">
        <v>104410</v>
      </c>
      <c r="D339" s="46">
        <v>57</v>
      </c>
      <c r="E339" s="45">
        <v>104143</v>
      </c>
      <c r="F339" s="46">
        <v>68</v>
      </c>
      <c r="G339" s="45">
        <v>103713</v>
      </c>
      <c r="H339" s="46">
        <v>49.006289903756205</v>
      </c>
      <c r="I339" s="45">
        <v>103544</v>
      </c>
      <c r="J339" s="46">
        <v>157.75741098102642</v>
      </c>
      <c r="K339" s="45">
        <v>103593</v>
      </c>
      <c r="L339" s="46">
        <v>208.73521113549742</v>
      </c>
      <c r="M339" s="45">
        <v>103501</v>
      </c>
      <c r="N339" s="46">
        <v>196.78784044627278</v>
      </c>
      <c r="O339" s="45">
        <v>103776</v>
      </c>
      <c r="P339" s="46">
        <v>167.1690883073087</v>
      </c>
      <c r="Q339" s="45">
        <v>103826</v>
      </c>
      <c r="R339" s="46">
        <v>266.91057723064222</v>
      </c>
      <c r="S339" s="45">
        <v>104321</v>
      </c>
      <c r="T339" s="46">
        <v>163.33775513607111</v>
      </c>
      <c r="U339" s="45"/>
    </row>
    <row r="340" spans="1:21" ht="14.4" x14ac:dyDescent="0.3">
      <c r="A340" s="1" t="s">
        <v>637</v>
      </c>
      <c r="B340" s="1" t="s">
        <v>638</v>
      </c>
      <c r="C340" s="45">
        <v>312180</v>
      </c>
      <c r="D340" s="46" t="s">
        <v>809</v>
      </c>
      <c r="E340" s="45">
        <v>313180</v>
      </c>
      <c r="F340" s="46" t="s">
        <v>809</v>
      </c>
      <c r="G340" s="45">
        <v>313900</v>
      </c>
      <c r="H340" s="46" t="s">
        <v>809</v>
      </c>
      <c r="I340" s="45">
        <v>314330</v>
      </c>
      <c r="J340" s="46" t="s">
        <v>809</v>
      </c>
      <c r="K340" s="45">
        <v>314810</v>
      </c>
      <c r="L340" s="46" t="s">
        <v>809</v>
      </c>
      <c r="M340" s="45">
        <v>315300</v>
      </c>
      <c r="N340" s="46" t="s">
        <v>809</v>
      </c>
      <c r="O340" s="45">
        <v>316230</v>
      </c>
      <c r="P340" s="46" t="s">
        <v>809</v>
      </c>
      <c r="Q340" s="45">
        <v>317100</v>
      </c>
      <c r="R340" s="46" t="s">
        <v>809</v>
      </c>
      <c r="S340" s="45">
        <v>318170</v>
      </c>
      <c r="T340" s="46" t="s">
        <v>809</v>
      </c>
      <c r="U340" s="45"/>
    </row>
    <row r="341" spans="1:21" ht="14.4" x14ac:dyDescent="0.3">
      <c r="A341" s="1" t="s">
        <v>639</v>
      </c>
      <c r="B341" s="1" t="s">
        <v>640</v>
      </c>
      <c r="C341" s="45">
        <v>120488</v>
      </c>
      <c r="D341" s="46">
        <v>28</v>
      </c>
      <c r="E341" s="45">
        <v>122611</v>
      </c>
      <c r="F341" s="46">
        <v>46</v>
      </c>
      <c r="G341" s="45">
        <v>124495</v>
      </c>
      <c r="H341" s="46">
        <v>32.561263460460033</v>
      </c>
      <c r="I341" s="45">
        <v>125987</v>
      </c>
      <c r="J341" s="46">
        <v>39.486097973404199</v>
      </c>
      <c r="K341" s="45">
        <v>127682</v>
      </c>
      <c r="L341" s="46">
        <v>43.558535150738294</v>
      </c>
      <c r="M341" s="45">
        <v>129345</v>
      </c>
      <c r="N341" s="46">
        <v>71.807145160524371</v>
      </c>
      <c r="O341" s="45">
        <v>131199</v>
      </c>
      <c r="P341" s="46">
        <v>82.267145812714688</v>
      </c>
      <c r="Q341" s="45">
        <v>132965</v>
      </c>
      <c r="R341" s="46">
        <v>64.029508525969987</v>
      </c>
      <c r="S341" s="45">
        <v>135471</v>
      </c>
      <c r="T341" s="46">
        <v>57.782978778670923</v>
      </c>
      <c r="U341" s="45"/>
    </row>
    <row r="342" spans="1:21" ht="14.4" x14ac:dyDescent="0.3">
      <c r="A342" s="1" t="s">
        <v>642</v>
      </c>
      <c r="B342" s="1" t="s">
        <v>643</v>
      </c>
      <c r="C342" s="45">
        <v>133466</v>
      </c>
      <c r="D342" s="46">
        <v>88</v>
      </c>
      <c r="E342" s="45">
        <v>133915</v>
      </c>
      <c r="F342" s="46">
        <v>101</v>
      </c>
      <c r="G342" s="45">
        <v>134961</v>
      </c>
      <c r="H342" s="46">
        <v>86.757441542721921</v>
      </c>
      <c r="I342" s="45">
        <v>135722</v>
      </c>
      <c r="J342" s="46">
        <v>116.67593709962324</v>
      </c>
      <c r="K342" s="45">
        <v>136328</v>
      </c>
      <c r="L342" s="46">
        <v>116.49475450906755</v>
      </c>
      <c r="M342" s="45">
        <v>137477</v>
      </c>
      <c r="N342" s="46">
        <v>156.50146561009086</v>
      </c>
      <c r="O342" s="45">
        <v>138177</v>
      </c>
      <c r="P342" s="46">
        <v>156.82151078830489</v>
      </c>
      <c r="Q342" s="45">
        <v>139156</v>
      </c>
      <c r="R342" s="46">
        <v>207.57892262802349</v>
      </c>
      <c r="S342" s="45">
        <v>139767</v>
      </c>
      <c r="T342" s="46">
        <v>159.98848565825389</v>
      </c>
      <c r="U342" s="45"/>
    </row>
    <row r="343" spans="1:21" ht="14.4" x14ac:dyDescent="0.3">
      <c r="A343" s="1" t="s">
        <v>644</v>
      </c>
      <c r="B343" s="1" t="s">
        <v>645</v>
      </c>
      <c r="C343" s="45">
        <v>108609</v>
      </c>
      <c r="D343" s="46">
        <v>19</v>
      </c>
      <c r="E343" s="45">
        <v>108846</v>
      </c>
      <c r="F343" s="46">
        <v>29</v>
      </c>
      <c r="G343" s="45">
        <v>109181</v>
      </c>
      <c r="H343" s="46">
        <v>26.246284368648382</v>
      </c>
      <c r="I343" s="45">
        <v>108999</v>
      </c>
      <c r="J343" s="46">
        <v>29.79987056791683</v>
      </c>
      <c r="K343" s="45">
        <v>108964</v>
      </c>
      <c r="L343" s="46">
        <v>39.520122994165519</v>
      </c>
      <c r="M343" s="45">
        <v>109116</v>
      </c>
      <c r="N343" s="46">
        <v>34.815671175269202</v>
      </c>
      <c r="O343" s="45">
        <v>109685</v>
      </c>
      <c r="P343" s="46">
        <v>35.608170398750133</v>
      </c>
      <c r="Q343" s="45">
        <v>110136</v>
      </c>
      <c r="R343" s="46">
        <v>50.456737015057811</v>
      </c>
      <c r="S343" s="45">
        <v>110400</v>
      </c>
      <c r="T343" s="46">
        <v>29.975155837773141</v>
      </c>
      <c r="U343" s="45"/>
    </row>
    <row r="344" spans="1:21" ht="14.4" x14ac:dyDescent="0.3">
      <c r="A344" s="1" t="s">
        <v>646</v>
      </c>
      <c r="B344" s="1" t="s">
        <v>647</v>
      </c>
      <c r="C344" s="45">
        <v>160678</v>
      </c>
      <c r="D344" s="46">
        <v>73</v>
      </c>
      <c r="E344" s="45">
        <v>160871</v>
      </c>
      <c r="F344" s="46">
        <v>93</v>
      </c>
      <c r="G344" s="45">
        <v>162113</v>
      </c>
      <c r="H344" s="46">
        <v>84.716889026885269</v>
      </c>
      <c r="I344" s="45">
        <v>163038</v>
      </c>
      <c r="J344" s="46">
        <v>82.566831601002079</v>
      </c>
      <c r="K344" s="45">
        <v>164006</v>
      </c>
      <c r="L344" s="46">
        <v>96.58766687059736</v>
      </c>
      <c r="M344" s="45">
        <v>164834</v>
      </c>
      <c r="N344" s="46">
        <v>119.94904473676917</v>
      </c>
      <c r="O344" s="45">
        <v>165510</v>
      </c>
      <c r="P344" s="46">
        <v>172.42891285128309</v>
      </c>
      <c r="Q344" s="45">
        <v>166526</v>
      </c>
      <c r="R344" s="46">
        <v>173.9153690191801</v>
      </c>
      <c r="S344" s="45">
        <v>167216</v>
      </c>
      <c r="T344" s="46">
        <v>142.0180636782743</v>
      </c>
      <c r="U344" s="45"/>
    </row>
    <row r="345" spans="1:21" ht="14.4" x14ac:dyDescent="0.3">
      <c r="A345" s="1" t="s">
        <v>648</v>
      </c>
      <c r="B345" s="1" t="s">
        <v>649</v>
      </c>
      <c r="C345" s="45">
        <v>107561</v>
      </c>
      <c r="D345" s="46">
        <v>16</v>
      </c>
      <c r="E345" s="45">
        <v>108050</v>
      </c>
      <c r="F345" s="46">
        <v>11</v>
      </c>
      <c r="G345" s="45">
        <v>108318</v>
      </c>
      <c r="H345" s="46">
        <v>5.098196750108146</v>
      </c>
      <c r="I345" s="45">
        <v>108443</v>
      </c>
      <c r="J345" s="46">
        <v>20.837839840077127</v>
      </c>
      <c r="K345" s="45">
        <v>110323</v>
      </c>
      <c r="L345" s="46">
        <v>15.929416532820669</v>
      </c>
      <c r="M345" s="45">
        <v>110688</v>
      </c>
      <c r="N345" s="46">
        <v>6.7444604357973796</v>
      </c>
      <c r="O345" s="45">
        <v>110712</v>
      </c>
      <c r="P345" s="46">
        <v>18.737025827202078</v>
      </c>
      <c r="Q345" s="45">
        <v>111173</v>
      </c>
      <c r="R345" s="46">
        <v>25.761118671654739</v>
      </c>
      <c r="S345" s="45">
        <v>111890</v>
      </c>
      <c r="T345" s="46">
        <v>16.00248774756113</v>
      </c>
      <c r="U345" s="45"/>
    </row>
    <row r="346" spans="1:21" ht="14.4" x14ac:dyDescent="0.3">
      <c r="A346" s="1" t="s">
        <v>650</v>
      </c>
      <c r="B346" s="1" t="s">
        <v>651</v>
      </c>
      <c r="C346" s="45">
        <v>148509</v>
      </c>
      <c r="D346" s="46">
        <v>203</v>
      </c>
      <c r="E346" s="45">
        <v>148468</v>
      </c>
      <c r="F346" s="46">
        <v>235</v>
      </c>
      <c r="G346" s="45">
        <v>148164</v>
      </c>
      <c r="H346" s="46">
        <v>216.93504274381118</v>
      </c>
      <c r="I346" s="45">
        <v>148311</v>
      </c>
      <c r="J346" s="46">
        <v>301.45592370027464</v>
      </c>
      <c r="K346" s="45">
        <v>148384</v>
      </c>
      <c r="L346" s="46">
        <v>230.39856548530787</v>
      </c>
      <c r="M346" s="45">
        <v>148572</v>
      </c>
      <c r="N346" s="46">
        <v>301.71481986501175</v>
      </c>
      <c r="O346" s="45">
        <v>148495</v>
      </c>
      <c r="P346" s="46">
        <v>225.4041825438162</v>
      </c>
      <c r="Q346" s="45">
        <v>149194</v>
      </c>
      <c r="R346" s="46">
        <v>172.17269660705679</v>
      </c>
      <c r="S346" s="45">
        <v>149555</v>
      </c>
      <c r="T346" s="46">
        <v>155.86516277798719</v>
      </c>
      <c r="U346" s="45"/>
    </row>
    <row r="347" spans="1:21" ht="14.4" x14ac:dyDescent="0.3">
      <c r="A347" s="1" t="s">
        <v>652</v>
      </c>
      <c r="B347" s="1" t="s">
        <v>653</v>
      </c>
      <c r="C347" s="45">
        <v>230017</v>
      </c>
      <c r="D347" s="46">
        <v>996</v>
      </c>
      <c r="E347" s="45">
        <v>233085</v>
      </c>
      <c r="F347" s="46">
        <v>1053</v>
      </c>
      <c r="G347" s="45">
        <v>235870</v>
      </c>
      <c r="H347" s="46">
        <v>901.27048334832921</v>
      </c>
      <c r="I347" s="45">
        <v>238519</v>
      </c>
      <c r="J347" s="46">
        <v>969.74586981226673</v>
      </c>
      <c r="K347" s="45">
        <v>239858</v>
      </c>
      <c r="L347" s="46">
        <v>1185.6922403549411</v>
      </c>
      <c r="M347" s="45">
        <v>242106</v>
      </c>
      <c r="N347" s="46">
        <v>1506.9420419183273</v>
      </c>
      <c r="O347" s="45">
        <v>246054</v>
      </c>
      <c r="P347" s="46">
        <v>1691.65972360868</v>
      </c>
      <c r="Q347" s="45">
        <v>250377</v>
      </c>
      <c r="R347" s="46">
        <v>2447.3553106265581</v>
      </c>
      <c r="S347" s="45">
        <v>252359</v>
      </c>
      <c r="T347" s="46">
        <v>1710.374031634791</v>
      </c>
      <c r="U347" s="45"/>
    </row>
    <row r="348" spans="1:21" ht="14.4" x14ac:dyDescent="0.3">
      <c r="A348" s="1" t="s">
        <v>654</v>
      </c>
      <c r="B348" s="1" t="s">
        <v>655</v>
      </c>
      <c r="C348" s="45">
        <v>170013</v>
      </c>
      <c r="D348" s="46">
        <v>79</v>
      </c>
      <c r="E348" s="45">
        <v>172122</v>
      </c>
      <c r="F348" s="46">
        <v>111</v>
      </c>
      <c r="G348" s="45">
        <v>174274</v>
      </c>
      <c r="H348" s="46">
        <v>79.600831432622812</v>
      </c>
      <c r="I348" s="45">
        <v>175091</v>
      </c>
      <c r="J348" s="46">
        <v>87.683732310326263</v>
      </c>
      <c r="K348" s="45">
        <v>176236</v>
      </c>
      <c r="L348" s="46">
        <v>82.917874501443876</v>
      </c>
      <c r="M348" s="45">
        <v>178367</v>
      </c>
      <c r="N348" s="46">
        <v>125.51828557179104</v>
      </c>
      <c r="O348" s="45">
        <v>179234</v>
      </c>
      <c r="P348" s="46">
        <v>188.5207257800644</v>
      </c>
      <c r="Q348" s="45">
        <v>180606</v>
      </c>
      <c r="R348" s="46">
        <v>190.44653100350649</v>
      </c>
      <c r="S348" s="45">
        <v>181808</v>
      </c>
      <c r="T348" s="46">
        <v>140.13171675120901</v>
      </c>
      <c r="U348" s="45"/>
    </row>
    <row r="349" spans="1:21" ht="14.4" x14ac:dyDescent="0.3">
      <c r="A349" s="1" t="s">
        <v>656</v>
      </c>
      <c r="B349" s="1" t="s">
        <v>657</v>
      </c>
      <c r="C349" s="45">
        <v>281120</v>
      </c>
      <c r="D349" s="46">
        <v>2237</v>
      </c>
      <c r="E349" s="45">
        <v>283777</v>
      </c>
      <c r="F349" s="46">
        <v>2517</v>
      </c>
      <c r="G349" s="45">
        <v>288717</v>
      </c>
      <c r="H349" s="46">
        <v>1661.8550599678986</v>
      </c>
      <c r="I349" s="45">
        <v>293440</v>
      </c>
      <c r="J349" s="46">
        <v>1757.5856855627069</v>
      </c>
      <c r="K349" s="45">
        <v>298663</v>
      </c>
      <c r="L349" s="46">
        <v>1769.3876416135927</v>
      </c>
      <c r="M349" s="45">
        <v>302818</v>
      </c>
      <c r="N349" s="46">
        <v>2457.0046752470134</v>
      </c>
      <c r="O349" s="45">
        <v>308434</v>
      </c>
      <c r="P349" s="46">
        <v>1922.581184574381</v>
      </c>
      <c r="Q349" s="45">
        <v>311655</v>
      </c>
      <c r="R349" s="46">
        <v>2672.95814736905</v>
      </c>
      <c r="S349" s="45">
        <v>314232</v>
      </c>
      <c r="T349" s="46">
        <v>2009.236537947656</v>
      </c>
      <c r="U349" s="45"/>
    </row>
    <row r="350" spans="1:21" ht="14.4" x14ac:dyDescent="0.3">
      <c r="A350" s="1" t="s">
        <v>658</v>
      </c>
      <c r="B350" s="1" t="s">
        <v>659</v>
      </c>
      <c r="C350" s="45">
        <v>94001</v>
      </c>
      <c r="D350" s="46">
        <v>88</v>
      </c>
      <c r="E350" s="45">
        <v>94848</v>
      </c>
      <c r="F350" s="46">
        <v>106</v>
      </c>
      <c r="G350" s="45">
        <v>95852</v>
      </c>
      <c r="H350" s="46">
        <v>130.97764401233053</v>
      </c>
      <c r="I350" s="45">
        <v>96737</v>
      </c>
      <c r="J350" s="46">
        <v>97.577668088623028</v>
      </c>
      <c r="K350" s="45">
        <v>97371</v>
      </c>
      <c r="L350" s="46">
        <v>112.63653968858395</v>
      </c>
      <c r="M350" s="45">
        <v>97941</v>
      </c>
      <c r="N350" s="46">
        <v>133.94960186691441</v>
      </c>
      <c r="O350" s="45">
        <v>98419</v>
      </c>
      <c r="P350" s="46">
        <v>170.87579078651481</v>
      </c>
      <c r="Q350" s="45">
        <v>98869</v>
      </c>
      <c r="R350" s="46">
        <v>206.3707670447117</v>
      </c>
      <c r="S350" s="45">
        <v>99120</v>
      </c>
      <c r="T350" s="46">
        <v>138.06055744234561</v>
      </c>
      <c r="U350" s="45"/>
    </row>
    <row r="351" spans="1:21" ht="14.4" x14ac:dyDescent="0.3">
      <c r="A351" s="1" t="s">
        <v>660</v>
      </c>
      <c r="B351" s="1" t="s">
        <v>661</v>
      </c>
      <c r="C351" s="45">
        <v>137858</v>
      </c>
      <c r="D351" s="46">
        <v>79</v>
      </c>
      <c r="E351" s="45">
        <v>139511</v>
      </c>
      <c r="F351" s="46">
        <v>109</v>
      </c>
      <c r="G351" s="45">
        <v>141248</v>
      </c>
      <c r="H351" s="46">
        <v>116.13965735651124</v>
      </c>
      <c r="I351" s="45">
        <v>142137</v>
      </c>
      <c r="J351" s="46">
        <v>189.78675078503841</v>
      </c>
      <c r="K351" s="45">
        <v>143458</v>
      </c>
      <c r="L351" s="46">
        <v>155.62504683595137</v>
      </c>
      <c r="M351" s="45">
        <v>145208</v>
      </c>
      <c r="N351" s="46">
        <v>127.09573998274755</v>
      </c>
      <c r="O351" s="45">
        <v>146188</v>
      </c>
      <c r="P351" s="46">
        <v>176.6896469758972</v>
      </c>
      <c r="Q351" s="45">
        <v>147025</v>
      </c>
      <c r="R351" s="46">
        <v>179.41100484835221</v>
      </c>
      <c r="S351" s="45">
        <v>147095</v>
      </c>
      <c r="T351" s="46">
        <v>116.6438566518689</v>
      </c>
      <c r="U351" s="45"/>
    </row>
    <row r="352" spans="1:21" ht="14.4" x14ac:dyDescent="0.3">
      <c r="A352" s="1" t="s">
        <v>663</v>
      </c>
      <c r="B352" s="1" t="s">
        <v>664</v>
      </c>
      <c r="C352" s="45">
        <v>175272</v>
      </c>
      <c r="D352" s="46">
        <v>123</v>
      </c>
      <c r="E352" s="45">
        <v>175203</v>
      </c>
      <c r="F352" s="46">
        <v>101</v>
      </c>
      <c r="G352" s="45">
        <v>175405</v>
      </c>
      <c r="H352" s="46">
        <v>54.712079079822004</v>
      </c>
      <c r="I352" s="45">
        <v>176124</v>
      </c>
      <c r="J352" s="46">
        <v>36.29445630495762</v>
      </c>
      <c r="K352" s="45">
        <v>176221</v>
      </c>
      <c r="L352" s="46">
        <v>46.386164431644666</v>
      </c>
      <c r="M352" s="45">
        <v>177191</v>
      </c>
      <c r="N352" s="46">
        <v>52.715091921169716</v>
      </c>
      <c r="O352" s="45">
        <v>177592</v>
      </c>
      <c r="P352" s="46">
        <v>57.554218598482727</v>
      </c>
      <c r="Q352" s="45">
        <v>178480</v>
      </c>
      <c r="R352" s="46">
        <v>76.854196799920103</v>
      </c>
      <c r="S352" s="45">
        <v>179331</v>
      </c>
      <c r="T352" s="46">
        <v>61.195434567932949</v>
      </c>
      <c r="U352" s="45"/>
    </row>
    <row r="353" spans="1:21" ht="14.4" x14ac:dyDescent="0.3">
      <c r="A353" s="1" t="s">
        <v>665</v>
      </c>
      <c r="B353" s="1" t="s">
        <v>666</v>
      </c>
      <c r="C353" s="45">
        <v>129041</v>
      </c>
      <c r="D353" s="46">
        <v>141</v>
      </c>
      <c r="E353" s="45">
        <v>130001</v>
      </c>
      <c r="F353" s="46">
        <v>256</v>
      </c>
      <c r="G353" s="45">
        <v>130895</v>
      </c>
      <c r="H353" s="46">
        <v>118.42856328180829</v>
      </c>
      <c r="I353" s="45">
        <v>131554</v>
      </c>
      <c r="J353" s="46">
        <v>280.8946103367968</v>
      </c>
      <c r="K353" s="45">
        <v>131984</v>
      </c>
      <c r="L353" s="46">
        <v>416.57375519854372</v>
      </c>
      <c r="M353" s="45">
        <v>132044</v>
      </c>
      <c r="N353" s="46">
        <v>422.3498974507205</v>
      </c>
      <c r="O353" s="45">
        <v>132220</v>
      </c>
      <c r="P353" s="46">
        <v>334.11576945387361</v>
      </c>
      <c r="Q353" s="45">
        <v>133664</v>
      </c>
      <c r="R353" s="46">
        <v>405.76775313203279</v>
      </c>
      <c r="S353" s="45">
        <v>134764</v>
      </c>
      <c r="T353" s="46">
        <v>134.0083519493412</v>
      </c>
      <c r="U353" s="45"/>
    </row>
    <row r="354" spans="1:21" ht="14.4" x14ac:dyDescent="0.3">
      <c r="A354" s="1" t="s">
        <v>667</v>
      </c>
      <c r="B354" s="1" t="s">
        <v>668</v>
      </c>
      <c r="C354" s="45">
        <v>96781</v>
      </c>
      <c r="D354" s="46">
        <v>13</v>
      </c>
      <c r="E354" s="45">
        <v>96987</v>
      </c>
      <c r="F354" s="46">
        <v>13</v>
      </c>
      <c r="G354" s="45">
        <v>97209</v>
      </c>
      <c r="H354" s="46">
        <v>9.4696517224684893</v>
      </c>
      <c r="I354" s="45">
        <v>97239</v>
      </c>
      <c r="J354" s="46">
        <v>21.042409526638906</v>
      </c>
      <c r="K354" s="45">
        <v>97488</v>
      </c>
      <c r="L354" s="46">
        <v>5.8449789366655072</v>
      </c>
      <c r="M354" s="45">
        <v>97838</v>
      </c>
      <c r="N354" s="46">
        <v>14.841169261274606</v>
      </c>
      <c r="O354" s="45">
        <v>98011</v>
      </c>
      <c r="P354" s="46">
        <v>19.873253951941528</v>
      </c>
      <c r="Q354" s="45">
        <v>98176</v>
      </c>
      <c r="R354" s="46">
        <v>14.210665724541579</v>
      </c>
      <c r="S354" s="45">
        <v>98496</v>
      </c>
      <c r="T354" s="46">
        <v>12.294995148792831</v>
      </c>
      <c r="U354" s="45"/>
    </row>
    <row r="355" spans="1:21" ht="14.4" x14ac:dyDescent="0.3">
      <c r="A355" s="1" t="s">
        <v>669</v>
      </c>
      <c r="B355" s="1" t="s">
        <v>670</v>
      </c>
      <c r="C355" s="45">
        <v>82253</v>
      </c>
      <c r="D355" s="46">
        <v>47</v>
      </c>
      <c r="E355" s="45">
        <v>83007</v>
      </c>
      <c r="F355" s="46">
        <v>65</v>
      </c>
      <c r="G355" s="45">
        <v>84247</v>
      </c>
      <c r="H355" s="46">
        <v>59</v>
      </c>
      <c r="I355" s="45">
        <v>84824</v>
      </c>
      <c r="J355" s="46">
        <v>62.632592997604092</v>
      </c>
      <c r="K355" s="45">
        <v>85520</v>
      </c>
      <c r="L355" s="46">
        <v>45.63286983785941</v>
      </c>
      <c r="M355" s="45">
        <v>85993</v>
      </c>
      <c r="N355" s="46">
        <v>81.128644818076111</v>
      </c>
      <c r="O355" s="45">
        <v>86579</v>
      </c>
      <c r="P355" s="46">
        <v>116.8196169261435</v>
      </c>
      <c r="Q355" s="45">
        <v>87285</v>
      </c>
      <c r="R355" s="46">
        <v>114.6644413093267</v>
      </c>
      <c r="S355" s="45">
        <v>87739</v>
      </c>
      <c r="T355" s="46">
        <v>97.327819673755528</v>
      </c>
      <c r="U355" s="45"/>
    </row>
    <row r="356" spans="1:21" ht="14.4" x14ac:dyDescent="0.3">
      <c r="A356" s="1" t="s">
        <v>671</v>
      </c>
      <c r="B356" s="1" t="s">
        <v>672</v>
      </c>
      <c r="C356" s="45">
        <v>88690</v>
      </c>
      <c r="D356" s="46" t="s">
        <v>809</v>
      </c>
      <c r="E356" s="45">
        <v>89550</v>
      </c>
      <c r="F356" s="46" t="s">
        <v>809</v>
      </c>
      <c r="G356" s="45">
        <v>90330</v>
      </c>
      <c r="H356" s="46" t="s">
        <v>809</v>
      </c>
      <c r="I356" s="45">
        <v>91010</v>
      </c>
      <c r="J356" s="46" t="s">
        <v>809</v>
      </c>
      <c r="K356" s="45">
        <v>91230</v>
      </c>
      <c r="L356" s="46" t="s">
        <v>809</v>
      </c>
      <c r="M356" s="45">
        <v>91520</v>
      </c>
      <c r="N356" s="46" t="s">
        <v>809</v>
      </c>
      <c r="O356" s="45">
        <v>92830</v>
      </c>
      <c r="P356" s="46" t="s">
        <v>809</v>
      </c>
      <c r="Q356" s="45">
        <v>93750</v>
      </c>
      <c r="R356" s="46" t="s">
        <v>809</v>
      </c>
      <c r="S356" s="45">
        <v>94000</v>
      </c>
      <c r="T356" s="46" t="s">
        <v>809</v>
      </c>
      <c r="U356" s="45"/>
    </row>
    <row r="357" spans="1:21" ht="14.4" x14ac:dyDescent="0.3">
      <c r="A357" s="1" t="s">
        <v>673</v>
      </c>
      <c r="B357" s="1" t="s">
        <v>674</v>
      </c>
      <c r="C357" s="45">
        <v>282263</v>
      </c>
      <c r="D357" s="46">
        <v>68</v>
      </c>
      <c r="E357" s="45">
        <v>282614</v>
      </c>
      <c r="F357" s="46">
        <v>86</v>
      </c>
      <c r="G357" s="45">
        <v>283253</v>
      </c>
      <c r="H357" s="46">
        <v>71.011365152002497</v>
      </c>
      <c r="I357" s="45">
        <v>283766</v>
      </c>
      <c r="J357" s="46">
        <v>78.251555286612984</v>
      </c>
      <c r="K357" s="45">
        <v>284890</v>
      </c>
      <c r="L357" s="46">
        <v>114.99531690805182</v>
      </c>
      <c r="M357" s="45">
        <v>286388</v>
      </c>
      <c r="N357" s="46">
        <v>114.30295180076568</v>
      </c>
      <c r="O357" s="45">
        <v>288169</v>
      </c>
      <c r="P357" s="46">
        <v>130.56885376394729</v>
      </c>
      <c r="Q357" s="45">
        <v>289821</v>
      </c>
      <c r="R357" s="46">
        <v>179.31559258321889</v>
      </c>
      <c r="S357" s="45">
        <v>291045</v>
      </c>
      <c r="T357" s="46">
        <v>119.98116388467599</v>
      </c>
      <c r="U357" s="45"/>
    </row>
    <row r="358" spans="1:21" ht="14.4" x14ac:dyDescent="0.3">
      <c r="A358" s="1" t="s">
        <v>675</v>
      </c>
      <c r="B358" s="1" t="s">
        <v>676</v>
      </c>
      <c r="C358" s="45">
        <v>189978</v>
      </c>
      <c r="D358" s="46">
        <v>32</v>
      </c>
      <c r="E358" s="45">
        <v>190902</v>
      </c>
      <c r="F358" s="46">
        <v>72</v>
      </c>
      <c r="G358" s="45">
        <v>191824</v>
      </c>
      <c r="H358" s="46">
        <v>47.196875449590301</v>
      </c>
      <c r="I358" s="45">
        <v>192487</v>
      </c>
      <c r="J358" s="46">
        <v>56.36565301420169</v>
      </c>
      <c r="K358" s="45">
        <v>193433</v>
      </c>
      <c r="L358" s="46">
        <v>62.204522924778615</v>
      </c>
      <c r="M358" s="45">
        <v>194423</v>
      </c>
      <c r="N358" s="46">
        <v>111.7235762252634</v>
      </c>
      <c r="O358" s="45">
        <v>195128</v>
      </c>
      <c r="P358" s="46">
        <v>106.49571921917</v>
      </c>
      <c r="Q358" s="45">
        <v>195958</v>
      </c>
      <c r="R358" s="46">
        <v>90.552443259085209</v>
      </c>
      <c r="S358" s="45">
        <v>196487</v>
      </c>
      <c r="T358" s="46">
        <v>80.882046345216679</v>
      </c>
      <c r="U358" s="45"/>
    </row>
    <row r="359" spans="1:21" ht="14.4" x14ac:dyDescent="0.3">
      <c r="A359" s="1" t="s">
        <v>677</v>
      </c>
      <c r="B359" s="1" t="s">
        <v>678</v>
      </c>
      <c r="C359" s="45">
        <v>245869</v>
      </c>
      <c r="D359" s="46">
        <v>278</v>
      </c>
      <c r="E359" s="45">
        <v>247381</v>
      </c>
      <c r="F359" s="46">
        <v>382</v>
      </c>
      <c r="G359" s="45">
        <v>248719</v>
      </c>
      <c r="H359" s="46">
        <v>214.36927334900599</v>
      </c>
      <c r="I359" s="45">
        <v>249792</v>
      </c>
      <c r="J359" s="46">
        <v>251.95879637725346</v>
      </c>
      <c r="K359" s="45">
        <v>250194</v>
      </c>
      <c r="L359" s="46">
        <v>282.37587217826785</v>
      </c>
      <c r="M359" s="45">
        <v>250956</v>
      </c>
      <c r="N359" s="46">
        <v>434.88348172118367</v>
      </c>
      <c r="O359" s="45">
        <v>251746</v>
      </c>
      <c r="P359" s="46">
        <v>548.44508502912618</v>
      </c>
      <c r="Q359" s="45">
        <v>253659</v>
      </c>
      <c r="R359" s="46">
        <v>718.66626807627949</v>
      </c>
      <c r="S359" s="45">
        <v>255378</v>
      </c>
      <c r="T359" s="46">
        <v>793.77444000332275</v>
      </c>
      <c r="U359" s="45"/>
    </row>
    <row r="360" spans="1:21" ht="14.4" x14ac:dyDescent="0.3">
      <c r="A360" s="1" t="s">
        <v>679</v>
      </c>
      <c r="B360" s="1" t="s">
        <v>680</v>
      </c>
      <c r="C360" s="45">
        <v>119826</v>
      </c>
      <c r="D360" s="46">
        <v>246</v>
      </c>
      <c r="E360" s="45">
        <v>120191</v>
      </c>
      <c r="F360" s="46">
        <v>320</v>
      </c>
      <c r="G360" s="45">
        <v>120824</v>
      </c>
      <c r="H360" s="46">
        <v>262.52803099492178</v>
      </c>
      <c r="I360" s="45">
        <v>120794</v>
      </c>
      <c r="J360" s="46">
        <v>311.03932793610056</v>
      </c>
      <c r="K360" s="45">
        <v>121253</v>
      </c>
      <c r="L360" s="46">
        <v>280.51290942722164</v>
      </c>
      <c r="M360" s="45">
        <v>121779</v>
      </c>
      <c r="N360" s="46">
        <v>372.10236655148555</v>
      </c>
      <c r="O360" s="45">
        <v>122438</v>
      </c>
      <c r="P360" s="46">
        <v>324.28003806690162</v>
      </c>
      <c r="Q360" s="45">
        <v>123345</v>
      </c>
      <c r="R360" s="46">
        <v>432.1944523461151</v>
      </c>
      <c r="S360" s="45">
        <v>125202</v>
      </c>
      <c r="T360" s="46">
        <v>246.9934773407852</v>
      </c>
      <c r="U360" s="45"/>
    </row>
    <row r="361" spans="1:21" ht="14.4" x14ac:dyDescent="0.3">
      <c r="A361" s="1" t="s">
        <v>681</v>
      </c>
      <c r="B361" s="1" t="s">
        <v>682</v>
      </c>
      <c r="C361" s="45">
        <v>111853</v>
      </c>
      <c r="D361" s="46">
        <v>58</v>
      </c>
      <c r="E361" s="45">
        <v>112491</v>
      </c>
      <c r="F361" s="46">
        <v>64</v>
      </c>
      <c r="G361" s="45">
        <v>113074</v>
      </c>
      <c r="H361" s="46">
        <v>68.179797772865825</v>
      </c>
      <c r="I361" s="45">
        <v>113407</v>
      </c>
      <c r="J361" s="46">
        <v>76.437134169161027</v>
      </c>
      <c r="K361" s="45">
        <v>114094</v>
      </c>
      <c r="L361" s="46">
        <v>72.353785323586848</v>
      </c>
      <c r="M361" s="45">
        <v>115274</v>
      </c>
      <c r="N361" s="46">
        <v>80.46076117906253</v>
      </c>
      <c r="O361" s="45">
        <v>116774</v>
      </c>
      <c r="P361" s="46">
        <v>63.402488917986531</v>
      </c>
      <c r="Q361" s="45">
        <v>117472</v>
      </c>
      <c r="R361" s="46">
        <v>89.441458451339102</v>
      </c>
      <c r="S361" s="45">
        <v>118130</v>
      </c>
      <c r="T361" s="46">
        <v>53.31295064755686</v>
      </c>
      <c r="U361" s="45"/>
    </row>
    <row r="362" spans="1:21" ht="14.4" x14ac:dyDescent="0.3">
      <c r="A362" s="1" t="s">
        <v>684</v>
      </c>
      <c r="B362" s="1" t="s">
        <v>685</v>
      </c>
      <c r="C362" s="45">
        <v>276209</v>
      </c>
      <c r="D362" s="46">
        <v>386</v>
      </c>
      <c r="E362" s="45">
        <v>275980</v>
      </c>
      <c r="F362" s="46">
        <v>571</v>
      </c>
      <c r="G362" s="45">
        <v>275330</v>
      </c>
      <c r="H362" s="46">
        <v>254.2322433792435</v>
      </c>
      <c r="I362" s="45">
        <v>275764</v>
      </c>
      <c r="J362" s="46">
        <v>392.34115005141177</v>
      </c>
      <c r="K362" s="45">
        <v>276089</v>
      </c>
      <c r="L362" s="46">
        <v>402.1478909940505</v>
      </c>
      <c r="M362" s="45">
        <v>276782</v>
      </c>
      <c r="N362" s="46">
        <v>712.87019079178549</v>
      </c>
      <c r="O362" s="45">
        <v>276813</v>
      </c>
      <c r="P362" s="46">
        <v>826.67969056650873</v>
      </c>
      <c r="Q362" s="45">
        <v>277307</v>
      </c>
      <c r="R362" s="46">
        <v>1009.106929017271</v>
      </c>
      <c r="S362" s="45">
        <v>277249</v>
      </c>
      <c r="T362" s="46">
        <v>844.51283992030108</v>
      </c>
      <c r="U362" s="45"/>
    </row>
    <row r="363" spans="1:21" ht="14.4" x14ac:dyDescent="0.3">
      <c r="A363" s="1" t="s">
        <v>686</v>
      </c>
      <c r="B363" s="1" t="s">
        <v>687</v>
      </c>
      <c r="C363" s="45">
        <v>85142</v>
      </c>
      <c r="D363" s="46">
        <v>45</v>
      </c>
      <c r="E363" s="45">
        <v>85843</v>
      </c>
      <c r="F363" s="46">
        <v>56</v>
      </c>
      <c r="G363" s="45">
        <v>86378</v>
      </c>
      <c r="H363" s="46">
        <v>70.319417397550779</v>
      </c>
      <c r="I363" s="45">
        <v>86700</v>
      </c>
      <c r="J363" s="46">
        <v>53.983437023449838</v>
      </c>
      <c r="K363" s="45">
        <v>87134</v>
      </c>
      <c r="L363" s="46">
        <v>40.654594224727077</v>
      </c>
      <c r="M363" s="45">
        <v>87814</v>
      </c>
      <c r="N363" s="46">
        <v>81.646339063688131</v>
      </c>
      <c r="O363" s="45">
        <v>88385</v>
      </c>
      <c r="P363" s="46">
        <v>104.98080326697389</v>
      </c>
      <c r="Q363" s="45">
        <v>88705</v>
      </c>
      <c r="R363" s="46">
        <v>94.599884726414246</v>
      </c>
      <c r="S363" s="45">
        <v>88765</v>
      </c>
      <c r="T363" s="46">
        <v>67.858102523859245</v>
      </c>
      <c r="U363" s="45"/>
    </row>
    <row r="364" spans="1:21" ht="14.4" x14ac:dyDescent="0.3">
      <c r="A364" s="1" t="s">
        <v>688</v>
      </c>
      <c r="B364" s="1" t="s">
        <v>689</v>
      </c>
      <c r="C364" s="45">
        <v>188167</v>
      </c>
      <c r="D364" s="46">
        <v>224</v>
      </c>
      <c r="E364" s="45">
        <v>189321</v>
      </c>
      <c r="F364" s="46">
        <v>222</v>
      </c>
      <c r="G364" s="45">
        <v>191123</v>
      </c>
      <c r="H364" s="46">
        <v>204.46824921679428</v>
      </c>
      <c r="I364" s="45">
        <v>193476</v>
      </c>
      <c r="J364" s="46">
        <v>198.13630405721577</v>
      </c>
      <c r="K364" s="45">
        <v>195787</v>
      </c>
      <c r="L364" s="46">
        <v>240.24217922987282</v>
      </c>
      <c r="M364" s="45">
        <v>197954</v>
      </c>
      <c r="N364" s="46">
        <v>299.49125348704968</v>
      </c>
      <c r="O364" s="45">
        <v>199870</v>
      </c>
      <c r="P364" s="46">
        <v>233.03879084276801</v>
      </c>
      <c r="Q364" s="45">
        <v>201945</v>
      </c>
      <c r="R364" s="46">
        <v>279.70172318107842</v>
      </c>
      <c r="S364" s="45">
        <v>203243</v>
      </c>
      <c r="T364" s="46">
        <v>177.44056513175991</v>
      </c>
      <c r="U364" s="45"/>
    </row>
    <row r="365" spans="1:21" ht="14.4" x14ac:dyDescent="0.3">
      <c r="A365" s="1" t="s">
        <v>690</v>
      </c>
      <c r="B365" s="1" t="s">
        <v>691</v>
      </c>
      <c r="C365" s="45">
        <v>133030</v>
      </c>
      <c r="D365" s="46">
        <v>183</v>
      </c>
      <c r="E365" s="45">
        <v>134980</v>
      </c>
      <c r="F365" s="46">
        <v>181</v>
      </c>
      <c r="G365" s="45">
        <v>136324</v>
      </c>
      <c r="H365" s="46">
        <v>169.18475786207472</v>
      </c>
      <c r="I365" s="45">
        <v>137794</v>
      </c>
      <c r="J365" s="46">
        <v>204.76040512037554</v>
      </c>
      <c r="K365" s="45">
        <v>139274</v>
      </c>
      <c r="L365" s="46">
        <v>454.80571931241144</v>
      </c>
      <c r="M365" s="45">
        <v>140901</v>
      </c>
      <c r="N365" s="46">
        <v>338.32942397730824</v>
      </c>
      <c r="O365" s="45">
        <v>142465</v>
      </c>
      <c r="P365" s="46">
        <v>335.39156292597761</v>
      </c>
      <c r="Q365" s="45">
        <v>144917</v>
      </c>
      <c r="R365" s="46">
        <v>309.66130435297731</v>
      </c>
      <c r="S365" s="45">
        <v>146694</v>
      </c>
      <c r="T365" s="46">
        <v>226.06232472052071</v>
      </c>
      <c r="U365" s="45"/>
    </row>
    <row r="366" spans="1:21" ht="14.4" x14ac:dyDescent="0.3">
      <c r="A366" s="1" t="s">
        <v>692</v>
      </c>
      <c r="B366" s="1" t="s">
        <v>924</v>
      </c>
      <c r="C366" s="45">
        <v>235601</v>
      </c>
      <c r="D366" s="46">
        <v>526</v>
      </c>
      <c r="E366" s="45">
        <v>237311</v>
      </c>
      <c r="F366" s="46">
        <v>564</v>
      </c>
      <c r="G366" s="45">
        <v>238691</v>
      </c>
      <c r="H366" s="46">
        <v>266.30535805630603</v>
      </c>
      <c r="I366" s="45">
        <v>239460</v>
      </c>
      <c r="J366" s="46">
        <v>333.28337200604904</v>
      </c>
      <c r="K366" s="45">
        <v>240108</v>
      </c>
      <c r="L366" s="46">
        <v>426.69614241613374</v>
      </c>
      <c r="M366" s="45">
        <v>240966</v>
      </c>
      <c r="N366" s="46">
        <v>688.47572008376028</v>
      </c>
      <c r="O366" s="45">
        <v>242316</v>
      </c>
      <c r="P366" s="46">
        <v>555.01872518341452</v>
      </c>
      <c r="Q366" s="45">
        <v>244462</v>
      </c>
      <c r="R366" s="46">
        <v>690.04800033631057</v>
      </c>
      <c r="S366" s="45">
        <v>245480</v>
      </c>
      <c r="T366" s="46">
        <v>548.79353156748255</v>
      </c>
      <c r="U366" s="45"/>
    </row>
    <row r="367" spans="1:21" ht="14.4" x14ac:dyDescent="0.3">
      <c r="A367" s="1" t="s">
        <v>693</v>
      </c>
      <c r="B367" s="1" t="s">
        <v>694</v>
      </c>
      <c r="C367" s="45">
        <v>204371</v>
      </c>
      <c r="D367" s="46">
        <v>182</v>
      </c>
      <c r="E367" s="45">
        <v>206939</v>
      </c>
      <c r="F367" s="46">
        <v>209</v>
      </c>
      <c r="G367" s="45">
        <v>209709</v>
      </c>
      <c r="H367" s="46">
        <v>234.96185574816406</v>
      </c>
      <c r="I367" s="45">
        <v>211918</v>
      </c>
      <c r="J367" s="46">
        <v>268.30381734931632</v>
      </c>
      <c r="K367" s="45">
        <v>214028</v>
      </c>
      <c r="L367" s="46">
        <v>272.04809301632673</v>
      </c>
      <c r="M367" s="45">
        <v>215991</v>
      </c>
      <c r="N367" s="46">
        <v>358.69218451212333</v>
      </c>
      <c r="O367" s="45">
        <v>217584</v>
      </c>
      <c r="P367" s="46">
        <v>610.65370168987431</v>
      </c>
      <c r="Q367" s="45">
        <v>218580</v>
      </c>
      <c r="R367" s="46">
        <v>524.71068125510794</v>
      </c>
      <c r="S367" s="45">
        <v>220363</v>
      </c>
      <c r="T367" s="46">
        <v>402.37312843634322</v>
      </c>
      <c r="U367" s="45"/>
    </row>
    <row r="368" spans="1:21" ht="14.4" x14ac:dyDescent="0.3">
      <c r="A368" s="1" t="s">
        <v>695</v>
      </c>
      <c r="B368" s="1" t="s">
        <v>696</v>
      </c>
      <c r="C368" s="45">
        <v>217417</v>
      </c>
      <c r="D368" s="46">
        <v>39</v>
      </c>
      <c r="E368" s="45">
        <v>218774</v>
      </c>
      <c r="F368" s="46">
        <v>59</v>
      </c>
      <c r="G368" s="45">
        <v>219727</v>
      </c>
      <c r="H368" s="46">
        <v>36.710979518933748</v>
      </c>
      <c r="I368" s="45">
        <v>220201</v>
      </c>
      <c r="J368" s="46">
        <v>94.284442287319109</v>
      </c>
      <c r="K368" s="45">
        <v>220545</v>
      </c>
      <c r="L368" s="46">
        <v>65.478698927400714</v>
      </c>
      <c r="M368" s="45">
        <v>220696</v>
      </c>
      <c r="N368" s="46">
        <v>100.53698568790688</v>
      </c>
      <c r="O368" s="45">
        <v>221507</v>
      </c>
      <c r="P368" s="46">
        <v>97.022884670829285</v>
      </c>
      <c r="Q368" s="45">
        <v>223109</v>
      </c>
      <c r="R368" s="46">
        <v>143.56624359978471</v>
      </c>
      <c r="S368" s="45">
        <v>224119</v>
      </c>
      <c r="T368" s="46">
        <v>98.88769873423729</v>
      </c>
      <c r="U368" s="45"/>
    </row>
    <row r="369" spans="1:21" ht="14.4" x14ac:dyDescent="0.3">
      <c r="A369" s="1" t="s">
        <v>697</v>
      </c>
      <c r="B369" s="1" t="s">
        <v>698</v>
      </c>
      <c r="C369" s="45">
        <v>76255</v>
      </c>
      <c r="D369" s="46">
        <v>9</v>
      </c>
      <c r="E369" s="45">
        <v>76582</v>
      </c>
      <c r="F369" s="46">
        <v>11</v>
      </c>
      <c r="G369" s="45">
        <v>76895</v>
      </c>
      <c r="H369" s="46">
        <v>18.902393920361565</v>
      </c>
      <c r="I369" s="45">
        <v>77105</v>
      </c>
      <c r="J369" s="46">
        <v>23.422256943958686</v>
      </c>
      <c r="K369" s="45">
        <v>77096</v>
      </c>
      <c r="L369" s="46">
        <v>22.250813695348963</v>
      </c>
      <c r="M369" s="45">
        <v>77032</v>
      </c>
      <c r="N369" s="46">
        <v>57.886602836140497</v>
      </c>
      <c r="O369" s="45">
        <v>77108</v>
      </c>
      <c r="P369" s="46">
        <v>79.051746025809948</v>
      </c>
      <c r="Q369" s="45">
        <v>77010</v>
      </c>
      <c r="R369" s="46">
        <v>93.291448071401916</v>
      </c>
      <c r="S369" s="45">
        <v>76527</v>
      </c>
      <c r="T369" s="46">
        <v>57.077000562382182</v>
      </c>
      <c r="U369" s="45"/>
    </row>
    <row r="370" spans="1:21" ht="14.4" x14ac:dyDescent="0.3">
      <c r="A370" s="1" t="s">
        <v>699</v>
      </c>
      <c r="B370" s="1" t="s">
        <v>700</v>
      </c>
      <c r="C370" s="45">
        <v>82099</v>
      </c>
      <c r="D370" s="46">
        <v>42</v>
      </c>
      <c r="E370" s="45">
        <v>82756</v>
      </c>
      <c r="F370" s="46">
        <v>44</v>
      </c>
      <c r="G370" s="45">
        <v>83178</v>
      </c>
      <c r="H370" s="46">
        <v>39.238775750628804</v>
      </c>
      <c r="I370" s="45">
        <v>83642</v>
      </c>
      <c r="J370" s="46">
        <v>54.439940985321861</v>
      </c>
      <c r="K370" s="45">
        <v>84616</v>
      </c>
      <c r="L370" s="46">
        <v>74.977704804145688</v>
      </c>
      <c r="M370" s="45">
        <v>85340</v>
      </c>
      <c r="N370" s="46">
        <v>75.074483080002167</v>
      </c>
      <c r="O370" s="45">
        <v>85914</v>
      </c>
      <c r="P370" s="46">
        <v>79.37218886913162</v>
      </c>
      <c r="Q370" s="45">
        <v>86527</v>
      </c>
      <c r="R370" s="46">
        <v>115.285454955527</v>
      </c>
      <c r="S370" s="45">
        <v>87297</v>
      </c>
      <c r="T370" s="46">
        <v>74.987253249740462</v>
      </c>
      <c r="U370" s="45"/>
    </row>
    <row r="371" spans="1:21" ht="14.4" x14ac:dyDescent="0.3">
      <c r="A371" s="1" t="s">
        <v>702</v>
      </c>
      <c r="B371" s="1" t="s">
        <v>703</v>
      </c>
      <c r="C371" s="45">
        <v>124451</v>
      </c>
      <c r="D371" s="46">
        <v>19</v>
      </c>
      <c r="E371" s="45">
        <v>124359</v>
      </c>
      <c r="F371" s="46">
        <v>24</v>
      </c>
      <c r="G371" s="45">
        <v>124271</v>
      </c>
      <c r="H371" s="46">
        <v>18.65969592465758</v>
      </c>
      <c r="I371" s="45">
        <v>125047</v>
      </c>
      <c r="J371" s="46">
        <v>25.115966355270551</v>
      </c>
      <c r="K371" s="45">
        <v>126088</v>
      </c>
      <c r="L371" s="46">
        <v>26.882225518571964</v>
      </c>
      <c r="M371" s="45">
        <v>127432</v>
      </c>
      <c r="N371" s="46">
        <v>38.87454249469031</v>
      </c>
      <c r="O371" s="45">
        <v>128903</v>
      </c>
      <c r="P371" s="46">
        <v>39.593156489129733</v>
      </c>
      <c r="Q371" s="45">
        <v>129917</v>
      </c>
      <c r="R371" s="46">
        <v>42.3207775175294</v>
      </c>
      <c r="S371" s="45">
        <v>131437</v>
      </c>
      <c r="T371" s="46">
        <v>31.28071672294481</v>
      </c>
      <c r="U371" s="45"/>
    </row>
    <row r="372" spans="1:21" ht="14.4" x14ac:dyDescent="0.3">
      <c r="A372" s="1" t="s">
        <v>704</v>
      </c>
      <c r="B372" s="1" t="s">
        <v>705</v>
      </c>
      <c r="C372" s="45">
        <v>164889</v>
      </c>
      <c r="D372" s="46">
        <v>144</v>
      </c>
      <c r="E372" s="45">
        <v>165641</v>
      </c>
      <c r="F372" s="46">
        <v>156</v>
      </c>
      <c r="G372" s="45">
        <v>166831</v>
      </c>
      <c r="H372" s="46">
        <v>266.72785302755074</v>
      </c>
      <c r="I372" s="45">
        <v>167811</v>
      </c>
      <c r="J372" s="46">
        <v>203.6815393358776</v>
      </c>
      <c r="K372" s="45">
        <v>168642</v>
      </c>
      <c r="L372" s="46">
        <v>167.06928499582688</v>
      </c>
      <c r="M372" s="45">
        <v>169768</v>
      </c>
      <c r="N372" s="46">
        <v>242.31780955307985</v>
      </c>
      <c r="O372" s="45">
        <v>171677</v>
      </c>
      <c r="P372" s="46">
        <v>252.11229405662019</v>
      </c>
      <c r="Q372" s="45">
        <v>173727</v>
      </c>
      <c r="R372" s="46">
        <v>347.27430413054361</v>
      </c>
      <c r="S372" s="45">
        <v>175768</v>
      </c>
      <c r="T372" s="46">
        <v>256.94717705992662</v>
      </c>
      <c r="U372" s="45"/>
    </row>
    <row r="373" spans="1:21" ht="14.4" x14ac:dyDescent="0.3">
      <c r="A373" s="1" t="s">
        <v>706</v>
      </c>
      <c r="B373" s="1" t="s">
        <v>707</v>
      </c>
      <c r="C373" s="45">
        <v>139593</v>
      </c>
      <c r="D373" s="46">
        <v>39</v>
      </c>
      <c r="E373" s="45">
        <v>139058</v>
      </c>
      <c r="F373" s="46">
        <v>61</v>
      </c>
      <c r="G373" s="45">
        <v>138062</v>
      </c>
      <c r="H373" s="46">
        <v>34.306271461413829</v>
      </c>
      <c r="I373" s="45">
        <v>138395</v>
      </c>
      <c r="J373" s="46">
        <v>61.967821074286562</v>
      </c>
      <c r="K373" s="45">
        <v>139037</v>
      </c>
      <c r="L373" s="46">
        <v>79.265667395063005</v>
      </c>
      <c r="M373" s="45">
        <v>140395</v>
      </c>
      <c r="N373" s="46">
        <v>82.056234863924658</v>
      </c>
      <c r="O373" s="45">
        <v>141790</v>
      </c>
      <c r="P373" s="46">
        <v>71.056877827278171</v>
      </c>
      <c r="Q373" s="45">
        <v>143353</v>
      </c>
      <c r="R373" s="46">
        <v>97.390376565545267</v>
      </c>
      <c r="S373" s="45">
        <v>144705</v>
      </c>
      <c r="T373" s="46">
        <v>61.232868614339779</v>
      </c>
      <c r="U373" s="45"/>
    </row>
    <row r="374" spans="1:21" ht="14.4" x14ac:dyDescent="0.3">
      <c r="A374" s="1" t="s">
        <v>708</v>
      </c>
      <c r="B374" s="1" t="s">
        <v>709</v>
      </c>
      <c r="C374" s="45">
        <v>115251</v>
      </c>
      <c r="D374" s="46">
        <v>210</v>
      </c>
      <c r="E374" s="45">
        <v>115814</v>
      </c>
      <c r="F374" s="46">
        <v>185</v>
      </c>
      <c r="G374" s="45">
        <v>116698</v>
      </c>
      <c r="H374" s="46">
        <v>205.8643718108741</v>
      </c>
      <c r="I374" s="45">
        <v>117341</v>
      </c>
      <c r="J374" s="46">
        <v>127.17154015331454</v>
      </c>
      <c r="K374" s="45">
        <v>118805</v>
      </c>
      <c r="L374" s="46">
        <v>231.47489214735094</v>
      </c>
      <c r="M374" s="45">
        <v>119835</v>
      </c>
      <c r="N374" s="46">
        <v>199.58887685299339</v>
      </c>
      <c r="O374" s="45">
        <v>121352</v>
      </c>
      <c r="P374" s="46">
        <v>165.3236749392745</v>
      </c>
      <c r="Q374" s="45">
        <v>122823</v>
      </c>
      <c r="R374" s="46">
        <v>301.58417209975079</v>
      </c>
      <c r="S374" s="45">
        <v>123957</v>
      </c>
      <c r="T374" s="46">
        <v>164.6946276862534</v>
      </c>
      <c r="U374" s="45"/>
    </row>
    <row r="375" spans="1:21" ht="14.4" x14ac:dyDescent="0.3">
      <c r="A375" s="1" t="s">
        <v>710</v>
      </c>
      <c r="B375" s="1" t="s">
        <v>711</v>
      </c>
      <c r="C375" s="45">
        <v>80553</v>
      </c>
      <c r="D375" s="46">
        <v>79</v>
      </c>
      <c r="E375" s="45">
        <v>81535</v>
      </c>
      <c r="F375" s="46">
        <v>92</v>
      </c>
      <c r="G375" s="45">
        <v>82269</v>
      </c>
      <c r="H375" s="46">
        <v>164.19224388114932</v>
      </c>
      <c r="I375" s="45">
        <v>83006</v>
      </c>
      <c r="J375" s="46">
        <v>102.42648318849513</v>
      </c>
      <c r="K375" s="45">
        <v>84323</v>
      </c>
      <c r="L375" s="46">
        <v>139.56681839330815</v>
      </c>
      <c r="M375" s="45">
        <v>85798</v>
      </c>
      <c r="N375" s="46">
        <v>142.51739419272528</v>
      </c>
      <c r="O375" s="45">
        <v>86868</v>
      </c>
      <c r="P375" s="46">
        <v>107.0964634549651</v>
      </c>
      <c r="Q375" s="45">
        <v>88518</v>
      </c>
      <c r="R375" s="46">
        <v>198.41001673357781</v>
      </c>
      <c r="S375" s="45">
        <v>90332</v>
      </c>
      <c r="T375" s="46">
        <v>99.831810913273273</v>
      </c>
      <c r="U375" s="45"/>
    </row>
    <row r="376" spans="1:21" ht="14.4" x14ac:dyDescent="0.3">
      <c r="A376" s="1" t="s">
        <v>712</v>
      </c>
      <c r="B376" s="1" t="s">
        <v>713</v>
      </c>
      <c r="C376" s="45">
        <v>132337</v>
      </c>
      <c r="D376" s="46">
        <v>143</v>
      </c>
      <c r="E376" s="45">
        <v>133508</v>
      </c>
      <c r="F376" s="46">
        <v>190</v>
      </c>
      <c r="G376" s="45">
        <v>134402</v>
      </c>
      <c r="H376" s="46">
        <v>347.6922985733155</v>
      </c>
      <c r="I376" s="45">
        <v>135687</v>
      </c>
      <c r="J376" s="46">
        <v>213.3774160087064</v>
      </c>
      <c r="K376" s="45">
        <v>136792</v>
      </c>
      <c r="L376" s="46">
        <v>344.50821251086279</v>
      </c>
      <c r="M376" s="45">
        <v>138526</v>
      </c>
      <c r="N376" s="46">
        <v>329.7579703845164</v>
      </c>
      <c r="O376" s="45">
        <v>139822</v>
      </c>
      <c r="P376" s="46">
        <v>248.72328137379611</v>
      </c>
      <c r="Q376" s="45">
        <v>140828</v>
      </c>
      <c r="R376" s="46">
        <v>415.16166866624002</v>
      </c>
      <c r="S376" s="45">
        <v>141337</v>
      </c>
      <c r="T376" s="46">
        <v>234.8971257391631</v>
      </c>
      <c r="U376" s="45"/>
    </row>
    <row r="377" spans="1:21" ht="14.4" x14ac:dyDescent="0.3">
      <c r="A377" s="1" t="s">
        <v>714</v>
      </c>
      <c r="B377" s="1" t="s">
        <v>715</v>
      </c>
      <c r="C377" s="45">
        <v>87096</v>
      </c>
      <c r="D377" s="46">
        <v>34</v>
      </c>
      <c r="E377" s="45">
        <v>87573</v>
      </c>
      <c r="F377" s="46">
        <v>46</v>
      </c>
      <c r="G377" s="45">
        <v>87921</v>
      </c>
      <c r="H377" s="46">
        <v>26.627603015798435</v>
      </c>
      <c r="I377" s="45">
        <v>88804</v>
      </c>
      <c r="J377" s="46">
        <v>28.889741827538614</v>
      </c>
      <c r="K377" s="45">
        <v>89566</v>
      </c>
      <c r="L377" s="46">
        <v>54.837431412243866</v>
      </c>
      <c r="M377" s="45">
        <v>90525</v>
      </c>
      <c r="N377" s="46">
        <v>55.249382375847254</v>
      </c>
      <c r="O377" s="45">
        <v>91797</v>
      </c>
      <c r="P377" s="46">
        <v>103.7303212238921</v>
      </c>
      <c r="Q377" s="45">
        <v>92676</v>
      </c>
      <c r="R377" s="46">
        <v>110.76583974975721</v>
      </c>
      <c r="S377" s="45">
        <v>92641</v>
      </c>
      <c r="T377" s="46">
        <v>67.076982374482199</v>
      </c>
      <c r="U377" s="45"/>
    </row>
    <row r="378" spans="1:21" ht="14.4" x14ac:dyDescent="0.3">
      <c r="A378" s="1" t="s">
        <v>716</v>
      </c>
      <c r="B378" s="1" t="s">
        <v>717</v>
      </c>
      <c r="C378" s="45">
        <v>155003</v>
      </c>
      <c r="D378" s="46">
        <v>80</v>
      </c>
      <c r="E378" s="45">
        <v>156585</v>
      </c>
      <c r="F378" s="46">
        <v>127</v>
      </c>
      <c r="G378" s="45">
        <v>158268</v>
      </c>
      <c r="H378" s="46">
        <v>74.170114757285575</v>
      </c>
      <c r="I378" s="45">
        <v>159837</v>
      </c>
      <c r="J378" s="46">
        <v>117.83792685520829</v>
      </c>
      <c r="K378" s="45">
        <v>161305</v>
      </c>
      <c r="L378" s="46">
        <v>174.21213392939538</v>
      </c>
      <c r="M378" s="45">
        <v>163822</v>
      </c>
      <c r="N378" s="46">
        <v>246.52476880160191</v>
      </c>
      <c r="O378" s="45">
        <v>166040</v>
      </c>
      <c r="P378" s="46">
        <v>364.16853275436421</v>
      </c>
      <c r="Q378" s="45">
        <v>168428</v>
      </c>
      <c r="R378" s="46">
        <v>402.39833973616828</v>
      </c>
      <c r="S378" s="45">
        <v>170394</v>
      </c>
      <c r="T378" s="46">
        <v>294.79996662113348</v>
      </c>
      <c r="U378" s="45"/>
    </row>
    <row r="379" spans="1:21" ht="14.4" x14ac:dyDescent="0.3">
      <c r="A379" s="1" t="s">
        <v>718</v>
      </c>
      <c r="B379" s="1" t="s">
        <v>719</v>
      </c>
      <c r="C379" s="45">
        <v>118459</v>
      </c>
      <c r="D379" s="46">
        <v>125</v>
      </c>
      <c r="E379" s="45">
        <v>120054</v>
      </c>
      <c r="F379" s="46">
        <v>62</v>
      </c>
      <c r="G379" s="45">
        <v>121087</v>
      </c>
      <c r="H379" s="46">
        <v>160.68370870979527</v>
      </c>
      <c r="I379" s="45">
        <v>122030</v>
      </c>
      <c r="J379" s="46">
        <v>138.59950668763852</v>
      </c>
      <c r="K379" s="45">
        <v>123171</v>
      </c>
      <c r="L379" s="46">
        <v>191.52011634498723</v>
      </c>
      <c r="M379" s="45">
        <v>124583</v>
      </c>
      <c r="N379" s="46">
        <v>150.03679332303764</v>
      </c>
      <c r="O379" s="45">
        <v>125779</v>
      </c>
      <c r="P379" s="46">
        <v>144.11815306670539</v>
      </c>
      <c r="Q379" s="45">
        <v>127305</v>
      </c>
      <c r="R379" s="46">
        <v>185.759685663716</v>
      </c>
      <c r="S379" s="45">
        <v>128891</v>
      </c>
      <c r="T379" s="46">
        <v>104.871650376511</v>
      </c>
      <c r="U379" s="45"/>
    </row>
    <row r="380" spans="1:21" ht="14.4" x14ac:dyDescent="0.3">
      <c r="A380" s="1" t="s">
        <v>720</v>
      </c>
      <c r="B380" s="1" t="s">
        <v>721</v>
      </c>
      <c r="C380" s="45">
        <v>131641</v>
      </c>
      <c r="D380" s="46">
        <v>91</v>
      </c>
      <c r="E380" s="45">
        <v>131443</v>
      </c>
      <c r="F380" s="46">
        <v>106</v>
      </c>
      <c r="G380" s="45">
        <v>131193</v>
      </c>
      <c r="H380" s="46">
        <v>104.31609465939175</v>
      </c>
      <c r="I380" s="45">
        <v>131480</v>
      </c>
      <c r="J380" s="46">
        <v>68.272681136670968</v>
      </c>
      <c r="K380" s="45">
        <v>132201</v>
      </c>
      <c r="L380" s="46">
        <v>121.71731347544731</v>
      </c>
      <c r="M380" s="45">
        <v>133264</v>
      </c>
      <c r="N380" s="46">
        <v>184.64141618544943</v>
      </c>
      <c r="O380" s="45">
        <v>133791</v>
      </c>
      <c r="P380" s="46">
        <v>152.14304633465329</v>
      </c>
      <c r="Q380" s="45">
        <v>134406</v>
      </c>
      <c r="R380" s="46">
        <v>151.6376546716715</v>
      </c>
      <c r="S380" s="45">
        <v>135247</v>
      </c>
      <c r="T380" s="46">
        <v>109.44675354071541</v>
      </c>
      <c r="U380" s="45"/>
    </row>
    <row r="381" spans="1:21" ht="14.4" x14ac:dyDescent="0.3">
      <c r="A381" s="1" t="s">
        <v>722</v>
      </c>
      <c r="B381" s="1" t="s">
        <v>925</v>
      </c>
      <c r="C381" s="45">
        <v>91199</v>
      </c>
      <c r="D381" s="46">
        <v>5</v>
      </c>
      <c r="E381" s="45">
        <v>91060</v>
      </c>
      <c r="F381" s="46">
        <v>8</v>
      </c>
      <c r="G381" s="45">
        <v>91190</v>
      </c>
      <c r="H381" s="46">
        <v>4.2209874521457422</v>
      </c>
      <c r="I381" s="45">
        <v>91346</v>
      </c>
      <c r="J381" s="46">
        <v>3.7071078282307344</v>
      </c>
      <c r="K381" s="45">
        <v>91362</v>
      </c>
      <c r="L381" s="46">
        <v>5.2222935005590152</v>
      </c>
      <c r="M381" s="45">
        <v>91549</v>
      </c>
      <c r="N381" s="46">
        <v>7.0967633334914417</v>
      </c>
      <c r="O381" s="45">
        <v>91767</v>
      </c>
      <c r="P381" s="46">
        <v>9.1592008232100159</v>
      </c>
      <c r="Q381" s="45">
        <v>91994</v>
      </c>
      <c r="R381" s="46">
        <v>12.204247768295181</v>
      </c>
      <c r="S381" s="45">
        <v>92264</v>
      </c>
      <c r="T381" s="46">
        <v>13.83066494400202</v>
      </c>
      <c r="U381" s="45"/>
    </row>
    <row r="382" spans="1:21" ht="14.4" x14ac:dyDescent="0.3">
      <c r="A382" s="1" t="s">
        <v>723</v>
      </c>
      <c r="B382" s="1" t="s">
        <v>724</v>
      </c>
      <c r="C382" s="45">
        <v>63477</v>
      </c>
      <c r="D382" s="46">
        <v>20</v>
      </c>
      <c r="E382" s="45">
        <v>63686</v>
      </c>
      <c r="F382" s="46">
        <v>22</v>
      </c>
      <c r="G382" s="45">
        <v>63973</v>
      </c>
      <c r="H382" s="46">
        <v>12.473903074140138</v>
      </c>
      <c r="I382" s="45">
        <v>64769</v>
      </c>
      <c r="J382" s="46">
        <v>21.938409863715279</v>
      </c>
      <c r="K382" s="45">
        <v>65127</v>
      </c>
      <c r="L382" s="46">
        <v>19.360723937555051</v>
      </c>
      <c r="M382" s="45">
        <v>65657</v>
      </c>
      <c r="N382" s="46">
        <v>19.453696426779167</v>
      </c>
      <c r="O382" s="45">
        <v>66312</v>
      </c>
      <c r="P382" s="46">
        <v>33.944868982205563</v>
      </c>
      <c r="Q382" s="45">
        <v>67022</v>
      </c>
      <c r="R382" s="46">
        <v>33.643879311327851</v>
      </c>
      <c r="S382" s="45">
        <v>67821</v>
      </c>
      <c r="T382" s="46">
        <v>27.120729941284711</v>
      </c>
      <c r="U382" s="45"/>
    </row>
    <row r="383" spans="1:21" ht="14.4" x14ac:dyDescent="0.3">
      <c r="A383" s="1" t="s">
        <v>725</v>
      </c>
      <c r="B383" s="1" t="s">
        <v>726</v>
      </c>
      <c r="C383" s="45">
        <v>240495</v>
      </c>
      <c r="D383" s="46">
        <v>2431</v>
      </c>
      <c r="E383" s="45">
        <v>248520</v>
      </c>
      <c r="F383" s="46">
        <v>2640</v>
      </c>
      <c r="G383" s="45">
        <v>256012</v>
      </c>
      <c r="H383" s="46">
        <v>2007.5074131821793</v>
      </c>
      <c r="I383" s="45">
        <v>263624</v>
      </c>
      <c r="J383" s="46">
        <v>2192.2935143827008</v>
      </c>
      <c r="K383" s="45">
        <v>273616</v>
      </c>
      <c r="L383" s="46">
        <v>2718.2362046009343</v>
      </c>
      <c r="M383" s="45">
        <v>284596</v>
      </c>
      <c r="N383" s="46">
        <v>4044.657643380755</v>
      </c>
      <c r="O383" s="45">
        <v>293828</v>
      </c>
      <c r="P383" s="46">
        <v>2611.1992907812109</v>
      </c>
      <c r="Q383" s="45">
        <v>300943</v>
      </c>
      <c r="R383" s="46">
        <v>3197.3618357243349</v>
      </c>
      <c r="S383" s="45">
        <v>307964</v>
      </c>
      <c r="T383" s="46">
        <v>2707.9195966232542</v>
      </c>
      <c r="U383" s="45"/>
    </row>
    <row r="384" spans="1:21" ht="14.4" x14ac:dyDescent="0.3">
      <c r="A384" s="1" t="s">
        <v>727</v>
      </c>
      <c r="B384" s="1" t="s">
        <v>728</v>
      </c>
      <c r="C384" s="45">
        <v>223065</v>
      </c>
      <c r="D384" s="46">
        <v>104</v>
      </c>
      <c r="E384" s="45">
        <v>225234</v>
      </c>
      <c r="F384" s="46">
        <v>133</v>
      </c>
      <c r="G384" s="45">
        <v>227091</v>
      </c>
      <c r="H384" s="46">
        <v>112.27689680404256</v>
      </c>
      <c r="I384" s="45">
        <v>228308</v>
      </c>
      <c r="J384" s="46">
        <v>104.35931869357364</v>
      </c>
      <c r="K384" s="45">
        <v>230146</v>
      </c>
      <c r="L384" s="46">
        <v>138.06311877469579</v>
      </c>
      <c r="M384" s="45">
        <v>232319</v>
      </c>
      <c r="N384" s="46">
        <v>167.78388560882269</v>
      </c>
      <c r="O384" s="45">
        <v>232975</v>
      </c>
      <c r="P384" s="46">
        <v>190.49458986720899</v>
      </c>
      <c r="Q384" s="45">
        <v>234210</v>
      </c>
      <c r="R384" s="46">
        <v>252.5939863586589</v>
      </c>
      <c r="S384" s="45">
        <v>235493</v>
      </c>
      <c r="T384" s="46">
        <v>171.15779984708661</v>
      </c>
      <c r="U384" s="45"/>
    </row>
    <row r="385" spans="1:21" ht="14.4" x14ac:dyDescent="0.3">
      <c r="A385" s="1" t="s">
        <v>729</v>
      </c>
      <c r="B385" s="1" t="s">
        <v>730</v>
      </c>
      <c r="C385" s="45">
        <v>112774</v>
      </c>
      <c r="D385" s="46">
        <v>156</v>
      </c>
      <c r="E385" s="45">
        <v>114040</v>
      </c>
      <c r="F385" s="46">
        <v>145</v>
      </c>
      <c r="G385" s="45">
        <v>115246</v>
      </c>
      <c r="H385" s="46">
        <v>252.19984427555414</v>
      </c>
      <c r="I385" s="45">
        <v>115796</v>
      </c>
      <c r="J385" s="46">
        <v>136.54666210888089</v>
      </c>
      <c r="K385" s="45">
        <v>116094</v>
      </c>
      <c r="L385" s="46">
        <v>235.70335540865756</v>
      </c>
      <c r="M385" s="45">
        <v>116525</v>
      </c>
      <c r="N385" s="46">
        <v>242.81612784121978</v>
      </c>
      <c r="O385" s="45">
        <v>116610</v>
      </c>
      <c r="P385" s="46">
        <v>216.78126373454481</v>
      </c>
      <c r="Q385" s="45">
        <v>117357</v>
      </c>
      <c r="R385" s="46">
        <v>283.17139913628148</v>
      </c>
      <c r="S385" s="45">
        <v>118061</v>
      </c>
      <c r="T385" s="46">
        <v>172.31815237128441</v>
      </c>
      <c r="U385" s="45"/>
    </row>
    <row r="386" spans="1:21" ht="14.4" x14ac:dyDescent="0.3">
      <c r="A386" s="1" t="s">
        <v>731</v>
      </c>
      <c r="B386" s="1" t="s">
        <v>732</v>
      </c>
      <c r="C386" s="45">
        <v>76778</v>
      </c>
      <c r="D386" s="46">
        <v>33</v>
      </c>
      <c r="E386" s="45">
        <v>78620</v>
      </c>
      <c r="F386" s="46">
        <v>35</v>
      </c>
      <c r="G386" s="45">
        <v>80032</v>
      </c>
      <c r="H386" s="46">
        <v>43.744259427860626</v>
      </c>
      <c r="I386" s="45">
        <v>81199</v>
      </c>
      <c r="J386" s="46">
        <v>42.899508218441952</v>
      </c>
      <c r="K386" s="45">
        <v>82680</v>
      </c>
      <c r="L386" s="46">
        <v>44.258705385463159</v>
      </c>
      <c r="M386" s="45">
        <v>84066</v>
      </c>
      <c r="N386" s="46">
        <v>52.540076141351314</v>
      </c>
      <c r="O386" s="45">
        <v>85205</v>
      </c>
      <c r="P386" s="46">
        <v>63.242371110669062</v>
      </c>
      <c r="Q386" s="45">
        <v>86289</v>
      </c>
      <c r="R386" s="46">
        <v>67.951266487674445</v>
      </c>
      <c r="S386" s="45">
        <v>87684</v>
      </c>
      <c r="T386" s="46">
        <v>55.384431159815257</v>
      </c>
      <c r="U386" s="45"/>
    </row>
    <row r="387" spans="1:21" ht="14.4" x14ac:dyDescent="0.3">
      <c r="A387" s="1" t="s">
        <v>733</v>
      </c>
      <c r="B387" s="1" t="s">
        <v>926</v>
      </c>
      <c r="C387" s="45">
        <v>126162</v>
      </c>
      <c r="D387" s="46">
        <v>17</v>
      </c>
      <c r="E387" s="45">
        <v>126435</v>
      </c>
      <c r="F387" s="46">
        <v>27</v>
      </c>
      <c r="G387" s="45">
        <v>126679</v>
      </c>
      <c r="H387" s="46">
        <v>10.218097116624875</v>
      </c>
      <c r="I387" s="45">
        <v>126998</v>
      </c>
      <c r="J387" s="46">
        <v>15.732913001894149</v>
      </c>
      <c r="K387" s="45">
        <v>127436</v>
      </c>
      <c r="L387" s="46">
        <v>15.363503933332328</v>
      </c>
      <c r="M387" s="45">
        <v>128009</v>
      </c>
      <c r="N387" s="46">
        <v>17.762260136677877</v>
      </c>
      <c r="O387" s="45">
        <v>127980</v>
      </c>
      <c r="P387" s="46">
        <v>32.188757140176818</v>
      </c>
      <c r="Q387" s="45">
        <v>128891</v>
      </c>
      <c r="R387" s="46">
        <v>33.373784469247788</v>
      </c>
      <c r="S387" s="45">
        <v>130690</v>
      </c>
      <c r="T387" s="46">
        <v>40.139067837576917</v>
      </c>
      <c r="U387" s="45"/>
    </row>
    <row r="388" spans="1:21" ht="14.4" x14ac:dyDescent="0.3">
      <c r="A388" s="1" t="s">
        <v>734</v>
      </c>
      <c r="B388" s="1" t="s">
        <v>735</v>
      </c>
      <c r="C388" s="45">
        <v>120026</v>
      </c>
      <c r="D388" s="46">
        <v>128</v>
      </c>
      <c r="E388" s="45">
        <v>120823</v>
      </c>
      <c r="F388" s="46">
        <v>142</v>
      </c>
      <c r="G388" s="45">
        <v>121891</v>
      </c>
      <c r="H388" s="46">
        <v>131.3387265344245</v>
      </c>
      <c r="I388" s="45">
        <v>122710</v>
      </c>
      <c r="J388" s="46">
        <v>96.2364311980851</v>
      </c>
      <c r="K388" s="45">
        <v>123497</v>
      </c>
      <c r="L388" s="46">
        <v>94.55502864856237</v>
      </c>
      <c r="M388" s="45">
        <v>124621</v>
      </c>
      <c r="N388" s="46">
        <v>142.87650899367935</v>
      </c>
      <c r="O388" s="45">
        <v>126534</v>
      </c>
      <c r="P388" s="46">
        <v>150.06178079603879</v>
      </c>
      <c r="Q388" s="45">
        <v>128653</v>
      </c>
      <c r="R388" s="46">
        <v>218.40060987805069</v>
      </c>
      <c r="S388" s="45">
        <v>131227</v>
      </c>
      <c r="T388" s="46">
        <v>185.6947360317518</v>
      </c>
      <c r="U388" s="45"/>
    </row>
    <row r="389" spans="1:21" ht="14.4" x14ac:dyDescent="0.3">
      <c r="A389" s="1" t="s">
        <v>736</v>
      </c>
      <c r="B389" s="15" t="s">
        <v>737</v>
      </c>
      <c r="C389" s="45">
        <v>324467</v>
      </c>
      <c r="D389" s="46">
        <v>231</v>
      </c>
      <c r="E389" s="45">
        <v>325595</v>
      </c>
      <c r="F389" s="46">
        <v>249</v>
      </c>
      <c r="G389" s="45">
        <v>326433</v>
      </c>
      <c r="H389" s="46">
        <v>364.15879121452906</v>
      </c>
      <c r="I389" s="45">
        <v>327890</v>
      </c>
      <c r="J389" s="46">
        <v>449.4110957930402</v>
      </c>
      <c r="K389" s="45">
        <v>329847</v>
      </c>
      <c r="L389" s="46">
        <v>612.6573495264139</v>
      </c>
      <c r="M389" s="45">
        <v>331720</v>
      </c>
      <c r="N389" s="46">
        <v>576.42821782709746</v>
      </c>
      <c r="O389" s="45">
        <v>334017</v>
      </c>
      <c r="P389" s="46">
        <v>524.98721018694005</v>
      </c>
      <c r="Q389" s="45">
        <v>337094</v>
      </c>
      <c r="R389" s="46">
        <v>810.77663176197461</v>
      </c>
      <c r="S389" s="45">
        <v>340790</v>
      </c>
      <c r="T389" s="46">
        <v>479.58120855807101</v>
      </c>
      <c r="U389" s="45"/>
    </row>
    <row r="390" spans="1:21" ht="14.4" x14ac:dyDescent="0.3">
      <c r="A390" s="1" t="s">
        <v>738</v>
      </c>
      <c r="B390" s="1" t="s">
        <v>739</v>
      </c>
      <c r="C390" s="45">
        <v>264774</v>
      </c>
      <c r="D390" s="46">
        <v>76</v>
      </c>
      <c r="E390" s="45">
        <v>266834</v>
      </c>
      <c r="F390" s="46">
        <v>112</v>
      </c>
      <c r="G390" s="45">
        <v>269524</v>
      </c>
      <c r="H390" s="46">
        <v>108.46766484531554</v>
      </c>
      <c r="I390" s="45">
        <v>270844</v>
      </c>
      <c r="J390" s="46">
        <v>132.06806773553728</v>
      </c>
      <c r="K390" s="45">
        <v>271955</v>
      </c>
      <c r="L390" s="46">
        <v>233.2079819099539</v>
      </c>
      <c r="M390" s="45">
        <v>273933</v>
      </c>
      <c r="N390" s="46">
        <v>265.69487598808468</v>
      </c>
      <c r="O390" s="45">
        <v>275880</v>
      </c>
      <c r="P390" s="46">
        <v>299.40749786267259</v>
      </c>
      <c r="Q390" s="45">
        <v>278887</v>
      </c>
      <c r="R390" s="46">
        <v>409.73536954244372</v>
      </c>
      <c r="S390" s="45">
        <v>281293</v>
      </c>
      <c r="T390" s="46">
        <v>252.96426252617749</v>
      </c>
      <c r="U390" s="45"/>
    </row>
    <row r="391" spans="1:21" ht="14.4" x14ac:dyDescent="0.3">
      <c r="A391" s="1" t="s">
        <v>740</v>
      </c>
      <c r="B391" s="1" t="s">
        <v>741</v>
      </c>
      <c r="C391" s="45">
        <v>248140</v>
      </c>
      <c r="D391" s="46">
        <v>1630</v>
      </c>
      <c r="E391" s="45">
        <v>254009</v>
      </c>
      <c r="F391" s="46">
        <v>1777</v>
      </c>
      <c r="G391" s="45">
        <v>259742</v>
      </c>
      <c r="H391" s="46">
        <v>1387.3405926713224</v>
      </c>
      <c r="I391" s="45">
        <v>262456</v>
      </c>
      <c r="J391" s="46">
        <v>2137.6476482965709</v>
      </c>
      <c r="K391" s="45">
        <v>265650</v>
      </c>
      <c r="L391" s="46">
        <v>1866.1708664589471</v>
      </c>
      <c r="M391" s="45">
        <v>267801</v>
      </c>
      <c r="N391" s="46">
        <v>2757.3813523664503</v>
      </c>
      <c r="O391" s="45">
        <v>270671</v>
      </c>
      <c r="P391" s="46">
        <v>2419.1084476783258</v>
      </c>
      <c r="Q391" s="45">
        <v>274222</v>
      </c>
      <c r="R391" s="46">
        <v>2531.804942919935</v>
      </c>
      <c r="S391" s="45">
        <v>275505</v>
      </c>
      <c r="T391" s="46">
        <v>1522.0038971510171</v>
      </c>
      <c r="U391" s="45"/>
    </row>
    <row r="392" spans="1:21" ht="14.4" x14ac:dyDescent="0.3">
      <c r="A392" s="1" t="s">
        <v>742</v>
      </c>
      <c r="B392" s="1" t="s">
        <v>743</v>
      </c>
      <c r="C392" s="45">
        <v>299347</v>
      </c>
      <c r="D392" s="46">
        <v>1513</v>
      </c>
      <c r="E392" s="45">
        <v>302620</v>
      </c>
      <c r="F392" s="46">
        <v>1753</v>
      </c>
      <c r="G392" s="45">
        <v>307710</v>
      </c>
      <c r="H392" s="46">
        <v>1324.84597627681</v>
      </c>
      <c r="I392" s="45">
        <v>309497</v>
      </c>
      <c r="J392" s="46">
        <v>1158.1737658195589</v>
      </c>
      <c r="K392" s="45">
        <v>313091</v>
      </c>
      <c r="L392" s="46">
        <v>1147.0289897537737</v>
      </c>
      <c r="M392" s="45">
        <v>316536</v>
      </c>
      <c r="N392" s="46">
        <v>1436.1974618060735</v>
      </c>
      <c r="O392" s="45">
        <v>319477</v>
      </c>
      <c r="P392" s="46">
        <v>1374.8693011447849</v>
      </c>
      <c r="Q392" s="45">
        <v>321497</v>
      </c>
      <c r="R392" s="46">
        <v>1749.9707628398389</v>
      </c>
      <c r="S392" s="45">
        <v>323257</v>
      </c>
      <c r="T392" s="46">
        <v>1244.4373634259241</v>
      </c>
      <c r="U392" s="45"/>
    </row>
    <row r="393" spans="1:21" ht="14.4" x14ac:dyDescent="0.3">
      <c r="A393" s="1" t="s">
        <v>744</v>
      </c>
      <c r="B393" s="1" t="s">
        <v>745</v>
      </c>
      <c r="C393" s="45">
        <v>200057</v>
      </c>
      <c r="D393" s="46">
        <v>232</v>
      </c>
      <c r="E393" s="45">
        <v>201309</v>
      </c>
      <c r="F393" s="46">
        <v>257</v>
      </c>
      <c r="G393" s="45">
        <v>202709</v>
      </c>
      <c r="H393" s="46">
        <v>364.92698082819027</v>
      </c>
      <c r="I393" s="45">
        <v>203795</v>
      </c>
      <c r="J393" s="46">
        <v>248.88204487300879</v>
      </c>
      <c r="K393" s="45">
        <v>205165</v>
      </c>
      <c r="L393" s="46">
        <v>252.91681952677001</v>
      </c>
      <c r="M393" s="45">
        <v>206681</v>
      </c>
      <c r="N393" s="46">
        <v>308.09682668172326</v>
      </c>
      <c r="O393" s="45">
        <v>207781</v>
      </c>
      <c r="P393" s="46">
        <v>265.9149466682623</v>
      </c>
      <c r="Q393" s="45">
        <v>208973</v>
      </c>
      <c r="R393" s="46">
        <v>318.6369169027011</v>
      </c>
      <c r="S393" s="45">
        <v>209704</v>
      </c>
      <c r="T393" s="46">
        <v>285.6377739918301</v>
      </c>
      <c r="U393" s="45"/>
    </row>
    <row r="394" spans="1:21" ht="14.4" x14ac:dyDescent="0.3">
      <c r="A394" s="1" t="s">
        <v>746</v>
      </c>
      <c r="B394" s="1" t="s">
        <v>747</v>
      </c>
      <c r="C394" s="45">
        <v>138189</v>
      </c>
      <c r="D394" s="46">
        <v>115</v>
      </c>
      <c r="E394" s="45">
        <v>138115</v>
      </c>
      <c r="F394" s="46">
        <v>137</v>
      </c>
      <c r="G394" s="45">
        <v>137736</v>
      </c>
      <c r="H394" s="46">
        <v>108.142209543077</v>
      </c>
      <c r="I394" s="45">
        <v>138423</v>
      </c>
      <c r="J394" s="46">
        <v>170.18374320258852</v>
      </c>
      <c r="K394" s="45">
        <v>138208</v>
      </c>
      <c r="L394" s="46">
        <v>180.19582915239053</v>
      </c>
      <c r="M394" s="45">
        <v>138725</v>
      </c>
      <c r="N394" s="46">
        <v>244.09164926812079</v>
      </c>
      <c r="O394" s="45">
        <v>138893</v>
      </c>
      <c r="P394" s="46">
        <v>355.1922757712212</v>
      </c>
      <c r="Q394" s="45">
        <v>139488</v>
      </c>
      <c r="R394" s="46">
        <v>296.20868282748842</v>
      </c>
      <c r="S394" s="45">
        <v>140282</v>
      </c>
      <c r="T394" s="46">
        <v>248.1185170982597</v>
      </c>
      <c r="U394" s="45"/>
    </row>
    <row r="395" spans="1:21" ht="14.4" x14ac:dyDescent="0.3">
      <c r="A395" s="1" t="s">
        <v>748</v>
      </c>
      <c r="B395" s="1" t="s">
        <v>749</v>
      </c>
      <c r="C395" s="45">
        <v>86472</v>
      </c>
      <c r="D395" s="46">
        <v>102</v>
      </c>
      <c r="E395" s="45">
        <v>88574</v>
      </c>
      <c r="F395" s="46">
        <v>141</v>
      </c>
      <c r="G395" s="45">
        <v>90653</v>
      </c>
      <c r="H395" s="46">
        <v>95.072939916555129</v>
      </c>
      <c r="I395" s="45">
        <v>91940</v>
      </c>
      <c r="J395" s="46">
        <v>113.49975057972722</v>
      </c>
      <c r="K395" s="45">
        <v>93905</v>
      </c>
      <c r="L395" s="46">
        <v>134.7201855680357</v>
      </c>
      <c r="M395" s="45">
        <v>95553</v>
      </c>
      <c r="N395" s="46">
        <v>244.39340206776347</v>
      </c>
      <c r="O395" s="45">
        <v>96348</v>
      </c>
      <c r="P395" s="46">
        <v>294.05535092908701</v>
      </c>
      <c r="Q395" s="45">
        <v>96577</v>
      </c>
      <c r="R395" s="46">
        <v>328.96927315725219</v>
      </c>
      <c r="S395" s="45">
        <v>96675</v>
      </c>
      <c r="T395" s="46">
        <v>226.43453070949809</v>
      </c>
      <c r="U395" s="45"/>
    </row>
    <row r="396" spans="1:21" ht="14.4" x14ac:dyDescent="0.3">
      <c r="A396" s="1" t="s">
        <v>751</v>
      </c>
      <c r="B396" s="1" t="s">
        <v>752</v>
      </c>
      <c r="C396" s="45">
        <v>120106</v>
      </c>
      <c r="D396" s="46">
        <v>179</v>
      </c>
      <c r="E396" s="45">
        <v>120957</v>
      </c>
      <c r="F396" s="46">
        <v>133</v>
      </c>
      <c r="G396" s="45">
        <v>121754</v>
      </c>
      <c r="H396" s="46">
        <v>83.451125609652649</v>
      </c>
      <c r="I396" s="45">
        <v>122081</v>
      </c>
      <c r="J396" s="46">
        <v>151.2846773656953</v>
      </c>
      <c r="K396" s="45">
        <v>122783</v>
      </c>
      <c r="L396" s="46">
        <v>124.45337685689688</v>
      </c>
      <c r="M396" s="45">
        <v>123359</v>
      </c>
      <c r="N396" s="46">
        <v>123.9745407122266</v>
      </c>
      <c r="O396" s="45">
        <v>124011</v>
      </c>
      <c r="P396" s="46">
        <v>183.662008370514</v>
      </c>
      <c r="Q396" s="45">
        <v>124593</v>
      </c>
      <c r="R396" s="46">
        <v>217.43311329926999</v>
      </c>
      <c r="S396" s="45">
        <v>125010</v>
      </c>
      <c r="T396" s="46">
        <v>128.8465088456777</v>
      </c>
      <c r="U396" s="45"/>
    </row>
    <row r="397" spans="1:21" ht="14.4" x14ac:dyDescent="0.3">
      <c r="A397" s="1" t="s">
        <v>753</v>
      </c>
      <c r="B397" s="1" t="s">
        <v>754</v>
      </c>
      <c r="C397" s="45">
        <v>146612</v>
      </c>
      <c r="D397" s="46">
        <v>107</v>
      </c>
      <c r="E397" s="45">
        <v>147861</v>
      </c>
      <c r="F397" s="46">
        <v>130</v>
      </c>
      <c r="G397" s="45">
        <v>149415</v>
      </c>
      <c r="H397" s="46">
        <v>137.62881349043732</v>
      </c>
      <c r="I397" s="45">
        <v>151050</v>
      </c>
      <c r="J397" s="46">
        <v>174.57245252411903</v>
      </c>
      <c r="K397" s="45">
        <v>152777</v>
      </c>
      <c r="L397" s="46">
        <v>197.00912187903711</v>
      </c>
      <c r="M397" s="45">
        <v>155005</v>
      </c>
      <c r="N397" s="46">
        <v>190.78871453668057</v>
      </c>
      <c r="O397" s="45">
        <v>156790</v>
      </c>
      <c r="P397" s="46">
        <v>190.98897651196631</v>
      </c>
      <c r="Q397" s="45">
        <v>158054</v>
      </c>
      <c r="R397" s="46">
        <v>243.08796075025569</v>
      </c>
      <c r="S397" s="45">
        <v>158941</v>
      </c>
      <c r="T397" s="46">
        <v>152.03723843954171</v>
      </c>
      <c r="U397" s="45"/>
    </row>
    <row r="398" spans="1:21" ht="14.4" x14ac:dyDescent="0.3">
      <c r="A398" s="1" t="s">
        <v>756</v>
      </c>
      <c r="B398" s="1" t="s">
        <v>757</v>
      </c>
      <c r="C398" s="45">
        <v>108434</v>
      </c>
      <c r="D398" s="46">
        <v>662</v>
      </c>
      <c r="E398" s="45">
        <v>109630</v>
      </c>
      <c r="F398" s="46">
        <v>708</v>
      </c>
      <c r="G398" s="45">
        <v>110727</v>
      </c>
      <c r="H398" s="46">
        <v>502.88862011838472</v>
      </c>
      <c r="I398" s="45">
        <v>111661</v>
      </c>
      <c r="J398" s="46">
        <v>482.49088451499767</v>
      </c>
      <c r="K398" s="45">
        <v>113375</v>
      </c>
      <c r="L398" s="46">
        <v>389.09197466679171</v>
      </c>
      <c r="M398" s="45">
        <v>115341</v>
      </c>
      <c r="N398" s="46">
        <v>648.18936320889793</v>
      </c>
      <c r="O398" s="45">
        <v>117784</v>
      </c>
      <c r="P398" s="46">
        <v>1078.86949530876</v>
      </c>
      <c r="Q398" s="45">
        <v>121007</v>
      </c>
      <c r="R398" s="46">
        <v>1789.073037975543</v>
      </c>
      <c r="S398" s="45">
        <v>122274</v>
      </c>
      <c r="T398" s="46">
        <v>1030.1045255774529</v>
      </c>
      <c r="U398" s="45"/>
    </row>
    <row r="399" spans="1:21" ht="14.4" x14ac:dyDescent="0.3">
      <c r="A399" s="1" t="s">
        <v>758</v>
      </c>
      <c r="B399" s="1" t="s">
        <v>759</v>
      </c>
      <c r="C399" s="45">
        <v>153039</v>
      </c>
      <c r="D399" s="46">
        <v>123</v>
      </c>
      <c r="E399" s="45">
        <v>153943</v>
      </c>
      <c r="F399" s="46">
        <v>142</v>
      </c>
      <c r="G399" s="45">
        <v>154148</v>
      </c>
      <c r="H399" s="46">
        <v>161.54175416048335</v>
      </c>
      <c r="I399" s="45">
        <v>154704</v>
      </c>
      <c r="J399" s="46">
        <v>186.1067086537339</v>
      </c>
      <c r="K399" s="45">
        <v>156031</v>
      </c>
      <c r="L399" s="46">
        <v>148.6575911081392</v>
      </c>
      <c r="M399" s="45">
        <v>156633</v>
      </c>
      <c r="N399" s="46">
        <v>247.15995869161594</v>
      </c>
      <c r="O399" s="45">
        <v>157460</v>
      </c>
      <c r="P399" s="46">
        <v>458.40470394125322</v>
      </c>
      <c r="Q399" s="45">
        <v>158576</v>
      </c>
      <c r="R399" s="46">
        <v>280.35251369160221</v>
      </c>
      <c r="S399" s="45">
        <v>158473</v>
      </c>
      <c r="T399" s="46">
        <v>179.84818053551001</v>
      </c>
      <c r="U399" s="45"/>
    </row>
    <row r="400" spans="1:21" ht="14.4" x14ac:dyDescent="0.3">
      <c r="A400" s="1" t="s">
        <v>760</v>
      </c>
      <c r="B400" s="1" t="s">
        <v>761</v>
      </c>
      <c r="C400" s="45">
        <v>52868</v>
      </c>
      <c r="D400" s="46">
        <v>18</v>
      </c>
      <c r="E400" s="45">
        <v>53285</v>
      </c>
      <c r="F400" s="46">
        <v>19</v>
      </c>
      <c r="G400" s="45">
        <v>53655</v>
      </c>
      <c r="H400" s="46">
        <v>12.239776515554325</v>
      </c>
      <c r="I400" s="45">
        <v>53886</v>
      </c>
      <c r="J400" s="46">
        <v>12.44364088748438</v>
      </c>
      <c r="K400" s="45">
        <v>53982</v>
      </c>
      <c r="L400" s="46">
        <v>9.814226730269878</v>
      </c>
      <c r="M400" s="45">
        <v>54343</v>
      </c>
      <c r="N400" s="46">
        <v>17.493042806140444</v>
      </c>
      <c r="O400" s="45">
        <v>54502</v>
      </c>
      <c r="P400" s="46">
        <v>25.568395086460441</v>
      </c>
      <c r="Q400" s="45">
        <v>54742</v>
      </c>
      <c r="R400" s="46">
        <v>37.888997656666319</v>
      </c>
      <c r="S400" s="45">
        <v>55329</v>
      </c>
      <c r="T400" s="46">
        <v>30.17709406090659</v>
      </c>
      <c r="U400" s="45"/>
    </row>
    <row r="401" spans="1:21" ht="14.4" x14ac:dyDescent="0.3">
      <c r="A401" s="1" t="s">
        <v>763</v>
      </c>
      <c r="B401" s="1" t="s">
        <v>764</v>
      </c>
      <c r="C401" s="45">
        <v>91080</v>
      </c>
      <c r="D401" s="46" t="s">
        <v>809</v>
      </c>
      <c r="E401" s="45">
        <v>90800</v>
      </c>
      <c r="F401" s="46" t="s">
        <v>809</v>
      </c>
      <c r="G401" s="45">
        <v>90610</v>
      </c>
      <c r="H401" s="46" t="s">
        <v>809</v>
      </c>
      <c r="I401" s="45">
        <v>90340</v>
      </c>
      <c r="J401" s="46" t="s">
        <v>809</v>
      </c>
      <c r="K401" s="45">
        <v>89800</v>
      </c>
      <c r="L401" s="46" t="s">
        <v>809</v>
      </c>
      <c r="M401" s="45">
        <v>89710</v>
      </c>
      <c r="N401" s="46" t="s">
        <v>809</v>
      </c>
      <c r="O401" s="45">
        <v>89590</v>
      </c>
      <c r="P401" s="46" t="s">
        <v>809</v>
      </c>
      <c r="Q401" s="45">
        <v>89860</v>
      </c>
      <c r="R401" s="46" t="s">
        <v>809</v>
      </c>
      <c r="S401" s="45">
        <v>89610</v>
      </c>
      <c r="T401" s="46" t="s">
        <v>809</v>
      </c>
      <c r="U401" s="45"/>
    </row>
    <row r="402" spans="1:21" ht="14.4" x14ac:dyDescent="0.3">
      <c r="A402" s="1" t="s">
        <v>765</v>
      </c>
      <c r="B402" s="1" t="s">
        <v>766</v>
      </c>
      <c r="C402" s="45">
        <v>110583</v>
      </c>
      <c r="D402" s="46">
        <v>147</v>
      </c>
      <c r="E402" s="45">
        <v>110763</v>
      </c>
      <c r="F402" s="46">
        <v>65</v>
      </c>
      <c r="G402" s="45">
        <v>110617</v>
      </c>
      <c r="H402" s="46">
        <v>78.696464594190616</v>
      </c>
      <c r="I402" s="45">
        <v>110911</v>
      </c>
      <c r="J402" s="46">
        <v>171.95516572278268</v>
      </c>
      <c r="K402" s="45">
        <v>111216</v>
      </c>
      <c r="L402" s="46">
        <v>148.1791617788279</v>
      </c>
      <c r="M402" s="45">
        <v>111845</v>
      </c>
      <c r="N402" s="46">
        <v>240.52336872052774</v>
      </c>
      <c r="O402" s="45">
        <v>112482</v>
      </c>
      <c r="P402" s="46">
        <v>171.960052923928</v>
      </c>
      <c r="Q402" s="45">
        <v>113061</v>
      </c>
      <c r="R402" s="46">
        <v>225.0507935238206</v>
      </c>
      <c r="S402" s="45">
        <v>113881</v>
      </c>
      <c r="T402" s="46">
        <v>206.3538288155475</v>
      </c>
      <c r="U402" s="45"/>
    </row>
    <row r="403" spans="1:21" ht="14.4" x14ac:dyDescent="0.3">
      <c r="A403" s="1" t="s">
        <v>767</v>
      </c>
      <c r="B403" s="1" t="s">
        <v>768</v>
      </c>
      <c r="C403" s="45">
        <v>88616</v>
      </c>
      <c r="D403" s="46">
        <v>22</v>
      </c>
      <c r="E403" s="45">
        <v>89364</v>
      </c>
      <c r="F403" s="46">
        <v>26</v>
      </c>
      <c r="G403" s="45">
        <v>89352</v>
      </c>
      <c r="H403" s="46">
        <v>14.944736823434868</v>
      </c>
      <c r="I403" s="45">
        <v>90074</v>
      </c>
      <c r="J403" s="46">
        <v>19.726622558209144</v>
      </c>
      <c r="K403" s="45">
        <v>90791</v>
      </c>
      <c r="L403" s="46">
        <v>20.090403479142395</v>
      </c>
      <c r="M403" s="45">
        <v>91882</v>
      </c>
      <c r="N403" s="46">
        <v>18.822931853804572</v>
      </c>
      <c r="O403" s="45">
        <v>92958</v>
      </c>
      <c r="P403" s="46">
        <v>22.6816407028181</v>
      </c>
      <c r="Q403" s="45">
        <v>93903</v>
      </c>
      <c r="R403" s="46">
        <v>22.120870815210399</v>
      </c>
      <c r="S403" s="45">
        <v>94340</v>
      </c>
      <c r="T403" s="46">
        <v>20.543580448188511</v>
      </c>
      <c r="U403" s="45"/>
    </row>
    <row r="404" spans="1:21" ht="14.4" x14ac:dyDescent="0.3">
      <c r="A404" s="1" t="s">
        <v>769</v>
      </c>
      <c r="B404" s="1" t="s">
        <v>770</v>
      </c>
      <c r="C404" s="45">
        <v>173040</v>
      </c>
      <c r="D404" s="46" t="s">
        <v>809</v>
      </c>
      <c r="E404" s="45">
        <v>174090</v>
      </c>
      <c r="F404" s="46" t="s">
        <v>809</v>
      </c>
      <c r="G404" s="45">
        <v>175300</v>
      </c>
      <c r="H404" s="46" t="s">
        <v>809</v>
      </c>
      <c r="I404" s="45">
        <v>176010</v>
      </c>
      <c r="J404" s="46" t="s">
        <v>809</v>
      </c>
      <c r="K404" s="45">
        <v>176160</v>
      </c>
      <c r="L404" s="46" t="s">
        <v>809</v>
      </c>
      <c r="M404" s="45">
        <v>177200</v>
      </c>
      <c r="N404" s="46" t="s">
        <v>809</v>
      </c>
      <c r="O404" s="45">
        <v>178550</v>
      </c>
      <c r="P404" s="46" t="s">
        <v>809</v>
      </c>
      <c r="Q404" s="45">
        <v>180130</v>
      </c>
      <c r="R404" s="46" t="s">
        <v>809</v>
      </c>
      <c r="S404" s="45">
        <v>181310</v>
      </c>
      <c r="T404" s="46" t="s">
        <v>809</v>
      </c>
      <c r="U404" s="45"/>
    </row>
    <row r="405" spans="1:21" ht="14.4" x14ac:dyDescent="0.3">
      <c r="A405" s="1" t="s">
        <v>939</v>
      </c>
      <c r="B405" s="1" t="s">
        <v>940</v>
      </c>
      <c r="C405" s="45">
        <v>371268</v>
      </c>
      <c r="D405" s="46">
        <v>589</v>
      </c>
      <c r="E405" s="45">
        <v>373456</v>
      </c>
      <c r="F405" s="46">
        <v>661</v>
      </c>
      <c r="G405" s="45">
        <v>376008</v>
      </c>
      <c r="H405" s="46">
        <v>821.90259659775086</v>
      </c>
      <c r="I405" s="45">
        <v>378848</v>
      </c>
      <c r="J405" s="46">
        <v>1074.1983674502565</v>
      </c>
      <c r="K405" s="45">
        <v>381646</v>
      </c>
      <c r="L405" s="46">
        <v>1553.9765615314921</v>
      </c>
      <c r="M405" s="45">
        <v>385495</v>
      </c>
      <c r="N405" s="46">
        <v>1887.0013224818831</v>
      </c>
      <c r="O405" s="45">
        <v>390404</v>
      </c>
      <c r="P405" s="46">
        <v>2119.5677449441487</v>
      </c>
      <c r="Q405" s="45">
        <v>395461</v>
      </c>
      <c r="R405" s="46">
        <v>3096.9670927210359</v>
      </c>
      <c r="S405" s="45">
        <v>399368</v>
      </c>
      <c r="T405" s="46">
        <v>2116.6314786546664</v>
      </c>
      <c r="U405" s="45"/>
    </row>
    <row r="406" spans="1:21" ht="14.4" x14ac:dyDescent="0.3">
      <c r="A406" s="1" t="s">
        <v>771</v>
      </c>
      <c r="B406" s="1" t="s">
        <v>772</v>
      </c>
      <c r="C406" s="45">
        <v>103824</v>
      </c>
      <c r="D406" s="46">
        <v>48</v>
      </c>
      <c r="E406" s="45">
        <v>104706</v>
      </c>
      <c r="F406" s="46">
        <v>59</v>
      </c>
      <c r="G406" s="45">
        <v>105442</v>
      </c>
      <c r="H406" s="46">
        <v>31.123929077223039</v>
      </c>
      <c r="I406" s="45">
        <v>107164</v>
      </c>
      <c r="J406" s="46">
        <v>50.664738170067807</v>
      </c>
      <c r="K406" s="45">
        <v>107945</v>
      </c>
      <c r="L406" s="46">
        <v>56.836805565231401</v>
      </c>
      <c r="M406" s="45">
        <v>108095</v>
      </c>
      <c r="N406" s="46">
        <v>108.81956487774288</v>
      </c>
      <c r="O406" s="45">
        <v>108609</v>
      </c>
      <c r="P406" s="46">
        <v>122.4841740038207</v>
      </c>
      <c r="Q406" s="45">
        <v>108748</v>
      </c>
      <c r="R406" s="46">
        <v>113.23667395653899</v>
      </c>
      <c r="S406" s="45">
        <v>109266</v>
      </c>
      <c r="T406" s="46">
        <v>93.41393231693813</v>
      </c>
      <c r="U406" s="45"/>
    </row>
    <row r="407" spans="1:21" ht="14.4" x14ac:dyDescent="0.3">
      <c r="A407" s="1" t="s">
        <v>927</v>
      </c>
      <c r="B407" s="1" t="s">
        <v>861</v>
      </c>
      <c r="C407" s="45">
        <v>166325</v>
      </c>
      <c r="D407" s="46">
        <v>91</v>
      </c>
      <c r="E407" s="45">
        <v>168604</v>
      </c>
      <c r="F407" s="46">
        <v>107</v>
      </c>
      <c r="G407" s="45">
        <v>171481</v>
      </c>
      <c r="H407" s="46">
        <v>86.109592941599118</v>
      </c>
      <c r="I407" s="45">
        <v>171468</v>
      </c>
      <c r="J407" s="46">
        <v>110.71603136409563</v>
      </c>
      <c r="K407" s="45">
        <v>171679</v>
      </c>
      <c r="L407" s="46">
        <v>224.37997419801567</v>
      </c>
      <c r="M407" s="45">
        <v>174882</v>
      </c>
      <c r="N407" s="46">
        <v>245.71386446315145</v>
      </c>
      <c r="O407" s="45">
        <v>176625</v>
      </c>
      <c r="P407" s="46">
        <v>236.2400821170593</v>
      </c>
      <c r="Q407" s="45">
        <v>176687</v>
      </c>
      <c r="R407" s="46">
        <v>245.87084571712569</v>
      </c>
      <c r="S407" s="45">
        <v>179248</v>
      </c>
      <c r="T407" s="46">
        <v>190.88027007238273</v>
      </c>
      <c r="U407" s="45"/>
    </row>
    <row r="408" spans="1:21" ht="14.4" x14ac:dyDescent="0.3">
      <c r="A408" s="1" t="s">
        <v>774</v>
      </c>
      <c r="B408" s="1" t="s">
        <v>775</v>
      </c>
      <c r="C408" s="45">
        <v>216980</v>
      </c>
      <c r="D408" s="46">
        <v>3076</v>
      </c>
      <c r="E408" s="45">
        <v>217187</v>
      </c>
      <c r="F408" s="46">
        <v>3169</v>
      </c>
      <c r="G408" s="45">
        <v>219582</v>
      </c>
      <c r="H408" s="46">
        <v>2458.0645971014292</v>
      </c>
      <c r="I408" s="45">
        <v>223737</v>
      </c>
      <c r="J408" s="46">
        <v>2772.1846968014574</v>
      </c>
      <c r="K408" s="45">
        <v>225306</v>
      </c>
      <c r="L408" s="46">
        <v>2736.9381212957815</v>
      </c>
      <c r="M408" s="45">
        <v>229899</v>
      </c>
      <c r="N408" s="46">
        <v>3593.5595824756001</v>
      </c>
      <c r="O408" s="45">
        <v>238047</v>
      </c>
      <c r="P408" s="46">
        <v>3187.3988324227262</v>
      </c>
      <c r="Q408" s="45">
        <v>241974</v>
      </c>
      <c r="R408" s="46">
        <v>4314.6873906060664</v>
      </c>
      <c r="S408" s="45">
        <v>244796</v>
      </c>
      <c r="T408" s="46">
        <v>4240.6848980458626</v>
      </c>
      <c r="U408" s="45"/>
    </row>
    <row r="409" spans="1:21" ht="14.4" x14ac:dyDescent="0.3">
      <c r="A409" s="1" t="s">
        <v>777</v>
      </c>
      <c r="B409" s="1" t="s">
        <v>778</v>
      </c>
      <c r="C409" s="45">
        <v>314363</v>
      </c>
      <c r="D409" s="46">
        <v>142</v>
      </c>
      <c r="E409" s="45">
        <v>316296</v>
      </c>
      <c r="F409" s="46">
        <v>146</v>
      </c>
      <c r="G409" s="45">
        <v>318122</v>
      </c>
      <c r="H409" s="46">
        <v>87.924448634467097</v>
      </c>
      <c r="I409" s="45">
        <v>318740</v>
      </c>
      <c r="J409" s="46">
        <v>78.365475385127752</v>
      </c>
      <c r="K409" s="45">
        <v>319810</v>
      </c>
      <c r="L409" s="46">
        <v>132.96187840437358</v>
      </c>
      <c r="M409" s="45">
        <v>321114</v>
      </c>
      <c r="N409" s="46">
        <v>136.60728475809572</v>
      </c>
      <c r="O409" s="45">
        <v>322244</v>
      </c>
      <c r="P409" s="46">
        <v>162.08946384748469</v>
      </c>
      <c r="Q409" s="45">
        <v>323526</v>
      </c>
      <c r="R409" s="46">
        <v>235.39090698817731</v>
      </c>
      <c r="S409" s="45">
        <v>324650</v>
      </c>
      <c r="T409" s="46">
        <v>150.538848274478</v>
      </c>
      <c r="U409" s="45"/>
    </row>
    <row r="410" spans="1:21" ht="14.4" x14ac:dyDescent="0.3">
      <c r="A410" s="1" t="s">
        <v>779</v>
      </c>
      <c r="B410" s="1" t="s">
        <v>780</v>
      </c>
      <c r="C410" s="45">
        <v>466711</v>
      </c>
      <c r="D410" s="46">
        <v>173</v>
      </c>
      <c r="E410" s="45">
        <v>470199</v>
      </c>
      <c r="F410" s="46">
        <v>233</v>
      </c>
      <c r="G410" s="45">
        <v>474319</v>
      </c>
      <c r="H410" s="46">
        <v>206.7351507951139</v>
      </c>
      <c r="I410" s="45">
        <v>476914</v>
      </c>
      <c r="J410" s="46">
        <v>341.74957124413561</v>
      </c>
      <c r="K410" s="45">
        <v>479911</v>
      </c>
      <c r="L410" s="46">
        <v>501.24067102526385</v>
      </c>
      <c r="M410" s="45">
        <v>484560</v>
      </c>
      <c r="N410" s="46">
        <v>499.31573583841782</v>
      </c>
      <c r="O410" s="45">
        <v>488487</v>
      </c>
      <c r="P410" s="46">
        <v>518.8514234610584</v>
      </c>
      <c r="Q410" s="45">
        <v>492240</v>
      </c>
      <c r="R410" s="46">
        <v>738.20120449405135</v>
      </c>
      <c r="S410" s="45">
        <v>496043</v>
      </c>
      <c r="T410" s="46">
        <v>436.74385991563128</v>
      </c>
      <c r="U410" s="45"/>
    </row>
    <row r="411" spans="1:21" ht="14.4" x14ac:dyDescent="0.3">
      <c r="A411" s="1" t="s">
        <v>781</v>
      </c>
      <c r="B411" s="1" t="s">
        <v>782</v>
      </c>
      <c r="C411" s="45">
        <v>114505</v>
      </c>
      <c r="D411" s="46">
        <v>155</v>
      </c>
      <c r="E411" s="45">
        <v>115789</v>
      </c>
      <c r="F411" s="46">
        <v>173</v>
      </c>
      <c r="G411" s="45">
        <v>116820</v>
      </c>
      <c r="H411" s="46">
        <v>145.01775920429887</v>
      </c>
      <c r="I411" s="45">
        <v>118074</v>
      </c>
      <c r="J411" s="46">
        <v>184.55499294102202</v>
      </c>
      <c r="K411" s="45">
        <v>119037</v>
      </c>
      <c r="L411" s="46">
        <v>190.32977550804503</v>
      </c>
      <c r="M411" s="45">
        <v>120290</v>
      </c>
      <c r="N411" s="46">
        <v>226.97835627068054</v>
      </c>
      <c r="O411" s="45">
        <v>121734</v>
      </c>
      <c r="P411" s="46">
        <v>262.3940279890063</v>
      </c>
      <c r="Q411" s="45">
        <v>123100</v>
      </c>
      <c r="R411" s="46">
        <v>335.94433217526461</v>
      </c>
      <c r="S411" s="45">
        <v>123879</v>
      </c>
      <c r="T411" s="46">
        <v>215.13525932802071</v>
      </c>
      <c r="U411" s="45"/>
    </row>
    <row r="412" spans="1:21" ht="14.4" x14ac:dyDescent="0.3">
      <c r="A412" s="1" t="s">
        <v>783</v>
      </c>
      <c r="B412" s="1" t="s">
        <v>784</v>
      </c>
      <c r="C412" s="45">
        <v>142424</v>
      </c>
      <c r="D412" s="46">
        <v>172</v>
      </c>
      <c r="E412" s="45">
        <v>143988</v>
      </c>
      <c r="F412" s="46">
        <v>196</v>
      </c>
      <c r="G412" s="45">
        <v>145098</v>
      </c>
      <c r="H412" s="46">
        <v>184.28436481536284</v>
      </c>
      <c r="I412" s="45">
        <v>145742</v>
      </c>
      <c r="J412" s="46">
        <v>200.45281498138473</v>
      </c>
      <c r="K412" s="45">
        <v>146278</v>
      </c>
      <c r="L412" s="46">
        <v>183.65506643238513</v>
      </c>
      <c r="M412" s="45">
        <v>147476</v>
      </c>
      <c r="N412" s="46">
        <v>265.09362869269739</v>
      </c>
      <c r="O412" s="45">
        <v>148277</v>
      </c>
      <c r="P412" s="46">
        <v>404.59510312717299</v>
      </c>
      <c r="Q412" s="45">
        <v>149689</v>
      </c>
      <c r="R412" s="46">
        <v>359.94210860788633</v>
      </c>
      <c r="S412" s="45">
        <v>150140</v>
      </c>
      <c r="T412" s="46">
        <v>273.47033369716843</v>
      </c>
      <c r="U412" s="45"/>
    </row>
    <row r="413" spans="1:21" ht="14.4" x14ac:dyDescent="0.3">
      <c r="A413" s="1" t="s">
        <v>785</v>
      </c>
      <c r="B413" s="1" t="s">
        <v>786</v>
      </c>
      <c r="C413" s="45">
        <v>317771</v>
      </c>
      <c r="D413" s="46">
        <v>115</v>
      </c>
      <c r="E413" s="45">
        <v>319078</v>
      </c>
      <c r="F413" s="46">
        <v>113</v>
      </c>
      <c r="G413" s="45">
        <v>319837</v>
      </c>
      <c r="H413" s="46">
        <v>76.259020717293055</v>
      </c>
      <c r="I413" s="45">
        <v>320389</v>
      </c>
      <c r="J413" s="46">
        <v>71.709074456914252</v>
      </c>
      <c r="K413" s="45">
        <v>320670</v>
      </c>
      <c r="L413" s="46">
        <v>104.33242090886469</v>
      </c>
      <c r="M413" s="45">
        <v>321503</v>
      </c>
      <c r="N413" s="46">
        <v>106.7353619378372</v>
      </c>
      <c r="O413" s="45">
        <v>321700</v>
      </c>
      <c r="P413" s="46">
        <v>119.85902236882551</v>
      </c>
      <c r="Q413" s="45">
        <v>322216</v>
      </c>
      <c r="R413" s="46">
        <v>147.57925957088031</v>
      </c>
      <c r="S413" s="45">
        <v>322796</v>
      </c>
      <c r="T413" s="46">
        <v>108.12830998510481</v>
      </c>
      <c r="U413" s="45"/>
    </row>
    <row r="414" spans="1:21" ht="14.4" x14ac:dyDescent="0.3">
      <c r="A414" s="1" t="s">
        <v>787</v>
      </c>
      <c r="B414" s="1" t="s">
        <v>788</v>
      </c>
      <c r="C414" s="45">
        <v>96597</v>
      </c>
      <c r="D414" s="46">
        <v>113</v>
      </c>
      <c r="E414" s="45">
        <v>98201</v>
      </c>
      <c r="F414" s="46">
        <v>134</v>
      </c>
      <c r="G414" s="45">
        <v>99493</v>
      </c>
      <c r="H414" s="46">
        <v>102.16236354458101</v>
      </c>
      <c r="I414" s="45">
        <v>99779</v>
      </c>
      <c r="J414" s="46">
        <v>93.686187385212705</v>
      </c>
      <c r="K414" s="45">
        <v>100387</v>
      </c>
      <c r="L414" s="46">
        <v>117.0151814037916</v>
      </c>
      <c r="M414" s="45">
        <v>100634</v>
      </c>
      <c r="N414" s="46">
        <v>170.22812945383112</v>
      </c>
      <c r="O414" s="45">
        <v>100976</v>
      </c>
      <c r="P414" s="46">
        <v>215.61551781834129</v>
      </c>
      <c r="Q414" s="45">
        <v>101421</v>
      </c>
      <c r="R414" s="46">
        <v>217.806558270311</v>
      </c>
      <c r="S414" s="45">
        <v>101129</v>
      </c>
      <c r="T414" s="46">
        <v>168.3397570919542</v>
      </c>
      <c r="U414" s="45"/>
    </row>
    <row r="415" spans="1:21" ht="14.4" x14ac:dyDescent="0.3">
      <c r="A415" s="1" t="s">
        <v>789</v>
      </c>
      <c r="B415" s="1" t="s">
        <v>790</v>
      </c>
      <c r="C415" s="45">
        <v>154165</v>
      </c>
      <c r="D415" s="46">
        <v>350</v>
      </c>
      <c r="E415" s="45">
        <v>154650</v>
      </c>
      <c r="F415" s="46">
        <v>218</v>
      </c>
      <c r="G415" s="45">
        <v>154943</v>
      </c>
      <c r="H415" s="46">
        <v>183.36339517934371</v>
      </c>
      <c r="I415" s="45">
        <v>156658</v>
      </c>
      <c r="J415" s="46">
        <v>222.21420493374035</v>
      </c>
      <c r="K415" s="45">
        <v>158065</v>
      </c>
      <c r="L415" s="46">
        <v>223.64997082818681</v>
      </c>
      <c r="M415" s="45">
        <v>159414</v>
      </c>
      <c r="N415" s="46">
        <v>312.10962389853307</v>
      </c>
      <c r="O415" s="45">
        <v>161200</v>
      </c>
      <c r="P415" s="46">
        <v>407.15480721783251</v>
      </c>
      <c r="Q415" s="45">
        <v>163087</v>
      </c>
      <c r="R415" s="46">
        <v>459.89353951745937</v>
      </c>
      <c r="S415" s="45">
        <v>164980</v>
      </c>
      <c r="T415" s="46">
        <v>354.9962030531762</v>
      </c>
      <c r="U415" s="45"/>
    </row>
    <row r="416" spans="1:21" ht="14.4" x14ac:dyDescent="0.3">
      <c r="A416" s="1" t="s">
        <v>791</v>
      </c>
      <c r="B416" s="1" t="s">
        <v>792</v>
      </c>
      <c r="C416" s="45">
        <v>246016</v>
      </c>
      <c r="D416" s="46">
        <v>401</v>
      </c>
      <c r="E416" s="45">
        <v>247640</v>
      </c>
      <c r="F416" s="46">
        <v>534</v>
      </c>
      <c r="G416" s="45">
        <v>249852</v>
      </c>
      <c r="H416" s="46">
        <v>381.62132108282429</v>
      </c>
      <c r="I416" s="45">
        <v>251076</v>
      </c>
      <c r="J416" s="46">
        <v>392.80640634874544</v>
      </c>
      <c r="K416" s="45">
        <v>251708</v>
      </c>
      <c r="L416" s="46">
        <v>342.26137687639948</v>
      </c>
      <c r="M416" s="45">
        <v>253250</v>
      </c>
      <c r="N416" s="46">
        <v>557.09314300366998</v>
      </c>
      <c r="O416" s="45">
        <v>255106</v>
      </c>
      <c r="P416" s="46">
        <v>741.39061756371234</v>
      </c>
      <c r="Q416" s="45">
        <v>258017</v>
      </c>
      <c r="R416" s="46">
        <v>900.19591825567932</v>
      </c>
      <c r="S416" s="45">
        <v>259926</v>
      </c>
      <c r="T416" s="46">
        <v>592.42331663589596</v>
      </c>
      <c r="U416" s="45"/>
    </row>
    <row r="417" spans="1:21" ht="14.4" x14ac:dyDescent="0.3">
      <c r="A417" s="1" t="s">
        <v>793</v>
      </c>
      <c r="B417" s="1" t="s">
        <v>794</v>
      </c>
      <c r="C417" s="45">
        <v>97117</v>
      </c>
      <c r="D417" s="46">
        <v>248</v>
      </c>
      <c r="E417" s="45">
        <v>97655</v>
      </c>
      <c r="F417" s="46">
        <v>330</v>
      </c>
      <c r="G417" s="45">
        <v>98679</v>
      </c>
      <c r="H417" s="46">
        <v>284.37960833769864</v>
      </c>
      <c r="I417" s="45">
        <v>99622</v>
      </c>
      <c r="J417" s="46">
        <v>332.60458012417962</v>
      </c>
      <c r="K417" s="45">
        <v>100363</v>
      </c>
      <c r="L417" s="46">
        <v>187.43716456201025</v>
      </c>
      <c r="M417" s="45">
        <v>100739</v>
      </c>
      <c r="N417" s="46">
        <v>329.6636832582019</v>
      </c>
      <c r="O417" s="45">
        <v>100985</v>
      </c>
      <c r="P417" s="46">
        <v>285.50973725382772</v>
      </c>
      <c r="Q417" s="45">
        <v>101927</v>
      </c>
      <c r="R417" s="46">
        <v>443.59214168556753</v>
      </c>
      <c r="S417" s="45">
        <v>102314</v>
      </c>
      <c r="T417" s="46">
        <v>361.37651563813853</v>
      </c>
      <c r="U417" s="45"/>
    </row>
    <row r="418" spans="1:21" ht="14.4" x14ac:dyDescent="0.3">
      <c r="A418" s="1" t="s">
        <v>795</v>
      </c>
      <c r="B418" s="1" t="s">
        <v>796</v>
      </c>
      <c r="C418" s="45">
        <v>102809</v>
      </c>
      <c r="D418" s="46">
        <v>61</v>
      </c>
      <c r="E418" s="45">
        <v>103769</v>
      </c>
      <c r="F418" s="46">
        <v>99</v>
      </c>
      <c r="G418" s="45">
        <v>104998</v>
      </c>
      <c r="H418" s="46">
        <v>82.698523787059798</v>
      </c>
      <c r="I418" s="45">
        <v>105774</v>
      </c>
      <c r="J418" s="46">
        <v>82.933390622246733</v>
      </c>
      <c r="K418" s="45">
        <v>106413</v>
      </c>
      <c r="L418" s="46">
        <v>73.629728566629865</v>
      </c>
      <c r="M418" s="45">
        <v>107287</v>
      </c>
      <c r="N418" s="46">
        <v>114.64800751075001</v>
      </c>
      <c r="O418" s="45">
        <v>108303</v>
      </c>
      <c r="P418" s="46">
        <v>111.7660188575192</v>
      </c>
      <c r="Q418" s="45">
        <v>109246</v>
      </c>
      <c r="R418" s="46">
        <v>118.3380641236039</v>
      </c>
      <c r="S418" s="45">
        <v>109632</v>
      </c>
      <c r="T418" s="46">
        <v>88.584412935308976</v>
      </c>
      <c r="U418" s="45"/>
    </row>
    <row r="419" spans="1:21" ht="14.4" x14ac:dyDescent="0.3">
      <c r="A419" s="1" t="s">
        <v>797</v>
      </c>
      <c r="B419" s="1" t="s">
        <v>928</v>
      </c>
      <c r="C419" s="45">
        <v>133295</v>
      </c>
      <c r="D419" s="46">
        <v>328</v>
      </c>
      <c r="E419" s="45">
        <v>134009</v>
      </c>
      <c r="F419" s="46">
        <v>380</v>
      </c>
      <c r="G419" s="45">
        <v>135070</v>
      </c>
      <c r="H419" s="46">
        <v>206.8599537507653</v>
      </c>
      <c r="I419" s="45">
        <v>135498</v>
      </c>
      <c r="J419" s="46">
        <v>238.27555599064777</v>
      </c>
      <c r="K419" s="45">
        <v>135801</v>
      </c>
      <c r="L419" s="46">
        <v>208.94979306427052</v>
      </c>
      <c r="M419" s="45">
        <v>135953</v>
      </c>
      <c r="N419" s="46">
        <v>332.01236970893541</v>
      </c>
      <c r="O419" s="45">
        <v>135418</v>
      </c>
      <c r="P419" s="46">
        <v>230.45706589850309</v>
      </c>
      <c r="Q419" s="45">
        <v>135408</v>
      </c>
      <c r="R419" s="46">
        <v>361.80852834935331</v>
      </c>
      <c r="S419" s="45">
        <v>135571</v>
      </c>
      <c r="T419" s="46">
        <v>437.31792482691179</v>
      </c>
      <c r="U419" s="45"/>
    </row>
    <row r="420" spans="1:21" ht="14.4" x14ac:dyDescent="0.3">
      <c r="A420" s="1" t="s">
        <v>798</v>
      </c>
      <c r="B420" s="1" t="s">
        <v>799</v>
      </c>
      <c r="C420" s="45">
        <v>116499</v>
      </c>
      <c r="D420" s="46">
        <v>109</v>
      </c>
      <c r="E420" s="45">
        <v>116863</v>
      </c>
      <c r="F420" s="46">
        <v>91</v>
      </c>
      <c r="G420" s="45">
        <v>117074</v>
      </c>
      <c r="H420" s="46">
        <v>103.81477932142029</v>
      </c>
      <c r="I420" s="45">
        <v>117777</v>
      </c>
      <c r="J420" s="46">
        <v>212.47474536063621</v>
      </c>
      <c r="K420" s="45">
        <v>118906</v>
      </c>
      <c r="L420" s="46">
        <v>479.73506878721525</v>
      </c>
      <c r="M420" s="45">
        <v>120007</v>
      </c>
      <c r="N420" s="46">
        <v>400.21985895414639</v>
      </c>
      <c r="O420" s="45">
        <v>121709</v>
      </c>
      <c r="P420" s="46">
        <v>313.19736048231772</v>
      </c>
      <c r="Q420" s="45">
        <v>123144</v>
      </c>
      <c r="R420" s="46">
        <v>473.43009826766769</v>
      </c>
      <c r="S420" s="45">
        <v>125378</v>
      </c>
      <c r="T420" s="46">
        <v>282.67742110118729</v>
      </c>
      <c r="U420" s="45"/>
    </row>
    <row r="421" spans="1:21" ht="14.4" x14ac:dyDescent="0.3">
      <c r="A421" s="1" t="s">
        <v>801</v>
      </c>
      <c r="B421" s="1" t="s">
        <v>802</v>
      </c>
      <c r="C421" s="45">
        <v>108057</v>
      </c>
      <c r="D421" s="46">
        <v>45</v>
      </c>
      <c r="E421" s="45">
        <v>107912</v>
      </c>
      <c r="F421" s="46">
        <v>50</v>
      </c>
      <c r="G421" s="45">
        <v>107692</v>
      </c>
      <c r="H421" s="46">
        <v>40.586189516029791</v>
      </c>
      <c r="I421" s="45">
        <v>107809</v>
      </c>
      <c r="J421" s="46">
        <v>77.581744415546069</v>
      </c>
      <c r="K421" s="45">
        <v>108167</v>
      </c>
      <c r="L421" s="46">
        <v>83.223294818884781</v>
      </c>
      <c r="M421" s="45">
        <v>108594</v>
      </c>
      <c r="N421" s="46">
        <v>94.333334119159005</v>
      </c>
      <c r="O421" s="45">
        <v>109546</v>
      </c>
      <c r="P421" s="46">
        <v>128.70350696976021</v>
      </c>
      <c r="Q421" s="45">
        <v>110002</v>
      </c>
      <c r="R421" s="46">
        <v>135.8184528874711</v>
      </c>
      <c r="S421" s="45">
        <v>110426</v>
      </c>
      <c r="T421" s="46">
        <v>64.772995214857829</v>
      </c>
      <c r="U421" s="45"/>
    </row>
    <row r="422" spans="1:21" ht="14.4" x14ac:dyDescent="0.3">
      <c r="A422" s="1" t="s">
        <v>803</v>
      </c>
      <c r="B422" s="1" t="s">
        <v>804</v>
      </c>
      <c r="C422" s="45">
        <v>97993</v>
      </c>
      <c r="D422" s="46">
        <v>15</v>
      </c>
      <c r="E422" s="45">
        <v>97943</v>
      </c>
      <c r="F422" s="46">
        <v>20</v>
      </c>
      <c r="G422" s="45">
        <v>98048</v>
      </c>
      <c r="H422" s="46">
        <v>14.933300945234631</v>
      </c>
      <c r="I422" s="45">
        <v>98087</v>
      </c>
      <c r="J422" s="46">
        <v>16.844856815573969</v>
      </c>
      <c r="K422" s="45">
        <v>98473</v>
      </c>
      <c r="L422" s="46">
        <v>13.758697621064453</v>
      </c>
      <c r="M422" s="45">
        <v>98999</v>
      </c>
      <c r="N422" s="46">
        <v>24.589781603860658</v>
      </c>
      <c r="O422" s="45">
        <v>99599</v>
      </c>
      <c r="P422" s="46">
        <v>33.381725999241553</v>
      </c>
      <c r="Q422" s="45">
        <v>100007</v>
      </c>
      <c r="R422" s="46">
        <v>34.764257400523078</v>
      </c>
      <c r="S422" s="45">
        <v>100715</v>
      </c>
      <c r="T422" s="46">
        <v>33.58595355144633</v>
      </c>
      <c r="U422" s="45"/>
    </row>
    <row r="423" spans="1:21" ht="14.4" x14ac:dyDescent="0.3">
      <c r="A423" s="1" t="s">
        <v>805</v>
      </c>
      <c r="B423" s="1" t="s">
        <v>806</v>
      </c>
      <c r="C423" s="45">
        <v>192398</v>
      </c>
      <c r="D423" s="46">
        <v>437</v>
      </c>
      <c r="E423" s="45">
        <v>195070</v>
      </c>
      <c r="F423" s="46">
        <v>503</v>
      </c>
      <c r="G423" s="45">
        <v>197783</v>
      </c>
      <c r="H423" s="46">
        <v>367.70469874681953</v>
      </c>
      <c r="I423" s="45">
        <v>199567</v>
      </c>
      <c r="J423" s="46">
        <v>437.98066720523457</v>
      </c>
      <c r="K423" s="45">
        <v>202113</v>
      </c>
      <c r="L423" s="46">
        <v>468.83421799790636</v>
      </c>
      <c r="M423" s="45">
        <v>203654</v>
      </c>
      <c r="N423" s="46">
        <v>733.17516800658177</v>
      </c>
      <c r="O423" s="45">
        <v>205784</v>
      </c>
      <c r="P423" s="46">
        <v>665.50569165837373</v>
      </c>
      <c r="Q423" s="45">
        <v>206920</v>
      </c>
      <c r="R423" s="46">
        <v>955.33554468123839</v>
      </c>
      <c r="S423" s="45">
        <v>208163</v>
      </c>
      <c r="T423" s="46">
        <v>818.0693942056547</v>
      </c>
      <c r="U423" s="45"/>
    </row>
    <row r="424" spans="1:21" ht="14.4" x14ac:dyDescent="0.3">
      <c r="A424" s="1"/>
      <c r="B424" s="1"/>
      <c r="C424" s="45"/>
      <c r="D424" s="46"/>
      <c r="E424" s="45"/>
      <c r="F424" s="46"/>
      <c r="G424" s="45"/>
      <c r="H424" s="46"/>
      <c r="I424" s="45"/>
      <c r="J424" s="46"/>
      <c r="K424" s="45"/>
      <c r="L424" s="46"/>
      <c r="M424" s="45"/>
      <c r="N424" s="46"/>
      <c r="O424" s="45"/>
      <c r="P424" s="46"/>
      <c r="Q424" s="45"/>
      <c r="R424" s="46"/>
      <c r="S424" s="45"/>
      <c r="T424" s="46"/>
      <c r="U424" s="45"/>
    </row>
    <row r="425" spans="1:21" ht="14.4" x14ac:dyDescent="0.3">
      <c r="A425" s="1" t="s">
        <v>966</v>
      </c>
      <c r="B425" s="1"/>
      <c r="C425" s="45"/>
      <c r="D425" s="46"/>
      <c r="E425" s="45"/>
      <c r="F425" s="46"/>
      <c r="G425" s="45"/>
      <c r="H425" s="46"/>
      <c r="I425" s="45"/>
      <c r="J425" s="46"/>
      <c r="K425" s="45"/>
      <c r="L425" s="46"/>
      <c r="M425" s="45"/>
      <c r="N425" s="46"/>
      <c r="O425" s="45"/>
      <c r="P425" s="46"/>
      <c r="Q425" s="45"/>
      <c r="R425" s="46"/>
      <c r="S425" s="45"/>
      <c r="T425" s="46"/>
      <c r="U425" s="45"/>
    </row>
    <row r="426" spans="1:21" ht="14.4" x14ac:dyDescent="0.3">
      <c r="A426" s="1" t="s">
        <v>967</v>
      </c>
      <c r="B426" s="1"/>
      <c r="C426" s="45"/>
      <c r="D426" s="46"/>
      <c r="E426" s="45"/>
      <c r="F426" s="46"/>
      <c r="G426" s="45"/>
      <c r="H426" s="46"/>
      <c r="I426" s="45"/>
      <c r="J426" s="46"/>
      <c r="K426" s="45"/>
      <c r="L426" s="46"/>
      <c r="M426" s="45"/>
      <c r="N426" s="46"/>
      <c r="O426" s="45"/>
      <c r="P426" s="46"/>
      <c r="Q426" s="45"/>
      <c r="R426" s="46"/>
      <c r="S426" s="45"/>
      <c r="T426" s="46"/>
      <c r="U426" s="45"/>
    </row>
    <row r="427" spans="1:21" ht="14.4" x14ac:dyDescent="0.3">
      <c r="A427" s="1" t="s">
        <v>942</v>
      </c>
      <c r="B427" s="1"/>
      <c r="C427" s="45"/>
      <c r="D427" s="46"/>
      <c r="E427" s="45"/>
      <c r="F427" s="46"/>
      <c r="G427" s="45"/>
      <c r="H427" s="46"/>
      <c r="I427" s="45"/>
      <c r="J427" s="46"/>
      <c r="K427" s="45"/>
      <c r="L427" s="46"/>
      <c r="M427" s="45"/>
      <c r="N427" s="46"/>
      <c r="O427" s="45"/>
      <c r="P427" s="46"/>
      <c r="Q427" s="45"/>
      <c r="R427" s="46"/>
      <c r="S427" s="45"/>
      <c r="T427" s="46"/>
      <c r="U427" s="45"/>
    </row>
    <row r="428" spans="1:21" ht="14.4" x14ac:dyDescent="0.3">
      <c r="A428" s="1" t="s">
        <v>943</v>
      </c>
      <c r="B428" s="1"/>
      <c r="C428" s="45"/>
      <c r="D428" s="46"/>
      <c r="E428" s="45"/>
      <c r="F428" s="46"/>
      <c r="G428" s="45"/>
      <c r="H428" s="46"/>
      <c r="I428" s="45"/>
      <c r="J428" s="46"/>
      <c r="K428" s="45"/>
      <c r="L428" s="46"/>
      <c r="M428" s="45"/>
      <c r="N428" s="46"/>
      <c r="O428" s="45"/>
      <c r="P428" s="46"/>
      <c r="Q428" s="45"/>
      <c r="R428" s="46"/>
      <c r="S428" s="45"/>
      <c r="T428" s="46"/>
      <c r="U428" s="45"/>
    </row>
    <row r="429" spans="1:21" ht="14.4" x14ac:dyDescent="0.3">
      <c r="A429" s="1" t="s">
        <v>968</v>
      </c>
      <c r="B429" s="1"/>
      <c r="C429" s="45"/>
      <c r="D429" s="46"/>
      <c r="E429" s="45"/>
      <c r="F429" s="46"/>
      <c r="G429" s="45"/>
      <c r="H429" s="46"/>
      <c r="I429" s="45"/>
      <c r="J429" s="46"/>
      <c r="K429" s="45"/>
      <c r="L429" s="46"/>
      <c r="M429" s="45"/>
      <c r="N429" s="46"/>
      <c r="O429" s="45"/>
      <c r="P429" s="46"/>
      <c r="Q429" s="45"/>
      <c r="R429" s="46"/>
      <c r="S429" s="45"/>
      <c r="T429" s="46"/>
      <c r="U429" s="45"/>
    </row>
    <row r="430" spans="1:21" ht="14.4" x14ac:dyDescent="0.3">
      <c r="A430" s="1">
        <v>1</v>
      </c>
      <c r="B430" s="1" t="s">
        <v>969</v>
      </c>
      <c r="C430" s="45"/>
      <c r="D430" s="46"/>
      <c r="E430" s="45"/>
      <c r="F430" s="46"/>
      <c r="G430" s="45"/>
      <c r="H430" s="46"/>
      <c r="I430" s="45"/>
      <c r="J430" s="46"/>
      <c r="K430" s="45"/>
      <c r="L430" s="46"/>
      <c r="M430" s="45"/>
      <c r="N430" s="46"/>
      <c r="O430" s="45"/>
      <c r="P430" s="46"/>
      <c r="Q430" s="45"/>
      <c r="R430" s="46"/>
      <c r="S430" s="45"/>
      <c r="T430" s="46"/>
      <c r="U430" s="45"/>
    </row>
    <row r="431" spans="1:21" ht="14.4" x14ac:dyDescent="0.3">
      <c r="A431" s="1">
        <v>2</v>
      </c>
      <c r="B431" s="1" t="s">
        <v>970</v>
      </c>
      <c r="C431" s="45"/>
      <c r="D431" s="46"/>
      <c r="E431" s="45"/>
      <c r="F431" s="46"/>
      <c r="G431" s="45"/>
      <c r="H431" s="46"/>
      <c r="I431" s="45"/>
      <c r="J431" s="46"/>
      <c r="K431" s="45"/>
      <c r="L431" s="46"/>
      <c r="M431" s="45"/>
      <c r="N431" s="46"/>
      <c r="O431" s="45"/>
      <c r="P431" s="46"/>
      <c r="Q431" s="45"/>
      <c r="R431" s="46"/>
      <c r="S431" s="45"/>
      <c r="T431" s="46"/>
      <c r="U431" s="45"/>
    </row>
    <row r="432" spans="1:21" ht="14.4" x14ac:dyDescent="0.3">
      <c r="A432" s="1">
        <v>3</v>
      </c>
      <c r="B432" s="1" t="s">
        <v>971</v>
      </c>
      <c r="C432" s="45"/>
      <c r="D432" s="46"/>
      <c r="E432" s="45"/>
      <c r="F432" s="46"/>
      <c r="G432" s="45"/>
      <c r="H432" s="46"/>
      <c r="I432" s="45"/>
      <c r="J432" s="46"/>
      <c r="K432" s="45"/>
      <c r="L432" s="46"/>
      <c r="M432" s="45"/>
      <c r="N432" s="46"/>
      <c r="O432" s="45"/>
      <c r="P432" s="46"/>
      <c r="Q432" s="45"/>
      <c r="R432" s="46"/>
      <c r="S432" s="45"/>
      <c r="T432" s="46"/>
      <c r="U432" s="45"/>
    </row>
    <row r="433" spans="1:62" ht="14.4" x14ac:dyDescent="0.3">
      <c r="A433" s="1">
        <v>4</v>
      </c>
      <c r="B433" s="1" t="s">
        <v>972</v>
      </c>
      <c r="C433" s="45"/>
      <c r="D433" s="46"/>
      <c r="E433" s="45"/>
      <c r="F433" s="46"/>
      <c r="G433" s="45"/>
      <c r="H433" s="46"/>
      <c r="I433" s="45"/>
      <c r="J433" s="46"/>
      <c r="K433" s="45"/>
      <c r="L433" s="46"/>
      <c r="M433" s="45"/>
      <c r="N433" s="46"/>
      <c r="O433" s="45"/>
      <c r="P433" s="46"/>
      <c r="Q433" s="45"/>
      <c r="R433" s="46"/>
      <c r="S433" s="45"/>
      <c r="T433" s="46"/>
      <c r="U433" s="45"/>
    </row>
    <row r="434" spans="1:62" s="48" customFormat="1" ht="14.4" x14ac:dyDescent="0.3">
      <c r="A434" s="49">
        <v>5</v>
      </c>
      <c r="B434" s="49" t="s">
        <v>973</v>
      </c>
      <c r="C434" s="50"/>
      <c r="D434" s="17"/>
      <c r="E434" s="50"/>
      <c r="F434" s="17"/>
      <c r="G434" s="50"/>
      <c r="H434" s="17"/>
      <c r="I434" s="50"/>
      <c r="J434" s="17"/>
      <c r="K434" s="50"/>
      <c r="L434" s="17"/>
      <c r="M434" s="50"/>
      <c r="N434" s="17"/>
      <c r="O434" s="50"/>
      <c r="P434" s="17"/>
      <c r="Q434" s="50"/>
      <c r="R434" s="17"/>
      <c r="S434" s="50"/>
      <c r="T434" s="17"/>
      <c r="U434" s="50"/>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row>
    <row r="435" spans="1:62" s="48" customFormat="1" ht="14.4" x14ac:dyDescent="0.3">
      <c r="A435" s="49">
        <v>6</v>
      </c>
      <c r="B435" s="49" t="s">
        <v>974</v>
      </c>
      <c r="C435" s="50"/>
      <c r="D435" s="17"/>
      <c r="E435" s="50"/>
      <c r="F435" s="17"/>
      <c r="G435" s="50"/>
      <c r="H435" s="17"/>
      <c r="I435" s="50"/>
      <c r="J435" s="17"/>
      <c r="K435" s="50"/>
      <c r="L435" s="17"/>
      <c r="M435" s="50"/>
      <c r="N435" s="17"/>
      <c r="O435" s="50"/>
      <c r="P435" s="17"/>
      <c r="Q435" s="50"/>
      <c r="R435" s="17"/>
      <c r="S435" s="50"/>
      <c r="T435" s="17"/>
      <c r="U435" s="50"/>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row>
    <row r="436" spans="1:62" s="48" customFormat="1" ht="14.4" x14ac:dyDescent="0.3">
      <c r="A436" s="49">
        <v>7</v>
      </c>
      <c r="B436" s="49" t="s">
        <v>975</v>
      </c>
      <c r="C436" s="50"/>
      <c r="D436" s="17"/>
      <c r="E436" s="50"/>
      <c r="F436" s="17"/>
      <c r="G436" s="50"/>
      <c r="H436" s="17"/>
      <c r="I436" s="50"/>
      <c r="J436" s="17"/>
      <c r="K436" s="50"/>
      <c r="L436" s="17"/>
      <c r="M436" s="50"/>
      <c r="N436" s="17"/>
      <c r="O436" s="50"/>
      <c r="P436" s="17"/>
      <c r="Q436" s="50"/>
      <c r="R436" s="17"/>
      <c r="S436" s="50"/>
      <c r="T436" s="17"/>
      <c r="U436" s="50"/>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row>
    <row r="437" spans="1:62" s="48" customFormat="1" ht="14.4" x14ac:dyDescent="0.3">
      <c r="A437" s="49">
        <v>8</v>
      </c>
      <c r="B437" s="49" t="s">
        <v>976</v>
      </c>
      <c r="C437" s="50"/>
      <c r="D437" s="17"/>
      <c r="E437" s="50"/>
      <c r="F437" s="17"/>
      <c r="G437" s="50"/>
      <c r="H437" s="17"/>
      <c r="I437" s="50"/>
      <c r="J437" s="17"/>
      <c r="K437" s="50"/>
      <c r="L437" s="17"/>
      <c r="M437" s="50"/>
      <c r="N437" s="17"/>
      <c r="O437" s="50"/>
      <c r="P437" s="17"/>
      <c r="Q437" s="50"/>
      <c r="R437" s="17"/>
      <c r="S437" s="50"/>
      <c r="T437" s="17"/>
      <c r="U437" s="50"/>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row>
    <row r="438" spans="1:62" s="48" customFormat="1" ht="14.4" x14ac:dyDescent="0.3">
      <c r="A438" s="49" t="s">
        <v>807</v>
      </c>
      <c r="B438" s="49" t="s">
        <v>977</v>
      </c>
      <c r="C438" s="50"/>
      <c r="D438" s="17"/>
      <c r="E438" s="50"/>
      <c r="F438" s="17"/>
      <c r="G438" s="50"/>
      <c r="H438" s="17"/>
      <c r="I438" s="50"/>
      <c r="J438" s="17"/>
      <c r="K438" s="50"/>
      <c r="L438" s="17"/>
      <c r="M438" s="50"/>
      <c r="N438" s="17"/>
      <c r="O438" s="50"/>
      <c r="P438" s="17"/>
      <c r="Q438" s="50"/>
      <c r="R438" s="17"/>
      <c r="S438" s="50"/>
      <c r="T438" s="17"/>
      <c r="U438" s="50"/>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row>
    <row r="439" spans="1:62" s="48" customFormat="1" ht="14.4" x14ac:dyDescent="0.3">
      <c r="A439" s="49"/>
      <c r="B439" s="49" t="s">
        <v>978</v>
      </c>
      <c r="C439" s="50"/>
      <c r="D439" s="17"/>
      <c r="E439" s="50"/>
      <c r="F439" s="17"/>
      <c r="G439" s="50"/>
      <c r="H439" s="17"/>
      <c r="I439" s="50"/>
      <c r="J439" s="17"/>
      <c r="K439" s="50"/>
      <c r="L439" s="17"/>
      <c r="M439" s="50"/>
      <c r="N439" s="17"/>
      <c r="O439" s="50"/>
      <c r="P439" s="17"/>
      <c r="Q439" s="50"/>
      <c r="R439" s="17"/>
      <c r="S439" s="50"/>
      <c r="T439" s="17"/>
      <c r="U439" s="50"/>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row>
    <row r="440" spans="1:62" s="48" customFormat="1" ht="14.4" x14ac:dyDescent="0.3">
      <c r="A440" s="49"/>
      <c r="B440" s="49" t="s">
        <v>979</v>
      </c>
      <c r="C440" s="50"/>
      <c r="D440" s="17"/>
      <c r="E440" s="50"/>
      <c r="F440" s="17"/>
      <c r="G440" s="50"/>
      <c r="H440" s="17"/>
      <c r="I440" s="50"/>
      <c r="J440" s="17"/>
      <c r="K440" s="50"/>
      <c r="L440" s="17"/>
      <c r="M440" s="50"/>
      <c r="N440" s="17"/>
      <c r="O440" s="50"/>
      <c r="P440" s="17"/>
      <c r="Q440" s="50"/>
      <c r="R440" s="17"/>
      <c r="S440" s="50"/>
      <c r="T440" s="17"/>
      <c r="U440" s="5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row>
    <row r="441" spans="1:62" s="48" customFormat="1" ht="14.4" x14ac:dyDescent="0.3">
      <c r="A441" s="49"/>
      <c r="B441" s="49" t="s">
        <v>980</v>
      </c>
      <c r="C441" s="50"/>
      <c r="D441" s="17"/>
      <c r="E441" s="50"/>
      <c r="F441" s="17"/>
      <c r="G441" s="50"/>
      <c r="H441" s="17"/>
      <c r="I441" s="50"/>
      <c r="J441" s="17"/>
      <c r="K441" s="50"/>
      <c r="L441" s="17"/>
      <c r="M441" s="50"/>
      <c r="N441" s="17"/>
      <c r="O441" s="50"/>
      <c r="P441" s="17"/>
      <c r="Q441" s="50"/>
      <c r="R441" s="17"/>
      <c r="S441" s="50"/>
      <c r="T441" s="17"/>
      <c r="U441" s="50"/>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row>
    <row r="442" spans="1:62" s="48" customFormat="1" ht="14.4" x14ac:dyDescent="0.3">
      <c r="A442" s="49"/>
      <c r="B442" s="49" t="s">
        <v>981</v>
      </c>
      <c r="C442" s="50"/>
      <c r="D442" s="17"/>
      <c r="E442" s="50"/>
      <c r="F442" s="17"/>
      <c r="G442" s="50"/>
      <c r="H442" s="17"/>
      <c r="I442" s="50"/>
      <c r="J442" s="17"/>
      <c r="K442" s="50"/>
      <c r="L442" s="17"/>
      <c r="M442" s="50"/>
      <c r="N442" s="17"/>
      <c r="O442" s="50"/>
      <c r="P442" s="17"/>
      <c r="Q442" s="50"/>
      <c r="R442" s="17"/>
      <c r="S442" s="50"/>
      <c r="T442" s="17"/>
      <c r="U442" s="50"/>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row>
    <row r="443" spans="1:62" s="48" customFormat="1" ht="14.4" x14ac:dyDescent="0.3">
      <c r="A443" s="49"/>
      <c r="B443" s="49" t="s">
        <v>982</v>
      </c>
      <c r="C443" s="50"/>
      <c r="D443" s="17"/>
      <c r="E443" s="50"/>
      <c r="F443" s="17"/>
      <c r="G443" s="50"/>
      <c r="H443" s="17"/>
      <c r="I443" s="50"/>
      <c r="J443" s="17"/>
      <c r="K443" s="50"/>
      <c r="L443" s="17"/>
      <c r="M443" s="50"/>
      <c r="N443" s="17"/>
      <c r="O443" s="50"/>
      <c r="P443" s="17"/>
      <c r="Q443" s="50"/>
      <c r="R443" s="17"/>
      <c r="S443" s="50"/>
      <c r="T443" s="17"/>
      <c r="U443" s="50"/>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row>
    <row r="444" spans="1:62" s="48" customFormat="1" ht="14.4" x14ac:dyDescent="0.3">
      <c r="A444" s="49"/>
      <c r="B444" s="49" t="s">
        <v>983</v>
      </c>
      <c r="C444" s="50"/>
      <c r="D444" s="17"/>
      <c r="E444" s="50"/>
      <c r="F444" s="17"/>
      <c r="G444" s="50"/>
      <c r="H444" s="17"/>
      <c r="I444" s="50"/>
      <c r="J444" s="17"/>
      <c r="K444" s="50"/>
      <c r="L444" s="17"/>
      <c r="M444" s="50"/>
      <c r="N444" s="17"/>
      <c r="O444" s="50"/>
      <c r="P444" s="17"/>
      <c r="Q444" s="50"/>
      <c r="R444" s="17"/>
      <c r="S444" s="50"/>
      <c r="T444" s="17"/>
      <c r="U444" s="50"/>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row>
    <row r="445" spans="1:62" s="48" customFormat="1" ht="14.4" x14ac:dyDescent="0.3">
      <c r="A445" s="49" t="s">
        <v>964</v>
      </c>
      <c r="B445" s="49"/>
      <c r="C445" s="50"/>
      <c r="D445" s="17"/>
      <c r="E445" s="50"/>
      <c r="F445" s="17"/>
      <c r="G445" s="50"/>
      <c r="H445" s="17"/>
      <c r="I445" s="50"/>
      <c r="J445" s="17"/>
      <c r="K445" s="50"/>
      <c r="L445" s="17"/>
      <c r="M445" s="50"/>
      <c r="N445" s="17"/>
      <c r="O445" s="50"/>
      <c r="P445" s="17"/>
      <c r="Q445" s="50"/>
      <c r="R445" s="17"/>
      <c r="S445" s="50"/>
      <c r="T445" s="17"/>
      <c r="U445" s="50"/>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row>
    <row r="446" spans="1:62" s="48" customFormat="1" ht="14.4" x14ac:dyDescent="0.3">
      <c r="A446" s="49">
        <v>9</v>
      </c>
      <c r="B446" s="49" t="s">
        <v>984</v>
      </c>
      <c r="C446" s="50"/>
      <c r="D446" s="17"/>
      <c r="E446" s="50"/>
      <c r="F446" s="17"/>
      <c r="G446" s="50"/>
      <c r="H446" s="17"/>
      <c r="I446" s="50"/>
      <c r="J446" s="17"/>
      <c r="K446" s="50"/>
      <c r="L446" s="17"/>
      <c r="M446" s="50"/>
      <c r="N446" s="17"/>
      <c r="O446" s="50"/>
      <c r="P446" s="17"/>
      <c r="Q446" s="50"/>
      <c r="R446" s="17"/>
      <c r="S446" s="50"/>
      <c r="T446" s="17"/>
      <c r="U446" s="50"/>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row>
    <row r="447" spans="1:62" s="48" customFormat="1" ht="14.4" x14ac:dyDescent="0.3">
      <c r="A447" s="49"/>
      <c r="B447" s="49"/>
      <c r="C447" s="50"/>
      <c r="D447" s="17"/>
      <c r="E447" s="50"/>
      <c r="F447" s="17"/>
      <c r="G447" s="50"/>
      <c r="H447" s="17"/>
      <c r="I447" s="50"/>
      <c r="J447" s="17"/>
      <c r="K447" s="50"/>
      <c r="L447" s="17"/>
      <c r="M447" s="50"/>
      <c r="N447" s="17"/>
      <c r="O447" s="50"/>
      <c r="P447" s="17"/>
      <c r="Q447" s="50"/>
      <c r="R447" s="17"/>
      <c r="S447" s="50"/>
      <c r="T447" s="17"/>
      <c r="U447" s="50"/>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row>
    <row r="448" spans="1:62" s="48" customFormat="1" ht="14.4" x14ac:dyDescent="0.3">
      <c r="A448" s="49"/>
      <c r="B448" s="49"/>
      <c r="C448" s="50"/>
      <c r="D448" s="17"/>
      <c r="E448" s="50"/>
      <c r="F448" s="17"/>
      <c r="G448" s="50"/>
      <c r="H448" s="17"/>
      <c r="I448" s="50"/>
      <c r="J448" s="17"/>
      <c r="K448" s="50"/>
      <c r="L448" s="17"/>
      <c r="M448" s="50"/>
      <c r="N448" s="17"/>
      <c r="O448" s="50"/>
      <c r="P448" s="17"/>
      <c r="Q448" s="50"/>
      <c r="R448" s="17"/>
      <c r="S448" s="50"/>
      <c r="T448" s="17"/>
      <c r="U448" s="50"/>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row>
    <row r="449" spans="1:62" s="48" customFormat="1" ht="14.4" x14ac:dyDescent="0.3">
      <c r="A449" s="49"/>
      <c r="B449" s="49"/>
      <c r="C449" s="50"/>
      <c r="D449" s="17"/>
      <c r="E449" s="50"/>
      <c r="F449" s="17"/>
      <c r="G449" s="50"/>
      <c r="H449" s="17"/>
      <c r="I449" s="50"/>
      <c r="J449" s="17"/>
      <c r="K449" s="50"/>
      <c r="L449" s="17"/>
      <c r="M449" s="50"/>
      <c r="N449" s="17"/>
      <c r="O449" s="50"/>
      <c r="P449" s="17"/>
      <c r="Q449" s="50"/>
      <c r="R449" s="17"/>
      <c r="S449" s="50"/>
      <c r="T449" s="17"/>
      <c r="U449" s="50"/>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row>
    <row r="450" spans="1:62" ht="12.75" customHeight="1" x14ac:dyDescent="0.3">
      <c r="A450" s="49"/>
      <c r="B450" s="49"/>
      <c r="C450" s="50"/>
      <c r="D450" s="17"/>
      <c r="E450" s="50"/>
      <c r="F450" s="17"/>
      <c r="G450" s="50"/>
      <c r="H450" s="17"/>
      <c r="I450" s="50"/>
      <c r="J450" s="17"/>
      <c r="K450" s="50"/>
      <c r="L450" s="17"/>
      <c r="M450" s="50"/>
      <c r="N450" s="17"/>
      <c r="O450" s="50"/>
      <c r="P450" s="17"/>
      <c r="Q450" s="50"/>
      <c r="R450" s="17"/>
      <c r="S450" s="50"/>
      <c r="T450" s="17"/>
      <c r="U450" s="50"/>
    </row>
    <row r="475" spans="2:12" ht="12.75" customHeight="1" x14ac:dyDescent="0.3">
      <c r="B475" s="52"/>
      <c r="C475" s="52"/>
      <c r="D475" s="52"/>
      <c r="E475" s="52"/>
      <c r="F475" s="52"/>
      <c r="G475" s="52"/>
      <c r="H475" s="52"/>
      <c r="I475" s="52"/>
      <c r="J475" s="52"/>
      <c r="K475" s="52"/>
      <c r="L475"/>
    </row>
    <row r="476" spans="2:12" ht="12.75" customHeight="1" x14ac:dyDescent="0.3">
      <c r="B476" s="52"/>
      <c r="C476" s="52"/>
      <c r="D476" s="52"/>
      <c r="E476" s="52"/>
      <c r="F476" s="52"/>
      <c r="G476" s="52"/>
      <c r="H476" s="52"/>
      <c r="I476" s="52"/>
      <c r="J476" s="52"/>
      <c r="K476" s="52"/>
      <c r="L476"/>
    </row>
    <row r="477" spans="2:12" ht="12.75" customHeight="1" x14ac:dyDescent="0.3">
      <c r="B477" s="52"/>
      <c r="C477" s="52"/>
      <c r="D477" s="52"/>
      <c r="E477" s="52"/>
      <c r="F477" s="52"/>
      <c r="G477" s="52"/>
      <c r="H477" s="52"/>
      <c r="I477" s="52"/>
      <c r="J477" s="52"/>
      <c r="K477" s="52"/>
      <c r="L477"/>
    </row>
    <row r="478" spans="2:12" ht="12.75" customHeight="1" x14ac:dyDescent="0.3">
      <c r="B478" s="52"/>
      <c r="C478" s="52"/>
      <c r="D478" s="52"/>
      <c r="E478" s="52"/>
      <c r="F478" s="52"/>
      <c r="G478" s="52"/>
      <c r="H478" s="52"/>
      <c r="I478" s="52"/>
      <c r="J478" s="52"/>
      <c r="K478" s="52"/>
      <c r="L478"/>
    </row>
    <row r="479" spans="2:12" ht="12.75" customHeight="1" x14ac:dyDescent="0.3">
      <c r="B479" s="52"/>
      <c r="C479" s="52"/>
      <c r="D479" s="52"/>
      <c r="E479" s="52"/>
      <c r="F479" s="52"/>
      <c r="G479" s="52"/>
      <c r="H479" s="52"/>
      <c r="I479" s="52"/>
      <c r="J479" s="52"/>
      <c r="K479" s="52"/>
      <c r="L479"/>
    </row>
    <row r="480" spans="2:12" ht="12.75" customHeight="1" x14ac:dyDescent="0.3">
      <c r="B480" s="52"/>
      <c r="C480" s="52"/>
      <c r="D480" s="52"/>
      <c r="E480" s="52"/>
      <c r="F480" s="52"/>
      <c r="G480" s="52"/>
      <c r="H480" s="52"/>
      <c r="I480" s="52"/>
      <c r="J480" s="52"/>
      <c r="K480" s="52"/>
      <c r="L480"/>
    </row>
    <row r="481" spans="2:12" ht="12.75" customHeight="1" x14ac:dyDescent="0.3">
      <c r="B481" s="52"/>
      <c r="C481" s="52"/>
      <c r="D481" s="52"/>
      <c r="E481" s="52"/>
      <c r="F481" s="52"/>
      <c r="G481" s="52"/>
      <c r="H481" s="52"/>
      <c r="I481" s="52"/>
      <c r="J481" s="52"/>
      <c r="K481" s="52"/>
      <c r="L481"/>
    </row>
    <row r="482" spans="2:12" ht="12.75" customHeight="1" x14ac:dyDescent="0.3">
      <c r="B482" s="52"/>
      <c r="C482" s="52"/>
      <c r="D482" s="52"/>
      <c r="E482" s="52"/>
      <c r="F482" s="52"/>
      <c r="G482" s="52"/>
      <c r="H482" s="52"/>
      <c r="I482" s="52"/>
      <c r="J482" s="52"/>
      <c r="K482" s="52"/>
      <c r="L482"/>
    </row>
    <row r="483" spans="2:12" ht="12.75" customHeight="1" x14ac:dyDescent="0.3">
      <c r="B483" s="52"/>
      <c r="C483" s="52"/>
      <c r="D483" s="52"/>
      <c r="E483" s="52"/>
      <c r="F483" s="52"/>
      <c r="G483" s="52"/>
      <c r="H483" s="52"/>
      <c r="I483" s="52"/>
      <c r="J483" s="52"/>
      <c r="K483" s="52"/>
      <c r="L483"/>
    </row>
    <row r="484" spans="2:12" ht="12.75" customHeight="1" x14ac:dyDescent="0.3">
      <c r="B484" s="52"/>
      <c r="C484" s="52"/>
      <c r="D484" s="52"/>
      <c r="E484" s="52"/>
      <c r="F484" s="52"/>
      <c r="G484" s="52"/>
      <c r="H484" s="52"/>
      <c r="I484" s="52"/>
      <c r="J484" s="52"/>
      <c r="K484" s="52"/>
      <c r="L484"/>
    </row>
    <row r="485" spans="2:12" ht="12.75" customHeight="1" x14ac:dyDescent="0.3">
      <c r="B485" s="52"/>
      <c r="C485" s="52"/>
      <c r="D485" s="52"/>
      <c r="E485" s="52"/>
      <c r="F485" s="52"/>
      <c r="G485" s="52"/>
      <c r="H485" s="52"/>
      <c r="I485" s="52"/>
      <c r="J485" s="52"/>
      <c r="K485" s="52"/>
      <c r="L485"/>
    </row>
    <row r="486" spans="2:12" ht="12.75" customHeight="1" x14ac:dyDescent="0.3">
      <c r="B486" s="52"/>
      <c r="C486" s="52"/>
      <c r="D486" s="52"/>
      <c r="E486" s="52"/>
      <c r="F486" s="52"/>
      <c r="G486" s="52"/>
      <c r="H486" s="52"/>
      <c r="I486" s="52"/>
      <c r="J486" s="52"/>
      <c r="K486" s="52"/>
      <c r="L486"/>
    </row>
    <row r="487" spans="2:12" ht="12.75" customHeight="1" x14ac:dyDescent="0.3">
      <c r="B487" s="52"/>
      <c r="C487" s="52"/>
      <c r="D487" s="52"/>
      <c r="E487" s="52"/>
      <c r="F487" s="52"/>
      <c r="G487" s="52"/>
      <c r="H487" s="52"/>
      <c r="I487" s="52"/>
      <c r="J487" s="52"/>
      <c r="K487" s="52"/>
      <c r="L487"/>
    </row>
    <row r="488" spans="2:12" ht="12.75" customHeight="1" x14ac:dyDescent="0.3">
      <c r="B488" s="52"/>
      <c r="C488" s="52"/>
      <c r="D488" s="52"/>
      <c r="E488" s="52"/>
      <c r="F488" s="52"/>
      <c r="G488" s="52"/>
      <c r="H488" s="52"/>
      <c r="I488" s="52"/>
      <c r="J488" s="52"/>
      <c r="K488" s="52"/>
      <c r="L488"/>
    </row>
    <row r="489" spans="2:12" ht="12.75" customHeight="1" x14ac:dyDescent="0.3">
      <c r="L489"/>
    </row>
    <row r="490" spans="2:12" ht="12.75" customHeight="1" x14ac:dyDescent="0.3">
      <c r="L4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U496"/>
  <sheetViews>
    <sheetView topLeftCell="A325" workbookViewId="0">
      <selection activeCell="D318" sqref="D318"/>
    </sheetView>
  </sheetViews>
  <sheetFormatPr defaultRowHeight="14.4" x14ac:dyDescent="0.3"/>
  <cols>
    <col min="1" max="1" width="27.6640625" bestFit="1" customWidth="1"/>
    <col min="2" max="2" width="44.88671875" bestFit="1" customWidth="1"/>
    <col min="4" max="4" width="19.44140625" bestFit="1" customWidth="1"/>
    <col min="5" max="5" width="7.5546875" bestFit="1" customWidth="1"/>
    <col min="6" max="6" width="8" bestFit="1" customWidth="1"/>
    <col min="7" max="8" width="9.109375" bestFit="1" customWidth="1"/>
    <col min="9" max="9" width="19.44140625" bestFit="1" customWidth="1"/>
    <col min="10" max="10" width="7.5546875" bestFit="1" customWidth="1"/>
    <col min="11" max="11" width="8" bestFit="1" customWidth="1"/>
    <col min="12" max="13" width="9.109375" bestFit="1" customWidth="1"/>
    <col min="14" max="14" width="19.44140625" bestFit="1" customWidth="1"/>
    <col min="15" max="15" width="7.5546875" bestFit="1" customWidth="1"/>
    <col min="16" max="16" width="8" bestFit="1" customWidth="1"/>
    <col min="17" max="18" width="9.109375" bestFit="1" customWidth="1"/>
    <col min="19" max="19" width="19.44140625" bestFit="1" customWidth="1"/>
    <col min="20" max="20" width="7.5546875" bestFit="1" customWidth="1"/>
    <col min="21" max="21" width="8" bestFit="1" customWidth="1"/>
    <col min="22" max="23" width="9.109375" bestFit="1" customWidth="1"/>
    <col min="24" max="24" width="19.44140625" bestFit="1" customWidth="1"/>
    <col min="25" max="25" width="7.5546875" bestFit="1" customWidth="1"/>
    <col min="26" max="26" width="8" bestFit="1" customWidth="1"/>
    <col min="27" max="28" width="9.109375" bestFit="1" customWidth="1"/>
    <col min="29" max="29" width="19.44140625" bestFit="1" customWidth="1"/>
    <col min="30" max="30" width="7.5546875" bestFit="1" customWidth="1"/>
    <col min="31" max="31" width="8" bestFit="1" customWidth="1"/>
    <col min="32" max="33" width="9.109375" bestFit="1" customWidth="1"/>
    <col min="34" max="34" width="19.44140625" bestFit="1" customWidth="1"/>
    <col min="35" max="35" width="7.5546875" bestFit="1" customWidth="1"/>
    <col min="36" max="36" width="8" bestFit="1" customWidth="1"/>
    <col min="37" max="38" width="9.109375" bestFit="1" customWidth="1"/>
    <col min="39" max="39" width="19.44140625" bestFit="1" customWidth="1"/>
    <col min="40" max="40" width="7.5546875" bestFit="1" customWidth="1"/>
    <col min="41" max="41" width="8" bestFit="1" customWidth="1"/>
    <col min="42" max="43" width="9.109375" bestFit="1" customWidth="1"/>
    <col min="44" max="44" width="19.44140625" bestFit="1" customWidth="1"/>
    <col min="45" max="45" width="7.5546875" bestFit="1" customWidth="1"/>
    <col min="46" max="46" width="8" bestFit="1" customWidth="1"/>
    <col min="47" max="48" width="9.109375" bestFit="1" customWidth="1"/>
    <col min="49" max="49" width="19.44140625" bestFit="1" customWidth="1"/>
    <col min="50" max="50" width="7.5546875" bestFit="1" customWidth="1"/>
    <col min="51" max="51" width="8" bestFit="1" customWidth="1"/>
    <col min="52" max="53" width="9.109375" bestFit="1" customWidth="1"/>
    <col min="69" max="69" width="13.33203125" customWidth="1"/>
  </cols>
  <sheetData>
    <row r="1" spans="1:73" ht="35.25" customHeight="1" x14ac:dyDescent="0.3">
      <c r="D1" s="89" t="s">
        <v>3</v>
      </c>
      <c r="E1" s="90"/>
      <c r="F1" s="90"/>
      <c r="G1" s="90"/>
      <c r="H1" s="91"/>
      <c r="I1" s="89" t="s">
        <v>4</v>
      </c>
      <c r="J1" s="90"/>
      <c r="K1" s="90"/>
      <c r="L1" s="90"/>
      <c r="M1" s="91"/>
      <c r="N1" s="89" t="s">
        <v>5</v>
      </c>
      <c r="O1" s="90"/>
      <c r="P1" s="90"/>
      <c r="Q1" s="90"/>
      <c r="R1" s="91"/>
      <c r="S1" s="89" t="s">
        <v>820</v>
      </c>
      <c r="T1" s="90"/>
      <c r="U1" s="90"/>
      <c r="V1" s="90"/>
      <c r="W1" s="91"/>
      <c r="X1" s="89" t="s">
        <v>821</v>
      </c>
      <c r="Y1" s="90"/>
      <c r="Z1" s="90"/>
      <c r="AA1" s="90"/>
      <c r="AB1" s="91"/>
      <c r="AC1" s="89" t="s">
        <v>822</v>
      </c>
      <c r="AD1" s="90"/>
      <c r="AE1" s="90"/>
      <c r="AF1" s="90"/>
      <c r="AG1" s="91"/>
      <c r="AH1" s="89" t="s">
        <v>833</v>
      </c>
      <c r="AI1" s="90"/>
      <c r="AJ1" s="90"/>
      <c r="AK1" s="90"/>
      <c r="AL1" s="91"/>
      <c r="AM1" s="89" t="s">
        <v>870</v>
      </c>
      <c r="AN1" s="90"/>
      <c r="AO1" s="90"/>
      <c r="AP1" s="90"/>
      <c r="AQ1" s="91"/>
      <c r="AR1" s="89" t="s">
        <v>932</v>
      </c>
      <c r="AS1" s="90"/>
      <c r="AT1" s="90"/>
      <c r="AU1" s="90"/>
      <c r="AV1" s="91"/>
      <c r="AW1" s="89" t="s">
        <v>935</v>
      </c>
      <c r="AX1" s="90"/>
      <c r="AY1" s="90"/>
      <c r="AZ1" s="90"/>
      <c r="BA1" s="91"/>
      <c r="BB1" s="113" t="s">
        <v>820</v>
      </c>
      <c r="BC1" s="114"/>
      <c r="BD1" s="114"/>
      <c r="BE1" s="114"/>
      <c r="BF1" s="115"/>
      <c r="BG1" s="113" t="s">
        <v>821</v>
      </c>
      <c r="BH1" s="114"/>
      <c r="BI1" s="114"/>
      <c r="BJ1" s="114"/>
      <c r="BK1" s="115"/>
      <c r="BL1" s="113" t="s">
        <v>822</v>
      </c>
      <c r="BM1" s="114"/>
      <c r="BN1" s="114"/>
      <c r="BO1" s="114"/>
      <c r="BP1" s="115"/>
      <c r="BQ1" s="113" t="s">
        <v>833</v>
      </c>
      <c r="BR1" s="114"/>
      <c r="BS1" s="114"/>
      <c r="BT1" s="114"/>
      <c r="BU1" s="115"/>
    </row>
    <row r="2" spans="1:73" ht="66.599999999999994" customHeight="1" x14ac:dyDescent="0.3">
      <c r="D2" s="92" t="s">
        <v>10</v>
      </c>
      <c r="E2" s="93" t="s">
        <v>6</v>
      </c>
      <c r="F2" s="93"/>
      <c r="G2" s="93" t="s">
        <v>7</v>
      </c>
      <c r="H2" s="94"/>
      <c r="I2" s="92" t="s">
        <v>11</v>
      </c>
      <c r="J2" s="93" t="s">
        <v>6</v>
      </c>
      <c r="K2" s="93"/>
      <c r="L2" s="93" t="s">
        <v>7</v>
      </c>
      <c r="M2" s="94"/>
      <c r="N2" s="92" t="s">
        <v>12</v>
      </c>
      <c r="O2" s="93" t="s">
        <v>6</v>
      </c>
      <c r="P2" s="93"/>
      <c r="Q2" s="93" t="s">
        <v>7</v>
      </c>
      <c r="R2" s="94"/>
      <c r="S2" s="92" t="s">
        <v>823</v>
      </c>
      <c r="T2" s="93" t="s">
        <v>6</v>
      </c>
      <c r="U2" s="93"/>
      <c r="V2" s="93" t="s">
        <v>7</v>
      </c>
      <c r="W2" s="94"/>
      <c r="X2" s="92" t="s">
        <v>824</v>
      </c>
      <c r="Y2" s="93" t="s">
        <v>6</v>
      </c>
      <c r="Z2" s="93"/>
      <c r="AA2" s="93" t="s">
        <v>7</v>
      </c>
      <c r="AB2" s="94"/>
      <c r="AC2" s="92" t="s">
        <v>825</v>
      </c>
      <c r="AD2" s="93" t="s">
        <v>6</v>
      </c>
      <c r="AE2" s="93"/>
      <c r="AF2" s="93" t="s">
        <v>7</v>
      </c>
      <c r="AG2" s="94"/>
      <c r="AH2" s="92" t="s">
        <v>834</v>
      </c>
      <c r="AI2" s="93" t="s">
        <v>6</v>
      </c>
      <c r="AJ2" s="93"/>
      <c r="AK2" s="93" t="s">
        <v>7</v>
      </c>
      <c r="AL2" s="94"/>
      <c r="AM2" s="92" t="s">
        <v>871</v>
      </c>
      <c r="AN2" s="93" t="s">
        <v>6</v>
      </c>
      <c r="AO2" s="93"/>
      <c r="AP2" s="93" t="s">
        <v>7</v>
      </c>
      <c r="AQ2" s="94"/>
      <c r="AR2" s="92" t="s">
        <v>933</v>
      </c>
      <c r="AS2" s="93" t="s">
        <v>6</v>
      </c>
      <c r="AT2" s="93"/>
      <c r="AU2" s="93" t="s">
        <v>7</v>
      </c>
      <c r="AV2" s="94"/>
      <c r="AW2" s="92" t="s">
        <v>936</v>
      </c>
      <c r="AX2" s="93" t="s">
        <v>6</v>
      </c>
      <c r="AY2" s="93"/>
      <c r="AZ2" s="93" t="s">
        <v>7</v>
      </c>
      <c r="BA2" s="94"/>
      <c r="BB2" s="116" t="s">
        <v>823</v>
      </c>
      <c r="BC2" s="118" t="s">
        <v>6</v>
      </c>
      <c r="BD2" s="118"/>
      <c r="BE2" s="118" t="s">
        <v>7</v>
      </c>
      <c r="BF2" s="119"/>
      <c r="BG2" s="116" t="s">
        <v>824</v>
      </c>
      <c r="BH2" s="118" t="s">
        <v>6</v>
      </c>
      <c r="BI2" s="118"/>
      <c r="BJ2" s="118" t="s">
        <v>7</v>
      </c>
      <c r="BK2" s="119"/>
      <c r="BL2" s="116" t="s">
        <v>825</v>
      </c>
      <c r="BM2" s="118" t="s">
        <v>6</v>
      </c>
      <c r="BN2" s="118"/>
      <c r="BO2" s="118" t="s">
        <v>7</v>
      </c>
      <c r="BP2" s="119"/>
      <c r="BQ2" s="116" t="s">
        <v>834</v>
      </c>
      <c r="BR2" s="118" t="s">
        <v>6</v>
      </c>
      <c r="BS2" s="118"/>
      <c r="BT2" s="118" t="s">
        <v>7</v>
      </c>
      <c r="BU2" s="119"/>
    </row>
    <row r="3" spans="1:73" ht="35.25" customHeight="1" thickBot="1" x14ac:dyDescent="0.35">
      <c r="D3" s="96"/>
      <c r="E3" s="2" t="s">
        <v>13</v>
      </c>
      <c r="F3" s="2" t="s">
        <v>14</v>
      </c>
      <c r="G3" s="2" t="s">
        <v>13</v>
      </c>
      <c r="H3" s="2" t="s">
        <v>14</v>
      </c>
      <c r="I3" s="96"/>
      <c r="J3" s="2" t="s">
        <v>13</v>
      </c>
      <c r="K3" s="2" t="s">
        <v>14</v>
      </c>
      <c r="L3" s="2" t="s">
        <v>13</v>
      </c>
      <c r="M3" s="2" t="s">
        <v>14</v>
      </c>
      <c r="N3" s="96"/>
      <c r="O3" s="2" t="s">
        <v>13</v>
      </c>
      <c r="P3" s="2" t="s">
        <v>14</v>
      </c>
      <c r="Q3" s="2" t="s">
        <v>13</v>
      </c>
      <c r="R3" s="2" t="s">
        <v>14</v>
      </c>
      <c r="S3" s="96"/>
      <c r="T3" s="2" t="s">
        <v>13</v>
      </c>
      <c r="U3" s="2" t="s">
        <v>14</v>
      </c>
      <c r="V3" s="2" t="s">
        <v>13</v>
      </c>
      <c r="W3" s="2" t="s">
        <v>14</v>
      </c>
      <c r="X3" s="96"/>
      <c r="Y3" s="2" t="s">
        <v>13</v>
      </c>
      <c r="Z3" s="2" t="s">
        <v>14</v>
      </c>
      <c r="AA3" s="2" t="s">
        <v>13</v>
      </c>
      <c r="AB3" s="2" t="s">
        <v>14</v>
      </c>
      <c r="AC3" s="97"/>
      <c r="AD3" s="2" t="s">
        <v>13</v>
      </c>
      <c r="AE3" s="2" t="s">
        <v>14</v>
      </c>
      <c r="AF3" s="2" t="s">
        <v>13</v>
      </c>
      <c r="AG3" s="2" t="s">
        <v>14</v>
      </c>
      <c r="AH3" s="97"/>
      <c r="AI3" s="2" t="s">
        <v>13</v>
      </c>
      <c r="AJ3" s="2" t="s">
        <v>14</v>
      </c>
      <c r="AK3" s="2" t="s">
        <v>13</v>
      </c>
      <c r="AL3" s="2" t="s">
        <v>14</v>
      </c>
      <c r="AM3" s="97"/>
      <c r="AN3" s="2" t="s">
        <v>13</v>
      </c>
      <c r="AO3" s="2" t="s">
        <v>14</v>
      </c>
      <c r="AP3" s="2" t="s">
        <v>13</v>
      </c>
      <c r="AQ3" s="2" t="s">
        <v>14</v>
      </c>
      <c r="AR3" s="97"/>
      <c r="AS3" s="2" t="s">
        <v>13</v>
      </c>
      <c r="AT3" s="2" t="s">
        <v>14</v>
      </c>
      <c r="AU3" s="2" t="s">
        <v>13</v>
      </c>
      <c r="AV3" s="3" t="s">
        <v>14</v>
      </c>
      <c r="AW3" s="97"/>
      <c r="AX3" s="2" t="s">
        <v>13</v>
      </c>
      <c r="AY3" s="2" t="s">
        <v>14</v>
      </c>
      <c r="AZ3" s="2" t="s">
        <v>13</v>
      </c>
      <c r="BA3" s="3" t="s">
        <v>14</v>
      </c>
      <c r="BB3" s="117"/>
      <c r="BC3" s="2" t="s">
        <v>13</v>
      </c>
      <c r="BD3" s="2" t="s">
        <v>14</v>
      </c>
      <c r="BE3" s="2" t="s">
        <v>13</v>
      </c>
      <c r="BF3" s="3" t="s">
        <v>14</v>
      </c>
      <c r="BG3" s="117"/>
      <c r="BH3" s="2" t="s">
        <v>13</v>
      </c>
      <c r="BI3" s="2" t="s">
        <v>14</v>
      </c>
      <c r="BJ3" s="2" t="s">
        <v>13</v>
      </c>
      <c r="BK3" s="3" t="s">
        <v>14</v>
      </c>
      <c r="BL3" s="117"/>
      <c r="BM3" s="2" t="s">
        <v>13</v>
      </c>
      <c r="BN3" s="2" t="s">
        <v>14</v>
      </c>
      <c r="BO3" s="2" t="s">
        <v>13</v>
      </c>
      <c r="BP3" s="3" t="s">
        <v>14</v>
      </c>
      <c r="BQ3" s="117"/>
      <c r="BR3" s="2" t="s">
        <v>13</v>
      </c>
      <c r="BS3" s="2" t="s">
        <v>14</v>
      </c>
      <c r="BT3" s="2" t="s">
        <v>13</v>
      </c>
      <c r="BU3" s="3" t="s">
        <v>14</v>
      </c>
    </row>
    <row r="4" spans="1:73" ht="35.25" customHeight="1" x14ac:dyDescent="0.3">
      <c r="D4" s="6"/>
      <c r="E4" s="7"/>
      <c r="F4" s="7"/>
      <c r="G4" s="7"/>
      <c r="H4" s="8"/>
      <c r="I4" s="6"/>
      <c r="J4" s="7"/>
      <c r="K4" s="7"/>
      <c r="L4" s="7"/>
      <c r="M4" s="7"/>
      <c r="N4" s="9"/>
      <c r="O4" s="7"/>
      <c r="P4" s="7"/>
      <c r="Q4" s="7"/>
      <c r="R4" s="8"/>
      <c r="S4" s="6"/>
      <c r="T4" s="7"/>
      <c r="U4" s="7"/>
      <c r="X4" s="10"/>
      <c r="AB4" s="5"/>
      <c r="AC4" s="6"/>
      <c r="AD4" s="7"/>
      <c r="AE4" s="7"/>
      <c r="AF4" s="7"/>
      <c r="AG4" s="11"/>
      <c r="AH4" s="6"/>
      <c r="AI4" s="7"/>
      <c r="AJ4" s="7"/>
      <c r="AK4" s="7"/>
      <c r="AL4" s="11"/>
      <c r="AM4" s="6"/>
      <c r="AN4" s="7"/>
      <c r="AO4" s="7"/>
      <c r="AP4" s="7"/>
      <c r="AQ4" s="11"/>
      <c r="AR4" s="6"/>
      <c r="AS4" s="7"/>
      <c r="AT4" s="7"/>
      <c r="AU4" s="7"/>
      <c r="AV4" s="8"/>
      <c r="AW4" s="6"/>
      <c r="AX4" s="7"/>
      <c r="AY4" s="7"/>
      <c r="AZ4" s="7"/>
      <c r="BA4" s="11">
        <v>51</v>
      </c>
      <c r="BB4">
        <v>52</v>
      </c>
      <c r="BC4">
        <v>53</v>
      </c>
      <c r="BD4" s="7">
        <v>54</v>
      </c>
      <c r="BE4" s="11">
        <v>55</v>
      </c>
      <c r="BF4">
        <v>56</v>
      </c>
      <c r="BG4">
        <v>57</v>
      </c>
      <c r="BH4" s="7">
        <v>58</v>
      </c>
      <c r="BI4" s="11">
        <v>59</v>
      </c>
      <c r="BJ4">
        <v>60</v>
      </c>
      <c r="BK4">
        <v>61</v>
      </c>
      <c r="BL4" s="7">
        <v>62</v>
      </c>
      <c r="BM4" s="11">
        <v>63</v>
      </c>
      <c r="BN4">
        <v>64</v>
      </c>
      <c r="BO4">
        <v>65</v>
      </c>
      <c r="BP4" s="7">
        <v>66</v>
      </c>
      <c r="BQ4" s="7">
        <v>67</v>
      </c>
      <c r="BR4" s="11">
        <v>68</v>
      </c>
      <c r="BS4">
        <v>69</v>
      </c>
      <c r="BT4">
        <v>70</v>
      </c>
      <c r="BU4" s="7">
        <v>71</v>
      </c>
    </row>
    <row r="5" spans="1:73" ht="35.25" customHeight="1" x14ac:dyDescent="0.3">
      <c r="A5" s="53" t="s">
        <v>810</v>
      </c>
      <c r="B5" s="53" t="s">
        <v>811</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3"/>
    </row>
    <row r="6" spans="1:73" x14ac:dyDescent="0.3">
      <c r="A6" t="s">
        <v>107</v>
      </c>
      <c r="B6" t="str">
        <f>VLOOKUP(A6,classifications!A$3:C$336,3,FALSE)</f>
        <v>Predominantly Urban</v>
      </c>
      <c r="D6" s="12">
        <f>VLOOKUP($A6,Sheet1!$B$5:$AZ$428,2,FALSE)</f>
        <v>61334</v>
      </c>
      <c r="E6" s="12">
        <f>VLOOKUP($A6,Sheet1!$B$5:$AZ$428,3,FALSE)</f>
        <v>171</v>
      </c>
      <c r="F6" s="12">
        <f>VLOOKUP($A6,Sheet1!$B$5:$AZ$428,4,FALSE)</f>
        <v>170</v>
      </c>
      <c r="G6" s="12">
        <f>VLOOKUP($A6,Sheet1!$B$5:$AZ$428,5,FALSE)</f>
        <v>3166</v>
      </c>
      <c r="H6" s="12">
        <f>VLOOKUP($A6,Sheet1!$B$5:$AZ$428,6,FALSE)</f>
        <v>3025</v>
      </c>
      <c r="I6" s="12">
        <f>VLOOKUP($A6,Sheet1!$B$5:$AZ$428,7,FALSE)</f>
        <v>61970</v>
      </c>
      <c r="J6" s="12">
        <f>VLOOKUP($A6,Sheet1!$B$5:$AZ$428,8,FALSE)</f>
        <v>177</v>
      </c>
      <c r="K6" s="12">
        <f>VLOOKUP($A6,Sheet1!$B$5:$AZ$428,9,FALSE)</f>
        <v>123</v>
      </c>
      <c r="L6" s="12">
        <f>VLOOKUP($A6,Sheet1!$B$5:$AZ$428,10,FALSE)</f>
        <v>3709</v>
      </c>
      <c r="M6" s="12">
        <f>VLOOKUP($A6,Sheet1!$B$5:$AZ$428,11,FALSE)</f>
        <v>3088</v>
      </c>
      <c r="N6" s="12">
        <f>VLOOKUP($A6,Sheet1!$B$5:$AZ$428,12,FALSE)</f>
        <v>62605</v>
      </c>
      <c r="O6" s="12">
        <f>VLOOKUP($A6,Sheet1!$B$5:$AZ$428,13,FALSE)</f>
        <v>165</v>
      </c>
      <c r="P6" s="12">
        <f>VLOOKUP($A6,Sheet1!$B$5:$AZ$428,14,FALSE)</f>
        <v>120</v>
      </c>
      <c r="Q6" s="12">
        <f>VLOOKUP($A6,Sheet1!$B$5:$AZ$428,15,FALSE)</f>
        <v>3651</v>
      </c>
      <c r="R6" s="12">
        <f>VLOOKUP($A6,Sheet1!$B$5:$AZ$428,16,FALSE)</f>
        <v>3132</v>
      </c>
      <c r="S6" s="12">
        <f>VLOOKUP($A6,Sheet1!$B$5:$AZ$428,17,FALSE)</f>
        <v>63266</v>
      </c>
      <c r="T6" s="12">
        <f>VLOOKUP($A6,Sheet1!$B$5:$AZ$428,18,FALSE)</f>
        <v>181</v>
      </c>
      <c r="U6" s="12">
        <f>VLOOKUP($A6,Sheet1!$B$5:$AZ$428,19,FALSE)</f>
        <v>97</v>
      </c>
      <c r="V6" s="12">
        <f>VLOOKUP($A6,Sheet1!$B$5:$AZ$428,20,FALSE)</f>
        <v>3718</v>
      </c>
      <c r="W6" s="12">
        <f>VLOOKUP($A6,Sheet1!$B$5:$AZ$428,21,FALSE)</f>
        <v>3227</v>
      </c>
      <c r="X6" s="12">
        <f>VLOOKUP($A6,Sheet1!$B$5:$AZ$428,22,FALSE)</f>
        <v>63526</v>
      </c>
      <c r="Y6" s="12">
        <f>VLOOKUP($A6,Sheet1!$B$5:$AZ$428,23,FALSE)</f>
        <v>196</v>
      </c>
      <c r="Z6" s="12">
        <f>VLOOKUP($A6,Sheet1!$B$5:$AZ$428,24,FALSE)</f>
        <v>95</v>
      </c>
      <c r="AA6" s="12">
        <f>VLOOKUP($A6,Sheet1!$B$5:$AZ$428,25,FALSE)</f>
        <v>3609</v>
      </c>
      <c r="AB6" s="12">
        <f>VLOOKUP($A6,Sheet1!$B$5:$AZ$428,26,FALSE)</f>
        <v>3428</v>
      </c>
      <c r="AC6" s="12">
        <f>VLOOKUP($A6,Sheet1!$B$5:$AZ$428,27,FALSE)</f>
        <v>63621</v>
      </c>
      <c r="AD6" s="12">
        <f>VLOOKUP($A6,Sheet1!$B$5:$AZ$428,28,FALSE)</f>
        <v>226</v>
      </c>
      <c r="AE6" s="12">
        <f>VLOOKUP($A6,Sheet1!$B$5:$AZ$428,29,FALSE)</f>
        <v>115</v>
      </c>
      <c r="AF6" s="12">
        <f>VLOOKUP($A6,Sheet1!$B$5:$AZ$428,30,FALSE)</f>
        <v>3337</v>
      </c>
      <c r="AG6" s="12">
        <f>VLOOKUP($A6,Sheet1!$B$5:$AZ$428,31,FALSE)</f>
        <v>3324</v>
      </c>
      <c r="AH6" s="12">
        <f>VLOOKUP($A6,Sheet1!$B$5:$AZ$428,32,FALSE)</f>
        <v>63721</v>
      </c>
      <c r="AI6" s="12">
        <f>VLOOKUP($A6,Sheet1!$B$5:$AZ$428,33,FALSE)</f>
        <v>183</v>
      </c>
      <c r="AJ6" s="12">
        <f>VLOOKUP($A6,Sheet1!$B$5:$AZ$428,34,FALSE)</f>
        <v>107</v>
      </c>
      <c r="AK6" s="12">
        <f>VLOOKUP($A6,Sheet1!$B$5:$AZ$428,35,FALSE)</f>
        <v>3714</v>
      </c>
      <c r="AL6" s="12">
        <f>VLOOKUP($A6,Sheet1!$B$5:$AZ$428,36,FALSE)</f>
        <v>3630</v>
      </c>
      <c r="AM6" s="12">
        <f>VLOOKUP($A6,Sheet1!$B$5:$AZ$428,37,FALSE)</f>
        <v>63869</v>
      </c>
      <c r="AN6" s="12">
        <f>VLOOKUP($A6,Sheet1!$B$5:$AZ$428,38,FALSE)</f>
        <v>240</v>
      </c>
      <c r="AO6" s="12">
        <f>VLOOKUP($A6,Sheet1!$B$5:$AZ$428,39,FALSE)</f>
        <v>125</v>
      </c>
      <c r="AP6" s="12">
        <f>VLOOKUP($A6,Sheet1!$B$5:$AZ$428,40,FALSE)</f>
        <v>3828</v>
      </c>
      <c r="AQ6" s="12">
        <f>VLOOKUP($A6,Sheet1!$B$5:$AZ$428,41,FALSE)</f>
        <v>3714</v>
      </c>
      <c r="AR6" s="12">
        <f>VLOOKUP($A6,Sheet1!$B$5:$AZ$428,42,FALSE)</f>
        <v>64301</v>
      </c>
      <c r="AS6" s="12">
        <f>VLOOKUP($A6,Sheet1!$B$5:$AZ$428,43,FALSE)</f>
        <v>223</v>
      </c>
      <c r="AT6" s="12">
        <f>VLOOKUP($A6,Sheet1!$B$5:$AZ$428,44,FALSE)</f>
        <v>114</v>
      </c>
      <c r="AU6" s="12">
        <f>VLOOKUP($A6,Sheet1!$B$5:$AZ$428,45,FALSE)</f>
        <v>3887</v>
      </c>
      <c r="AV6" s="12">
        <f>VLOOKUP($A6,Sheet1!$B$5:$AZ$428,46,FALSE)</f>
        <v>3527</v>
      </c>
      <c r="AW6" s="12">
        <f>VLOOKUP($A6,Sheet1!$B$5:$AZ$428,47,FALSE)</f>
        <v>64187</v>
      </c>
      <c r="AX6" s="12">
        <f>VLOOKUP($A6,Sheet1!$B$5:$AZ$428,48,FALSE)</f>
        <v>231</v>
      </c>
      <c r="AY6" s="12">
        <f>VLOOKUP($A6,Sheet1!$B$5:$AZ$428,49,FALSE)</f>
        <v>170</v>
      </c>
      <c r="AZ6" s="12">
        <f>VLOOKUP($A6,Sheet1!$B$5:$AZ$428,50,FALSE)</f>
        <v>3222</v>
      </c>
      <c r="BA6" s="12">
        <f>VLOOKUP($A6,Sheet1!$B$5:$AZ$428,51,FALSE)</f>
        <v>3213</v>
      </c>
      <c r="BB6" s="12">
        <f>VLOOKUP($A6,Sheet1!$B$5:$BB$428,BB$4,FALSE)</f>
        <v>0</v>
      </c>
      <c r="BC6" s="12">
        <f>VLOOKUP($A6,Sheet1!$B$5:$BB$428,BC$4,FALSE)</f>
        <v>0</v>
      </c>
      <c r="BD6" s="12" t="e">
        <f>VLOOKUP($A6,Sheet1!$B$5:$BB$428,BD$4,FALSE)</f>
        <v>#REF!</v>
      </c>
      <c r="BE6" s="12" t="e">
        <f>VLOOKUP($A6,Sheet1!$B$5:$BB$428,BE$4,FALSE)</f>
        <v>#REF!</v>
      </c>
      <c r="BF6" s="12" t="e">
        <f>VLOOKUP($A6,Sheet1!$B$5:$BB$428,BF$4,FALSE)</f>
        <v>#REF!</v>
      </c>
      <c r="BG6" s="12" t="e">
        <f>VLOOKUP($A6,Sheet1!$B$5:$BB$428,BG$4,FALSE)</f>
        <v>#REF!</v>
      </c>
      <c r="BH6" s="12" t="e">
        <f>VLOOKUP($A6,Sheet1!$B$5:$BB$428,BH$4,FALSE)</f>
        <v>#REF!</v>
      </c>
      <c r="BI6" s="12" t="e">
        <f>VLOOKUP($A6,Sheet1!$B$5:$BB$428,BI$4,FALSE)</f>
        <v>#REF!</v>
      </c>
      <c r="BJ6" s="12" t="e">
        <f>VLOOKUP($A6,Sheet1!$B$5:$BB$428,BJ$4,FALSE)</f>
        <v>#REF!</v>
      </c>
      <c r="BK6" s="12" t="e">
        <f>VLOOKUP($A6,Sheet1!$B$5:$BB$428,BK$4,FALSE)</f>
        <v>#REF!</v>
      </c>
      <c r="BL6" s="12" t="e">
        <f>VLOOKUP($A6,Sheet1!$B$5:$BB$428,BL$4,FALSE)</f>
        <v>#REF!</v>
      </c>
      <c r="BM6" s="12" t="e">
        <f>VLOOKUP($A6,Sheet1!$B$5:$BB$428,BM$4,FALSE)</f>
        <v>#REF!</v>
      </c>
      <c r="BN6" s="12" t="e">
        <f>VLOOKUP($A6,Sheet1!$B$5:$BB$428,BN$4,FALSE)</f>
        <v>#REF!</v>
      </c>
      <c r="BO6" s="12" t="e">
        <f>VLOOKUP($A6,Sheet1!$B$5:$BB$428,BO$4,FALSE)</f>
        <v>#REF!</v>
      </c>
      <c r="BP6" s="12" t="e">
        <f>VLOOKUP($A6,Sheet1!$B$5:$BB$428,BP$4,FALSE)</f>
        <v>#REF!</v>
      </c>
      <c r="BQ6" s="12" t="e">
        <f>VLOOKUP($A6,Sheet1!$B$5:$BB$428,BQ$4,FALSE)</f>
        <v>#REF!</v>
      </c>
      <c r="BR6" s="12" t="e">
        <f>VLOOKUP($A6,Sheet1!$B$5:$BB$428,BR$4,FALSE)</f>
        <v>#REF!</v>
      </c>
      <c r="BS6" s="12" t="e">
        <f>VLOOKUP($A6,Sheet1!$B$5:$BB$428,BS$4,FALSE)</f>
        <v>#REF!</v>
      </c>
      <c r="BT6" s="12" t="e">
        <f>VLOOKUP($A6,Sheet1!$B$5:$BB$428,BT$4,FALSE)</f>
        <v>#REF!</v>
      </c>
      <c r="BU6" s="12" t="e">
        <f>VLOOKUP($A6,Sheet1!$B$5:$BB$428,BU$4,FALSE)</f>
        <v>#REF!</v>
      </c>
    </row>
    <row r="7" spans="1:73" x14ac:dyDescent="0.3">
      <c r="A7" t="s">
        <v>109</v>
      </c>
      <c r="B7" t="str">
        <f>VLOOKUP(A7,classifications!A$3:C$336,3,FALSE)</f>
        <v>Predominantly Rural</v>
      </c>
      <c r="D7" s="12">
        <f>VLOOKUP($A7,Sheet1!$B$5:$AZ$428,2,FALSE)</f>
        <v>96444</v>
      </c>
      <c r="E7" s="12">
        <f>VLOOKUP($A7,Sheet1!$B$5:$AZ$428,3,FALSE)</f>
        <v>263</v>
      </c>
      <c r="F7" s="12">
        <f>VLOOKUP($A7,Sheet1!$B$5:$AZ$428,4,FALSE)</f>
        <v>205</v>
      </c>
      <c r="G7" s="12">
        <f>VLOOKUP($A7,Sheet1!$B$5:$AZ$428,5,FALSE)</f>
        <v>2626</v>
      </c>
      <c r="H7" s="12">
        <f>VLOOKUP($A7,Sheet1!$B$5:$AZ$428,6,FALSE)</f>
        <v>2529</v>
      </c>
      <c r="I7" s="12">
        <f>VLOOKUP($A7,Sheet1!$B$5:$AZ$428,7,FALSE)</f>
        <v>96269</v>
      </c>
      <c r="J7" s="12">
        <f>VLOOKUP($A7,Sheet1!$B$5:$AZ$428,8,FALSE)</f>
        <v>182</v>
      </c>
      <c r="K7" s="12">
        <f>VLOOKUP($A7,Sheet1!$B$5:$AZ$428,9,FALSE)</f>
        <v>137</v>
      </c>
      <c r="L7" s="12">
        <f>VLOOKUP($A7,Sheet1!$B$5:$AZ$428,10,FALSE)</f>
        <v>2806</v>
      </c>
      <c r="M7" s="12">
        <f>VLOOKUP($A7,Sheet1!$B$5:$AZ$428,11,FALSE)</f>
        <v>2868</v>
      </c>
      <c r="N7" s="12">
        <f>VLOOKUP($A7,Sheet1!$B$5:$AZ$428,12,FALSE)</f>
        <v>96269</v>
      </c>
      <c r="O7" s="12">
        <f>VLOOKUP($A7,Sheet1!$B$5:$AZ$428,13,FALSE)</f>
        <v>158</v>
      </c>
      <c r="P7" s="12">
        <f>VLOOKUP($A7,Sheet1!$B$5:$AZ$428,14,FALSE)</f>
        <v>120</v>
      </c>
      <c r="Q7" s="12">
        <f>VLOOKUP($A7,Sheet1!$B$5:$AZ$428,15,FALSE)</f>
        <v>2780</v>
      </c>
      <c r="R7" s="12">
        <f>VLOOKUP($A7,Sheet1!$B$5:$AZ$428,16,FALSE)</f>
        <v>2620</v>
      </c>
      <c r="S7" s="12">
        <f>VLOOKUP($A7,Sheet1!$B$5:$AZ$428,17,FALSE)</f>
        <v>96532</v>
      </c>
      <c r="T7" s="12">
        <f>VLOOKUP($A7,Sheet1!$B$5:$AZ$428,18,FALSE)</f>
        <v>185</v>
      </c>
      <c r="U7" s="12">
        <f>VLOOKUP($A7,Sheet1!$B$5:$AZ$428,19,FALSE)</f>
        <v>164</v>
      </c>
      <c r="V7" s="12">
        <f>VLOOKUP($A7,Sheet1!$B$5:$AZ$428,20,FALSE)</f>
        <v>3052</v>
      </c>
      <c r="W7" s="12">
        <f>VLOOKUP($A7,Sheet1!$B$5:$AZ$428,21,FALSE)</f>
        <v>2720</v>
      </c>
      <c r="X7" s="12">
        <f>VLOOKUP($A7,Sheet1!$B$5:$AZ$428,22,FALSE)</f>
        <v>96756</v>
      </c>
      <c r="Y7" s="12">
        <f>VLOOKUP($A7,Sheet1!$B$5:$AZ$428,23,FALSE)</f>
        <v>218</v>
      </c>
      <c r="Z7" s="12">
        <f>VLOOKUP($A7,Sheet1!$B$5:$AZ$428,24,FALSE)</f>
        <v>126</v>
      </c>
      <c r="AA7" s="12">
        <f>VLOOKUP($A7,Sheet1!$B$5:$AZ$428,25,FALSE)</f>
        <v>3130</v>
      </c>
      <c r="AB7" s="12">
        <f>VLOOKUP($A7,Sheet1!$B$5:$AZ$428,26,FALSE)</f>
        <v>2766</v>
      </c>
      <c r="AC7" s="12">
        <f>VLOOKUP($A7,Sheet1!$B$5:$AZ$428,27,FALSE)</f>
        <v>97099</v>
      </c>
      <c r="AD7" s="12">
        <f>VLOOKUP($A7,Sheet1!$B$5:$AZ$428,28,FALSE)</f>
        <v>218</v>
      </c>
      <c r="AE7" s="12">
        <f>VLOOKUP($A7,Sheet1!$B$5:$AZ$428,29,FALSE)</f>
        <v>112</v>
      </c>
      <c r="AF7" s="12">
        <f>VLOOKUP($A7,Sheet1!$B$5:$AZ$428,30,FALSE)</f>
        <v>3024</v>
      </c>
      <c r="AG7" s="12">
        <f>VLOOKUP($A7,Sheet1!$B$5:$AZ$428,31,FALSE)</f>
        <v>2574</v>
      </c>
      <c r="AH7" s="12">
        <f>VLOOKUP($A7,Sheet1!$B$5:$AZ$428,32,FALSE)</f>
        <v>97213</v>
      </c>
      <c r="AI7" s="12">
        <f>VLOOKUP($A7,Sheet1!$B$5:$AZ$428,33,FALSE)</f>
        <v>187</v>
      </c>
      <c r="AJ7" s="12">
        <f>VLOOKUP($A7,Sheet1!$B$5:$AZ$428,34,FALSE)</f>
        <v>181</v>
      </c>
      <c r="AK7" s="12">
        <f>VLOOKUP($A7,Sheet1!$B$5:$AZ$428,35,FALSE)</f>
        <v>3250</v>
      </c>
      <c r="AL7" s="12">
        <f>VLOOKUP($A7,Sheet1!$B$5:$AZ$428,36,FALSE)</f>
        <v>2875</v>
      </c>
      <c r="AM7" s="12">
        <f>VLOOKUP($A7,Sheet1!$B$5:$AZ$428,37,FALSE)</f>
        <v>97527</v>
      </c>
      <c r="AN7" s="12">
        <f>VLOOKUP($A7,Sheet1!$B$5:$AZ$428,38,FALSE)</f>
        <v>198</v>
      </c>
      <c r="AO7" s="12">
        <f>VLOOKUP($A7,Sheet1!$B$5:$AZ$428,39,FALSE)</f>
        <v>150</v>
      </c>
      <c r="AP7" s="12">
        <f>VLOOKUP($A7,Sheet1!$B$5:$AZ$428,40,FALSE)</f>
        <v>3510</v>
      </c>
      <c r="AQ7" s="12">
        <f>VLOOKUP($A7,Sheet1!$B$5:$AZ$428,41,FALSE)</f>
        <v>2976</v>
      </c>
      <c r="AR7" s="12">
        <f>VLOOKUP($A7,Sheet1!$B$5:$AZ$428,42,FALSE)</f>
        <v>97761</v>
      </c>
      <c r="AS7" s="12">
        <f>VLOOKUP($A7,Sheet1!$B$5:$AZ$428,43,FALSE)</f>
        <v>188</v>
      </c>
      <c r="AT7" s="12">
        <f>VLOOKUP($A7,Sheet1!$B$5:$AZ$428,44,FALSE)</f>
        <v>89</v>
      </c>
      <c r="AU7" s="12">
        <f>VLOOKUP($A7,Sheet1!$B$5:$AZ$428,45,FALSE)</f>
        <v>3428</v>
      </c>
      <c r="AV7" s="12">
        <f>VLOOKUP($A7,Sheet1!$B$5:$AZ$428,46,FALSE)</f>
        <v>3020</v>
      </c>
      <c r="AW7" s="12">
        <f>VLOOKUP($A7,Sheet1!$B$5:$AZ$428,47,FALSE)</f>
        <v>97831</v>
      </c>
      <c r="AX7" s="12">
        <f>VLOOKUP($A7,Sheet1!$B$5:$AZ$428,48,FALSE)</f>
        <v>150</v>
      </c>
      <c r="AY7" s="12">
        <f>VLOOKUP($A7,Sheet1!$B$5:$AZ$428,49,FALSE)</f>
        <v>109</v>
      </c>
      <c r="AZ7" s="12">
        <f>VLOOKUP($A7,Sheet1!$B$5:$AZ$428,50,FALSE)</f>
        <v>2904</v>
      </c>
      <c r="BA7" s="12">
        <f>VLOOKUP($A7,Sheet1!$B$5:$AZ$428,51,FALSE)</f>
        <v>2424</v>
      </c>
      <c r="BB7" s="12">
        <f>VLOOKUP($A7,Sheet1!$B$5:$BB$428,BB$4,FALSE)</f>
        <v>0</v>
      </c>
      <c r="BC7" s="12">
        <f>VLOOKUP($A7,Sheet1!$B$5:$BB$428,BC$4,FALSE)</f>
        <v>0</v>
      </c>
      <c r="BD7" s="12" t="e">
        <f>VLOOKUP($A7,Sheet1!$B$5:$BB$428,BD$4,FALSE)</f>
        <v>#REF!</v>
      </c>
      <c r="BE7" s="12" t="e">
        <f>VLOOKUP($A7,Sheet1!$B$5:$BB$428,BE$4,FALSE)</f>
        <v>#REF!</v>
      </c>
      <c r="BF7" s="12" t="e">
        <f>VLOOKUP($A7,Sheet1!$B$5:$BB$428,BF$4,FALSE)</f>
        <v>#REF!</v>
      </c>
      <c r="BG7" s="12" t="e">
        <f>VLOOKUP($A7,Sheet1!$B$5:$BB$428,BG$4,FALSE)</f>
        <v>#REF!</v>
      </c>
      <c r="BH7" s="12" t="e">
        <f>VLOOKUP($A7,Sheet1!$B$5:$BB$428,BH$4,FALSE)</f>
        <v>#REF!</v>
      </c>
      <c r="BI7" s="12" t="e">
        <f>VLOOKUP($A7,Sheet1!$B$5:$BB$428,BI$4,FALSE)</f>
        <v>#REF!</v>
      </c>
      <c r="BJ7" s="12" t="e">
        <f>VLOOKUP($A7,Sheet1!$B$5:$BB$428,BJ$4,FALSE)</f>
        <v>#REF!</v>
      </c>
      <c r="BK7" s="12" t="e">
        <f>VLOOKUP($A7,Sheet1!$B$5:$BB$428,BK$4,FALSE)</f>
        <v>#REF!</v>
      </c>
      <c r="BL7" s="12" t="e">
        <f>VLOOKUP($A7,Sheet1!$B$5:$BB$428,BL$4,FALSE)</f>
        <v>#REF!</v>
      </c>
      <c r="BM7" s="12" t="e">
        <f>VLOOKUP($A7,Sheet1!$B$5:$BB$428,BM$4,FALSE)</f>
        <v>#REF!</v>
      </c>
      <c r="BN7" s="12" t="e">
        <f>VLOOKUP($A7,Sheet1!$B$5:$BB$428,BN$4,FALSE)</f>
        <v>#REF!</v>
      </c>
      <c r="BO7" s="12" t="e">
        <f>VLOOKUP($A7,Sheet1!$B$5:$BB$428,BO$4,FALSE)</f>
        <v>#REF!</v>
      </c>
      <c r="BP7" s="12" t="e">
        <f>VLOOKUP($A7,Sheet1!$B$5:$BB$428,BP$4,FALSE)</f>
        <v>#REF!</v>
      </c>
      <c r="BQ7" s="12" t="e">
        <f>VLOOKUP($A7,Sheet1!$B$5:$BB$428,BQ$4,FALSE)</f>
        <v>#REF!</v>
      </c>
      <c r="BR7" s="12" t="e">
        <f>VLOOKUP($A7,Sheet1!$B$5:$BB$428,BR$4,FALSE)</f>
        <v>#REF!</v>
      </c>
      <c r="BS7" s="12" t="e">
        <f>VLOOKUP($A7,Sheet1!$B$5:$BB$428,BS$4,FALSE)</f>
        <v>#REF!</v>
      </c>
      <c r="BT7" s="12" t="e">
        <f>VLOOKUP($A7,Sheet1!$B$5:$BB$428,BT$4,FALSE)</f>
        <v>#REF!</v>
      </c>
      <c r="BU7" s="12" t="e">
        <f>VLOOKUP($A7,Sheet1!$B$5:$BB$428,BU$4,FALSE)</f>
        <v>#REF!</v>
      </c>
    </row>
    <row r="8" spans="1:73" x14ac:dyDescent="0.3">
      <c r="A8" t="s">
        <v>111</v>
      </c>
      <c r="B8" t="str">
        <f>VLOOKUP(A8,classifications!A$3:C$336,3,FALSE)</f>
        <v>Predominantly Urban</v>
      </c>
      <c r="D8" s="12">
        <f>VLOOKUP($A8,Sheet1!$B$5:$AZ$428,2,FALSE)</f>
        <v>122521</v>
      </c>
      <c r="E8" s="12">
        <f>VLOOKUP($A8,Sheet1!$B$5:$AZ$428,3,FALSE)</f>
        <v>203</v>
      </c>
      <c r="F8" s="12">
        <f>VLOOKUP($A8,Sheet1!$B$5:$AZ$428,4,FALSE)</f>
        <v>172</v>
      </c>
      <c r="G8" s="12">
        <f>VLOOKUP($A8,Sheet1!$B$5:$AZ$428,5,FALSE)</f>
        <v>4825</v>
      </c>
      <c r="H8" s="12">
        <f>VLOOKUP($A8,Sheet1!$B$5:$AZ$428,6,FALSE)</f>
        <v>4488</v>
      </c>
      <c r="I8" s="12">
        <f>VLOOKUP($A8,Sheet1!$B$5:$AZ$428,7,FALSE)</f>
        <v>122798</v>
      </c>
      <c r="J8" s="12">
        <f>VLOOKUP($A8,Sheet1!$B$5:$AZ$428,8,FALSE)</f>
        <v>159</v>
      </c>
      <c r="K8" s="12">
        <f>VLOOKUP($A8,Sheet1!$B$5:$AZ$428,9,FALSE)</f>
        <v>130</v>
      </c>
      <c r="L8" s="12">
        <f>VLOOKUP($A8,Sheet1!$B$5:$AZ$428,10,FALSE)</f>
        <v>4906</v>
      </c>
      <c r="M8" s="12">
        <f>VLOOKUP($A8,Sheet1!$B$5:$AZ$428,11,FALSE)</f>
        <v>4716</v>
      </c>
      <c r="N8" s="12">
        <f>VLOOKUP($A8,Sheet1!$B$5:$AZ$428,12,FALSE)</f>
        <v>123592</v>
      </c>
      <c r="O8" s="12">
        <f>VLOOKUP($A8,Sheet1!$B$5:$AZ$428,13,FALSE)</f>
        <v>173</v>
      </c>
      <c r="P8" s="12">
        <f>VLOOKUP($A8,Sheet1!$B$5:$AZ$428,14,FALSE)</f>
        <v>135</v>
      </c>
      <c r="Q8" s="12">
        <f>VLOOKUP($A8,Sheet1!$B$5:$AZ$428,15,FALSE)</f>
        <v>5181</v>
      </c>
      <c r="R8" s="12">
        <f>VLOOKUP($A8,Sheet1!$B$5:$AZ$428,16,FALSE)</f>
        <v>4563</v>
      </c>
      <c r="S8" s="12">
        <f>VLOOKUP($A8,Sheet1!$B$5:$AZ$428,17,FALSE)</f>
        <v>124050</v>
      </c>
      <c r="T8" s="12">
        <f>VLOOKUP($A8,Sheet1!$B$5:$AZ$428,18,FALSE)</f>
        <v>189</v>
      </c>
      <c r="U8" s="12">
        <f>VLOOKUP($A8,Sheet1!$B$5:$AZ$428,19,FALSE)</f>
        <v>107</v>
      </c>
      <c r="V8" s="12">
        <f>VLOOKUP($A8,Sheet1!$B$5:$AZ$428,20,FALSE)</f>
        <v>5240</v>
      </c>
      <c r="W8" s="12">
        <f>VLOOKUP($A8,Sheet1!$B$5:$AZ$428,21,FALSE)</f>
        <v>4845</v>
      </c>
      <c r="X8" s="12">
        <f>VLOOKUP($A8,Sheet1!$B$5:$AZ$428,22,FALSE)</f>
        <v>124188</v>
      </c>
      <c r="Y8" s="12">
        <f>VLOOKUP($A8,Sheet1!$B$5:$AZ$428,23,FALSE)</f>
        <v>185</v>
      </c>
      <c r="Z8" s="12">
        <f>VLOOKUP($A8,Sheet1!$B$5:$AZ$428,24,FALSE)</f>
        <v>115</v>
      </c>
      <c r="AA8" s="12">
        <f>VLOOKUP($A8,Sheet1!$B$5:$AZ$428,25,FALSE)</f>
        <v>5237</v>
      </c>
      <c r="AB8" s="12">
        <f>VLOOKUP($A8,Sheet1!$B$5:$AZ$428,26,FALSE)</f>
        <v>5006</v>
      </c>
      <c r="AC8" s="12">
        <f>VLOOKUP($A8,Sheet1!$B$5:$AZ$428,27,FALSE)</f>
        <v>124802</v>
      </c>
      <c r="AD8" s="12">
        <f>VLOOKUP($A8,Sheet1!$B$5:$AZ$428,28,FALSE)</f>
        <v>178</v>
      </c>
      <c r="AE8" s="12">
        <f>VLOOKUP($A8,Sheet1!$B$5:$AZ$428,29,FALSE)</f>
        <v>109</v>
      </c>
      <c r="AF8" s="12">
        <f>VLOOKUP($A8,Sheet1!$B$5:$AZ$428,30,FALSE)</f>
        <v>5295</v>
      </c>
      <c r="AG8" s="12">
        <f>VLOOKUP($A8,Sheet1!$B$5:$AZ$428,31,FALSE)</f>
        <v>4711</v>
      </c>
      <c r="AH8" s="12">
        <f>VLOOKUP($A8,Sheet1!$B$5:$AZ$428,32,FALSE)</f>
        <v>125898</v>
      </c>
      <c r="AI8" s="12">
        <f>VLOOKUP($A8,Sheet1!$B$5:$AZ$428,33,FALSE)</f>
        <v>171</v>
      </c>
      <c r="AJ8" s="12">
        <f>VLOOKUP($A8,Sheet1!$B$5:$AZ$428,34,FALSE)</f>
        <v>110</v>
      </c>
      <c r="AK8" s="12">
        <f>VLOOKUP($A8,Sheet1!$B$5:$AZ$428,35,FALSE)</f>
        <v>6316</v>
      </c>
      <c r="AL8" s="12">
        <f>VLOOKUP($A8,Sheet1!$B$5:$AZ$428,36,FALSE)</f>
        <v>5215</v>
      </c>
      <c r="AM8" s="12">
        <f>VLOOKUP($A8,Sheet1!$B$5:$AZ$428,37,FALSE)</f>
        <v>126678</v>
      </c>
      <c r="AN8" s="12">
        <f>VLOOKUP($A8,Sheet1!$B$5:$AZ$428,38,FALSE)</f>
        <v>181</v>
      </c>
      <c r="AO8" s="12">
        <f>VLOOKUP($A8,Sheet1!$B$5:$AZ$428,39,FALSE)</f>
        <v>177</v>
      </c>
      <c r="AP8" s="12">
        <f>VLOOKUP($A8,Sheet1!$B$5:$AZ$428,40,FALSE)</f>
        <v>6301</v>
      </c>
      <c r="AQ8" s="12">
        <f>VLOOKUP($A8,Sheet1!$B$5:$AZ$428,41,FALSE)</f>
        <v>5413</v>
      </c>
      <c r="AR8" s="12">
        <f>VLOOKUP($A8,Sheet1!$B$5:$AZ$428,42,FALSE)</f>
        <v>128147</v>
      </c>
      <c r="AS8" s="12">
        <f>VLOOKUP($A8,Sheet1!$B$5:$AZ$428,43,FALSE)</f>
        <v>160</v>
      </c>
      <c r="AT8" s="12">
        <f>VLOOKUP($A8,Sheet1!$B$5:$AZ$428,44,FALSE)</f>
        <v>122</v>
      </c>
      <c r="AU8" s="12">
        <f>VLOOKUP($A8,Sheet1!$B$5:$AZ$428,45,FALSE)</f>
        <v>6928</v>
      </c>
      <c r="AV8" s="12">
        <f>VLOOKUP($A8,Sheet1!$B$5:$AZ$428,46,FALSE)</f>
        <v>5388</v>
      </c>
      <c r="AW8" s="12">
        <f>VLOOKUP($A8,Sheet1!$B$5:$AZ$428,47,FALSE)</f>
        <v>128829</v>
      </c>
      <c r="AX8" s="12">
        <f>VLOOKUP($A8,Sheet1!$B$5:$AZ$428,48,FALSE)</f>
        <v>138</v>
      </c>
      <c r="AY8" s="12">
        <f>VLOOKUP($A8,Sheet1!$B$5:$AZ$428,49,FALSE)</f>
        <v>60</v>
      </c>
      <c r="AZ8" s="12">
        <f>VLOOKUP($A8,Sheet1!$B$5:$AZ$428,50,FALSE)</f>
        <v>5923</v>
      </c>
      <c r="BA8" s="12">
        <f>VLOOKUP($A8,Sheet1!$B$5:$AZ$428,51,FALSE)</f>
        <v>5022</v>
      </c>
      <c r="BB8" s="12">
        <f>VLOOKUP($A8,Sheet1!$B$5:$BB$428,BB$4,FALSE)</f>
        <v>0</v>
      </c>
      <c r="BC8" s="12">
        <f>VLOOKUP($A8,Sheet1!$B$5:$BB$428,BC$4,FALSE)</f>
        <v>0</v>
      </c>
      <c r="BD8" s="12" t="e">
        <f>VLOOKUP($A8,Sheet1!$B$5:$BB$428,BD$4,FALSE)</f>
        <v>#REF!</v>
      </c>
      <c r="BE8" s="12" t="e">
        <f>VLOOKUP($A8,Sheet1!$B$5:$BB$428,BE$4,FALSE)</f>
        <v>#REF!</v>
      </c>
      <c r="BF8" s="12" t="e">
        <f>VLOOKUP($A8,Sheet1!$B$5:$BB$428,BF$4,FALSE)</f>
        <v>#REF!</v>
      </c>
      <c r="BG8" s="12" t="e">
        <f>VLOOKUP($A8,Sheet1!$B$5:$BB$428,BG$4,FALSE)</f>
        <v>#REF!</v>
      </c>
      <c r="BH8" s="12" t="e">
        <f>VLOOKUP($A8,Sheet1!$B$5:$BB$428,BH$4,FALSE)</f>
        <v>#REF!</v>
      </c>
      <c r="BI8" s="12" t="e">
        <f>VLOOKUP($A8,Sheet1!$B$5:$BB$428,BI$4,FALSE)</f>
        <v>#REF!</v>
      </c>
      <c r="BJ8" s="12" t="e">
        <f>VLOOKUP($A8,Sheet1!$B$5:$BB$428,BJ$4,FALSE)</f>
        <v>#REF!</v>
      </c>
      <c r="BK8" s="12" t="e">
        <f>VLOOKUP($A8,Sheet1!$B$5:$BB$428,BK$4,FALSE)</f>
        <v>#REF!</v>
      </c>
      <c r="BL8" s="12" t="e">
        <f>VLOOKUP($A8,Sheet1!$B$5:$BB$428,BL$4,FALSE)</f>
        <v>#REF!</v>
      </c>
      <c r="BM8" s="12" t="e">
        <f>VLOOKUP($A8,Sheet1!$B$5:$BB$428,BM$4,FALSE)</f>
        <v>#REF!</v>
      </c>
      <c r="BN8" s="12" t="e">
        <f>VLOOKUP($A8,Sheet1!$B$5:$BB$428,BN$4,FALSE)</f>
        <v>#REF!</v>
      </c>
      <c r="BO8" s="12" t="e">
        <f>VLOOKUP($A8,Sheet1!$B$5:$BB$428,BO$4,FALSE)</f>
        <v>#REF!</v>
      </c>
      <c r="BP8" s="12" t="e">
        <f>VLOOKUP($A8,Sheet1!$B$5:$BB$428,BP$4,FALSE)</f>
        <v>#REF!</v>
      </c>
      <c r="BQ8" s="12" t="e">
        <f>VLOOKUP($A8,Sheet1!$B$5:$BB$428,BQ$4,FALSE)</f>
        <v>#REF!</v>
      </c>
      <c r="BR8" s="12" t="e">
        <f>VLOOKUP($A8,Sheet1!$B$5:$BB$428,BR$4,FALSE)</f>
        <v>#REF!</v>
      </c>
      <c r="BS8" s="12" t="e">
        <f>VLOOKUP($A8,Sheet1!$B$5:$BB$428,BS$4,FALSE)</f>
        <v>#REF!</v>
      </c>
      <c r="BT8" s="12" t="e">
        <f>VLOOKUP($A8,Sheet1!$B$5:$BB$428,BT$4,FALSE)</f>
        <v>#REF!</v>
      </c>
      <c r="BU8" s="12" t="e">
        <f>VLOOKUP($A8,Sheet1!$B$5:$BB$428,BU$4,FALSE)</f>
        <v>#REF!</v>
      </c>
    </row>
    <row r="9" spans="1:73" x14ac:dyDescent="0.3">
      <c r="A9" t="s">
        <v>118</v>
      </c>
      <c r="B9" t="str">
        <f>VLOOKUP(A9,classifications!A$3:C$336,3,FALSE)</f>
        <v>Predominantly Urban</v>
      </c>
      <c r="D9" s="12">
        <f>VLOOKUP($A9,Sheet1!$B$5:$AZ$428,2,FALSE)</f>
        <v>149811</v>
      </c>
      <c r="E9" s="12">
        <f>VLOOKUP($A9,Sheet1!$B$5:$AZ$428,3,FALSE)</f>
        <v>836</v>
      </c>
      <c r="F9" s="12">
        <f>VLOOKUP($A9,Sheet1!$B$5:$AZ$428,4,FALSE)</f>
        <v>459</v>
      </c>
      <c r="G9" s="12">
        <f>VLOOKUP($A9,Sheet1!$B$5:$AZ$428,5,FALSE)</f>
        <v>6608</v>
      </c>
      <c r="H9" s="12">
        <f>VLOOKUP($A9,Sheet1!$B$5:$AZ$428,6,FALSE)</f>
        <v>5685</v>
      </c>
      <c r="I9" s="12">
        <f>VLOOKUP($A9,Sheet1!$B$5:$AZ$428,7,FALSE)</f>
        <v>151556</v>
      </c>
      <c r="J9" s="12">
        <f>VLOOKUP($A9,Sheet1!$B$5:$AZ$428,8,FALSE)</f>
        <v>874</v>
      </c>
      <c r="K9" s="12">
        <f>VLOOKUP($A9,Sheet1!$B$5:$AZ$428,9,FALSE)</f>
        <v>549</v>
      </c>
      <c r="L9" s="12">
        <f>VLOOKUP($A9,Sheet1!$B$5:$AZ$428,10,FALSE)</f>
        <v>7724</v>
      </c>
      <c r="M9" s="12">
        <f>VLOOKUP($A9,Sheet1!$B$5:$AZ$428,11,FALSE)</f>
        <v>5878</v>
      </c>
      <c r="N9" s="12">
        <f>VLOOKUP($A9,Sheet1!$B$5:$AZ$428,12,FALSE)</f>
        <v>153013</v>
      </c>
      <c r="O9" s="12">
        <f>VLOOKUP($A9,Sheet1!$B$5:$AZ$428,13,FALSE)</f>
        <v>811</v>
      </c>
      <c r="P9" s="12">
        <f>VLOOKUP($A9,Sheet1!$B$5:$AZ$428,14,FALSE)</f>
        <v>410</v>
      </c>
      <c r="Q9" s="12">
        <f>VLOOKUP($A9,Sheet1!$B$5:$AZ$428,15,FALSE)</f>
        <v>7337</v>
      </c>
      <c r="R9" s="12">
        <f>VLOOKUP($A9,Sheet1!$B$5:$AZ$428,16,FALSE)</f>
        <v>5837</v>
      </c>
      <c r="S9" s="12">
        <f>VLOOKUP($A9,Sheet1!$B$5:$AZ$428,17,FALSE)</f>
        <v>154653</v>
      </c>
      <c r="T9" s="12">
        <f>VLOOKUP($A9,Sheet1!$B$5:$AZ$428,18,FALSE)</f>
        <v>847</v>
      </c>
      <c r="U9" s="12">
        <f>VLOOKUP($A9,Sheet1!$B$5:$AZ$428,19,FALSE)</f>
        <v>440</v>
      </c>
      <c r="V9" s="12">
        <f>VLOOKUP($A9,Sheet1!$B$5:$AZ$428,20,FALSE)</f>
        <v>7773</v>
      </c>
      <c r="W9" s="12">
        <f>VLOOKUP($A9,Sheet1!$B$5:$AZ$428,21,FALSE)</f>
        <v>6031</v>
      </c>
      <c r="X9" s="12">
        <f>VLOOKUP($A9,Sheet1!$B$5:$AZ$428,22,FALSE)</f>
        <v>155798</v>
      </c>
      <c r="Y9" s="12">
        <f>VLOOKUP($A9,Sheet1!$B$5:$AZ$428,23,FALSE)</f>
        <v>865</v>
      </c>
      <c r="Z9" s="12">
        <f>VLOOKUP($A9,Sheet1!$B$5:$AZ$428,24,FALSE)</f>
        <v>492</v>
      </c>
      <c r="AA9" s="12">
        <f>VLOOKUP($A9,Sheet1!$B$5:$AZ$428,25,FALSE)</f>
        <v>7519</v>
      </c>
      <c r="AB9" s="12">
        <f>VLOOKUP($A9,Sheet1!$B$5:$AZ$428,26,FALSE)</f>
        <v>6037</v>
      </c>
      <c r="AC9" s="12">
        <f>VLOOKUP($A9,Sheet1!$B$5:$AZ$428,27,FALSE)</f>
        <v>157287</v>
      </c>
      <c r="AD9" s="12">
        <f>VLOOKUP($A9,Sheet1!$B$5:$AZ$428,28,FALSE)</f>
        <v>1017</v>
      </c>
      <c r="AE9" s="12">
        <f>VLOOKUP($A9,Sheet1!$B$5:$AZ$428,29,FALSE)</f>
        <v>404</v>
      </c>
      <c r="AF9" s="12">
        <f>VLOOKUP($A9,Sheet1!$B$5:$AZ$428,30,FALSE)</f>
        <v>7528</v>
      </c>
      <c r="AG9" s="12">
        <f>VLOOKUP($A9,Sheet1!$B$5:$AZ$428,31,FALSE)</f>
        <v>6023</v>
      </c>
      <c r="AH9" s="12">
        <f>VLOOKUP($A9,Sheet1!$B$5:$AZ$428,32,FALSE)</f>
        <v>158657</v>
      </c>
      <c r="AI9" s="12">
        <f>VLOOKUP($A9,Sheet1!$B$5:$AZ$428,33,FALSE)</f>
        <v>840</v>
      </c>
      <c r="AJ9" s="12">
        <f>VLOOKUP($A9,Sheet1!$B$5:$AZ$428,34,FALSE)</f>
        <v>588</v>
      </c>
      <c r="AK9" s="12">
        <f>VLOOKUP($A9,Sheet1!$B$5:$AZ$428,35,FALSE)</f>
        <v>8417</v>
      </c>
      <c r="AL9" s="12">
        <f>VLOOKUP($A9,Sheet1!$B$5:$AZ$428,36,FALSE)</f>
        <v>6654</v>
      </c>
      <c r="AM9" s="12">
        <f>VLOOKUP($A9,Sheet1!$B$5:$AZ$428,37,FALSE)</f>
        <v>159827</v>
      </c>
      <c r="AN9" s="12">
        <f>VLOOKUP($A9,Sheet1!$B$5:$AZ$428,38,FALSE)</f>
        <v>904</v>
      </c>
      <c r="AO9" s="12">
        <f>VLOOKUP($A9,Sheet1!$B$5:$AZ$428,39,FALSE)</f>
        <v>616</v>
      </c>
      <c r="AP9" s="12">
        <f>VLOOKUP($A9,Sheet1!$B$5:$AZ$428,40,FALSE)</f>
        <v>8593</v>
      </c>
      <c r="AQ9" s="12">
        <f>VLOOKUP($A9,Sheet1!$B$5:$AZ$428,41,FALSE)</f>
        <v>6853</v>
      </c>
      <c r="AR9" s="12">
        <f>VLOOKUP($A9,Sheet1!$B$5:$AZ$428,42,FALSE)</f>
        <v>160758</v>
      </c>
      <c r="AS9" s="12">
        <f>VLOOKUP($A9,Sheet1!$B$5:$AZ$428,43,FALSE)</f>
        <v>795</v>
      </c>
      <c r="AT9" s="12">
        <f>VLOOKUP($A9,Sheet1!$B$5:$AZ$428,44,FALSE)</f>
        <v>466</v>
      </c>
      <c r="AU9" s="12">
        <f>VLOOKUP($A9,Sheet1!$B$5:$AZ$428,45,FALSE)</f>
        <v>8308</v>
      </c>
      <c r="AV9" s="12">
        <f>VLOOKUP($A9,Sheet1!$B$5:$AZ$428,46,FALSE)</f>
        <v>6899</v>
      </c>
      <c r="AW9" s="12">
        <f>VLOOKUP($A9,Sheet1!$B$5:$AZ$428,47,FALSE)</f>
        <v>161123</v>
      </c>
      <c r="AX9" s="12">
        <f>VLOOKUP($A9,Sheet1!$B$5:$AZ$428,48,FALSE)</f>
        <v>729</v>
      </c>
      <c r="AY9" s="12">
        <f>VLOOKUP($A9,Sheet1!$B$5:$AZ$428,49,FALSE)</f>
        <v>529</v>
      </c>
      <c r="AZ9" s="12">
        <f>VLOOKUP($A9,Sheet1!$B$5:$AZ$428,50,FALSE)</f>
        <v>7217</v>
      </c>
      <c r="BA9" s="12">
        <f>VLOOKUP($A9,Sheet1!$B$5:$AZ$428,51,FALSE)</f>
        <v>6154</v>
      </c>
      <c r="BB9" s="12">
        <f>VLOOKUP($A9,Sheet1!$B$5:$BB$428,BB$4,FALSE)</f>
        <v>0</v>
      </c>
      <c r="BC9" s="12">
        <f>VLOOKUP($A9,Sheet1!$B$5:$BB$428,BC$4,FALSE)</f>
        <v>0</v>
      </c>
      <c r="BD9" s="12" t="e">
        <f>VLOOKUP($A9,Sheet1!$B$5:$BB$428,BD$4,FALSE)</f>
        <v>#REF!</v>
      </c>
      <c r="BE9" s="12" t="e">
        <f>VLOOKUP($A9,Sheet1!$B$5:$BB$428,BE$4,FALSE)</f>
        <v>#REF!</v>
      </c>
      <c r="BF9" s="12" t="e">
        <f>VLOOKUP($A9,Sheet1!$B$5:$BB$428,BF$4,FALSE)</f>
        <v>#REF!</v>
      </c>
      <c r="BG9" s="12" t="e">
        <f>VLOOKUP($A9,Sheet1!$B$5:$BB$428,BG$4,FALSE)</f>
        <v>#REF!</v>
      </c>
      <c r="BH9" s="12" t="e">
        <f>VLOOKUP($A9,Sheet1!$B$5:$BB$428,BH$4,FALSE)</f>
        <v>#REF!</v>
      </c>
      <c r="BI9" s="12" t="e">
        <f>VLOOKUP($A9,Sheet1!$B$5:$BB$428,BI$4,FALSE)</f>
        <v>#REF!</v>
      </c>
      <c r="BJ9" s="12" t="e">
        <f>VLOOKUP($A9,Sheet1!$B$5:$BB$428,BJ$4,FALSE)</f>
        <v>#REF!</v>
      </c>
      <c r="BK9" s="12" t="e">
        <f>VLOOKUP($A9,Sheet1!$B$5:$BB$428,BK$4,FALSE)</f>
        <v>#REF!</v>
      </c>
      <c r="BL9" s="12" t="e">
        <f>VLOOKUP($A9,Sheet1!$B$5:$BB$428,BL$4,FALSE)</f>
        <v>#REF!</v>
      </c>
      <c r="BM9" s="12" t="e">
        <f>VLOOKUP($A9,Sheet1!$B$5:$BB$428,BM$4,FALSE)</f>
        <v>#REF!</v>
      </c>
      <c r="BN9" s="12" t="e">
        <f>VLOOKUP($A9,Sheet1!$B$5:$BB$428,BN$4,FALSE)</f>
        <v>#REF!</v>
      </c>
      <c r="BO9" s="12" t="e">
        <f>VLOOKUP($A9,Sheet1!$B$5:$BB$428,BO$4,FALSE)</f>
        <v>#REF!</v>
      </c>
      <c r="BP9" s="12" t="e">
        <f>VLOOKUP($A9,Sheet1!$B$5:$BB$428,BP$4,FALSE)</f>
        <v>#REF!</v>
      </c>
      <c r="BQ9" s="12" t="e">
        <f>VLOOKUP($A9,Sheet1!$B$5:$BB$428,BQ$4,FALSE)</f>
        <v>#REF!</v>
      </c>
      <c r="BR9" s="12" t="e">
        <f>VLOOKUP($A9,Sheet1!$B$5:$BB$428,BR$4,FALSE)</f>
        <v>#REF!</v>
      </c>
      <c r="BS9" s="12" t="e">
        <f>VLOOKUP($A9,Sheet1!$B$5:$BB$428,BS$4,FALSE)</f>
        <v>#REF!</v>
      </c>
      <c r="BT9" s="12" t="e">
        <f>VLOOKUP($A9,Sheet1!$B$5:$BB$428,BT$4,FALSE)</f>
        <v>#REF!</v>
      </c>
      <c r="BU9" s="12" t="e">
        <f>VLOOKUP($A9,Sheet1!$B$5:$BB$428,BU$4,FALSE)</f>
        <v>#REF!</v>
      </c>
    </row>
    <row r="10" spans="1:73" x14ac:dyDescent="0.3">
      <c r="A10" t="s">
        <v>120</v>
      </c>
      <c r="B10" t="str">
        <f>VLOOKUP(A10,classifications!A$3:C$336,3,FALSE)</f>
        <v>Predominantly Urban</v>
      </c>
      <c r="D10" s="12">
        <f>VLOOKUP($A10,Sheet1!$B$5:$AZ$428,2,FALSE)</f>
        <v>119522</v>
      </c>
      <c r="E10" s="12">
        <f>VLOOKUP($A10,Sheet1!$B$5:$AZ$428,3,FALSE)</f>
        <v>288</v>
      </c>
      <c r="F10" s="12">
        <f>VLOOKUP($A10,Sheet1!$B$5:$AZ$428,4,FALSE)</f>
        <v>193</v>
      </c>
      <c r="G10" s="12">
        <f>VLOOKUP($A10,Sheet1!$B$5:$AZ$428,5,FALSE)</f>
        <v>4728</v>
      </c>
      <c r="H10" s="12">
        <f>VLOOKUP($A10,Sheet1!$B$5:$AZ$428,6,FALSE)</f>
        <v>4362</v>
      </c>
      <c r="I10" s="12">
        <f>VLOOKUP($A10,Sheet1!$B$5:$AZ$428,7,FALSE)</f>
        <v>120120</v>
      </c>
      <c r="J10" s="12">
        <f>VLOOKUP($A10,Sheet1!$B$5:$AZ$428,8,FALSE)</f>
        <v>184</v>
      </c>
      <c r="K10" s="12">
        <f>VLOOKUP($A10,Sheet1!$B$5:$AZ$428,9,FALSE)</f>
        <v>140</v>
      </c>
      <c r="L10" s="12">
        <f>VLOOKUP($A10,Sheet1!$B$5:$AZ$428,10,FALSE)</f>
        <v>5092</v>
      </c>
      <c r="M10" s="12">
        <f>VLOOKUP($A10,Sheet1!$B$5:$AZ$428,11,FALSE)</f>
        <v>4939</v>
      </c>
      <c r="N10" s="12">
        <f>VLOOKUP($A10,Sheet1!$B$5:$AZ$428,12,FALSE)</f>
        <v>121546</v>
      </c>
      <c r="O10" s="12">
        <f>VLOOKUP($A10,Sheet1!$B$5:$AZ$428,13,FALSE)</f>
        <v>224</v>
      </c>
      <c r="P10" s="12">
        <f>VLOOKUP($A10,Sheet1!$B$5:$AZ$428,14,FALSE)</f>
        <v>143</v>
      </c>
      <c r="Q10" s="12">
        <f>VLOOKUP($A10,Sheet1!$B$5:$AZ$428,15,FALSE)</f>
        <v>5606</v>
      </c>
      <c r="R10" s="12">
        <f>VLOOKUP($A10,Sheet1!$B$5:$AZ$428,16,FALSE)</f>
        <v>4682</v>
      </c>
      <c r="S10" s="12">
        <f>VLOOKUP($A10,Sheet1!$B$5:$AZ$428,17,FALSE)</f>
        <v>122490</v>
      </c>
      <c r="T10" s="12">
        <f>VLOOKUP($A10,Sheet1!$B$5:$AZ$428,18,FALSE)</f>
        <v>250</v>
      </c>
      <c r="U10" s="12">
        <f>VLOOKUP($A10,Sheet1!$B$5:$AZ$428,19,FALSE)</f>
        <v>99</v>
      </c>
      <c r="V10" s="12">
        <f>VLOOKUP($A10,Sheet1!$B$5:$AZ$428,20,FALSE)</f>
        <v>5586</v>
      </c>
      <c r="W10" s="12">
        <f>VLOOKUP($A10,Sheet1!$B$5:$AZ$428,21,FALSE)</f>
        <v>5156</v>
      </c>
      <c r="X10" s="12">
        <f>VLOOKUP($A10,Sheet1!$B$5:$AZ$428,22,FALSE)</f>
        <v>123577</v>
      </c>
      <c r="Y10" s="12">
        <f>VLOOKUP($A10,Sheet1!$B$5:$AZ$428,23,FALSE)</f>
        <v>275</v>
      </c>
      <c r="Z10" s="12">
        <f>VLOOKUP($A10,Sheet1!$B$5:$AZ$428,24,FALSE)</f>
        <v>108</v>
      </c>
      <c r="AA10" s="12">
        <f>VLOOKUP($A10,Sheet1!$B$5:$AZ$428,25,FALSE)</f>
        <v>5829</v>
      </c>
      <c r="AB10" s="12">
        <f>VLOOKUP($A10,Sheet1!$B$5:$AZ$428,26,FALSE)</f>
        <v>5035</v>
      </c>
      <c r="AC10" s="12">
        <f>VLOOKUP($A10,Sheet1!$B$5:$AZ$428,27,FALSE)</f>
        <v>124513</v>
      </c>
      <c r="AD10" s="12">
        <f>VLOOKUP($A10,Sheet1!$B$5:$AZ$428,28,FALSE)</f>
        <v>340</v>
      </c>
      <c r="AE10" s="12">
        <f>VLOOKUP($A10,Sheet1!$B$5:$AZ$428,29,FALSE)</f>
        <v>133</v>
      </c>
      <c r="AF10" s="12">
        <f>VLOOKUP($A10,Sheet1!$B$5:$AZ$428,30,FALSE)</f>
        <v>5733</v>
      </c>
      <c r="AG10" s="12">
        <f>VLOOKUP($A10,Sheet1!$B$5:$AZ$428,31,FALSE)</f>
        <v>5232</v>
      </c>
      <c r="AH10" s="12">
        <f>VLOOKUP($A10,Sheet1!$B$5:$AZ$428,32,FALSE)</f>
        <v>126164</v>
      </c>
      <c r="AI10" s="12">
        <f>VLOOKUP($A10,Sheet1!$B$5:$AZ$428,33,FALSE)</f>
        <v>297</v>
      </c>
      <c r="AJ10" s="12">
        <f>VLOOKUP($A10,Sheet1!$B$5:$AZ$428,34,FALSE)</f>
        <v>136</v>
      </c>
      <c r="AK10" s="12">
        <f>VLOOKUP($A10,Sheet1!$B$5:$AZ$428,35,FALSE)</f>
        <v>7000</v>
      </c>
      <c r="AL10" s="12">
        <f>VLOOKUP($A10,Sheet1!$B$5:$AZ$428,36,FALSE)</f>
        <v>5777</v>
      </c>
      <c r="AM10" s="12">
        <f>VLOOKUP($A10,Sheet1!$B$5:$AZ$428,37,FALSE)</f>
        <v>127151</v>
      </c>
      <c r="AN10" s="12">
        <f>VLOOKUP($A10,Sheet1!$B$5:$AZ$428,38,FALSE)</f>
        <v>283</v>
      </c>
      <c r="AO10" s="12">
        <f>VLOOKUP($A10,Sheet1!$B$5:$AZ$428,39,FALSE)</f>
        <v>274</v>
      </c>
      <c r="AP10" s="12">
        <f>VLOOKUP($A10,Sheet1!$B$5:$AZ$428,40,FALSE)</f>
        <v>6734</v>
      </c>
      <c r="AQ10" s="12">
        <f>VLOOKUP($A10,Sheet1!$B$5:$AZ$428,41,FALSE)</f>
        <v>5835</v>
      </c>
      <c r="AR10" s="12">
        <f>VLOOKUP($A10,Sheet1!$B$5:$AZ$428,42,FALSE)</f>
        <v>127918</v>
      </c>
      <c r="AS10" s="12">
        <f>VLOOKUP($A10,Sheet1!$B$5:$AZ$428,43,FALSE)</f>
        <v>266</v>
      </c>
      <c r="AT10" s="12">
        <f>VLOOKUP($A10,Sheet1!$B$5:$AZ$428,44,FALSE)</f>
        <v>153</v>
      </c>
      <c r="AU10" s="12">
        <f>VLOOKUP($A10,Sheet1!$B$5:$AZ$428,45,FALSE)</f>
        <v>6760</v>
      </c>
      <c r="AV10" s="12">
        <f>VLOOKUP($A10,Sheet1!$B$5:$AZ$428,46,FALSE)</f>
        <v>6235</v>
      </c>
      <c r="AW10" s="12">
        <f>VLOOKUP($A10,Sheet1!$B$5:$AZ$428,47,FALSE)</f>
        <v>128337</v>
      </c>
      <c r="AX10" s="12">
        <f>VLOOKUP($A10,Sheet1!$B$5:$AZ$428,48,FALSE)</f>
        <v>240</v>
      </c>
      <c r="AY10" s="12">
        <f>VLOOKUP($A10,Sheet1!$B$5:$AZ$428,49,FALSE)</f>
        <v>130</v>
      </c>
      <c r="AZ10" s="12">
        <f>VLOOKUP($A10,Sheet1!$B$5:$AZ$428,50,FALSE)</f>
        <v>5944</v>
      </c>
      <c r="BA10" s="12">
        <f>VLOOKUP($A10,Sheet1!$B$5:$AZ$428,51,FALSE)</f>
        <v>5545</v>
      </c>
      <c r="BB10" s="12">
        <f>VLOOKUP($A10,Sheet1!$B$5:$BB$428,BB$4,FALSE)</f>
        <v>0</v>
      </c>
      <c r="BC10" s="12">
        <f>VLOOKUP($A10,Sheet1!$B$5:$BB$428,BC$4,FALSE)</f>
        <v>0</v>
      </c>
      <c r="BD10" s="12" t="e">
        <f>VLOOKUP($A10,Sheet1!$B$5:$BB$428,BD$4,FALSE)</f>
        <v>#REF!</v>
      </c>
      <c r="BE10" s="12" t="e">
        <f>VLOOKUP($A10,Sheet1!$B$5:$BB$428,BE$4,FALSE)</f>
        <v>#REF!</v>
      </c>
      <c r="BF10" s="12" t="e">
        <f>VLOOKUP($A10,Sheet1!$B$5:$BB$428,BF$4,FALSE)</f>
        <v>#REF!</v>
      </c>
      <c r="BG10" s="12" t="e">
        <f>VLOOKUP($A10,Sheet1!$B$5:$BB$428,BG$4,FALSE)</f>
        <v>#REF!</v>
      </c>
      <c r="BH10" s="12" t="e">
        <f>VLOOKUP($A10,Sheet1!$B$5:$BB$428,BH$4,FALSE)</f>
        <v>#REF!</v>
      </c>
      <c r="BI10" s="12" t="e">
        <f>VLOOKUP($A10,Sheet1!$B$5:$BB$428,BI$4,FALSE)</f>
        <v>#REF!</v>
      </c>
      <c r="BJ10" s="12" t="e">
        <f>VLOOKUP($A10,Sheet1!$B$5:$BB$428,BJ$4,FALSE)</f>
        <v>#REF!</v>
      </c>
      <c r="BK10" s="12" t="e">
        <f>VLOOKUP($A10,Sheet1!$B$5:$BB$428,BK$4,FALSE)</f>
        <v>#REF!</v>
      </c>
      <c r="BL10" s="12" t="e">
        <f>VLOOKUP($A10,Sheet1!$B$5:$BB$428,BL$4,FALSE)</f>
        <v>#REF!</v>
      </c>
      <c r="BM10" s="12" t="e">
        <f>VLOOKUP($A10,Sheet1!$B$5:$BB$428,BM$4,FALSE)</f>
        <v>#REF!</v>
      </c>
      <c r="BN10" s="12" t="e">
        <f>VLOOKUP($A10,Sheet1!$B$5:$BB$428,BN$4,FALSE)</f>
        <v>#REF!</v>
      </c>
      <c r="BO10" s="12" t="e">
        <f>VLOOKUP($A10,Sheet1!$B$5:$BB$428,BO$4,FALSE)</f>
        <v>#REF!</v>
      </c>
      <c r="BP10" s="12" t="e">
        <f>VLOOKUP($A10,Sheet1!$B$5:$BB$428,BP$4,FALSE)</f>
        <v>#REF!</v>
      </c>
      <c r="BQ10" s="12" t="e">
        <f>VLOOKUP($A10,Sheet1!$B$5:$BB$428,BQ$4,FALSE)</f>
        <v>#REF!</v>
      </c>
      <c r="BR10" s="12" t="e">
        <f>VLOOKUP($A10,Sheet1!$B$5:$BB$428,BR$4,FALSE)</f>
        <v>#REF!</v>
      </c>
      <c r="BS10" s="12" t="e">
        <f>VLOOKUP($A10,Sheet1!$B$5:$BB$428,BS$4,FALSE)</f>
        <v>#REF!</v>
      </c>
      <c r="BT10" s="12" t="e">
        <f>VLOOKUP($A10,Sheet1!$B$5:$BB$428,BT$4,FALSE)</f>
        <v>#REF!</v>
      </c>
      <c r="BU10" s="12" t="e">
        <f>VLOOKUP($A10,Sheet1!$B$5:$BB$428,BU$4,FALSE)</f>
        <v>#REF!</v>
      </c>
    </row>
    <row r="11" spans="1:73" x14ac:dyDescent="0.3">
      <c r="A11" t="s">
        <v>122</v>
      </c>
      <c r="B11" t="str">
        <f>VLOOKUP(A11,classifications!A$3:C$336,3,FALSE)</f>
        <v>Urban with Significant Rural</v>
      </c>
      <c r="D11" s="12">
        <f>VLOOKUP($A11,Sheet1!$B$5:$AZ$428,2,FALSE)</f>
        <v>118405</v>
      </c>
      <c r="E11" s="12">
        <f>VLOOKUP($A11,Sheet1!$B$5:$AZ$428,3,FALSE)</f>
        <v>630</v>
      </c>
      <c r="F11" s="12">
        <f>VLOOKUP($A11,Sheet1!$B$5:$AZ$428,4,FALSE)</f>
        <v>535</v>
      </c>
      <c r="G11" s="12">
        <f>VLOOKUP($A11,Sheet1!$B$5:$AZ$428,5,FALSE)</f>
        <v>5563</v>
      </c>
      <c r="H11" s="12">
        <f>VLOOKUP($A11,Sheet1!$B$5:$AZ$428,6,FALSE)</f>
        <v>4765</v>
      </c>
      <c r="I11" s="12">
        <f>VLOOKUP($A11,Sheet1!$B$5:$AZ$428,7,FALSE)</f>
        <v>120128</v>
      </c>
      <c r="J11" s="12">
        <f>VLOOKUP($A11,Sheet1!$B$5:$AZ$428,8,FALSE)</f>
        <v>497</v>
      </c>
      <c r="K11" s="12">
        <f>VLOOKUP($A11,Sheet1!$B$5:$AZ$428,9,FALSE)</f>
        <v>427</v>
      </c>
      <c r="L11" s="12">
        <f>VLOOKUP($A11,Sheet1!$B$5:$AZ$428,10,FALSE)</f>
        <v>5974</v>
      </c>
      <c r="M11" s="12">
        <f>VLOOKUP($A11,Sheet1!$B$5:$AZ$428,11,FALSE)</f>
        <v>4962</v>
      </c>
      <c r="N11" s="12">
        <f>VLOOKUP($A11,Sheet1!$B$5:$AZ$428,12,FALSE)</f>
        <v>121684</v>
      </c>
      <c r="O11" s="12">
        <f>VLOOKUP($A11,Sheet1!$B$5:$AZ$428,13,FALSE)</f>
        <v>473</v>
      </c>
      <c r="P11" s="12">
        <f>VLOOKUP($A11,Sheet1!$B$5:$AZ$428,14,FALSE)</f>
        <v>387</v>
      </c>
      <c r="Q11" s="12">
        <f>VLOOKUP($A11,Sheet1!$B$5:$AZ$428,15,FALSE)</f>
        <v>6064</v>
      </c>
      <c r="R11" s="12">
        <f>VLOOKUP($A11,Sheet1!$B$5:$AZ$428,16,FALSE)</f>
        <v>5120</v>
      </c>
      <c r="S11" s="12">
        <f>VLOOKUP($A11,Sheet1!$B$5:$AZ$428,17,FALSE)</f>
        <v>123159</v>
      </c>
      <c r="T11" s="12">
        <f>VLOOKUP($A11,Sheet1!$B$5:$AZ$428,18,FALSE)</f>
        <v>627</v>
      </c>
      <c r="U11" s="12">
        <f>VLOOKUP($A11,Sheet1!$B$5:$AZ$428,19,FALSE)</f>
        <v>315</v>
      </c>
      <c r="V11" s="12">
        <f>VLOOKUP($A11,Sheet1!$B$5:$AZ$428,20,FALSE)</f>
        <v>6350</v>
      </c>
      <c r="W11" s="12">
        <f>VLOOKUP($A11,Sheet1!$B$5:$AZ$428,21,FALSE)</f>
        <v>5653</v>
      </c>
      <c r="X11" s="12">
        <f>VLOOKUP($A11,Sheet1!$B$5:$AZ$428,22,FALSE)</f>
        <v>124047</v>
      </c>
      <c r="Y11" s="12">
        <f>VLOOKUP($A11,Sheet1!$B$5:$AZ$428,23,FALSE)</f>
        <v>641</v>
      </c>
      <c r="Z11" s="12">
        <f>VLOOKUP($A11,Sheet1!$B$5:$AZ$428,24,FALSE)</f>
        <v>287</v>
      </c>
      <c r="AA11" s="12">
        <f>VLOOKUP($A11,Sheet1!$B$5:$AZ$428,25,FALSE)</f>
        <v>5949</v>
      </c>
      <c r="AB11" s="12">
        <f>VLOOKUP($A11,Sheet1!$B$5:$AZ$428,26,FALSE)</f>
        <v>5822</v>
      </c>
      <c r="AC11" s="12">
        <f>VLOOKUP($A11,Sheet1!$B$5:$AZ$428,27,FALSE)</f>
        <v>125871</v>
      </c>
      <c r="AD11" s="12">
        <f>VLOOKUP($A11,Sheet1!$B$5:$AZ$428,28,FALSE)</f>
        <v>689</v>
      </c>
      <c r="AE11" s="12">
        <f>VLOOKUP($A11,Sheet1!$B$5:$AZ$428,29,FALSE)</f>
        <v>241</v>
      </c>
      <c r="AF11" s="12">
        <f>VLOOKUP($A11,Sheet1!$B$5:$AZ$428,30,FALSE)</f>
        <v>6409</v>
      </c>
      <c r="AG11" s="12">
        <f>VLOOKUP($A11,Sheet1!$B$5:$AZ$428,31,FALSE)</f>
        <v>5469</v>
      </c>
      <c r="AH11" s="12">
        <f>VLOOKUP($A11,Sheet1!$B$5:$AZ$428,32,FALSE)</f>
        <v>127527</v>
      </c>
      <c r="AI11" s="12">
        <f>VLOOKUP($A11,Sheet1!$B$5:$AZ$428,33,FALSE)</f>
        <v>621</v>
      </c>
      <c r="AJ11" s="12">
        <f>VLOOKUP($A11,Sheet1!$B$5:$AZ$428,34,FALSE)</f>
        <v>322</v>
      </c>
      <c r="AK11" s="12">
        <f>VLOOKUP($A11,Sheet1!$B$5:$AZ$428,35,FALSE)</f>
        <v>6602</v>
      </c>
      <c r="AL11" s="12">
        <f>VLOOKUP($A11,Sheet1!$B$5:$AZ$428,36,FALSE)</f>
        <v>5766</v>
      </c>
      <c r="AM11" s="12">
        <f>VLOOKUP($A11,Sheet1!$B$5:$AZ$428,37,FALSE)</f>
        <v>129281</v>
      </c>
      <c r="AN11" s="12">
        <f>VLOOKUP($A11,Sheet1!$B$5:$AZ$428,38,FALSE)</f>
        <v>678</v>
      </c>
      <c r="AO11" s="12">
        <f>VLOOKUP($A11,Sheet1!$B$5:$AZ$428,39,FALSE)</f>
        <v>397</v>
      </c>
      <c r="AP11" s="12">
        <f>VLOOKUP($A11,Sheet1!$B$5:$AZ$428,40,FALSE)</f>
        <v>6638</v>
      </c>
      <c r="AQ11" s="12">
        <f>VLOOKUP($A11,Sheet1!$B$5:$AZ$428,41,FALSE)</f>
        <v>5556</v>
      </c>
      <c r="AR11" s="12">
        <f>VLOOKUP($A11,Sheet1!$B$5:$AZ$428,42,FALSE)</f>
        <v>130032</v>
      </c>
      <c r="AS11" s="12">
        <f>VLOOKUP($A11,Sheet1!$B$5:$AZ$428,43,FALSE)</f>
        <v>629</v>
      </c>
      <c r="AT11" s="12">
        <f>VLOOKUP($A11,Sheet1!$B$5:$AZ$428,44,FALSE)</f>
        <v>410</v>
      </c>
      <c r="AU11" s="12">
        <f>VLOOKUP($A11,Sheet1!$B$5:$AZ$428,45,FALSE)</f>
        <v>6522</v>
      </c>
      <c r="AV11" s="12">
        <f>VLOOKUP($A11,Sheet1!$B$5:$AZ$428,46,FALSE)</f>
        <v>6163</v>
      </c>
      <c r="AW11" s="12">
        <f>VLOOKUP($A11,Sheet1!$B$5:$AZ$428,47,FALSE)</f>
        <v>131018</v>
      </c>
      <c r="AX11" s="12">
        <f>VLOOKUP($A11,Sheet1!$B$5:$AZ$428,48,FALSE)</f>
        <v>565</v>
      </c>
      <c r="AY11" s="12">
        <f>VLOOKUP($A11,Sheet1!$B$5:$AZ$428,49,FALSE)</f>
        <v>391</v>
      </c>
      <c r="AZ11" s="12">
        <f>VLOOKUP($A11,Sheet1!$B$5:$AZ$428,50,FALSE)</f>
        <v>5941</v>
      </c>
      <c r="BA11" s="12">
        <f>VLOOKUP($A11,Sheet1!$B$5:$AZ$428,51,FALSE)</f>
        <v>5339</v>
      </c>
      <c r="BB11" s="12">
        <f>VLOOKUP($A11,Sheet1!$B$5:$BB$428,BB$4,FALSE)</f>
        <v>0</v>
      </c>
      <c r="BC11" s="12">
        <f>VLOOKUP($A11,Sheet1!$B$5:$BB$428,BC$4,FALSE)</f>
        <v>0</v>
      </c>
      <c r="BD11" s="12" t="e">
        <f>VLOOKUP($A11,Sheet1!$B$5:$BB$428,BD$4,FALSE)</f>
        <v>#REF!</v>
      </c>
      <c r="BE11" s="12" t="e">
        <f>VLOOKUP($A11,Sheet1!$B$5:$BB$428,BE$4,FALSE)</f>
        <v>#REF!</v>
      </c>
      <c r="BF11" s="12" t="e">
        <f>VLOOKUP($A11,Sheet1!$B$5:$BB$428,BF$4,FALSE)</f>
        <v>#REF!</v>
      </c>
      <c r="BG11" s="12" t="e">
        <f>VLOOKUP($A11,Sheet1!$B$5:$BB$428,BG$4,FALSE)</f>
        <v>#REF!</v>
      </c>
      <c r="BH11" s="12" t="e">
        <f>VLOOKUP($A11,Sheet1!$B$5:$BB$428,BH$4,FALSE)</f>
        <v>#REF!</v>
      </c>
      <c r="BI11" s="12" t="e">
        <f>VLOOKUP($A11,Sheet1!$B$5:$BB$428,BI$4,FALSE)</f>
        <v>#REF!</v>
      </c>
      <c r="BJ11" s="12" t="e">
        <f>VLOOKUP($A11,Sheet1!$B$5:$BB$428,BJ$4,FALSE)</f>
        <v>#REF!</v>
      </c>
      <c r="BK11" s="12" t="e">
        <f>VLOOKUP($A11,Sheet1!$B$5:$BB$428,BK$4,FALSE)</f>
        <v>#REF!</v>
      </c>
      <c r="BL11" s="12" t="e">
        <f>VLOOKUP($A11,Sheet1!$B$5:$BB$428,BL$4,FALSE)</f>
        <v>#REF!</v>
      </c>
      <c r="BM11" s="12" t="e">
        <f>VLOOKUP($A11,Sheet1!$B$5:$BB$428,BM$4,FALSE)</f>
        <v>#REF!</v>
      </c>
      <c r="BN11" s="12" t="e">
        <f>VLOOKUP($A11,Sheet1!$B$5:$BB$428,BN$4,FALSE)</f>
        <v>#REF!</v>
      </c>
      <c r="BO11" s="12" t="e">
        <f>VLOOKUP($A11,Sheet1!$B$5:$BB$428,BO$4,FALSE)</f>
        <v>#REF!</v>
      </c>
      <c r="BP11" s="12" t="e">
        <f>VLOOKUP($A11,Sheet1!$B$5:$BB$428,BP$4,FALSE)</f>
        <v>#REF!</v>
      </c>
      <c r="BQ11" s="12" t="e">
        <f>VLOOKUP($A11,Sheet1!$B$5:$BB$428,BQ$4,FALSE)</f>
        <v>#REF!</v>
      </c>
      <c r="BR11" s="12" t="e">
        <f>VLOOKUP($A11,Sheet1!$B$5:$BB$428,BR$4,FALSE)</f>
        <v>#REF!</v>
      </c>
      <c r="BS11" s="12" t="e">
        <f>VLOOKUP($A11,Sheet1!$B$5:$BB$428,BS$4,FALSE)</f>
        <v>#REF!</v>
      </c>
      <c r="BT11" s="12" t="e">
        <f>VLOOKUP($A11,Sheet1!$B$5:$BB$428,BT$4,FALSE)</f>
        <v>#REF!</v>
      </c>
      <c r="BU11" s="12" t="e">
        <f>VLOOKUP($A11,Sheet1!$B$5:$BB$428,BU$4,FALSE)</f>
        <v>#REF!</v>
      </c>
    </row>
    <row r="12" spans="1:73" x14ac:dyDescent="0.3">
      <c r="A12" t="s">
        <v>38</v>
      </c>
      <c r="B12" t="str">
        <f>VLOOKUP(A12,classifications!A$3:C$336,3,FALSE)</f>
        <v>Urban with Significant Rural</v>
      </c>
      <c r="D12" s="12">
        <f>VLOOKUP($A12,Sheet1!$B$5:$AZ$428,2,FALSE)</f>
        <v>506550</v>
      </c>
      <c r="E12" s="12">
        <f>VLOOKUP($A12,Sheet1!$B$5:$AZ$428,3,FALSE)</f>
        <v>3810</v>
      </c>
      <c r="F12" s="12">
        <f>VLOOKUP($A12,Sheet1!$B$5:$AZ$428,4,FALSE)</f>
        <v>3404</v>
      </c>
      <c r="G12" s="12">
        <f>VLOOKUP($A12,Sheet1!$B$5:$AZ$428,5,FALSE)</f>
        <v>21272</v>
      </c>
      <c r="H12" s="12">
        <f>VLOOKUP($A12,Sheet1!$B$5:$AZ$428,6,FALSE)</f>
        <v>20303</v>
      </c>
      <c r="I12" s="12">
        <f>VLOOKUP($A12,Sheet1!$B$5:$AZ$428,7,FALSE)</f>
        <v>510983</v>
      </c>
      <c r="J12" s="12">
        <f>VLOOKUP($A12,Sheet1!$B$5:$AZ$428,8,FALSE)</f>
        <v>2894</v>
      </c>
      <c r="K12" s="12">
        <f>VLOOKUP($A12,Sheet1!$B$5:$AZ$428,9,FALSE)</f>
        <v>3057</v>
      </c>
      <c r="L12" s="12" t="str">
        <f>VLOOKUP($A12,Sheet1!$B$5:$AZ$428,10,FALSE)</f>
        <v>:</v>
      </c>
      <c r="M12" s="12" t="str">
        <f>VLOOKUP($A12,Sheet1!$B$5:$AZ$428,11,FALSE)</f>
        <v>:</v>
      </c>
      <c r="N12" s="12">
        <f>VLOOKUP($A12,Sheet1!$B$5:$AZ$428,12,FALSE)</f>
        <v>515533</v>
      </c>
      <c r="O12" s="12">
        <f>VLOOKUP($A12,Sheet1!$B$5:$AZ$428,13,FALSE)</f>
        <v>2823</v>
      </c>
      <c r="P12" s="12">
        <f>VLOOKUP($A12,Sheet1!$B$5:$AZ$428,14,FALSE)</f>
        <v>2603</v>
      </c>
      <c r="Q12" s="12">
        <f>VLOOKUP($A12,Sheet1!$B$5:$AZ$428,15,FALSE)</f>
        <v>23977</v>
      </c>
      <c r="R12" s="12">
        <f>VLOOKUP($A12,Sheet1!$B$5:$AZ$428,16,FALSE)</f>
        <v>21761</v>
      </c>
      <c r="S12" s="12">
        <f>VLOOKUP($A12,Sheet1!$B$5:$AZ$428,17,FALSE)</f>
        <v>520900</v>
      </c>
      <c r="T12" s="12">
        <f>VLOOKUP($A12,Sheet1!$B$5:$AZ$428,18,FALSE)</f>
        <v>3406</v>
      </c>
      <c r="U12" s="12">
        <f>VLOOKUP($A12,Sheet1!$B$5:$AZ$428,19,FALSE)</f>
        <v>2214</v>
      </c>
      <c r="V12" s="12">
        <f>VLOOKUP($A12,Sheet1!$B$5:$AZ$428,20,FALSE)</f>
        <v>25007</v>
      </c>
      <c r="W12" s="12">
        <f>VLOOKUP($A12,Sheet1!$B$5:$AZ$428,21,FALSE)</f>
        <v>22920</v>
      </c>
      <c r="X12" s="12">
        <f>VLOOKUP($A12,Sheet1!$B$5:$AZ$428,22,FALSE)</f>
        <v>527114</v>
      </c>
      <c r="Y12" s="12">
        <f>VLOOKUP($A12,Sheet1!$B$5:$AZ$428,23,FALSE)</f>
        <v>3966</v>
      </c>
      <c r="Z12" s="12">
        <f>VLOOKUP($A12,Sheet1!$B$5:$AZ$428,24,FALSE)</f>
        <v>2484</v>
      </c>
      <c r="AA12" s="12">
        <f>VLOOKUP($A12,Sheet1!$B$5:$AZ$428,25,FALSE)</f>
        <v>25781</v>
      </c>
      <c r="AB12" s="12">
        <f>VLOOKUP($A12,Sheet1!$B$5:$AZ$428,26,FALSE)</f>
        <v>22856</v>
      </c>
      <c r="AC12" s="12">
        <f>VLOOKUP($A12,Sheet1!$B$5:$AZ$428,27,FALSE)</f>
        <v>533056</v>
      </c>
      <c r="AD12" s="12">
        <f>VLOOKUP($A12,Sheet1!$B$5:$AZ$428,28,FALSE)</f>
        <v>4047</v>
      </c>
      <c r="AE12" s="12">
        <f>VLOOKUP($A12,Sheet1!$B$5:$AZ$428,29,FALSE)</f>
        <v>2324</v>
      </c>
      <c r="AF12" s="12">
        <f>VLOOKUP($A12,Sheet1!$B$5:$AZ$428,30,FALSE)</f>
        <v>24682</v>
      </c>
      <c r="AG12" s="12">
        <f>VLOOKUP($A12,Sheet1!$B$5:$AZ$428,31,FALSE)</f>
        <v>22843</v>
      </c>
      <c r="AH12" s="12">
        <f>VLOOKUP($A12,Sheet1!$B$5:$AZ$428,32,FALSE)</f>
        <v>535918</v>
      </c>
      <c r="AI12" s="12">
        <f>VLOOKUP($A12,Sheet1!$B$5:$AZ$428,33,FALSE)</f>
        <v>3482</v>
      </c>
      <c r="AJ12" s="12">
        <f>VLOOKUP($A12,Sheet1!$B$5:$AZ$428,34,FALSE)</f>
        <v>2459</v>
      </c>
      <c r="AK12" s="12">
        <f>VLOOKUP($A12,Sheet1!$B$5:$AZ$428,35,FALSE)</f>
        <v>27602</v>
      </c>
      <c r="AL12" s="12">
        <f>VLOOKUP($A12,Sheet1!$B$5:$AZ$428,36,FALSE)</f>
        <v>27394</v>
      </c>
      <c r="AM12" s="12">
        <f>VLOOKUP($A12,Sheet1!$B$5:$AZ$428,37,FALSE)</f>
        <v>540059</v>
      </c>
      <c r="AN12" s="12">
        <f>VLOOKUP($A12,Sheet1!$B$5:$AZ$428,38,FALSE)</f>
        <v>4264</v>
      </c>
      <c r="AO12" s="12">
        <f>VLOOKUP($A12,Sheet1!$B$5:$AZ$428,39,FALSE)</f>
        <v>2663</v>
      </c>
      <c r="AP12" s="12">
        <f>VLOOKUP($A12,Sheet1!$B$5:$AZ$428,40,FALSE)</f>
        <v>28057</v>
      </c>
      <c r="AQ12" s="12">
        <f>VLOOKUP($A12,Sheet1!$B$5:$AZ$428,41,FALSE)</f>
        <v>27061</v>
      </c>
      <c r="AR12" s="12">
        <f>VLOOKUP($A12,Sheet1!$B$5:$AZ$428,42,FALSE)</f>
        <v>543973</v>
      </c>
      <c r="AS12" s="12">
        <f>VLOOKUP($A12,Sheet1!$B$5:$AZ$428,43,FALSE)</f>
        <v>3949</v>
      </c>
      <c r="AT12" s="12">
        <f>VLOOKUP($A12,Sheet1!$B$5:$AZ$428,44,FALSE)</f>
        <v>3062</v>
      </c>
      <c r="AU12" s="12">
        <f>VLOOKUP($A12,Sheet1!$B$5:$AZ$428,45,FALSE)</f>
        <v>29075</v>
      </c>
      <c r="AV12" s="12">
        <f>VLOOKUP($A12,Sheet1!$B$5:$AZ$428,46,FALSE)</f>
        <v>27458</v>
      </c>
      <c r="AW12" s="12">
        <f>VLOOKUP($A12,Sheet1!$B$5:$AZ$428,47,FALSE)</f>
        <v>547060</v>
      </c>
      <c r="AX12" s="12">
        <f>VLOOKUP($A12,Sheet1!$B$5:$AZ$428,48,FALSE)</f>
        <v>4094</v>
      </c>
      <c r="AY12" s="12">
        <f>VLOOKUP($A12,Sheet1!$B$5:$AZ$428,49,FALSE)</f>
        <v>3402</v>
      </c>
      <c r="AZ12" s="12">
        <f>VLOOKUP($A12,Sheet1!$B$5:$AZ$428,50,FALSE)</f>
        <v>26119</v>
      </c>
      <c r="BA12" s="12">
        <f>VLOOKUP($A12,Sheet1!$B$5:$AZ$428,51,FALSE)</f>
        <v>24657</v>
      </c>
      <c r="BB12" s="12">
        <f>VLOOKUP($A12,Sheet1!$B$5:$BB$428,BB$4,FALSE)</f>
        <v>0</v>
      </c>
      <c r="BC12" s="12">
        <f>VLOOKUP($A12,Sheet1!$B$5:$BB$428,BC$4,FALSE)</f>
        <v>0</v>
      </c>
      <c r="BD12" s="12" t="e">
        <f>VLOOKUP($A12,Sheet1!$B$5:$BB$428,BD$4,FALSE)</f>
        <v>#REF!</v>
      </c>
      <c r="BE12" s="12" t="e">
        <f>VLOOKUP($A12,Sheet1!$B$5:$BB$428,BE$4,FALSE)</f>
        <v>#REF!</v>
      </c>
      <c r="BF12" s="12" t="e">
        <f>VLOOKUP($A12,Sheet1!$B$5:$BB$428,BF$4,FALSE)</f>
        <v>#REF!</v>
      </c>
      <c r="BG12" s="12" t="e">
        <f>VLOOKUP($A12,Sheet1!$B$5:$BB$428,BG$4,FALSE)</f>
        <v>#REF!</v>
      </c>
      <c r="BH12" s="12" t="e">
        <f>VLOOKUP($A12,Sheet1!$B$5:$BB$428,BH$4,FALSE)</f>
        <v>#REF!</v>
      </c>
      <c r="BI12" s="12" t="e">
        <f>VLOOKUP($A12,Sheet1!$B$5:$BB$428,BI$4,FALSE)</f>
        <v>#REF!</v>
      </c>
      <c r="BJ12" s="12" t="e">
        <f>VLOOKUP($A12,Sheet1!$B$5:$BB$428,BJ$4,FALSE)</f>
        <v>#REF!</v>
      </c>
      <c r="BK12" s="12" t="e">
        <f>VLOOKUP($A12,Sheet1!$B$5:$BB$428,BK$4,FALSE)</f>
        <v>#REF!</v>
      </c>
      <c r="BL12" s="12" t="e">
        <f>VLOOKUP($A12,Sheet1!$B$5:$BB$428,BL$4,FALSE)</f>
        <v>#REF!</v>
      </c>
      <c r="BM12" s="12" t="e">
        <f>VLOOKUP($A12,Sheet1!$B$5:$BB$428,BM$4,FALSE)</f>
        <v>#REF!</v>
      </c>
      <c r="BN12" s="12" t="e">
        <f>VLOOKUP($A12,Sheet1!$B$5:$BB$428,BN$4,FALSE)</f>
        <v>#REF!</v>
      </c>
      <c r="BO12" s="12" t="e">
        <f>VLOOKUP($A12,Sheet1!$B$5:$BB$428,BO$4,FALSE)</f>
        <v>#REF!</v>
      </c>
      <c r="BP12" s="12" t="e">
        <f>VLOOKUP($A12,Sheet1!$B$5:$BB$428,BP$4,FALSE)</f>
        <v>#REF!</v>
      </c>
      <c r="BQ12" s="12" t="e">
        <f>VLOOKUP($A12,Sheet1!$B$5:$BB$428,BQ$4,FALSE)</f>
        <v>#REF!</v>
      </c>
      <c r="BR12" s="12" t="e">
        <f>VLOOKUP($A12,Sheet1!$B$5:$BB$428,BR$4,FALSE)</f>
        <v>#REF!</v>
      </c>
      <c r="BS12" s="12" t="e">
        <f>VLOOKUP($A12,Sheet1!$B$5:$BB$428,BS$4,FALSE)</f>
        <v>#REF!</v>
      </c>
      <c r="BT12" s="12" t="e">
        <f>VLOOKUP($A12,Sheet1!$B$5:$BB$428,BT$4,FALSE)</f>
        <v>#REF!</v>
      </c>
      <c r="BU12" s="12" t="e">
        <f>VLOOKUP($A12,Sheet1!$B$5:$BB$428,BU$4,FALSE)</f>
        <v>#REF!</v>
      </c>
    </row>
    <row r="13" spans="1:73" x14ac:dyDescent="0.3">
      <c r="A13" t="s">
        <v>125</v>
      </c>
      <c r="B13" t="str">
        <f>VLOOKUP(A13,classifications!A$3:C$336,3,FALSE)</f>
        <v>Predominantly Rural</v>
      </c>
      <c r="D13" s="12">
        <f>VLOOKUP($A13,Sheet1!$B$5:$AZ$428,2,FALSE)</f>
        <v>87901</v>
      </c>
      <c r="E13" s="12">
        <f>VLOOKUP($A13,Sheet1!$B$5:$AZ$428,3,FALSE)</f>
        <v>279</v>
      </c>
      <c r="F13" s="12">
        <f>VLOOKUP($A13,Sheet1!$B$5:$AZ$428,4,FALSE)</f>
        <v>227</v>
      </c>
      <c r="G13" s="12">
        <f>VLOOKUP($A13,Sheet1!$B$5:$AZ$428,5,FALSE)</f>
        <v>4481</v>
      </c>
      <c r="H13" s="12">
        <f>VLOOKUP($A13,Sheet1!$B$5:$AZ$428,6,FALSE)</f>
        <v>4229</v>
      </c>
      <c r="I13" s="12">
        <f>VLOOKUP($A13,Sheet1!$B$5:$AZ$428,7,FALSE)</f>
        <v>88088</v>
      </c>
      <c r="J13" s="12">
        <f>VLOOKUP($A13,Sheet1!$B$5:$AZ$428,8,FALSE)</f>
        <v>242</v>
      </c>
      <c r="K13" s="12">
        <f>VLOOKUP($A13,Sheet1!$B$5:$AZ$428,9,FALSE)</f>
        <v>207</v>
      </c>
      <c r="L13" s="12">
        <f>VLOOKUP($A13,Sheet1!$B$5:$AZ$428,10,FALSE)</f>
        <v>4561</v>
      </c>
      <c r="M13" s="12">
        <f>VLOOKUP($A13,Sheet1!$B$5:$AZ$428,11,FALSE)</f>
        <v>4370</v>
      </c>
      <c r="N13" s="12">
        <f>VLOOKUP($A13,Sheet1!$B$5:$AZ$428,12,FALSE)</f>
        <v>88704</v>
      </c>
      <c r="O13" s="12">
        <f>VLOOKUP($A13,Sheet1!$B$5:$AZ$428,13,FALSE)</f>
        <v>243</v>
      </c>
      <c r="P13" s="12">
        <f>VLOOKUP($A13,Sheet1!$B$5:$AZ$428,14,FALSE)</f>
        <v>167</v>
      </c>
      <c r="Q13" s="12">
        <f>VLOOKUP($A13,Sheet1!$B$5:$AZ$428,15,FALSE)</f>
        <v>4610</v>
      </c>
      <c r="R13" s="12">
        <f>VLOOKUP($A13,Sheet1!$B$5:$AZ$428,16,FALSE)</f>
        <v>3982</v>
      </c>
      <c r="S13" s="12">
        <f>VLOOKUP($A13,Sheet1!$B$5:$AZ$428,17,FALSE)</f>
        <v>89413</v>
      </c>
      <c r="T13" s="12">
        <f>VLOOKUP($A13,Sheet1!$B$5:$AZ$428,18,FALSE)</f>
        <v>267</v>
      </c>
      <c r="U13" s="12">
        <f>VLOOKUP($A13,Sheet1!$B$5:$AZ$428,19,FALSE)</f>
        <v>151</v>
      </c>
      <c r="V13" s="12">
        <f>VLOOKUP($A13,Sheet1!$B$5:$AZ$428,20,FALSE)</f>
        <v>5041</v>
      </c>
      <c r="W13" s="12">
        <f>VLOOKUP($A13,Sheet1!$B$5:$AZ$428,21,FALSE)</f>
        <v>4365</v>
      </c>
      <c r="X13" s="12">
        <f>VLOOKUP($A13,Sheet1!$B$5:$AZ$428,22,FALSE)</f>
        <v>89900</v>
      </c>
      <c r="Y13" s="12">
        <f>VLOOKUP($A13,Sheet1!$B$5:$AZ$428,23,FALSE)</f>
        <v>245</v>
      </c>
      <c r="Z13" s="12">
        <f>VLOOKUP($A13,Sheet1!$B$5:$AZ$428,24,FALSE)</f>
        <v>115</v>
      </c>
      <c r="AA13" s="12">
        <f>VLOOKUP($A13,Sheet1!$B$5:$AZ$428,25,FALSE)</f>
        <v>4982</v>
      </c>
      <c r="AB13" s="12">
        <f>VLOOKUP($A13,Sheet1!$B$5:$AZ$428,26,FALSE)</f>
        <v>4392</v>
      </c>
      <c r="AC13" s="12">
        <f>VLOOKUP($A13,Sheet1!$B$5:$AZ$428,27,FALSE)</f>
        <v>90250</v>
      </c>
      <c r="AD13" s="12">
        <f>VLOOKUP($A13,Sheet1!$B$5:$AZ$428,28,FALSE)</f>
        <v>252</v>
      </c>
      <c r="AE13" s="12">
        <f>VLOOKUP($A13,Sheet1!$B$5:$AZ$428,29,FALSE)</f>
        <v>147</v>
      </c>
      <c r="AF13" s="12">
        <f>VLOOKUP($A13,Sheet1!$B$5:$AZ$428,30,FALSE)</f>
        <v>4828</v>
      </c>
      <c r="AG13" s="12">
        <f>VLOOKUP($A13,Sheet1!$B$5:$AZ$428,31,FALSE)</f>
        <v>4464</v>
      </c>
      <c r="AH13" s="12">
        <f>VLOOKUP($A13,Sheet1!$B$5:$AZ$428,32,FALSE)</f>
        <v>90794</v>
      </c>
      <c r="AI13" s="12">
        <f>VLOOKUP($A13,Sheet1!$B$5:$AZ$428,33,FALSE)</f>
        <v>224</v>
      </c>
      <c r="AJ13" s="12">
        <f>VLOOKUP($A13,Sheet1!$B$5:$AZ$428,34,FALSE)</f>
        <v>116</v>
      </c>
      <c r="AK13" s="12">
        <f>VLOOKUP($A13,Sheet1!$B$5:$AZ$428,35,FALSE)</f>
        <v>5430</v>
      </c>
      <c r="AL13" s="12">
        <f>VLOOKUP($A13,Sheet1!$B$5:$AZ$428,36,FALSE)</f>
        <v>4730</v>
      </c>
      <c r="AM13" s="12">
        <f>VLOOKUP($A13,Sheet1!$B$5:$AZ$428,37,FALSE)</f>
        <v>91401</v>
      </c>
      <c r="AN13" s="12">
        <f>VLOOKUP($A13,Sheet1!$B$5:$AZ$428,38,FALSE)</f>
        <v>238</v>
      </c>
      <c r="AO13" s="12">
        <f>VLOOKUP($A13,Sheet1!$B$5:$AZ$428,39,FALSE)</f>
        <v>168</v>
      </c>
      <c r="AP13" s="12">
        <f>VLOOKUP($A13,Sheet1!$B$5:$AZ$428,40,FALSE)</f>
        <v>5499</v>
      </c>
      <c r="AQ13" s="12">
        <f>VLOOKUP($A13,Sheet1!$B$5:$AZ$428,41,FALSE)</f>
        <v>4732</v>
      </c>
      <c r="AR13" s="12">
        <f>VLOOKUP($A13,Sheet1!$B$5:$AZ$428,42,FALSE)</f>
        <v>92036</v>
      </c>
      <c r="AS13" s="12">
        <f>VLOOKUP($A13,Sheet1!$B$5:$AZ$428,43,FALSE)</f>
        <v>213</v>
      </c>
      <c r="AT13" s="12">
        <f>VLOOKUP($A13,Sheet1!$B$5:$AZ$428,44,FALSE)</f>
        <v>175</v>
      </c>
      <c r="AU13" s="12">
        <f>VLOOKUP($A13,Sheet1!$B$5:$AZ$428,45,FALSE)</f>
        <v>5662</v>
      </c>
      <c r="AV13" s="12">
        <f>VLOOKUP($A13,Sheet1!$B$5:$AZ$428,46,FALSE)</f>
        <v>4744</v>
      </c>
      <c r="AW13" s="12">
        <f>VLOOKUP($A13,Sheet1!$B$5:$AZ$428,47,FALSE)</f>
        <v>92735</v>
      </c>
      <c r="AX13" s="12">
        <f>VLOOKUP($A13,Sheet1!$B$5:$AZ$428,48,FALSE)</f>
        <v>206</v>
      </c>
      <c r="AY13" s="12">
        <f>VLOOKUP($A13,Sheet1!$B$5:$AZ$428,49,FALSE)</f>
        <v>138</v>
      </c>
      <c r="AZ13" s="12">
        <f>VLOOKUP($A13,Sheet1!$B$5:$AZ$428,50,FALSE)</f>
        <v>4910</v>
      </c>
      <c r="BA13" s="12">
        <f>VLOOKUP($A13,Sheet1!$B$5:$AZ$428,51,FALSE)</f>
        <v>3987</v>
      </c>
      <c r="BB13" s="12">
        <f>VLOOKUP($A13,Sheet1!$B$5:$BB$428,BB$4,FALSE)</f>
        <v>0</v>
      </c>
      <c r="BC13" s="12">
        <f>VLOOKUP($A13,Sheet1!$B$5:$BB$428,BC$4,FALSE)</f>
        <v>0</v>
      </c>
      <c r="BD13" s="12" t="e">
        <f>VLOOKUP($A13,Sheet1!$B$5:$BB$428,BD$4,FALSE)</f>
        <v>#REF!</v>
      </c>
      <c r="BE13" s="12" t="e">
        <f>VLOOKUP($A13,Sheet1!$B$5:$BB$428,BE$4,FALSE)</f>
        <v>#REF!</v>
      </c>
      <c r="BF13" s="12" t="e">
        <f>VLOOKUP($A13,Sheet1!$B$5:$BB$428,BF$4,FALSE)</f>
        <v>#REF!</v>
      </c>
      <c r="BG13" s="12" t="e">
        <f>VLOOKUP($A13,Sheet1!$B$5:$BB$428,BG$4,FALSE)</f>
        <v>#REF!</v>
      </c>
      <c r="BH13" s="12" t="e">
        <f>VLOOKUP($A13,Sheet1!$B$5:$BB$428,BH$4,FALSE)</f>
        <v>#REF!</v>
      </c>
      <c r="BI13" s="12" t="e">
        <f>VLOOKUP($A13,Sheet1!$B$5:$BB$428,BI$4,FALSE)</f>
        <v>#REF!</v>
      </c>
      <c r="BJ13" s="12" t="e">
        <f>VLOOKUP($A13,Sheet1!$B$5:$BB$428,BJ$4,FALSE)</f>
        <v>#REF!</v>
      </c>
      <c r="BK13" s="12" t="e">
        <f>VLOOKUP($A13,Sheet1!$B$5:$BB$428,BK$4,FALSE)</f>
        <v>#REF!</v>
      </c>
      <c r="BL13" s="12" t="e">
        <f>VLOOKUP($A13,Sheet1!$B$5:$BB$428,BL$4,FALSE)</f>
        <v>#REF!</v>
      </c>
      <c r="BM13" s="12" t="e">
        <f>VLOOKUP($A13,Sheet1!$B$5:$BB$428,BM$4,FALSE)</f>
        <v>#REF!</v>
      </c>
      <c r="BN13" s="12" t="e">
        <f>VLOOKUP($A13,Sheet1!$B$5:$BB$428,BN$4,FALSE)</f>
        <v>#REF!</v>
      </c>
      <c r="BO13" s="12" t="e">
        <f>VLOOKUP($A13,Sheet1!$B$5:$BB$428,BO$4,FALSE)</f>
        <v>#REF!</v>
      </c>
      <c r="BP13" s="12" t="e">
        <f>VLOOKUP($A13,Sheet1!$B$5:$BB$428,BP$4,FALSE)</f>
        <v>#REF!</v>
      </c>
      <c r="BQ13" s="12" t="e">
        <f>VLOOKUP($A13,Sheet1!$B$5:$BB$428,BQ$4,FALSE)</f>
        <v>#REF!</v>
      </c>
      <c r="BR13" s="12" t="e">
        <f>VLOOKUP($A13,Sheet1!$B$5:$BB$428,BR$4,FALSE)</f>
        <v>#REF!</v>
      </c>
      <c r="BS13" s="12" t="e">
        <f>VLOOKUP($A13,Sheet1!$B$5:$BB$428,BS$4,FALSE)</f>
        <v>#REF!</v>
      </c>
      <c r="BT13" s="12" t="e">
        <f>VLOOKUP($A13,Sheet1!$B$5:$BB$428,BT$4,FALSE)</f>
        <v>#REF!</v>
      </c>
      <c r="BU13" s="12" t="e">
        <f>VLOOKUP($A13,Sheet1!$B$5:$BB$428,BU$4,FALSE)</f>
        <v>#REF!</v>
      </c>
    </row>
    <row r="14" spans="1:73" x14ac:dyDescent="0.3">
      <c r="A14" t="s">
        <v>127</v>
      </c>
      <c r="B14" t="str">
        <f>VLOOKUP(A14,classifications!A$3:C$336,3,FALSE)</f>
        <v>Predominantly Urban</v>
      </c>
      <c r="D14" s="12">
        <f>VLOOKUP($A14,Sheet1!$B$5:$AZ$428,2,FALSE)</f>
        <v>187029</v>
      </c>
      <c r="E14" s="12">
        <f>VLOOKUP($A14,Sheet1!$B$5:$AZ$428,3,FALSE)</f>
        <v>3160</v>
      </c>
      <c r="F14" s="12">
        <f>VLOOKUP($A14,Sheet1!$B$5:$AZ$428,4,FALSE)</f>
        <v>586</v>
      </c>
      <c r="G14" s="12">
        <f>VLOOKUP($A14,Sheet1!$B$5:$AZ$428,5,FALSE)</f>
        <v>10840</v>
      </c>
      <c r="H14" s="12">
        <f>VLOOKUP($A14,Sheet1!$B$5:$AZ$428,6,FALSE)</f>
        <v>11487</v>
      </c>
      <c r="I14" s="12">
        <f>VLOOKUP($A14,Sheet1!$B$5:$AZ$428,7,FALSE)</f>
        <v>190663</v>
      </c>
      <c r="J14" s="12">
        <f>VLOOKUP($A14,Sheet1!$B$5:$AZ$428,8,FALSE)</f>
        <v>2479</v>
      </c>
      <c r="K14" s="12">
        <f>VLOOKUP($A14,Sheet1!$B$5:$AZ$428,9,FALSE)</f>
        <v>815</v>
      </c>
      <c r="L14" s="12">
        <f>VLOOKUP($A14,Sheet1!$B$5:$AZ$428,10,FALSE)</f>
        <v>11975</v>
      </c>
      <c r="M14" s="12">
        <f>VLOOKUP($A14,Sheet1!$B$5:$AZ$428,11,FALSE)</f>
        <v>12527</v>
      </c>
      <c r="N14" s="12">
        <f>VLOOKUP($A14,Sheet1!$B$5:$AZ$428,12,FALSE)</f>
        <v>194576</v>
      </c>
      <c r="O14" s="12">
        <f>VLOOKUP($A14,Sheet1!$B$5:$AZ$428,13,FALSE)</f>
        <v>2269</v>
      </c>
      <c r="P14" s="12">
        <f>VLOOKUP($A14,Sheet1!$B$5:$AZ$428,14,FALSE)</f>
        <v>753</v>
      </c>
      <c r="Q14" s="12">
        <f>VLOOKUP($A14,Sheet1!$B$5:$AZ$428,15,FALSE)</f>
        <v>12354</v>
      </c>
      <c r="R14" s="12">
        <f>VLOOKUP($A14,Sheet1!$B$5:$AZ$428,16,FALSE)</f>
        <v>12612</v>
      </c>
      <c r="S14" s="12">
        <f>VLOOKUP($A14,Sheet1!$B$5:$AZ$428,17,FALSE)</f>
        <v>198650</v>
      </c>
      <c r="T14" s="12">
        <f>VLOOKUP($A14,Sheet1!$B$5:$AZ$428,18,FALSE)</f>
        <v>3426</v>
      </c>
      <c r="U14" s="12">
        <f>VLOOKUP($A14,Sheet1!$B$5:$AZ$428,19,FALSE)</f>
        <v>742</v>
      </c>
      <c r="V14" s="12">
        <f>VLOOKUP($A14,Sheet1!$B$5:$AZ$428,20,FALSE)</f>
        <v>12928</v>
      </c>
      <c r="W14" s="12">
        <f>VLOOKUP($A14,Sheet1!$B$5:$AZ$428,21,FALSE)</f>
        <v>14046</v>
      </c>
      <c r="X14" s="12">
        <f>VLOOKUP($A14,Sheet1!$B$5:$AZ$428,22,FALSE)</f>
        <v>203101</v>
      </c>
      <c r="Y14" s="12">
        <f>VLOOKUP($A14,Sheet1!$B$5:$AZ$428,23,FALSE)</f>
        <v>3898</v>
      </c>
      <c r="Z14" s="12">
        <f>VLOOKUP($A14,Sheet1!$B$5:$AZ$428,24,FALSE)</f>
        <v>616</v>
      </c>
      <c r="AA14" s="12">
        <f>VLOOKUP($A14,Sheet1!$B$5:$AZ$428,25,FALSE)</f>
        <v>12923</v>
      </c>
      <c r="AB14" s="12">
        <f>VLOOKUP($A14,Sheet1!$B$5:$AZ$428,26,FALSE)</f>
        <v>14099</v>
      </c>
      <c r="AC14" s="12">
        <f>VLOOKUP($A14,Sheet1!$B$5:$AZ$428,27,FALSE)</f>
        <v>208182</v>
      </c>
      <c r="AD14" s="12">
        <f>VLOOKUP($A14,Sheet1!$B$5:$AZ$428,28,FALSE)</f>
        <v>4689</v>
      </c>
      <c r="AE14" s="12">
        <f>VLOOKUP($A14,Sheet1!$B$5:$AZ$428,29,FALSE)</f>
        <v>799</v>
      </c>
      <c r="AF14" s="12">
        <f>VLOOKUP($A14,Sheet1!$B$5:$AZ$428,30,FALSE)</f>
        <v>12687</v>
      </c>
      <c r="AG14" s="12">
        <f>VLOOKUP($A14,Sheet1!$B$5:$AZ$428,31,FALSE)</f>
        <v>14263</v>
      </c>
      <c r="AH14" s="12">
        <f>VLOOKUP($A14,Sheet1!$B$5:$AZ$428,32,FALSE)</f>
        <v>210711</v>
      </c>
      <c r="AI14" s="12">
        <f>VLOOKUP($A14,Sheet1!$B$5:$AZ$428,33,FALSE)</f>
        <v>4185</v>
      </c>
      <c r="AJ14" s="12">
        <f>VLOOKUP($A14,Sheet1!$B$5:$AZ$428,34,FALSE)</f>
        <v>959</v>
      </c>
      <c r="AK14" s="12">
        <f>VLOOKUP($A14,Sheet1!$B$5:$AZ$428,35,FALSE)</f>
        <v>13681</v>
      </c>
      <c r="AL14" s="12">
        <f>VLOOKUP($A14,Sheet1!$B$5:$AZ$428,36,FALSE)</f>
        <v>17037</v>
      </c>
      <c r="AM14" s="12">
        <f>VLOOKUP($A14,Sheet1!$B$5:$AZ$428,37,FALSE)</f>
        <v>211998</v>
      </c>
      <c r="AN14" s="12">
        <f>VLOOKUP($A14,Sheet1!$B$5:$AZ$428,38,FALSE)</f>
        <v>3846</v>
      </c>
      <c r="AO14" s="12">
        <f>VLOOKUP($A14,Sheet1!$B$5:$AZ$428,39,FALSE)</f>
        <v>967</v>
      </c>
      <c r="AP14" s="12">
        <f>VLOOKUP($A14,Sheet1!$B$5:$AZ$428,40,FALSE)</f>
        <v>14258</v>
      </c>
      <c r="AQ14" s="12">
        <f>VLOOKUP($A14,Sheet1!$B$5:$AZ$428,41,FALSE)</f>
        <v>18401</v>
      </c>
      <c r="AR14" s="12">
        <f>VLOOKUP($A14,Sheet1!$B$5:$AZ$428,42,FALSE)</f>
        <v>212906</v>
      </c>
      <c r="AS14" s="12">
        <f>VLOOKUP($A14,Sheet1!$B$5:$AZ$428,43,FALSE)</f>
        <v>3760</v>
      </c>
      <c r="AT14" s="12">
        <f>VLOOKUP($A14,Sheet1!$B$5:$AZ$428,44,FALSE)</f>
        <v>1284</v>
      </c>
      <c r="AU14" s="12">
        <f>VLOOKUP($A14,Sheet1!$B$5:$AZ$428,45,FALSE)</f>
        <v>15149</v>
      </c>
      <c r="AV14" s="12">
        <f>VLOOKUP($A14,Sheet1!$B$5:$AZ$428,46,FALSE)</f>
        <v>19066</v>
      </c>
      <c r="AW14" s="12">
        <f>VLOOKUP($A14,Sheet1!$B$5:$AZ$428,47,FALSE)</f>
        <v>214107</v>
      </c>
      <c r="AX14" s="12">
        <f>VLOOKUP($A14,Sheet1!$B$5:$AZ$428,48,FALSE)</f>
        <v>3387</v>
      </c>
      <c r="AY14" s="12">
        <f>VLOOKUP($A14,Sheet1!$B$5:$AZ$428,49,FALSE)</f>
        <v>1366</v>
      </c>
      <c r="AZ14" s="12">
        <f>VLOOKUP($A14,Sheet1!$B$5:$AZ$428,50,FALSE)</f>
        <v>12905</v>
      </c>
      <c r="BA14" s="12">
        <f>VLOOKUP($A14,Sheet1!$B$5:$AZ$428,51,FALSE)</f>
        <v>15877</v>
      </c>
      <c r="BB14" s="12">
        <f>VLOOKUP($A14,Sheet1!$B$5:$BB$428,BB$4,FALSE)</f>
        <v>0</v>
      </c>
      <c r="BC14" s="12">
        <f>VLOOKUP($A14,Sheet1!$B$5:$BB$428,BC$4,FALSE)</f>
        <v>0</v>
      </c>
      <c r="BD14" s="12" t="e">
        <f>VLOOKUP($A14,Sheet1!$B$5:$BB$428,BD$4,FALSE)</f>
        <v>#REF!</v>
      </c>
      <c r="BE14" s="12" t="e">
        <f>VLOOKUP($A14,Sheet1!$B$5:$BB$428,BE$4,FALSE)</f>
        <v>#REF!</v>
      </c>
      <c r="BF14" s="12" t="e">
        <f>VLOOKUP($A14,Sheet1!$B$5:$BB$428,BF$4,FALSE)</f>
        <v>#REF!</v>
      </c>
      <c r="BG14" s="12" t="e">
        <f>VLOOKUP($A14,Sheet1!$B$5:$BB$428,BG$4,FALSE)</f>
        <v>#REF!</v>
      </c>
      <c r="BH14" s="12" t="e">
        <f>VLOOKUP($A14,Sheet1!$B$5:$BB$428,BH$4,FALSE)</f>
        <v>#REF!</v>
      </c>
      <c r="BI14" s="12" t="e">
        <f>VLOOKUP($A14,Sheet1!$B$5:$BB$428,BI$4,FALSE)</f>
        <v>#REF!</v>
      </c>
      <c r="BJ14" s="12" t="e">
        <f>VLOOKUP($A14,Sheet1!$B$5:$BB$428,BJ$4,FALSE)</f>
        <v>#REF!</v>
      </c>
      <c r="BK14" s="12" t="e">
        <f>VLOOKUP($A14,Sheet1!$B$5:$BB$428,BK$4,FALSE)</f>
        <v>#REF!</v>
      </c>
      <c r="BL14" s="12" t="e">
        <f>VLOOKUP($A14,Sheet1!$B$5:$BB$428,BL$4,FALSE)</f>
        <v>#REF!</v>
      </c>
      <c r="BM14" s="12" t="e">
        <f>VLOOKUP($A14,Sheet1!$B$5:$BB$428,BM$4,FALSE)</f>
        <v>#REF!</v>
      </c>
      <c r="BN14" s="12" t="e">
        <f>VLOOKUP($A14,Sheet1!$B$5:$BB$428,BN$4,FALSE)</f>
        <v>#REF!</v>
      </c>
      <c r="BO14" s="12" t="e">
        <f>VLOOKUP($A14,Sheet1!$B$5:$BB$428,BO$4,FALSE)</f>
        <v>#REF!</v>
      </c>
      <c r="BP14" s="12" t="e">
        <f>VLOOKUP($A14,Sheet1!$B$5:$BB$428,BP$4,FALSE)</f>
        <v>#REF!</v>
      </c>
      <c r="BQ14" s="12" t="e">
        <f>VLOOKUP($A14,Sheet1!$B$5:$BB$428,BQ$4,FALSE)</f>
        <v>#REF!</v>
      </c>
      <c r="BR14" s="12" t="e">
        <f>VLOOKUP($A14,Sheet1!$B$5:$BB$428,BR$4,FALSE)</f>
        <v>#REF!</v>
      </c>
      <c r="BS14" s="12" t="e">
        <f>VLOOKUP($A14,Sheet1!$B$5:$BB$428,BS$4,FALSE)</f>
        <v>#REF!</v>
      </c>
      <c r="BT14" s="12" t="e">
        <f>VLOOKUP($A14,Sheet1!$B$5:$BB$428,BT$4,FALSE)</f>
        <v>#REF!</v>
      </c>
      <c r="BU14" s="12" t="e">
        <f>VLOOKUP($A14,Sheet1!$B$5:$BB$428,BU$4,FALSE)</f>
        <v>#REF!</v>
      </c>
    </row>
    <row r="15" spans="1:73" x14ac:dyDescent="0.3">
      <c r="A15" t="s">
        <v>129</v>
      </c>
      <c r="B15" t="str">
        <f>VLOOKUP(A15,classifications!A$3:C$336,3,FALSE)</f>
        <v>Predominantly Urban</v>
      </c>
      <c r="D15" s="12">
        <f>VLOOKUP($A15,Sheet1!$B$5:$AZ$428,2,FALSE)</f>
        <v>357538</v>
      </c>
      <c r="E15" s="12">
        <f>VLOOKUP($A15,Sheet1!$B$5:$AZ$428,3,FALSE)</f>
        <v>8311</v>
      </c>
      <c r="F15" s="12">
        <f>VLOOKUP($A15,Sheet1!$B$5:$AZ$428,4,FALSE)</f>
        <v>3329</v>
      </c>
      <c r="G15" s="12">
        <f>VLOOKUP($A15,Sheet1!$B$5:$AZ$428,5,FALSE)</f>
        <v>19948</v>
      </c>
      <c r="H15" s="12">
        <f>VLOOKUP($A15,Sheet1!$B$5:$AZ$428,6,FALSE)</f>
        <v>21296</v>
      </c>
      <c r="I15" s="12">
        <f>VLOOKUP($A15,Sheet1!$B$5:$AZ$428,7,FALSE)</f>
        <v>363777</v>
      </c>
      <c r="J15" s="12">
        <f>VLOOKUP($A15,Sheet1!$B$5:$AZ$428,8,FALSE)</f>
        <v>6748</v>
      </c>
      <c r="K15" s="12">
        <f>VLOOKUP($A15,Sheet1!$B$5:$AZ$428,9,FALSE)</f>
        <v>3033</v>
      </c>
      <c r="L15" s="12">
        <f>VLOOKUP($A15,Sheet1!$B$5:$AZ$428,10,FALSE)</f>
        <v>20777</v>
      </c>
      <c r="M15" s="12">
        <f>VLOOKUP($A15,Sheet1!$B$5:$AZ$428,11,FALSE)</f>
        <v>21611</v>
      </c>
      <c r="N15" s="12">
        <f>VLOOKUP($A15,Sheet1!$B$5:$AZ$428,12,FALSE)</f>
        <v>368301</v>
      </c>
      <c r="O15" s="12">
        <f>VLOOKUP($A15,Sheet1!$B$5:$AZ$428,13,FALSE)</f>
        <v>6092</v>
      </c>
      <c r="P15" s="12">
        <f>VLOOKUP($A15,Sheet1!$B$5:$AZ$428,14,FALSE)</f>
        <v>2793</v>
      </c>
      <c r="Q15" s="12">
        <f>VLOOKUP($A15,Sheet1!$B$5:$AZ$428,15,FALSE)</f>
        <v>20664</v>
      </c>
      <c r="R15" s="12">
        <f>VLOOKUP($A15,Sheet1!$B$5:$AZ$428,16,FALSE)</f>
        <v>22396</v>
      </c>
      <c r="S15" s="12">
        <f>VLOOKUP($A15,Sheet1!$B$5:$AZ$428,17,FALSE)</f>
        <v>373745</v>
      </c>
      <c r="T15" s="12">
        <f>VLOOKUP($A15,Sheet1!$B$5:$AZ$428,18,FALSE)</f>
        <v>7720</v>
      </c>
      <c r="U15" s="12">
        <f>VLOOKUP($A15,Sheet1!$B$5:$AZ$428,19,FALSE)</f>
        <v>3321</v>
      </c>
      <c r="V15" s="12">
        <f>VLOOKUP($A15,Sheet1!$B$5:$AZ$428,20,FALSE)</f>
        <v>21984</v>
      </c>
      <c r="W15" s="12">
        <f>VLOOKUP($A15,Sheet1!$B$5:$AZ$428,21,FALSE)</f>
        <v>23868</v>
      </c>
      <c r="X15" s="12">
        <f>VLOOKUP($A15,Sheet1!$B$5:$AZ$428,22,FALSE)</f>
        <v>378778</v>
      </c>
      <c r="Y15" s="12">
        <f>VLOOKUP($A15,Sheet1!$B$5:$AZ$428,23,FALSE)</f>
        <v>8636</v>
      </c>
      <c r="Z15" s="12">
        <f>VLOOKUP($A15,Sheet1!$B$5:$AZ$428,24,FALSE)</f>
        <v>2969</v>
      </c>
      <c r="AA15" s="12">
        <f>VLOOKUP($A15,Sheet1!$B$5:$AZ$428,25,FALSE)</f>
        <v>21755</v>
      </c>
      <c r="AB15" s="12">
        <f>VLOOKUP($A15,Sheet1!$B$5:$AZ$428,26,FALSE)</f>
        <v>25134</v>
      </c>
      <c r="AC15" s="12">
        <f>VLOOKUP($A15,Sheet1!$B$5:$AZ$428,27,FALSE)</f>
        <v>384774</v>
      </c>
      <c r="AD15" s="12">
        <f>VLOOKUP($A15,Sheet1!$B$5:$AZ$428,28,FALSE)</f>
        <v>8257</v>
      </c>
      <c r="AE15" s="12">
        <f>VLOOKUP($A15,Sheet1!$B$5:$AZ$428,29,FALSE)</f>
        <v>3450</v>
      </c>
      <c r="AF15" s="12">
        <f>VLOOKUP($A15,Sheet1!$B$5:$AZ$428,30,FALSE)</f>
        <v>22812</v>
      </c>
      <c r="AG15" s="12">
        <f>VLOOKUP($A15,Sheet1!$B$5:$AZ$428,31,FALSE)</f>
        <v>24591</v>
      </c>
      <c r="AH15" s="12">
        <f>VLOOKUP($A15,Sheet1!$B$5:$AZ$428,32,FALSE)</f>
        <v>387803</v>
      </c>
      <c r="AI15" s="12">
        <f>VLOOKUP($A15,Sheet1!$B$5:$AZ$428,33,FALSE)</f>
        <v>7622</v>
      </c>
      <c r="AJ15" s="12">
        <f>VLOOKUP($A15,Sheet1!$B$5:$AZ$428,34,FALSE)</f>
        <v>3506</v>
      </c>
      <c r="AK15" s="12">
        <f>VLOOKUP($A15,Sheet1!$B$5:$AZ$428,35,FALSE)</f>
        <v>25028</v>
      </c>
      <c r="AL15" s="12">
        <f>VLOOKUP($A15,Sheet1!$B$5:$AZ$428,36,FALSE)</f>
        <v>28885</v>
      </c>
      <c r="AM15" s="12">
        <f>VLOOKUP($A15,Sheet1!$B$5:$AZ$428,37,FALSE)</f>
        <v>392140</v>
      </c>
      <c r="AN15" s="12">
        <f>VLOOKUP($A15,Sheet1!$B$5:$AZ$428,38,FALSE)</f>
        <v>7085</v>
      </c>
      <c r="AO15" s="12">
        <f>VLOOKUP($A15,Sheet1!$B$5:$AZ$428,39,FALSE)</f>
        <v>2864</v>
      </c>
      <c r="AP15" s="12">
        <f>VLOOKUP($A15,Sheet1!$B$5:$AZ$428,40,FALSE)</f>
        <v>25364</v>
      </c>
      <c r="AQ15" s="12">
        <f>VLOOKUP($A15,Sheet1!$B$5:$AZ$428,41,FALSE)</f>
        <v>28084</v>
      </c>
      <c r="AR15" s="12">
        <f>VLOOKUP($A15,Sheet1!$B$5:$AZ$428,42,FALSE)</f>
        <v>395869</v>
      </c>
      <c r="AS15" s="12">
        <f>VLOOKUP($A15,Sheet1!$B$5:$AZ$428,43,FALSE)</f>
        <v>7269</v>
      </c>
      <c r="AT15" s="12">
        <f>VLOOKUP($A15,Sheet1!$B$5:$AZ$428,44,FALSE)</f>
        <v>3792</v>
      </c>
      <c r="AU15" s="12">
        <f>VLOOKUP($A15,Sheet1!$B$5:$AZ$428,45,FALSE)</f>
        <v>26583</v>
      </c>
      <c r="AV15" s="12">
        <f>VLOOKUP($A15,Sheet1!$B$5:$AZ$428,46,FALSE)</f>
        <v>28906</v>
      </c>
      <c r="AW15" s="12">
        <f>VLOOKUP($A15,Sheet1!$B$5:$AZ$428,47,FALSE)</f>
        <v>399007</v>
      </c>
      <c r="AX15" s="12">
        <f>VLOOKUP($A15,Sheet1!$B$5:$AZ$428,48,FALSE)</f>
        <v>7395</v>
      </c>
      <c r="AY15" s="12">
        <f>VLOOKUP($A15,Sheet1!$B$5:$AZ$428,49,FALSE)</f>
        <v>3736</v>
      </c>
      <c r="AZ15" s="12">
        <f>VLOOKUP($A15,Sheet1!$B$5:$AZ$428,50,FALSE)</f>
        <v>22984</v>
      </c>
      <c r="BA15" s="12">
        <f>VLOOKUP($A15,Sheet1!$B$5:$AZ$428,51,FALSE)</f>
        <v>25676</v>
      </c>
      <c r="BB15" s="12">
        <f>VLOOKUP($A15,Sheet1!$B$5:$BB$428,BB$4,FALSE)</f>
        <v>0</v>
      </c>
      <c r="BC15" s="12">
        <f>VLOOKUP($A15,Sheet1!$B$5:$BB$428,BC$4,FALSE)</f>
        <v>0</v>
      </c>
      <c r="BD15" s="12" t="e">
        <f>VLOOKUP($A15,Sheet1!$B$5:$BB$428,BD$4,FALSE)</f>
        <v>#REF!</v>
      </c>
      <c r="BE15" s="12" t="e">
        <f>VLOOKUP($A15,Sheet1!$B$5:$BB$428,BE$4,FALSE)</f>
        <v>#REF!</v>
      </c>
      <c r="BF15" s="12" t="e">
        <f>VLOOKUP($A15,Sheet1!$B$5:$BB$428,BF$4,FALSE)</f>
        <v>#REF!</v>
      </c>
      <c r="BG15" s="12" t="e">
        <f>VLOOKUP($A15,Sheet1!$B$5:$BB$428,BG$4,FALSE)</f>
        <v>#REF!</v>
      </c>
      <c r="BH15" s="12" t="e">
        <f>VLOOKUP($A15,Sheet1!$B$5:$BB$428,BH$4,FALSE)</f>
        <v>#REF!</v>
      </c>
      <c r="BI15" s="12" t="e">
        <f>VLOOKUP($A15,Sheet1!$B$5:$BB$428,BI$4,FALSE)</f>
        <v>#REF!</v>
      </c>
      <c r="BJ15" s="12" t="e">
        <f>VLOOKUP($A15,Sheet1!$B$5:$BB$428,BJ$4,FALSE)</f>
        <v>#REF!</v>
      </c>
      <c r="BK15" s="12" t="e">
        <f>VLOOKUP($A15,Sheet1!$B$5:$BB$428,BK$4,FALSE)</f>
        <v>#REF!</v>
      </c>
      <c r="BL15" s="12" t="e">
        <f>VLOOKUP($A15,Sheet1!$B$5:$BB$428,BL$4,FALSE)</f>
        <v>#REF!</v>
      </c>
      <c r="BM15" s="12" t="e">
        <f>VLOOKUP($A15,Sheet1!$B$5:$BB$428,BM$4,FALSE)</f>
        <v>#REF!</v>
      </c>
      <c r="BN15" s="12" t="e">
        <f>VLOOKUP($A15,Sheet1!$B$5:$BB$428,BN$4,FALSE)</f>
        <v>#REF!</v>
      </c>
      <c r="BO15" s="12" t="e">
        <f>VLOOKUP($A15,Sheet1!$B$5:$BB$428,BO$4,FALSE)</f>
        <v>#REF!</v>
      </c>
      <c r="BP15" s="12" t="e">
        <f>VLOOKUP($A15,Sheet1!$B$5:$BB$428,BP$4,FALSE)</f>
        <v>#REF!</v>
      </c>
      <c r="BQ15" s="12" t="e">
        <f>VLOOKUP($A15,Sheet1!$B$5:$BB$428,BQ$4,FALSE)</f>
        <v>#REF!</v>
      </c>
      <c r="BR15" s="12" t="e">
        <f>VLOOKUP($A15,Sheet1!$B$5:$BB$428,BR$4,FALSE)</f>
        <v>#REF!</v>
      </c>
      <c r="BS15" s="12" t="e">
        <f>VLOOKUP($A15,Sheet1!$B$5:$BB$428,BS$4,FALSE)</f>
        <v>#REF!</v>
      </c>
      <c r="BT15" s="12" t="e">
        <f>VLOOKUP($A15,Sheet1!$B$5:$BB$428,BT$4,FALSE)</f>
        <v>#REF!</v>
      </c>
      <c r="BU15" s="12" t="e">
        <f>VLOOKUP($A15,Sheet1!$B$5:$BB$428,BU$4,FALSE)</f>
        <v>#REF!</v>
      </c>
    </row>
    <row r="16" spans="1:73" x14ac:dyDescent="0.3">
      <c r="A16" t="s">
        <v>131</v>
      </c>
      <c r="B16" t="str">
        <f>VLOOKUP(A16,classifications!A$3:C$336,3,FALSE)</f>
        <v>Predominantly Urban</v>
      </c>
      <c r="D16" s="12">
        <f>VLOOKUP($A16,Sheet1!$B$5:$AZ$428,2,FALSE)</f>
        <v>231865</v>
      </c>
      <c r="E16" s="12">
        <f>VLOOKUP($A16,Sheet1!$B$5:$AZ$428,3,FALSE)</f>
        <v>737</v>
      </c>
      <c r="F16" s="12">
        <f>VLOOKUP($A16,Sheet1!$B$5:$AZ$428,4,FALSE)</f>
        <v>319</v>
      </c>
      <c r="G16" s="12">
        <f>VLOOKUP($A16,Sheet1!$B$5:$AZ$428,5,FALSE)</f>
        <v>6289</v>
      </c>
      <c r="H16" s="12">
        <f>VLOOKUP($A16,Sheet1!$B$5:$AZ$428,6,FALSE)</f>
        <v>5707</v>
      </c>
      <c r="I16" s="12">
        <f>VLOOKUP($A16,Sheet1!$B$5:$AZ$428,7,FALSE)</f>
        <v>233762</v>
      </c>
      <c r="J16" s="12">
        <f>VLOOKUP($A16,Sheet1!$B$5:$AZ$428,8,FALSE)</f>
        <v>593</v>
      </c>
      <c r="K16" s="12">
        <f>VLOOKUP($A16,Sheet1!$B$5:$AZ$428,9,FALSE)</f>
        <v>284</v>
      </c>
      <c r="L16" s="12">
        <f>VLOOKUP($A16,Sheet1!$B$5:$AZ$428,10,FALSE)</f>
        <v>6786</v>
      </c>
      <c r="M16" s="12">
        <f>VLOOKUP($A16,Sheet1!$B$5:$AZ$428,11,FALSE)</f>
        <v>5940</v>
      </c>
      <c r="N16" s="12">
        <f>VLOOKUP($A16,Sheet1!$B$5:$AZ$428,12,FALSE)</f>
        <v>235811</v>
      </c>
      <c r="O16" s="12">
        <f>VLOOKUP($A16,Sheet1!$B$5:$AZ$428,13,FALSE)</f>
        <v>640</v>
      </c>
      <c r="P16" s="12">
        <f>VLOOKUP($A16,Sheet1!$B$5:$AZ$428,14,FALSE)</f>
        <v>332</v>
      </c>
      <c r="Q16" s="12">
        <f>VLOOKUP($A16,Sheet1!$B$5:$AZ$428,15,FALSE)</f>
        <v>7134</v>
      </c>
      <c r="R16" s="12">
        <f>VLOOKUP($A16,Sheet1!$B$5:$AZ$428,16,FALSE)</f>
        <v>5974</v>
      </c>
      <c r="S16" s="12">
        <f>VLOOKUP($A16,Sheet1!$B$5:$AZ$428,17,FALSE)</f>
        <v>237971</v>
      </c>
      <c r="T16" s="12">
        <f>VLOOKUP($A16,Sheet1!$B$5:$AZ$428,18,FALSE)</f>
        <v>1065</v>
      </c>
      <c r="U16" s="12">
        <f>VLOOKUP($A16,Sheet1!$B$5:$AZ$428,19,FALSE)</f>
        <v>371</v>
      </c>
      <c r="V16" s="12">
        <f>VLOOKUP($A16,Sheet1!$B$5:$AZ$428,20,FALSE)</f>
        <v>7168</v>
      </c>
      <c r="W16" s="12">
        <f>VLOOKUP($A16,Sheet1!$B$5:$AZ$428,21,FALSE)</f>
        <v>6253</v>
      </c>
      <c r="X16" s="12">
        <f>VLOOKUP($A16,Sheet1!$B$5:$AZ$428,22,FALSE)</f>
        <v>239855</v>
      </c>
      <c r="Y16" s="12">
        <f>VLOOKUP($A16,Sheet1!$B$5:$AZ$428,23,FALSE)</f>
        <v>1378</v>
      </c>
      <c r="Z16" s="12">
        <f>VLOOKUP($A16,Sheet1!$B$5:$AZ$428,24,FALSE)</f>
        <v>278</v>
      </c>
      <c r="AA16" s="12">
        <f>VLOOKUP($A16,Sheet1!$B$5:$AZ$428,25,FALSE)</f>
        <v>6797</v>
      </c>
      <c r="AB16" s="12">
        <f>VLOOKUP($A16,Sheet1!$B$5:$AZ$428,26,FALSE)</f>
        <v>6401</v>
      </c>
      <c r="AC16" s="12">
        <f>VLOOKUP($A16,Sheet1!$B$5:$AZ$428,27,FALSE)</f>
        <v>241847</v>
      </c>
      <c r="AD16" s="12">
        <f>VLOOKUP($A16,Sheet1!$B$5:$AZ$428,28,FALSE)</f>
        <v>1318</v>
      </c>
      <c r="AE16" s="12">
        <f>VLOOKUP($A16,Sheet1!$B$5:$AZ$428,29,FALSE)</f>
        <v>361</v>
      </c>
      <c r="AF16" s="12">
        <f>VLOOKUP($A16,Sheet1!$B$5:$AZ$428,30,FALSE)</f>
        <v>6935</v>
      </c>
      <c r="AG16" s="12">
        <f>VLOOKUP($A16,Sheet1!$B$5:$AZ$428,31,FALSE)</f>
        <v>6282</v>
      </c>
      <c r="AH16" s="12">
        <f>VLOOKUP($A16,Sheet1!$B$5:$AZ$428,32,FALSE)</f>
        <v>243341</v>
      </c>
      <c r="AI16" s="12">
        <f>VLOOKUP($A16,Sheet1!$B$5:$AZ$428,33,FALSE)</f>
        <v>1215</v>
      </c>
      <c r="AJ16" s="12">
        <f>VLOOKUP($A16,Sheet1!$B$5:$AZ$428,34,FALSE)</f>
        <v>448</v>
      </c>
      <c r="AK16" s="12">
        <f>VLOOKUP($A16,Sheet1!$B$5:$AZ$428,35,FALSE)</f>
        <v>7692</v>
      </c>
      <c r="AL16" s="12">
        <f>VLOOKUP($A16,Sheet1!$B$5:$AZ$428,36,FALSE)</f>
        <v>7377</v>
      </c>
      <c r="AM16" s="12">
        <f>VLOOKUP($A16,Sheet1!$B$5:$AZ$428,37,FALSE)</f>
        <v>245199</v>
      </c>
      <c r="AN16" s="12">
        <f>VLOOKUP($A16,Sheet1!$B$5:$AZ$428,38,FALSE)</f>
        <v>1080</v>
      </c>
      <c r="AO16" s="12">
        <f>VLOOKUP($A16,Sheet1!$B$5:$AZ$428,39,FALSE)</f>
        <v>447</v>
      </c>
      <c r="AP16" s="12">
        <f>VLOOKUP($A16,Sheet1!$B$5:$AZ$428,40,FALSE)</f>
        <v>8193</v>
      </c>
      <c r="AQ16" s="12">
        <f>VLOOKUP($A16,Sheet1!$B$5:$AZ$428,41,FALSE)</f>
        <v>7121</v>
      </c>
      <c r="AR16" s="12">
        <f>VLOOKUP($A16,Sheet1!$B$5:$AZ$428,42,FALSE)</f>
        <v>246866</v>
      </c>
      <c r="AS16" s="12">
        <f>VLOOKUP($A16,Sheet1!$B$5:$AZ$428,43,FALSE)</f>
        <v>1048</v>
      </c>
      <c r="AT16" s="12">
        <f>VLOOKUP($A16,Sheet1!$B$5:$AZ$428,44,FALSE)</f>
        <v>593</v>
      </c>
      <c r="AU16" s="12">
        <f>VLOOKUP($A16,Sheet1!$B$5:$AZ$428,45,FALSE)</f>
        <v>8771</v>
      </c>
      <c r="AV16" s="12">
        <f>VLOOKUP($A16,Sheet1!$B$5:$AZ$428,46,FALSE)</f>
        <v>7607</v>
      </c>
      <c r="AW16" s="12">
        <f>VLOOKUP($A16,Sheet1!$B$5:$AZ$428,47,FALSE)</f>
        <v>248071</v>
      </c>
      <c r="AX16" s="12">
        <f>VLOOKUP($A16,Sheet1!$B$5:$AZ$428,48,FALSE)</f>
        <v>913</v>
      </c>
      <c r="AY16" s="12">
        <f>VLOOKUP($A16,Sheet1!$B$5:$AZ$428,49,FALSE)</f>
        <v>430</v>
      </c>
      <c r="AZ16" s="12">
        <f>VLOOKUP($A16,Sheet1!$B$5:$AZ$428,50,FALSE)</f>
        <v>7482</v>
      </c>
      <c r="BA16" s="12">
        <f>VLOOKUP($A16,Sheet1!$B$5:$AZ$428,51,FALSE)</f>
        <v>6639</v>
      </c>
      <c r="BB16" s="12">
        <f>VLOOKUP($A16,Sheet1!$B$5:$BB$428,BB$4,FALSE)</f>
        <v>0</v>
      </c>
      <c r="BC16" s="12">
        <f>VLOOKUP($A16,Sheet1!$B$5:$BB$428,BC$4,FALSE)</f>
        <v>0</v>
      </c>
      <c r="BD16" s="12" t="e">
        <f>VLOOKUP($A16,Sheet1!$B$5:$BB$428,BD$4,FALSE)</f>
        <v>#REF!</v>
      </c>
      <c r="BE16" s="12" t="e">
        <f>VLOOKUP($A16,Sheet1!$B$5:$BB$428,BE$4,FALSE)</f>
        <v>#REF!</v>
      </c>
      <c r="BF16" s="12" t="e">
        <f>VLOOKUP($A16,Sheet1!$B$5:$BB$428,BF$4,FALSE)</f>
        <v>#REF!</v>
      </c>
      <c r="BG16" s="12" t="e">
        <f>VLOOKUP($A16,Sheet1!$B$5:$BB$428,BG$4,FALSE)</f>
        <v>#REF!</v>
      </c>
      <c r="BH16" s="12" t="e">
        <f>VLOOKUP($A16,Sheet1!$B$5:$BB$428,BH$4,FALSE)</f>
        <v>#REF!</v>
      </c>
      <c r="BI16" s="12" t="e">
        <f>VLOOKUP($A16,Sheet1!$B$5:$BB$428,BI$4,FALSE)</f>
        <v>#REF!</v>
      </c>
      <c r="BJ16" s="12" t="e">
        <f>VLOOKUP($A16,Sheet1!$B$5:$BB$428,BJ$4,FALSE)</f>
        <v>#REF!</v>
      </c>
      <c r="BK16" s="12" t="e">
        <f>VLOOKUP($A16,Sheet1!$B$5:$BB$428,BK$4,FALSE)</f>
        <v>#REF!</v>
      </c>
      <c r="BL16" s="12" t="e">
        <f>VLOOKUP($A16,Sheet1!$B$5:$BB$428,BL$4,FALSE)</f>
        <v>#REF!</v>
      </c>
      <c r="BM16" s="12" t="e">
        <f>VLOOKUP($A16,Sheet1!$B$5:$BB$428,BM$4,FALSE)</f>
        <v>#REF!</v>
      </c>
      <c r="BN16" s="12" t="e">
        <f>VLOOKUP($A16,Sheet1!$B$5:$BB$428,BN$4,FALSE)</f>
        <v>#REF!</v>
      </c>
      <c r="BO16" s="12" t="e">
        <f>VLOOKUP($A16,Sheet1!$B$5:$BB$428,BO$4,FALSE)</f>
        <v>#REF!</v>
      </c>
      <c r="BP16" s="12" t="e">
        <f>VLOOKUP($A16,Sheet1!$B$5:$BB$428,BP$4,FALSE)</f>
        <v>#REF!</v>
      </c>
      <c r="BQ16" s="12" t="e">
        <f>VLOOKUP($A16,Sheet1!$B$5:$BB$428,BQ$4,FALSE)</f>
        <v>#REF!</v>
      </c>
      <c r="BR16" s="12" t="e">
        <f>VLOOKUP($A16,Sheet1!$B$5:$BB$428,BR$4,FALSE)</f>
        <v>#REF!</v>
      </c>
      <c r="BS16" s="12" t="e">
        <f>VLOOKUP($A16,Sheet1!$B$5:$BB$428,BS$4,FALSE)</f>
        <v>#REF!</v>
      </c>
      <c r="BT16" s="12" t="e">
        <f>VLOOKUP($A16,Sheet1!$B$5:$BB$428,BT$4,FALSE)</f>
        <v>#REF!</v>
      </c>
      <c r="BU16" s="12" t="e">
        <f>VLOOKUP($A16,Sheet1!$B$5:$BB$428,BU$4,FALSE)</f>
        <v>#REF!</v>
      </c>
    </row>
    <row r="17" spans="1:73" x14ac:dyDescent="0.3">
      <c r="A17" t="s">
        <v>133</v>
      </c>
      <c r="B17" t="str">
        <f>VLOOKUP(A17,classifications!A$3:C$336,3,FALSE)</f>
        <v>Urban with Significant Rural</v>
      </c>
      <c r="D17" s="12">
        <f>VLOOKUP($A17,Sheet1!$B$5:$AZ$428,2,FALSE)</f>
        <v>69056</v>
      </c>
      <c r="E17" s="12">
        <f>VLOOKUP($A17,Sheet1!$B$5:$AZ$428,3,FALSE)</f>
        <v>188</v>
      </c>
      <c r="F17" s="12">
        <f>VLOOKUP($A17,Sheet1!$B$5:$AZ$428,4,FALSE)</f>
        <v>129</v>
      </c>
      <c r="G17" s="12">
        <f>VLOOKUP($A17,Sheet1!$B$5:$AZ$428,5,FALSE)</f>
        <v>1505</v>
      </c>
      <c r="H17" s="12">
        <f>VLOOKUP($A17,Sheet1!$B$5:$AZ$428,6,FALSE)</f>
        <v>1721</v>
      </c>
      <c r="I17" s="12">
        <f>VLOOKUP($A17,Sheet1!$B$5:$AZ$428,7,FALSE)</f>
        <v>68471</v>
      </c>
      <c r="J17" s="12">
        <f>VLOOKUP($A17,Sheet1!$B$5:$AZ$428,8,FALSE)</f>
        <v>90</v>
      </c>
      <c r="K17" s="12">
        <f>VLOOKUP($A17,Sheet1!$B$5:$AZ$428,9,FALSE)</f>
        <v>95</v>
      </c>
      <c r="L17" s="12">
        <f>VLOOKUP($A17,Sheet1!$B$5:$AZ$428,10,FALSE)</f>
        <v>1337</v>
      </c>
      <c r="M17" s="12">
        <f>VLOOKUP($A17,Sheet1!$B$5:$AZ$428,11,FALSE)</f>
        <v>1997</v>
      </c>
      <c r="N17" s="12">
        <f>VLOOKUP($A17,Sheet1!$B$5:$AZ$428,12,FALSE)</f>
        <v>67936</v>
      </c>
      <c r="O17" s="12">
        <f>VLOOKUP($A17,Sheet1!$B$5:$AZ$428,13,FALSE)</f>
        <v>90</v>
      </c>
      <c r="P17" s="12">
        <f>VLOOKUP($A17,Sheet1!$B$5:$AZ$428,14,FALSE)</f>
        <v>79</v>
      </c>
      <c r="Q17" s="12">
        <f>VLOOKUP($A17,Sheet1!$B$5:$AZ$428,15,FALSE)</f>
        <v>1450</v>
      </c>
      <c r="R17" s="12">
        <f>VLOOKUP($A17,Sheet1!$B$5:$AZ$428,16,FALSE)</f>
        <v>1933</v>
      </c>
      <c r="S17" s="12">
        <f>VLOOKUP($A17,Sheet1!$B$5:$AZ$428,17,FALSE)</f>
        <v>67769</v>
      </c>
      <c r="T17" s="12">
        <f>VLOOKUP($A17,Sheet1!$B$5:$AZ$428,18,FALSE)</f>
        <v>111</v>
      </c>
      <c r="U17" s="12">
        <f>VLOOKUP($A17,Sheet1!$B$5:$AZ$428,19,FALSE)</f>
        <v>94</v>
      </c>
      <c r="V17" s="12">
        <f>VLOOKUP($A17,Sheet1!$B$5:$AZ$428,20,FALSE)</f>
        <v>1599</v>
      </c>
      <c r="W17" s="12">
        <f>VLOOKUP($A17,Sheet1!$B$5:$AZ$428,21,FALSE)</f>
        <v>1804</v>
      </c>
      <c r="X17" s="12">
        <f>VLOOKUP($A17,Sheet1!$B$5:$AZ$428,22,FALSE)</f>
        <v>67676</v>
      </c>
      <c r="Y17" s="12">
        <f>VLOOKUP($A17,Sheet1!$B$5:$AZ$428,23,FALSE)</f>
        <v>118</v>
      </c>
      <c r="Z17" s="12">
        <f>VLOOKUP($A17,Sheet1!$B$5:$AZ$428,24,FALSE)</f>
        <v>62</v>
      </c>
      <c r="AA17" s="12">
        <f>VLOOKUP($A17,Sheet1!$B$5:$AZ$428,25,FALSE)</f>
        <v>1710</v>
      </c>
      <c r="AB17" s="12">
        <f>VLOOKUP($A17,Sheet1!$B$5:$AZ$428,26,FALSE)</f>
        <v>1873</v>
      </c>
      <c r="AC17" s="12">
        <f>VLOOKUP($A17,Sheet1!$B$5:$AZ$428,27,FALSE)</f>
        <v>67532</v>
      </c>
      <c r="AD17" s="12">
        <f>VLOOKUP($A17,Sheet1!$B$5:$AZ$428,28,FALSE)</f>
        <v>126</v>
      </c>
      <c r="AE17" s="12">
        <f>VLOOKUP($A17,Sheet1!$B$5:$AZ$428,29,FALSE)</f>
        <v>72</v>
      </c>
      <c r="AF17" s="12">
        <f>VLOOKUP($A17,Sheet1!$B$5:$AZ$428,30,FALSE)</f>
        <v>1639</v>
      </c>
      <c r="AG17" s="12">
        <f>VLOOKUP($A17,Sheet1!$B$5:$AZ$428,31,FALSE)</f>
        <v>1794</v>
      </c>
      <c r="AH17" s="12">
        <f>VLOOKUP($A17,Sheet1!$B$5:$AZ$428,32,FALSE)</f>
        <v>67099</v>
      </c>
      <c r="AI17" s="12">
        <f>VLOOKUP($A17,Sheet1!$B$5:$AZ$428,33,FALSE)</f>
        <v>106</v>
      </c>
      <c r="AJ17" s="12">
        <f>VLOOKUP($A17,Sheet1!$B$5:$AZ$428,34,FALSE)</f>
        <v>81</v>
      </c>
      <c r="AK17" s="12">
        <f>VLOOKUP($A17,Sheet1!$B$5:$AZ$428,35,FALSE)</f>
        <v>1651</v>
      </c>
      <c r="AL17" s="12">
        <f>VLOOKUP($A17,Sheet1!$B$5:$AZ$428,36,FALSE)</f>
        <v>2072</v>
      </c>
      <c r="AM17" s="12">
        <f>VLOOKUP($A17,Sheet1!$B$5:$AZ$428,37,FALSE)</f>
        <v>67137</v>
      </c>
      <c r="AN17" s="12">
        <f>VLOOKUP($A17,Sheet1!$B$5:$AZ$428,38,FALSE)</f>
        <v>136</v>
      </c>
      <c r="AO17" s="12">
        <f>VLOOKUP($A17,Sheet1!$B$5:$AZ$428,39,FALSE)</f>
        <v>72</v>
      </c>
      <c r="AP17" s="12">
        <f>VLOOKUP($A17,Sheet1!$B$5:$AZ$428,40,FALSE)</f>
        <v>1753</v>
      </c>
      <c r="AQ17" s="12">
        <f>VLOOKUP($A17,Sheet1!$B$5:$AZ$428,41,FALSE)</f>
        <v>1751</v>
      </c>
      <c r="AR17" s="12">
        <f>VLOOKUP($A17,Sheet1!$B$5:$AZ$428,42,FALSE)</f>
        <v>67049</v>
      </c>
      <c r="AS17" s="12">
        <f>VLOOKUP($A17,Sheet1!$B$5:$AZ$428,43,FALSE)</f>
        <v>108</v>
      </c>
      <c r="AT17" s="12">
        <f>VLOOKUP($A17,Sheet1!$B$5:$AZ$428,44,FALSE)</f>
        <v>50</v>
      </c>
      <c r="AU17" s="12">
        <f>VLOOKUP($A17,Sheet1!$B$5:$AZ$428,45,FALSE)</f>
        <v>1691</v>
      </c>
      <c r="AV17" s="12">
        <f>VLOOKUP($A17,Sheet1!$B$5:$AZ$428,46,FALSE)</f>
        <v>1860</v>
      </c>
      <c r="AW17" s="12">
        <f>VLOOKUP($A17,Sheet1!$B$5:$AZ$428,47,FALSE)</f>
        <v>66726</v>
      </c>
      <c r="AX17" s="12">
        <f>VLOOKUP($A17,Sheet1!$B$5:$AZ$428,48,FALSE)</f>
        <v>93</v>
      </c>
      <c r="AY17" s="12">
        <f>VLOOKUP($A17,Sheet1!$B$5:$AZ$428,49,FALSE)</f>
        <v>83</v>
      </c>
      <c r="AZ17" s="12">
        <f>VLOOKUP($A17,Sheet1!$B$5:$AZ$428,50,FALSE)</f>
        <v>1552</v>
      </c>
      <c r="BA17" s="12">
        <f>VLOOKUP($A17,Sheet1!$B$5:$AZ$428,51,FALSE)</f>
        <v>1643</v>
      </c>
      <c r="BB17" s="12">
        <f>VLOOKUP($A17,Sheet1!$B$5:$BB$428,BB$4,FALSE)</f>
        <v>0</v>
      </c>
      <c r="BC17" s="12">
        <f>VLOOKUP($A17,Sheet1!$B$5:$BB$428,BC$4,FALSE)</f>
        <v>0</v>
      </c>
      <c r="BD17" s="12" t="e">
        <f>VLOOKUP($A17,Sheet1!$B$5:$BB$428,BD$4,FALSE)</f>
        <v>#REF!</v>
      </c>
      <c r="BE17" s="12" t="e">
        <f>VLOOKUP($A17,Sheet1!$B$5:$BB$428,BE$4,FALSE)</f>
        <v>#REF!</v>
      </c>
      <c r="BF17" s="12" t="e">
        <f>VLOOKUP($A17,Sheet1!$B$5:$BB$428,BF$4,FALSE)</f>
        <v>#REF!</v>
      </c>
      <c r="BG17" s="12" t="e">
        <f>VLOOKUP($A17,Sheet1!$B$5:$BB$428,BG$4,FALSE)</f>
        <v>#REF!</v>
      </c>
      <c r="BH17" s="12" t="e">
        <f>VLOOKUP($A17,Sheet1!$B$5:$BB$428,BH$4,FALSE)</f>
        <v>#REF!</v>
      </c>
      <c r="BI17" s="12" t="e">
        <f>VLOOKUP($A17,Sheet1!$B$5:$BB$428,BI$4,FALSE)</f>
        <v>#REF!</v>
      </c>
      <c r="BJ17" s="12" t="e">
        <f>VLOOKUP($A17,Sheet1!$B$5:$BB$428,BJ$4,FALSE)</f>
        <v>#REF!</v>
      </c>
      <c r="BK17" s="12" t="e">
        <f>VLOOKUP($A17,Sheet1!$B$5:$BB$428,BK$4,FALSE)</f>
        <v>#REF!</v>
      </c>
      <c r="BL17" s="12" t="e">
        <f>VLOOKUP($A17,Sheet1!$B$5:$BB$428,BL$4,FALSE)</f>
        <v>#REF!</v>
      </c>
      <c r="BM17" s="12" t="e">
        <f>VLOOKUP($A17,Sheet1!$B$5:$BB$428,BM$4,FALSE)</f>
        <v>#REF!</v>
      </c>
      <c r="BN17" s="12" t="e">
        <f>VLOOKUP($A17,Sheet1!$B$5:$BB$428,BN$4,FALSE)</f>
        <v>#REF!</v>
      </c>
      <c r="BO17" s="12" t="e">
        <f>VLOOKUP($A17,Sheet1!$B$5:$BB$428,BO$4,FALSE)</f>
        <v>#REF!</v>
      </c>
      <c r="BP17" s="12" t="e">
        <f>VLOOKUP($A17,Sheet1!$B$5:$BB$428,BP$4,FALSE)</f>
        <v>#REF!</v>
      </c>
      <c r="BQ17" s="12" t="e">
        <f>VLOOKUP($A17,Sheet1!$B$5:$BB$428,BQ$4,FALSE)</f>
        <v>#REF!</v>
      </c>
      <c r="BR17" s="12" t="e">
        <f>VLOOKUP($A17,Sheet1!$B$5:$BB$428,BR$4,FALSE)</f>
        <v>#REF!</v>
      </c>
      <c r="BS17" s="12" t="e">
        <f>VLOOKUP($A17,Sheet1!$B$5:$BB$428,BS$4,FALSE)</f>
        <v>#REF!</v>
      </c>
      <c r="BT17" s="12" t="e">
        <f>VLOOKUP($A17,Sheet1!$B$5:$BB$428,BT$4,FALSE)</f>
        <v>#REF!</v>
      </c>
      <c r="BU17" s="12" t="e">
        <f>VLOOKUP($A17,Sheet1!$B$5:$BB$428,BU$4,FALSE)</f>
        <v>#REF!</v>
      </c>
    </row>
    <row r="18" spans="1:73" x14ac:dyDescent="0.3">
      <c r="A18" t="s">
        <v>135</v>
      </c>
      <c r="B18" t="str">
        <f>VLOOKUP(A18,classifications!A$3:C$336,3,FALSE)</f>
        <v>Predominantly Urban</v>
      </c>
      <c r="D18" s="12">
        <f>VLOOKUP($A18,Sheet1!$B$5:$AZ$428,2,FALSE)</f>
        <v>174971</v>
      </c>
      <c r="E18" s="12">
        <f>VLOOKUP($A18,Sheet1!$B$5:$AZ$428,3,FALSE)</f>
        <v>545</v>
      </c>
      <c r="F18" s="12">
        <f>VLOOKUP($A18,Sheet1!$B$5:$AZ$428,4,FALSE)</f>
        <v>471</v>
      </c>
      <c r="G18" s="12">
        <f>VLOOKUP($A18,Sheet1!$B$5:$AZ$428,5,FALSE)</f>
        <v>6886</v>
      </c>
      <c r="H18" s="12">
        <f>VLOOKUP($A18,Sheet1!$B$5:$AZ$428,6,FALSE)</f>
        <v>6769</v>
      </c>
      <c r="I18" s="12">
        <f>VLOOKUP($A18,Sheet1!$B$5:$AZ$428,7,FALSE)</f>
        <v>176538</v>
      </c>
      <c r="J18" s="12">
        <f>VLOOKUP($A18,Sheet1!$B$5:$AZ$428,8,FALSE)</f>
        <v>393</v>
      </c>
      <c r="K18" s="12">
        <f>VLOOKUP($A18,Sheet1!$B$5:$AZ$428,9,FALSE)</f>
        <v>288</v>
      </c>
      <c r="L18" s="12">
        <f>VLOOKUP($A18,Sheet1!$B$5:$AZ$428,10,FALSE)</f>
        <v>7395</v>
      </c>
      <c r="M18" s="12">
        <f>VLOOKUP($A18,Sheet1!$B$5:$AZ$428,11,FALSE)</f>
        <v>6866</v>
      </c>
      <c r="N18" s="12">
        <f>VLOOKUP($A18,Sheet1!$B$5:$AZ$428,12,FALSE)</f>
        <v>178498</v>
      </c>
      <c r="O18" s="12">
        <f>VLOOKUP($A18,Sheet1!$B$5:$AZ$428,13,FALSE)</f>
        <v>401</v>
      </c>
      <c r="P18" s="12">
        <f>VLOOKUP($A18,Sheet1!$B$5:$AZ$428,14,FALSE)</f>
        <v>283</v>
      </c>
      <c r="Q18" s="12">
        <f>VLOOKUP($A18,Sheet1!$B$5:$AZ$428,15,FALSE)</f>
        <v>7601</v>
      </c>
      <c r="R18" s="12">
        <f>VLOOKUP($A18,Sheet1!$B$5:$AZ$428,16,FALSE)</f>
        <v>6685</v>
      </c>
      <c r="S18" s="12">
        <f>VLOOKUP($A18,Sheet1!$B$5:$AZ$428,17,FALSE)</f>
        <v>180676</v>
      </c>
      <c r="T18" s="12">
        <f>VLOOKUP($A18,Sheet1!$B$5:$AZ$428,18,FALSE)</f>
        <v>591</v>
      </c>
      <c r="U18" s="12">
        <f>VLOOKUP($A18,Sheet1!$B$5:$AZ$428,19,FALSE)</f>
        <v>203</v>
      </c>
      <c r="V18" s="12">
        <f>VLOOKUP($A18,Sheet1!$B$5:$AZ$428,20,FALSE)</f>
        <v>8160</v>
      </c>
      <c r="W18" s="12">
        <f>VLOOKUP($A18,Sheet1!$B$5:$AZ$428,21,FALSE)</f>
        <v>7326</v>
      </c>
      <c r="X18" s="12">
        <f>VLOOKUP($A18,Sheet1!$B$5:$AZ$428,22,FALSE)</f>
        <v>181951</v>
      </c>
      <c r="Y18" s="12">
        <f>VLOOKUP($A18,Sheet1!$B$5:$AZ$428,23,FALSE)</f>
        <v>656</v>
      </c>
      <c r="Z18" s="12">
        <f>VLOOKUP($A18,Sheet1!$B$5:$AZ$428,24,FALSE)</f>
        <v>210</v>
      </c>
      <c r="AA18" s="12">
        <f>VLOOKUP($A18,Sheet1!$B$5:$AZ$428,25,FALSE)</f>
        <v>7969</v>
      </c>
      <c r="AB18" s="12">
        <f>VLOOKUP($A18,Sheet1!$B$5:$AZ$428,26,FALSE)</f>
        <v>7950</v>
      </c>
      <c r="AC18" s="12">
        <f>VLOOKUP($A18,Sheet1!$B$5:$AZ$428,27,FALSE)</f>
        <v>183768</v>
      </c>
      <c r="AD18" s="12">
        <f>VLOOKUP($A18,Sheet1!$B$5:$AZ$428,28,FALSE)</f>
        <v>741</v>
      </c>
      <c r="AE18" s="12">
        <f>VLOOKUP($A18,Sheet1!$B$5:$AZ$428,29,FALSE)</f>
        <v>318</v>
      </c>
      <c r="AF18" s="12">
        <f>VLOOKUP($A18,Sheet1!$B$5:$AZ$428,30,FALSE)</f>
        <v>8241</v>
      </c>
      <c r="AG18" s="12">
        <f>VLOOKUP($A18,Sheet1!$B$5:$AZ$428,31,FALSE)</f>
        <v>7880</v>
      </c>
      <c r="AH18" s="12">
        <f>VLOOKUP($A18,Sheet1!$B$5:$AZ$428,32,FALSE)</f>
        <v>184479</v>
      </c>
      <c r="AI18" s="12">
        <f>VLOOKUP($A18,Sheet1!$B$5:$AZ$428,33,FALSE)</f>
        <v>638</v>
      </c>
      <c r="AJ18" s="12">
        <f>VLOOKUP($A18,Sheet1!$B$5:$AZ$428,34,FALSE)</f>
        <v>334</v>
      </c>
      <c r="AK18" s="12">
        <f>VLOOKUP($A18,Sheet1!$B$5:$AZ$428,35,FALSE)</f>
        <v>8782</v>
      </c>
      <c r="AL18" s="12">
        <f>VLOOKUP($A18,Sheet1!$B$5:$AZ$428,36,FALSE)</f>
        <v>9213</v>
      </c>
      <c r="AM18" s="12">
        <f>VLOOKUP($A18,Sheet1!$B$5:$AZ$428,37,FALSE)</f>
        <v>185862</v>
      </c>
      <c r="AN18" s="12">
        <f>VLOOKUP($A18,Sheet1!$B$5:$AZ$428,38,FALSE)</f>
        <v>710</v>
      </c>
      <c r="AO18" s="12">
        <f>VLOOKUP($A18,Sheet1!$B$5:$AZ$428,39,FALSE)</f>
        <v>353</v>
      </c>
      <c r="AP18" s="12">
        <f>VLOOKUP($A18,Sheet1!$B$5:$AZ$428,40,FALSE)</f>
        <v>9304</v>
      </c>
      <c r="AQ18" s="12">
        <f>VLOOKUP($A18,Sheet1!$B$5:$AZ$428,41,FALSE)</f>
        <v>9041</v>
      </c>
      <c r="AR18" s="12">
        <f>VLOOKUP($A18,Sheet1!$B$5:$AZ$428,42,FALSE)</f>
        <v>187199</v>
      </c>
      <c r="AS18" s="12">
        <f>VLOOKUP($A18,Sheet1!$B$5:$AZ$428,43,FALSE)</f>
        <v>652</v>
      </c>
      <c r="AT18" s="12">
        <f>VLOOKUP($A18,Sheet1!$B$5:$AZ$428,44,FALSE)</f>
        <v>392</v>
      </c>
      <c r="AU18" s="12">
        <f>VLOOKUP($A18,Sheet1!$B$5:$AZ$428,45,FALSE)</f>
        <v>9657</v>
      </c>
      <c r="AV18" s="12">
        <f>VLOOKUP($A18,Sheet1!$B$5:$AZ$428,46,FALSE)</f>
        <v>9599</v>
      </c>
      <c r="AW18" s="12">
        <f>VLOOKUP($A18,Sheet1!$B$5:$AZ$428,47,FALSE)</f>
        <v>187558</v>
      </c>
      <c r="AX18" s="12">
        <f>VLOOKUP($A18,Sheet1!$B$5:$AZ$428,48,FALSE)</f>
        <v>584</v>
      </c>
      <c r="AY18" s="12">
        <f>VLOOKUP($A18,Sheet1!$B$5:$AZ$428,49,FALSE)</f>
        <v>412</v>
      </c>
      <c r="AZ18" s="12">
        <f>VLOOKUP($A18,Sheet1!$B$5:$AZ$428,50,FALSE)</f>
        <v>7963</v>
      </c>
      <c r="BA18" s="12">
        <f>VLOOKUP($A18,Sheet1!$B$5:$AZ$428,51,FALSE)</f>
        <v>8399</v>
      </c>
      <c r="BB18" s="12">
        <f>VLOOKUP($A18,Sheet1!$B$5:$BB$428,BB$4,FALSE)</f>
        <v>0</v>
      </c>
      <c r="BC18" s="12">
        <f>VLOOKUP($A18,Sheet1!$B$5:$BB$428,BC$4,FALSE)</f>
        <v>0</v>
      </c>
      <c r="BD18" s="12" t="e">
        <f>VLOOKUP($A18,Sheet1!$B$5:$BB$428,BD$4,FALSE)</f>
        <v>#REF!</v>
      </c>
      <c r="BE18" s="12" t="e">
        <f>VLOOKUP($A18,Sheet1!$B$5:$BB$428,BE$4,FALSE)</f>
        <v>#REF!</v>
      </c>
      <c r="BF18" s="12" t="e">
        <f>VLOOKUP($A18,Sheet1!$B$5:$BB$428,BF$4,FALSE)</f>
        <v>#REF!</v>
      </c>
      <c r="BG18" s="12" t="e">
        <f>VLOOKUP($A18,Sheet1!$B$5:$BB$428,BG$4,FALSE)</f>
        <v>#REF!</v>
      </c>
      <c r="BH18" s="12" t="e">
        <f>VLOOKUP($A18,Sheet1!$B$5:$BB$428,BH$4,FALSE)</f>
        <v>#REF!</v>
      </c>
      <c r="BI18" s="12" t="e">
        <f>VLOOKUP($A18,Sheet1!$B$5:$BB$428,BI$4,FALSE)</f>
        <v>#REF!</v>
      </c>
      <c r="BJ18" s="12" t="e">
        <f>VLOOKUP($A18,Sheet1!$B$5:$BB$428,BJ$4,FALSE)</f>
        <v>#REF!</v>
      </c>
      <c r="BK18" s="12" t="e">
        <f>VLOOKUP($A18,Sheet1!$B$5:$BB$428,BK$4,FALSE)</f>
        <v>#REF!</v>
      </c>
      <c r="BL18" s="12" t="e">
        <f>VLOOKUP($A18,Sheet1!$B$5:$BB$428,BL$4,FALSE)</f>
        <v>#REF!</v>
      </c>
      <c r="BM18" s="12" t="e">
        <f>VLOOKUP($A18,Sheet1!$B$5:$BB$428,BM$4,FALSE)</f>
        <v>#REF!</v>
      </c>
      <c r="BN18" s="12" t="e">
        <f>VLOOKUP($A18,Sheet1!$B$5:$BB$428,BN$4,FALSE)</f>
        <v>#REF!</v>
      </c>
      <c r="BO18" s="12" t="e">
        <f>VLOOKUP($A18,Sheet1!$B$5:$BB$428,BO$4,FALSE)</f>
        <v>#REF!</v>
      </c>
      <c r="BP18" s="12" t="e">
        <f>VLOOKUP($A18,Sheet1!$B$5:$BB$428,BP$4,FALSE)</f>
        <v>#REF!</v>
      </c>
      <c r="BQ18" s="12" t="e">
        <f>VLOOKUP($A18,Sheet1!$B$5:$BB$428,BQ$4,FALSE)</f>
        <v>#REF!</v>
      </c>
      <c r="BR18" s="12" t="e">
        <f>VLOOKUP($A18,Sheet1!$B$5:$BB$428,BR$4,FALSE)</f>
        <v>#REF!</v>
      </c>
      <c r="BS18" s="12" t="e">
        <f>VLOOKUP($A18,Sheet1!$B$5:$BB$428,BS$4,FALSE)</f>
        <v>#REF!</v>
      </c>
      <c r="BT18" s="12" t="e">
        <f>VLOOKUP($A18,Sheet1!$B$5:$BB$428,BT$4,FALSE)</f>
        <v>#REF!</v>
      </c>
      <c r="BU18" s="12" t="e">
        <f>VLOOKUP($A18,Sheet1!$B$5:$BB$428,BU$4,FALSE)</f>
        <v>#REF!</v>
      </c>
    </row>
    <row r="19" spans="1:73" x14ac:dyDescent="0.3">
      <c r="A19" t="s">
        <v>137</v>
      </c>
      <c r="B19" t="str">
        <f>VLOOKUP(A19,classifications!A$3:C$336,3,FALSE)</f>
        <v>Urban with Significant Rural</v>
      </c>
      <c r="D19" s="12">
        <f>VLOOKUP($A19,Sheet1!$B$5:$AZ$428,2,FALSE)</f>
        <v>168550</v>
      </c>
      <c r="E19" s="12">
        <f>VLOOKUP($A19,Sheet1!$B$5:$AZ$428,3,FALSE)</f>
        <v>876</v>
      </c>
      <c r="F19" s="12">
        <f>VLOOKUP($A19,Sheet1!$B$5:$AZ$428,4,FALSE)</f>
        <v>759</v>
      </c>
      <c r="G19" s="12">
        <f>VLOOKUP($A19,Sheet1!$B$5:$AZ$428,5,FALSE)</f>
        <v>7754</v>
      </c>
      <c r="H19" s="12">
        <f>VLOOKUP($A19,Sheet1!$B$5:$AZ$428,6,FALSE)</f>
        <v>6826</v>
      </c>
      <c r="I19" s="12">
        <f>VLOOKUP($A19,Sheet1!$B$5:$AZ$428,7,FALSE)</f>
        <v>170691</v>
      </c>
      <c r="J19" s="12">
        <f>VLOOKUP($A19,Sheet1!$B$5:$AZ$428,8,FALSE)</f>
        <v>809</v>
      </c>
      <c r="K19" s="12">
        <f>VLOOKUP($A19,Sheet1!$B$5:$AZ$428,9,FALSE)</f>
        <v>670</v>
      </c>
      <c r="L19" s="12">
        <f>VLOOKUP($A19,Sheet1!$B$5:$AZ$428,10,FALSE)</f>
        <v>7931</v>
      </c>
      <c r="M19" s="12">
        <f>VLOOKUP($A19,Sheet1!$B$5:$AZ$428,11,FALSE)</f>
        <v>7107</v>
      </c>
      <c r="N19" s="12">
        <f>VLOOKUP($A19,Sheet1!$B$5:$AZ$428,12,FALSE)</f>
        <v>172050</v>
      </c>
      <c r="O19" s="12">
        <f>VLOOKUP($A19,Sheet1!$B$5:$AZ$428,13,FALSE)</f>
        <v>749</v>
      </c>
      <c r="P19" s="12">
        <f>VLOOKUP($A19,Sheet1!$B$5:$AZ$428,14,FALSE)</f>
        <v>748</v>
      </c>
      <c r="Q19" s="12">
        <f>VLOOKUP($A19,Sheet1!$B$5:$AZ$428,15,FALSE)</f>
        <v>7302</v>
      </c>
      <c r="R19" s="12">
        <f>VLOOKUP($A19,Sheet1!$B$5:$AZ$428,16,FALSE)</f>
        <v>7098</v>
      </c>
      <c r="S19" s="12">
        <f>VLOOKUP($A19,Sheet1!$B$5:$AZ$428,17,FALSE)</f>
        <v>173374</v>
      </c>
      <c r="T19" s="12">
        <f>VLOOKUP($A19,Sheet1!$B$5:$AZ$428,18,FALSE)</f>
        <v>931</v>
      </c>
      <c r="U19" s="12">
        <f>VLOOKUP($A19,Sheet1!$B$5:$AZ$428,19,FALSE)</f>
        <v>489</v>
      </c>
      <c r="V19" s="12">
        <f>VLOOKUP($A19,Sheet1!$B$5:$AZ$428,20,FALSE)</f>
        <v>7613</v>
      </c>
      <c r="W19" s="12">
        <f>VLOOKUP($A19,Sheet1!$B$5:$AZ$428,21,FALSE)</f>
        <v>7622</v>
      </c>
      <c r="X19" s="12">
        <f>VLOOKUP($A19,Sheet1!$B$5:$AZ$428,22,FALSE)</f>
        <v>174340</v>
      </c>
      <c r="Y19" s="12">
        <f>VLOOKUP($A19,Sheet1!$B$5:$AZ$428,23,FALSE)</f>
        <v>955</v>
      </c>
      <c r="Z19" s="12">
        <f>VLOOKUP($A19,Sheet1!$B$5:$AZ$428,24,FALSE)</f>
        <v>595</v>
      </c>
      <c r="AA19" s="12">
        <f>VLOOKUP($A19,Sheet1!$B$5:$AZ$428,25,FALSE)</f>
        <v>7497</v>
      </c>
      <c r="AB19" s="12">
        <f>VLOOKUP($A19,Sheet1!$B$5:$AZ$428,26,FALSE)</f>
        <v>7603</v>
      </c>
      <c r="AC19" s="12">
        <f>VLOOKUP($A19,Sheet1!$B$5:$AZ$428,27,FALSE)</f>
        <v>175226</v>
      </c>
      <c r="AD19" s="12">
        <f>VLOOKUP($A19,Sheet1!$B$5:$AZ$428,28,FALSE)</f>
        <v>986</v>
      </c>
      <c r="AE19" s="12">
        <f>VLOOKUP($A19,Sheet1!$B$5:$AZ$428,29,FALSE)</f>
        <v>539</v>
      </c>
      <c r="AF19" s="12">
        <f>VLOOKUP($A19,Sheet1!$B$5:$AZ$428,30,FALSE)</f>
        <v>6949</v>
      </c>
      <c r="AG19" s="12">
        <f>VLOOKUP($A19,Sheet1!$B$5:$AZ$428,31,FALSE)</f>
        <v>7463</v>
      </c>
      <c r="AH19" s="12">
        <f>VLOOKUP($A19,Sheet1!$B$5:$AZ$428,32,FALSE)</f>
        <v>175337</v>
      </c>
      <c r="AI19" s="12">
        <f>VLOOKUP($A19,Sheet1!$B$5:$AZ$428,33,FALSE)</f>
        <v>855</v>
      </c>
      <c r="AJ19" s="12">
        <f>VLOOKUP($A19,Sheet1!$B$5:$AZ$428,34,FALSE)</f>
        <v>677</v>
      </c>
      <c r="AK19" s="12">
        <f>VLOOKUP($A19,Sheet1!$B$5:$AZ$428,35,FALSE)</f>
        <v>8261</v>
      </c>
      <c r="AL19" s="12">
        <f>VLOOKUP($A19,Sheet1!$B$5:$AZ$428,36,FALSE)</f>
        <v>9081</v>
      </c>
      <c r="AM19" s="12">
        <f>VLOOKUP($A19,Sheet1!$B$5:$AZ$428,37,FALSE)</f>
        <v>175729</v>
      </c>
      <c r="AN19" s="12">
        <f>VLOOKUP($A19,Sheet1!$B$5:$AZ$428,38,FALSE)</f>
        <v>953</v>
      </c>
      <c r="AO19" s="12">
        <f>VLOOKUP($A19,Sheet1!$B$5:$AZ$428,39,FALSE)</f>
        <v>838</v>
      </c>
      <c r="AP19" s="12">
        <f>VLOOKUP($A19,Sheet1!$B$5:$AZ$428,40,FALSE)</f>
        <v>8414</v>
      </c>
      <c r="AQ19" s="12">
        <f>VLOOKUP($A19,Sheet1!$B$5:$AZ$428,41,FALSE)</f>
        <v>8602</v>
      </c>
      <c r="AR19" s="12">
        <f>VLOOKUP($A19,Sheet1!$B$5:$AZ$428,42,FALSE)</f>
        <v>176582</v>
      </c>
      <c r="AS19" s="12">
        <f>VLOOKUP($A19,Sheet1!$B$5:$AZ$428,43,FALSE)</f>
        <v>780</v>
      </c>
      <c r="AT19" s="12">
        <f>VLOOKUP($A19,Sheet1!$B$5:$AZ$428,44,FALSE)</f>
        <v>833</v>
      </c>
      <c r="AU19" s="12">
        <f>VLOOKUP($A19,Sheet1!$B$5:$AZ$428,45,FALSE)</f>
        <v>9032</v>
      </c>
      <c r="AV19" s="12">
        <f>VLOOKUP($A19,Sheet1!$B$5:$AZ$428,46,FALSE)</f>
        <v>8742</v>
      </c>
      <c r="AW19" s="12">
        <f>VLOOKUP($A19,Sheet1!$B$5:$AZ$428,47,FALSE)</f>
        <v>177760</v>
      </c>
      <c r="AX19" s="12">
        <f>VLOOKUP($A19,Sheet1!$B$5:$AZ$428,48,FALSE)</f>
        <v>732</v>
      </c>
      <c r="AY19" s="12">
        <f>VLOOKUP($A19,Sheet1!$B$5:$AZ$428,49,FALSE)</f>
        <v>727</v>
      </c>
      <c r="AZ19" s="12">
        <f>VLOOKUP($A19,Sheet1!$B$5:$AZ$428,50,FALSE)</f>
        <v>8073</v>
      </c>
      <c r="BA19" s="12">
        <f>VLOOKUP($A19,Sheet1!$B$5:$AZ$428,51,FALSE)</f>
        <v>7352</v>
      </c>
      <c r="BB19" s="12">
        <f>VLOOKUP($A19,Sheet1!$B$5:$BB$428,BB$4,FALSE)</f>
        <v>0</v>
      </c>
      <c r="BC19" s="12">
        <f>VLOOKUP($A19,Sheet1!$B$5:$BB$428,BC$4,FALSE)</f>
        <v>0</v>
      </c>
      <c r="BD19" s="12" t="e">
        <f>VLOOKUP($A19,Sheet1!$B$5:$BB$428,BD$4,FALSE)</f>
        <v>#REF!</v>
      </c>
      <c r="BE19" s="12" t="e">
        <f>VLOOKUP($A19,Sheet1!$B$5:$BB$428,BE$4,FALSE)</f>
        <v>#REF!</v>
      </c>
      <c r="BF19" s="12" t="e">
        <f>VLOOKUP($A19,Sheet1!$B$5:$BB$428,BF$4,FALSE)</f>
        <v>#REF!</v>
      </c>
      <c r="BG19" s="12" t="e">
        <f>VLOOKUP($A19,Sheet1!$B$5:$BB$428,BG$4,FALSE)</f>
        <v>#REF!</v>
      </c>
      <c r="BH19" s="12" t="e">
        <f>VLOOKUP($A19,Sheet1!$B$5:$BB$428,BH$4,FALSE)</f>
        <v>#REF!</v>
      </c>
      <c r="BI19" s="12" t="e">
        <f>VLOOKUP($A19,Sheet1!$B$5:$BB$428,BI$4,FALSE)</f>
        <v>#REF!</v>
      </c>
      <c r="BJ19" s="12" t="e">
        <f>VLOOKUP($A19,Sheet1!$B$5:$BB$428,BJ$4,FALSE)</f>
        <v>#REF!</v>
      </c>
      <c r="BK19" s="12" t="e">
        <f>VLOOKUP($A19,Sheet1!$B$5:$BB$428,BK$4,FALSE)</f>
        <v>#REF!</v>
      </c>
      <c r="BL19" s="12" t="e">
        <f>VLOOKUP($A19,Sheet1!$B$5:$BB$428,BL$4,FALSE)</f>
        <v>#REF!</v>
      </c>
      <c r="BM19" s="12" t="e">
        <f>VLOOKUP($A19,Sheet1!$B$5:$BB$428,BM$4,FALSE)</f>
        <v>#REF!</v>
      </c>
      <c r="BN19" s="12" t="e">
        <f>VLOOKUP($A19,Sheet1!$B$5:$BB$428,BN$4,FALSE)</f>
        <v>#REF!</v>
      </c>
      <c r="BO19" s="12" t="e">
        <f>VLOOKUP($A19,Sheet1!$B$5:$BB$428,BO$4,FALSE)</f>
        <v>#REF!</v>
      </c>
      <c r="BP19" s="12" t="e">
        <f>VLOOKUP($A19,Sheet1!$B$5:$BB$428,BP$4,FALSE)</f>
        <v>#REF!</v>
      </c>
      <c r="BQ19" s="12" t="e">
        <f>VLOOKUP($A19,Sheet1!$B$5:$BB$428,BQ$4,FALSE)</f>
        <v>#REF!</v>
      </c>
      <c r="BR19" s="12" t="e">
        <f>VLOOKUP($A19,Sheet1!$B$5:$BB$428,BR$4,FALSE)</f>
        <v>#REF!</v>
      </c>
      <c r="BS19" s="12" t="e">
        <f>VLOOKUP($A19,Sheet1!$B$5:$BB$428,BS$4,FALSE)</f>
        <v>#REF!</v>
      </c>
      <c r="BT19" s="12" t="e">
        <f>VLOOKUP($A19,Sheet1!$B$5:$BB$428,BT$4,FALSE)</f>
        <v>#REF!</v>
      </c>
      <c r="BU19" s="12" t="e">
        <f>VLOOKUP($A19,Sheet1!$B$5:$BB$428,BU$4,FALSE)</f>
        <v>#REF!</v>
      </c>
    </row>
    <row r="20" spans="1:73" x14ac:dyDescent="0.3">
      <c r="A20" t="s">
        <v>139</v>
      </c>
      <c r="B20" t="str">
        <f>VLOOKUP(A20,classifications!A$3:C$336,3,FALSE)</f>
        <v>Predominantly Rural</v>
      </c>
      <c r="D20" s="12">
        <f>VLOOKUP($A20,Sheet1!$B$5:$AZ$428,2,FALSE)</f>
        <v>113003</v>
      </c>
      <c r="E20" s="12">
        <f>VLOOKUP($A20,Sheet1!$B$5:$AZ$428,3,FALSE)</f>
        <v>352</v>
      </c>
      <c r="F20" s="12">
        <f>VLOOKUP($A20,Sheet1!$B$5:$AZ$428,4,FALSE)</f>
        <v>168</v>
      </c>
      <c r="G20" s="12">
        <f>VLOOKUP($A20,Sheet1!$B$5:$AZ$428,5,FALSE)</f>
        <v>3752</v>
      </c>
      <c r="H20" s="12">
        <f>VLOOKUP($A20,Sheet1!$B$5:$AZ$428,6,FALSE)</f>
        <v>3873</v>
      </c>
      <c r="I20" s="12">
        <f>VLOOKUP($A20,Sheet1!$B$5:$AZ$428,7,FALSE)</f>
        <v>113235</v>
      </c>
      <c r="J20" s="12">
        <f>VLOOKUP($A20,Sheet1!$B$5:$AZ$428,8,FALSE)</f>
        <v>311</v>
      </c>
      <c r="K20" s="12">
        <f>VLOOKUP($A20,Sheet1!$B$5:$AZ$428,9,FALSE)</f>
        <v>188</v>
      </c>
      <c r="L20" s="12">
        <f>VLOOKUP($A20,Sheet1!$B$5:$AZ$428,10,FALSE)</f>
        <v>4075</v>
      </c>
      <c r="M20" s="12">
        <f>VLOOKUP($A20,Sheet1!$B$5:$AZ$428,11,FALSE)</f>
        <v>4123</v>
      </c>
      <c r="N20" s="12">
        <f>VLOOKUP($A20,Sheet1!$B$5:$AZ$428,12,FALSE)</f>
        <v>113704</v>
      </c>
      <c r="O20" s="12">
        <f>VLOOKUP($A20,Sheet1!$B$5:$AZ$428,13,FALSE)</f>
        <v>344</v>
      </c>
      <c r="P20" s="12">
        <f>VLOOKUP($A20,Sheet1!$B$5:$AZ$428,14,FALSE)</f>
        <v>200</v>
      </c>
      <c r="Q20" s="12">
        <f>VLOOKUP($A20,Sheet1!$B$5:$AZ$428,15,FALSE)</f>
        <v>4313</v>
      </c>
      <c r="R20" s="12">
        <f>VLOOKUP($A20,Sheet1!$B$5:$AZ$428,16,FALSE)</f>
        <v>3985</v>
      </c>
      <c r="S20" s="12">
        <f>VLOOKUP($A20,Sheet1!$B$5:$AZ$428,17,FALSE)</f>
        <v>114256</v>
      </c>
      <c r="T20" s="12">
        <f>VLOOKUP($A20,Sheet1!$B$5:$AZ$428,18,FALSE)</f>
        <v>457</v>
      </c>
      <c r="U20" s="12">
        <f>VLOOKUP($A20,Sheet1!$B$5:$AZ$428,19,FALSE)</f>
        <v>145</v>
      </c>
      <c r="V20" s="12">
        <f>VLOOKUP($A20,Sheet1!$B$5:$AZ$428,20,FALSE)</f>
        <v>4374</v>
      </c>
      <c r="W20" s="12">
        <f>VLOOKUP($A20,Sheet1!$B$5:$AZ$428,21,FALSE)</f>
        <v>4304</v>
      </c>
      <c r="X20" s="12">
        <f>VLOOKUP($A20,Sheet1!$B$5:$AZ$428,22,FALSE)</f>
        <v>114689</v>
      </c>
      <c r="Y20" s="12">
        <f>VLOOKUP($A20,Sheet1!$B$5:$AZ$428,23,FALSE)</f>
        <v>444</v>
      </c>
      <c r="Z20" s="12">
        <f>VLOOKUP($A20,Sheet1!$B$5:$AZ$428,24,FALSE)</f>
        <v>149</v>
      </c>
      <c r="AA20" s="12">
        <f>VLOOKUP($A20,Sheet1!$B$5:$AZ$428,25,FALSE)</f>
        <v>4194</v>
      </c>
      <c r="AB20" s="12">
        <f>VLOOKUP($A20,Sheet1!$B$5:$AZ$428,26,FALSE)</f>
        <v>3942</v>
      </c>
      <c r="AC20" s="12">
        <f>VLOOKUP($A20,Sheet1!$B$5:$AZ$428,27,FALSE)</f>
        <v>115212</v>
      </c>
      <c r="AD20" s="12">
        <f>VLOOKUP($A20,Sheet1!$B$5:$AZ$428,28,FALSE)</f>
        <v>512</v>
      </c>
      <c r="AE20" s="12">
        <f>VLOOKUP($A20,Sheet1!$B$5:$AZ$428,29,FALSE)</f>
        <v>137</v>
      </c>
      <c r="AF20" s="12">
        <f>VLOOKUP($A20,Sheet1!$B$5:$AZ$428,30,FALSE)</f>
        <v>4130</v>
      </c>
      <c r="AG20" s="12">
        <f>VLOOKUP($A20,Sheet1!$B$5:$AZ$428,31,FALSE)</f>
        <v>4009</v>
      </c>
      <c r="AH20" s="12">
        <f>VLOOKUP($A20,Sheet1!$B$5:$AZ$428,32,FALSE)</f>
        <v>116304</v>
      </c>
      <c r="AI20" s="12">
        <f>VLOOKUP($A20,Sheet1!$B$5:$AZ$428,33,FALSE)</f>
        <v>435</v>
      </c>
      <c r="AJ20" s="12">
        <f>VLOOKUP($A20,Sheet1!$B$5:$AZ$428,34,FALSE)</f>
        <v>198</v>
      </c>
      <c r="AK20" s="12">
        <f>VLOOKUP($A20,Sheet1!$B$5:$AZ$428,35,FALSE)</f>
        <v>5169</v>
      </c>
      <c r="AL20" s="12">
        <f>VLOOKUP($A20,Sheet1!$B$5:$AZ$428,36,FALSE)</f>
        <v>4402</v>
      </c>
      <c r="AM20" s="12">
        <f>VLOOKUP($A20,Sheet1!$B$5:$AZ$428,37,FALSE)</f>
        <v>116839</v>
      </c>
      <c r="AN20" s="12">
        <f>VLOOKUP($A20,Sheet1!$B$5:$AZ$428,38,FALSE)</f>
        <v>444</v>
      </c>
      <c r="AO20" s="12">
        <f>VLOOKUP($A20,Sheet1!$B$5:$AZ$428,39,FALSE)</f>
        <v>395</v>
      </c>
      <c r="AP20" s="12">
        <f>VLOOKUP($A20,Sheet1!$B$5:$AZ$428,40,FALSE)</f>
        <v>5187</v>
      </c>
      <c r="AQ20" s="12">
        <f>VLOOKUP($A20,Sheet1!$B$5:$AZ$428,41,FALSE)</f>
        <v>4540</v>
      </c>
      <c r="AR20" s="12">
        <f>VLOOKUP($A20,Sheet1!$B$5:$AZ$428,42,FALSE)</f>
        <v>117459</v>
      </c>
      <c r="AS20" s="12">
        <f>VLOOKUP($A20,Sheet1!$B$5:$AZ$428,43,FALSE)</f>
        <v>403</v>
      </c>
      <c r="AT20" s="12">
        <f>VLOOKUP($A20,Sheet1!$B$5:$AZ$428,44,FALSE)</f>
        <v>246</v>
      </c>
      <c r="AU20" s="12">
        <f>VLOOKUP($A20,Sheet1!$B$5:$AZ$428,45,FALSE)</f>
        <v>5163</v>
      </c>
      <c r="AV20" s="12">
        <f>VLOOKUP($A20,Sheet1!$B$5:$AZ$428,46,FALSE)</f>
        <v>4575</v>
      </c>
      <c r="AW20" s="12">
        <f>VLOOKUP($A20,Sheet1!$B$5:$AZ$428,47,FALSE)</f>
        <v>118280</v>
      </c>
      <c r="AX20" s="12">
        <f>VLOOKUP($A20,Sheet1!$B$5:$AZ$428,48,FALSE)</f>
        <v>362</v>
      </c>
      <c r="AY20" s="12">
        <f>VLOOKUP($A20,Sheet1!$B$5:$AZ$428,49,FALSE)</f>
        <v>178</v>
      </c>
      <c r="AZ20" s="12">
        <f>VLOOKUP($A20,Sheet1!$B$5:$AZ$428,50,FALSE)</f>
        <v>4905</v>
      </c>
      <c r="BA20" s="12">
        <f>VLOOKUP($A20,Sheet1!$B$5:$AZ$428,51,FALSE)</f>
        <v>3988</v>
      </c>
      <c r="BB20" s="12">
        <f>VLOOKUP($A20,Sheet1!$B$5:$BB$428,BB$4,FALSE)</f>
        <v>0</v>
      </c>
      <c r="BC20" s="12">
        <f>VLOOKUP($A20,Sheet1!$B$5:$BB$428,BC$4,FALSE)</f>
        <v>0</v>
      </c>
      <c r="BD20" s="12" t="e">
        <f>VLOOKUP($A20,Sheet1!$B$5:$BB$428,BD$4,FALSE)</f>
        <v>#REF!</v>
      </c>
      <c r="BE20" s="12" t="e">
        <f>VLOOKUP($A20,Sheet1!$B$5:$BB$428,BE$4,FALSE)</f>
        <v>#REF!</v>
      </c>
      <c r="BF20" s="12" t="e">
        <f>VLOOKUP($A20,Sheet1!$B$5:$BB$428,BF$4,FALSE)</f>
        <v>#REF!</v>
      </c>
      <c r="BG20" s="12" t="e">
        <f>VLOOKUP($A20,Sheet1!$B$5:$BB$428,BG$4,FALSE)</f>
        <v>#REF!</v>
      </c>
      <c r="BH20" s="12" t="e">
        <f>VLOOKUP($A20,Sheet1!$B$5:$BB$428,BH$4,FALSE)</f>
        <v>#REF!</v>
      </c>
      <c r="BI20" s="12" t="e">
        <f>VLOOKUP($A20,Sheet1!$B$5:$BB$428,BI$4,FALSE)</f>
        <v>#REF!</v>
      </c>
      <c r="BJ20" s="12" t="e">
        <f>VLOOKUP($A20,Sheet1!$B$5:$BB$428,BJ$4,FALSE)</f>
        <v>#REF!</v>
      </c>
      <c r="BK20" s="12" t="e">
        <f>VLOOKUP($A20,Sheet1!$B$5:$BB$428,BK$4,FALSE)</f>
        <v>#REF!</v>
      </c>
      <c r="BL20" s="12" t="e">
        <f>VLOOKUP($A20,Sheet1!$B$5:$BB$428,BL$4,FALSE)</f>
        <v>#REF!</v>
      </c>
      <c r="BM20" s="12" t="e">
        <f>VLOOKUP($A20,Sheet1!$B$5:$BB$428,BM$4,FALSE)</f>
        <v>#REF!</v>
      </c>
      <c r="BN20" s="12" t="e">
        <f>VLOOKUP($A20,Sheet1!$B$5:$BB$428,BN$4,FALSE)</f>
        <v>#REF!</v>
      </c>
      <c r="BO20" s="12" t="e">
        <f>VLOOKUP($A20,Sheet1!$B$5:$BB$428,BO$4,FALSE)</f>
        <v>#REF!</v>
      </c>
      <c r="BP20" s="12" t="e">
        <f>VLOOKUP($A20,Sheet1!$B$5:$BB$428,BP$4,FALSE)</f>
        <v>#REF!</v>
      </c>
      <c r="BQ20" s="12" t="e">
        <f>VLOOKUP($A20,Sheet1!$B$5:$BB$428,BQ$4,FALSE)</f>
        <v>#REF!</v>
      </c>
      <c r="BR20" s="12" t="e">
        <f>VLOOKUP($A20,Sheet1!$B$5:$BB$428,BR$4,FALSE)</f>
        <v>#REF!</v>
      </c>
      <c r="BS20" s="12" t="e">
        <f>VLOOKUP($A20,Sheet1!$B$5:$BB$428,BS$4,FALSE)</f>
        <v>#REF!</v>
      </c>
      <c r="BT20" s="12" t="e">
        <f>VLOOKUP($A20,Sheet1!$B$5:$BB$428,BT$4,FALSE)</f>
        <v>#REF!</v>
      </c>
      <c r="BU20" s="12" t="e">
        <f>VLOOKUP($A20,Sheet1!$B$5:$BB$428,BU$4,FALSE)</f>
        <v>#REF!</v>
      </c>
    </row>
    <row r="21" spans="1:73" x14ac:dyDescent="0.3">
      <c r="A21" t="s">
        <v>141</v>
      </c>
      <c r="B21" t="str">
        <f>VLOOKUP(A21,classifications!A$3:C$336,3,FALSE)</f>
        <v>Urban with Significant Rural</v>
      </c>
      <c r="D21" s="12">
        <f>VLOOKUP($A21,Sheet1!$B$5:$AZ$428,2,FALSE)</f>
        <v>175538</v>
      </c>
      <c r="E21" s="12">
        <f>VLOOKUP($A21,Sheet1!$B$5:$AZ$428,3,FALSE)</f>
        <v>2722</v>
      </c>
      <c r="F21" s="12">
        <f>VLOOKUP($A21,Sheet1!$B$5:$AZ$428,4,FALSE)</f>
        <v>1526</v>
      </c>
      <c r="G21" s="12">
        <f>VLOOKUP($A21,Sheet1!$B$5:$AZ$428,5,FALSE)</f>
        <v>11395</v>
      </c>
      <c r="H21" s="12">
        <f>VLOOKUP($A21,Sheet1!$B$5:$AZ$428,6,FALSE)</f>
        <v>11163</v>
      </c>
      <c r="I21" s="12">
        <f>VLOOKUP($A21,Sheet1!$B$5:$AZ$428,7,FALSE)</f>
        <v>177196</v>
      </c>
      <c r="J21" s="12">
        <f>VLOOKUP($A21,Sheet1!$B$5:$AZ$428,8,FALSE)</f>
        <v>2177</v>
      </c>
      <c r="K21" s="12">
        <f>VLOOKUP($A21,Sheet1!$B$5:$AZ$428,9,FALSE)</f>
        <v>1314</v>
      </c>
      <c r="L21" s="12">
        <f>VLOOKUP($A21,Sheet1!$B$5:$AZ$428,10,FALSE)</f>
        <v>12255</v>
      </c>
      <c r="M21" s="12">
        <f>VLOOKUP($A21,Sheet1!$B$5:$AZ$428,11,FALSE)</f>
        <v>11720</v>
      </c>
      <c r="N21" s="12">
        <f>VLOOKUP($A21,Sheet1!$B$5:$AZ$428,12,FALSE)</f>
        <v>179460</v>
      </c>
      <c r="O21" s="12">
        <f>VLOOKUP($A21,Sheet1!$B$5:$AZ$428,13,FALSE)</f>
        <v>2410</v>
      </c>
      <c r="P21" s="12">
        <f>VLOOKUP($A21,Sheet1!$B$5:$AZ$428,14,FALSE)</f>
        <v>1091</v>
      </c>
      <c r="Q21" s="12">
        <f>VLOOKUP($A21,Sheet1!$B$5:$AZ$428,15,FALSE)</f>
        <v>12492</v>
      </c>
      <c r="R21" s="12">
        <f>VLOOKUP($A21,Sheet1!$B$5:$AZ$428,16,FALSE)</f>
        <v>11738</v>
      </c>
      <c r="S21" s="12">
        <f>VLOOKUP($A21,Sheet1!$B$5:$AZ$428,17,FALSE)</f>
        <v>181241</v>
      </c>
      <c r="T21" s="12">
        <f>VLOOKUP($A21,Sheet1!$B$5:$AZ$428,18,FALSE)</f>
        <v>2451</v>
      </c>
      <c r="U21" s="12">
        <f>VLOOKUP($A21,Sheet1!$B$5:$AZ$428,19,FALSE)</f>
        <v>1489</v>
      </c>
      <c r="V21" s="12">
        <f>VLOOKUP($A21,Sheet1!$B$5:$AZ$428,20,FALSE)</f>
        <v>13066</v>
      </c>
      <c r="W21" s="12">
        <f>VLOOKUP($A21,Sheet1!$B$5:$AZ$428,21,FALSE)</f>
        <v>12452</v>
      </c>
      <c r="X21" s="12">
        <f>VLOOKUP($A21,Sheet1!$B$5:$AZ$428,22,FALSE)</f>
        <v>184287</v>
      </c>
      <c r="Y21" s="12">
        <f>VLOOKUP($A21,Sheet1!$B$5:$AZ$428,23,FALSE)</f>
        <v>2861</v>
      </c>
      <c r="Z21" s="12">
        <f>VLOOKUP($A21,Sheet1!$B$5:$AZ$428,24,FALSE)</f>
        <v>1339</v>
      </c>
      <c r="AA21" s="12">
        <f>VLOOKUP($A21,Sheet1!$B$5:$AZ$428,25,FALSE)</f>
        <v>13545</v>
      </c>
      <c r="AB21" s="12">
        <f>VLOOKUP($A21,Sheet1!$B$5:$AZ$428,26,FALSE)</f>
        <v>12086</v>
      </c>
      <c r="AC21" s="12">
        <f>VLOOKUP($A21,Sheet1!$B$5:$AZ$428,27,FALSE)</f>
        <v>186946</v>
      </c>
      <c r="AD21" s="12">
        <f>VLOOKUP($A21,Sheet1!$B$5:$AZ$428,28,FALSE)</f>
        <v>2867</v>
      </c>
      <c r="AE21" s="12">
        <f>VLOOKUP($A21,Sheet1!$B$5:$AZ$428,29,FALSE)</f>
        <v>1767</v>
      </c>
      <c r="AF21" s="12">
        <f>VLOOKUP($A21,Sheet1!$B$5:$AZ$428,30,FALSE)</f>
        <v>13907</v>
      </c>
      <c r="AG21" s="12">
        <f>VLOOKUP($A21,Sheet1!$B$5:$AZ$428,31,FALSE)</f>
        <v>12540</v>
      </c>
      <c r="AH21" s="12">
        <f>VLOOKUP($A21,Sheet1!$B$5:$AZ$428,32,FALSE)</f>
        <v>188678</v>
      </c>
      <c r="AI21" s="12">
        <f>VLOOKUP($A21,Sheet1!$B$5:$AZ$428,33,FALSE)</f>
        <v>2389</v>
      </c>
      <c r="AJ21" s="12">
        <f>VLOOKUP($A21,Sheet1!$B$5:$AZ$428,34,FALSE)</f>
        <v>1555</v>
      </c>
      <c r="AK21" s="12">
        <f>VLOOKUP($A21,Sheet1!$B$5:$AZ$428,35,FALSE)</f>
        <v>15671</v>
      </c>
      <c r="AL21" s="12">
        <f>VLOOKUP($A21,Sheet1!$B$5:$AZ$428,36,FALSE)</f>
        <v>14753</v>
      </c>
      <c r="AM21" s="12">
        <f>VLOOKUP($A21,Sheet1!$B$5:$AZ$428,37,FALSE)</f>
        <v>192106</v>
      </c>
      <c r="AN21" s="12">
        <f>VLOOKUP($A21,Sheet1!$B$5:$AZ$428,38,FALSE)</f>
        <v>3029</v>
      </c>
      <c r="AO21" s="12">
        <f>VLOOKUP($A21,Sheet1!$B$5:$AZ$428,39,FALSE)</f>
        <v>1305</v>
      </c>
      <c r="AP21" s="12">
        <f>VLOOKUP($A21,Sheet1!$B$5:$AZ$428,40,FALSE)</f>
        <v>16746</v>
      </c>
      <c r="AQ21" s="12">
        <f>VLOOKUP($A21,Sheet1!$B$5:$AZ$428,41,FALSE)</f>
        <v>15192</v>
      </c>
      <c r="AR21" s="12">
        <f>VLOOKUP($A21,Sheet1!$B$5:$AZ$428,42,FALSE)</f>
        <v>193282</v>
      </c>
      <c r="AS21" s="12">
        <f>VLOOKUP($A21,Sheet1!$B$5:$AZ$428,43,FALSE)</f>
        <v>3065</v>
      </c>
      <c r="AT21" s="12">
        <f>VLOOKUP($A21,Sheet1!$B$5:$AZ$428,44,FALSE)</f>
        <v>2069</v>
      </c>
      <c r="AU21" s="12">
        <f>VLOOKUP($A21,Sheet1!$B$5:$AZ$428,45,FALSE)</f>
        <v>16895</v>
      </c>
      <c r="AV21" s="12">
        <f>VLOOKUP($A21,Sheet1!$B$5:$AZ$428,46,FALSE)</f>
        <v>16747</v>
      </c>
      <c r="AW21" s="12">
        <f>VLOOKUP($A21,Sheet1!$B$5:$AZ$428,47,FALSE)</f>
        <v>196357</v>
      </c>
      <c r="AX21" s="12">
        <f>VLOOKUP($A21,Sheet1!$B$5:$AZ$428,48,FALSE)</f>
        <v>3577</v>
      </c>
      <c r="AY21" s="12">
        <f>VLOOKUP($A21,Sheet1!$B$5:$AZ$428,49,FALSE)</f>
        <v>1612</v>
      </c>
      <c r="AZ21" s="12">
        <f>VLOOKUP($A21,Sheet1!$B$5:$AZ$428,50,FALSE)</f>
        <v>16596</v>
      </c>
      <c r="BA21" s="12">
        <f>VLOOKUP($A21,Sheet1!$B$5:$AZ$428,51,FALSE)</f>
        <v>15408</v>
      </c>
      <c r="BB21" s="12">
        <f>VLOOKUP($A21,Sheet1!$B$5:$BB$428,BB$4,FALSE)</f>
        <v>0</v>
      </c>
      <c r="BC21" s="12">
        <f>VLOOKUP($A21,Sheet1!$B$5:$BB$428,BC$4,FALSE)</f>
        <v>0</v>
      </c>
      <c r="BD21" s="12" t="e">
        <f>VLOOKUP($A21,Sheet1!$B$5:$BB$428,BD$4,FALSE)</f>
        <v>#REF!</v>
      </c>
      <c r="BE21" s="12" t="e">
        <f>VLOOKUP($A21,Sheet1!$B$5:$BB$428,BE$4,FALSE)</f>
        <v>#REF!</v>
      </c>
      <c r="BF21" s="12" t="e">
        <f>VLOOKUP($A21,Sheet1!$B$5:$BB$428,BF$4,FALSE)</f>
        <v>#REF!</v>
      </c>
      <c r="BG21" s="12" t="e">
        <f>VLOOKUP($A21,Sheet1!$B$5:$BB$428,BG$4,FALSE)</f>
        <v>#REF!</v>
      </c>
      <c r="BH21" s="12" t="e">
        <f>VLOOKUP($A21,Sheet1!$B$5:$BB$428,BH$4,FALSE)</f>
        <v>#REF!</v>
      </c>
      <c r="BI21" s="12" t="e">
        <f>VLOOKUP($A21,Sheet1!$B$5:$BB$428,BI$4,FALSE)</f>
        <v>#REF!</v>
      </c>
      <c r="BJ21" s="12" t="e">
        <f>VLOOKUP($A21,Sheet1!$B$5:$BB$428,BJ$4,FALSE)</f>
        <v>#REF!</v>
      </c>
      <c r="BK21" s="12" t="e">
        <f>VLOOKUP($A21,Sheet1!$B$5:$BB$428,BK$4,FALSE)</f>
        <v>#REF!</v>
      </c>
      <c r="BL21" s="12" t="e">
        <f>VLOOKUP($A21,Sheet1!$B$5:$BB$428,BL$4,FALSE)</f>
        <v>#REF!</v>
      </c>
      <c r="BM21" s="12" t="e">
        <f>VLOOKUP($A21,Sheet1!$B$5:$BB$428,BM$4,FALSE)</f>
        <v>#REF!</v>
      </c>
      <c r="BN21" s="12" t="e">
        <f>VLOOKUP($A21,Sheet1!$B$5:$BB$428,BN$4,FALSE)</f>
        <v>#REF!</v>
      </c>
      <c r="BO21" s="12" t="e">
        <f>VLOOKUP($A21,Sheet1!$B$5:$BB$428,BO$4,FALSE)</f>
        <v>#REF!</v>
      </c>
      <c r="BP21" s="12" t="e">
        <f>VLOOKUP($A21,Sheet1!$B$5:$BB$428,BP$4,FALSE)</f>
        <v>#REF!</v>
      </c>
      <c r="BQ21" s="12" t="e">
        <f>VLOOKUP($A21,Sheet1!$B$5:$BB$428,BQ$4,FALSE)</f>
        <v>#REF!</v>
      </c>
      <c r="BR21" s="12" t="e">
        <f>VLOOKUP($A21,Sheet1!$B$5:$BB$428,BR$4,FALSE)</f>
        <v>#REF!</v>
      </c>
      <c r="BS21" s="12" t="e">
        <f>VLOOKUP($A21,Sheet1!$B$5:$BB$428,BS$4,FALSE)</f>
        <v>#REF!</v>
      </c>
      <c r="BT21" s="12" t="e">
        <f>VLOOKUP($A21,Sheet1!$B$5:$BB$428,BT$4,FALSE)</f>
        <v>#REF!</v>
      </c>
      <c r="BU21" s="12" t="e">
        <f>VLOOKUP($A21,Sheet1!$B$5:$BB$428,BU$4,FALSE)</f>
        <v>#REF!</v>
      </c>
    </row>
    <row r="22" spans="1:73" x14ac:dyDescent="0.3">
      <c r="A22" t="s">
        <v>143</v>
      </c>
      <c r="B22" t="str">
        <f>VLOOKUP(A22,classifications!A$3:C$336,3,FALSE)</f>
        <v>Urban with Significant Rural</v>
      </c>
      <c r="D22" s="12">
        <f>VLOOKUP($A22,Sheet1!$B$5:$AZ$428,2,FALSE)</f>
        <v>157840</v>
      </c>
      <c r="E22" s="12">
        <f>VLOOKUP($A22,Sheet1!$B$5:$AZ$428,3,FALSE)</f>
        <v>1347</v>
      </c>
      <c r="F22" s="12">
        <f>VLOOKUP($A22,Sheet1!$B$5:$AZ$428,4,FALSE)</f>
        <v>1014</v>
      </c>
      <c r="G22" s="12">
        <f>VLOOKUP($A22,Sheet1!$B$5:$AZ$428,5,FALSE)</f>
        <v>7400</v>
      </c>
      <c r="H22" s="12">
        <f>VLOOKUP($A22,Sheet1!$B$5:$AZ$428,6,FALSE)</f>
        <v>6423</v>
      </c>
      <c r="I22" s="12">
        <f>VLOOKUP($A22,Sheet1!$B$5:$AZ$428,7,FALSE)</f>
        <v>159369</v>
      </c>
      <c r="J22" s="12">
        <f>VLOOKUP($A22,Sheet1!$B$5:$AZ$428,8,FALSE)</f>
        <v>1079</v>
      </c>
      <c r="K22" s="12">
        <f>VLOOKUP($A22,Sheet1!$B$5:$AZ$428,9,FALSE)</f>
        <v>908</v>
      </c>
      <c r="L22" s="12">
        <f>VLOOKUP($A22,Sheet1!$B$5:$AZ$428,10,FALSE)</f>
        <v>7676</v>
      </c>
      <c r="M22" s="12">
        <f>VLOOKUP($A22,Sheet1!$B$5:$AZ$428,11,FALSE)</f>
        <v>7203</v>
      </c>
      <c r="N22" s="12">
        <f>VLOOKUP($A22,Sheet1!$B$5:$AZ$428,12,FALSE)</f>
        <v>161553</v>
      </c>
      <c r="O22" s="12">
        <f>VLOOKUP($A22,Sheet1!$B$5:$AZ$428,13,FALSE)</f>
        <v>1115</v>
      </c>
      <c r="P22" s="12">
        <f>VLOOKUP($A22,Sheet1!$B$5:$AZ$428,14,FALSE)</f>
        <v>747</v>
      </c>
      <c r="Q22" s="12">
        <f>VLOOKUP($A22,Sheet1!$B$5:$AZ$428,15,FALSE)</f>
        <v>7937</v>
      </c>
      <c r="R22" s="12">
        <f>VLOOKUP($A22,Sheet1!$B$5:$AZ$428,16,FALSE)</f>
        <v>6869</v>
      </c>
      <c r="S22" s="12">
        <f>VLOOKUP($A22,Sheet1!$B$5:$AZ$428,17,FALSE)</f>
        <v>163999</v>
      </c>
      <c r="T22" s="12">
        <f>VLOOKUP($A22,Sheet1!$B$5:$AZ$428,18,FALSE)</f>
        <v>1419</v>
      </c>
      <c r="U22" s="12">
        <f>VLOOKUP($A22,Sheet1!$B$5:$AZ$428,19,FALSE)</f>
        <v>744</v>
      </c>
      <c r="V22" s="12">
        <f>VLOOKUP($A22,Sheet1!$B$5:$AZ$428,20,FALSE)</f>
        <v>8097</v>
      </c>
      <c r="W22" s="12">
        <f>VLOOKUP($A22,Sheet1!$B$5:$AZ$428,21,FALSE)</f>
        <v>7216</v>
      </c>
      <c r="X22" s="12">
        <f>VLOOKUP($A22,Sheet1!$B$5:$AZ$428,22,FALSE)</f>
        <v>166376</v>
      </c>
      <c r="Y22" s="12">
        <f>VLOOKUP($A22,Sheet1!$B$5:$AZ$428,23,FALSE)</f>
        <v>1651</v>
      </c>
      <c r="Z22" s="12">
        <f>VLOOKUP($A22,Sheet1!$B$5:$AZ$428,24,FALSE)</f>
        <v>753</v>
      </c>
      <c r="AA22" s="12">
        <f>VLOOKUP($A22,Sheet1!$B$5:$AZ$428,25,FALSE)</f>
        <v>8168</v>
      </c>
      <c r="AB22" s="12">
        <f>VLOOKUP($A22,Sheet1!$B$5:$AZ$428,26,FALSE)</f>
        <v>7301</v>
      </c>
      <c r="AC22" s="12">
        <f>VLOOKUP($A22,Sheet1!$B$5:$AZ$428,27,FALSE)</f>
        <v>168814</v>
      </c>
      <c r="AD22" s="12">
        <f>VLOOKUP($A22,Sheet1!$B$5:$AZ$428,28,FALSE)</f>
        <v>1816</v>
      </c>
      <c r="AE22" s="12">
        <f>VLOOKUP($A22,Sheet1!$B$5:$AZ$428,29,FALSE)</f>
        <v>1181</v>
      </c>
      <c r="AF22" s="12">
        <f>VLOOKUP($A22,Sheet1!$B$5:$AZ$428,30,FALSE)</f>
        <v>8290</v>
      </c>
      <c r="AG22" s="12">
        <f>VLOOKUP($A22,Sheet1!$B$5:$AZ$428,31,FALSE)</f>
        <v>7300</v>
      </c>
      <c r="AH22" s="12">
        <f>VLOOKUP($A22,Sheet1!$B$5:$AZ$428,32,FALSE)</f>
        <v>169912</v>
      </c>
      <c r="AI22" s="12">
        <f>VLOOKUP($A22,Sheet1!$B$5:$AZ$428,33,FALSE)</f>
        <v>1465</v>
      </c>
      <c r="AJ22" s="12">
        <f>VLOOKUP($A22,Sheet1!$B$5:$AZ$428,34,FALSE)</f>
        <v>1127</v>
      </c>
      <c r="AK22" s="12">
        <f>VLOOKUP($A22,Sheet1!$B$5:$AZ$428,35,FALSE)</f>
        <v>9038</v>
      </c>
      <c r="AL22" s="12">
        <f>VLOOKUP($A22,Sheet1!$B$5:$AZ$428,36,FALSE)</f>
        <v>8916</v>
      </c>
      <c r="AM22" s="12">
        <f>VLOOKUP($A22,Sheet1!$B$5:$AZ$428,37,FALSE)</f>
        <v>171623</v>
      </c>
      <c r="AN22" s="12">
        <f>VLOOKUP($A22,Sheet1!$B$5:$AZ$428,38,FALSE)</f>
        <v>1575</v>
      </c>
      <c r="AO22" s="12">
        <f>VLOOKUP($A22,Sheet1!$B$5:$AZ$428,39,FALSE)</f>
        <v>1350</v>
      </c>
      <c r="AP22" s="12">
        <f>VLOOKUP($A22,Sheet1!$B$5:$AZ$428,40,FALSE)</f>
        <v>9239</v>
      </c>
      <c r="AQ22" s="12">
        <f>VLOOKUP($A22,Sheet1!$B$5:$AZ$428,41,FALSE)</f>
        <v>8474</v>
      </c>
      <c r="AR22" s="12">
        <f>VLOOKUP($A22,Sheet1!$B$5:$AZ$428,42,FALSE)</f>
        <v>173292</v>
      </c>
      <c r="AS22" s="12">
        <f>VLOOKUP($A22,Sheet1!$B$5:$AZ$428,43,FALSE)</f>
        <v>1447</v>
      </c>
      <c r="AT22" s="12">
        <f>VLOOKUP($A22,Sheet1!$B$5:$AZ$428,44,FALSE)</f>
        <v>1212</v>
      </c>
      <c r="AU22" s="12">
        <f>VLOOKUP($A22,Sheet1!$B$5:$AZ$428,45,FALSE)</f>
        <v>9432</v>
      </c>
      <c r="AV22" s="12">
        <f>VLOOKUP($A22,Sheet1!$B$5:$AZ$428,46,FALSE)</f>
        <v>8604</v>
      </c>
      <c r="AW22" s="12">
        <f>VLOOKUP($A22,Sheet1!$B$5:$AZ$428,47,FALSE)</f>
        <v>174687</v>
      </c>
      <c r="AX22" s="12">
        <f>VLOOKUP($A22,Sheet1!$B$5:$AZ$428,48,FALSE)</f>
        <v>1322</v>
      </c>
      <c r="AY22" s="12">
        <f>VLOOKUP($A22,Sheet1!$B$5:$AZ$428,49,FALSE)</f>
        <v>1041</v>
      </c>
      <c r="AZ22" s="12">
        <f>VLOOKUP($A22,Sheet1!$B$5:$AZ$428,50,FALSE)</f>
        <v>8420</v>
      </c>
      <c r="BA22" s="12">
        <f>VLOOKUP($A22,Sheet1!$B$5:$AZ$428,51,FALSE)</f>
        <v>7699</v>
      </c>
      <c r="BB22" s="12">
        <f>VLOOKUP($A22,Sheet1!$B$5:$BB$428,BB$4,FALSE)</f>
        <v>0</v>
      </c>
      <c r="BC22" s="12">
        <f>VLOOKUP($A22,Sheet1!$B$5:$BB$428,BC$4,FALSE)</f>
        <v>0</v>
      </c>
      <c r="BD22" s="12" t="e">
        <f>VLOOKUP($A22,Sheet1!$B$5:$BB$428,BD$4,FALSE)</f>
        <v>#REF!</v>
      </c>
      <c r="BE22" s="12" t="e">
        <f>VLOOKUP($A22,Sheet1!$B$5:$BB$428,BE$4,FALSE)</f>
        <v>#REF!</v>
      </c>
      <c r="BF22" s="12" t="e">
        <f>VLOOKUP($A22,Sheet1!$B$5:$BB$428,BF$4,FALSE)</f>
        <v>#REF!</v>
      </c>
      <c r="BG22" s="12" t="e">
        <f>VLOOKUP($A22,Sheet1!$B$5:$BB$428,BG$4,FALSE)</f>
        <v>#REF!</v>
      </c>
      <c r="BH22" s="12" t="e">
        <f>VLOOKUP($A22,Sheet1!$B$5:$BB$428,BH$4,FALSE)</f>
        <v>#REF!</v>
      </c>
      <c r="BI22" s="12" t="e">
        <f>VLOOKUP($A22,Sheet1!$B$5:$BB$428,BI$4,FALSE)</f>
        <v>#REF!</v>
      </c>
      <c r="BJ22" s="12" t="e">
        <f>VLOOKUP($A22,Sheet1!$B$5:$BB$428,BJ$4,FALSE)</f>
        <v>#REF!</v>
      </c>
      <c r="BK22" s="12" t="e">
        <f>VLOOKUP($A22,Sheet1!$B$5:$BB$428,BK$4,FALSE)</f>
        <v>#REF!</v>
      </c>
      <c r="BL22" s="12" t="e">
        <f>VLOOKUP($A22,Sheet1!$B$5:$BB$428,BL$4,FALSE)</f>
        <v>#REF!</v>
      </c>
      <c r="BM22" s="12" t="e">
        <f>VLOOKUP($A22,Sheet1!$B$5:$BB$428,BM$4,FALSE)</f>
        <v>#REF!</v>
      </c>
      <c r="BN22" s="12" t="e">
        <f>VLOOKUP($A22,Sheet1!$B$5:$BB$428,BN$4,FALSE)</f>
        <v>#REF!</v>
      </c>
      <c r="BO22" s="12" t="e">
        <f>VLOOKUP($A22,Sheet1!$B$5:$BB$428,BO$4,FALSE)</f>
        <v>#REF!</v>
      </c>
      <c r="BP22" s="12" t="e">
        <f>VLOOKUP($A22,Sheet1!$B$5:$BB$428,BP$4,FALSE)</f>
        <v>#REF!</v>
      </c>
      <c r="BQ22" s="12" t="e">
        <f>VLOOKUP($A22,Sheet1!$B$5:$BB$428,BQ$4,FALSE)</f>
        <v>#REF!</v>
      </c>
      <c r="BR22" s="12" t="e">
        <f>VLOOKUP($A22,Sheet1!$B$5:$BB$428,BR$4,FALSE)</f>
        <v>#REF!</v>
      </c>
      <c r="BS22" s="12" t="e">
        <f>VLOOKUP($A22,Sheet1!$B$5:$BB$428,BS$4,FALSE)</f>
        <v>#REF!</v>
      </c>
      <c r="BT22" s="12" t="e">
        <f>VLOOKUP($A22,Sheet1!$B$5:$BB$428,BT$4,FALSE)</f>
        <v>#REF!</v>
      </c>
      <c r="BU22" s="12" t="e">
        <f>VLOOKUP($A22,Sheet1!$B$5:$BB$428,BU$4,FALSE)</f>
        <v>#REF!</v>
      </c>
    </row>
    <row r="23" spans="1:73" x14ac:dyDescent="0.3">
      <c r="A23" t="s">
        <v>146</v>
      </c>
      <c r="B23" t="str">
        <f>VLOOKUP(A23,classifications!A$3:C$336,3,FALSE)</f>
        <v>Predominantly Urban</v>
      </c>
      <c r="D23" s="12">
        <f>VLOOKUP($A23,Sheet1!$B$5:$AZ$428,2,FALSE)</f>
        <v>232774</v>
      </c>
      <c r="E23" s="12">
        <f>VLOOKUP($A23,Sheet1!$B$5:$AZ$428,3,FALSE)</f>
        <v>1214</v>
      </c>
      <c r="F23" s="12">
        <f>VLOOKUP($A23,Sheet1!$B$5:$AZ$428,4,FALSE)</f>
        <v>280</v>
      </c>
      <c r="G23" s="12">
        <f>VLOOKUP($A23,Sheet1!$B$5:$AZ$428,5,FALSE)</f>
        <v>9994</v>
      </c>
      <c r="H23" s="12">
        <f>VLOOKUP($A23,Sheet1!$B$5:$AZ$428,6,FALSE)</f>
        <v>9920</v>
      </c>
      <c r="I23" s="12">
        <f>VLOOKUP($A23,Sheet1!$B$5:$AZ$428,7,FALSE)</f>
        <v>234308</v>
      </c>
      <c r="J23" s="12">
        <f>VLOOKUP($A23,Sheet1!$B$5:$AZ$428,8,FALSE)</f>
        <v>960</v>
      </c>
      <c r="K23" s="12">
        <f>VLOOKUP($A23,Sheet1!$B$5:$AZ$428,9,FALSE)</f>
        <v>429</v>
      </c>
      <c r="L23" s="12">
        <f>VLOOKUP($A23,Sheet1!$B$5:$AZ$428,10,FALSE)</f>
        <v>11094</v>
      </c>
      <c r="M23" s="12">
        <f>VLOOKUP($A23,Sheet1!$B$5:$AZ$428,11,FALSE)</f>
        <v>11358</v>
      </c>
      <c r="N23" s="12">
        <f>VLOOKUP($A23,Sheet1!$B$5:$AZ$428,12,FALSE)</f>
        <v>236816</v>
      </c>
      <c r="O23" s="12">
        <f>VLOOKUP($A23,Sheet1!$B$5:$AZ$428,13,FALSE)</f>
        <v>970</v>
      </c>
      <c r="P23" s="12">
        <f>VLOOKUP($A23,Sheet1!$B$5:$AZ$428,14,FALSE)</f>
        <v>364</v>
      </c>
      <c r="Q23" s="12">
        <f>VLOOKUP($A23,Sheet1!$B$5:$AZ$428,15,FALSE)</f>
        <v>11435</v>
      </c>
      <c r="R23" s="12">
        <f>VLOOKUP($A23,Sheet1!$B$5:$AZ$428,16,FALSE)</f>
        <v>10590</v>
      </c>
      <c r="S23" s="12">
        <f>VLOOKUP($A23,Sheet1!$B$5:$AZ$428,17,FALSE)</f>
        <v>240016</v>
      </c>
      <c r="T23" s="12">
        <f>VLOOKUP($A23,Sheet1!$B$5:$AZ$428,18,FALSE)</f>
        <v>1144</v>
      </c>
      <c r="U23" s="12">
        <f>VLOOKUP($A23,Sheet1!$B$5:$AZ$428,19,FALSE)</f>
        <v>415</v>
      </c>
      <c r="V23" s="12">
        <f>VLOOKUP($A23,Sheet1!$B$5:$AZ$428,20,FALSE)</f>
        <v>12228</v>
      </c>
      <c r="W23" s="12">
        <f>VLOOKUP($A23,Sheet1!$B$5:$AZ$428,21,FALSE)</f>
        <v>10955</v>
      </c>
      <c r="X23" s="12">
        <f>VLOOKUP($A23,Sheet1!$B$5:$AZ$428,22,FALSE)</f>
        <v>242387</v>
      </c>
      <c r="Y23" s="12">
        <f>VLOOKUP($A23,Sheet1!$B$5:$AZ$428,23,FALSE)</f>
        <v>1284</v>
      </c>
      <c r="Z23" s="12">
        <f>VLOOKUP($A23,Sheet1!$B$5:$AZ$428,24,FALSE)</f>
        <v>430</v>
      </c>
      <c r="AA23" s="12">
        <f>VLOOKUP($A23,Sheet1!$B$5:$AZ$428,25,FALSE)</f>
        <v>12355</v>
      </c>
      <c r="AB23" s="12">
        <f>VLOOKUP($A23,Sheet1!$B$5:$AZ$428,26,FALSE)</f>
        <v>11942</v>
      </c>
      <c r="AC23" s="12">
        <f>VLOOKUP($A23,Sheet1!$B$5:$AZ$428,27,FALSE)</f>
        <v>245095</v>
      </c>
      <c r="AD23" s="12">
        <f>VLOOKUP($A23,Sheet1!$B$5:$AZ$428,28,FALSE)</f>
        <v>1408</v>
      </c>
      <c r="AE23" s="12">
        <f>VLOOKUP($A23,Sheet1!$B$5:$AZ$428,29,FALSE)</f>
        <v>523</v>
      </c>
      <c r="AF23" s="12">
        <f>VLOOKUP($A23,Sheet1!$B$5:$AZ$428,30,FALSE)</f>
        <v>12496</v>
      </c>
      <c r="AG23" s="12">
        <f>VLOOKUP($A23,Sheet1!$B$5:$AZ$428,31,FALSE)</f>
        <v>11765</v>
      </c>
      <c r="AH23" s="12">
        <f>VLOOKUP($A23,Sheet1!$B$5:$AZ$428,32,FALSE)</f>
        <v>246124</v>
      </c>
      <c r="AI23" s="12">
        <f>VLOOKUP($A23,Sheet1!$B$5:$AZ$428,33,FALSE)</f>
        <v>1159</v>
      </c>
      <c r="AJ23" s="12">
        <f>VLOOKUP($A23,Sheet1!$B$5:$AZ$428,34,FALSE)</f>
        <v>556</v>
      </c>
      <c r="AK23" s="12">
        <f>VLOOKUP($A23,Sheet1!$B$5:$AZ$428,35,FALSE)</f>
        <v>13393</v>
      </c>
      <c r="AL23" s="12">
        <f>VLOOKUP($A23,Sheet1!$B$5:$AZ$428,36,FALSE)</f>
        <v>14008</v>
      </c>
      <c r="AM23" s="12">
        <f>VLOOKUP($A23,Sheet1!$B$5:$AZ$428,37,FALSE)</f>
        <v>247258</v>
      </c>
      <c r="AN23" s="12">
        <f>VLOOKUP($A23,Sheet1!$B$5:$AZ$428,38,FALSE)</f>
        <v>1273</v>
      </c>
      <c r="AO23" s="12">
        <f>VLOOKUP($A23,Sheet1!$B$5:$AZ$428,39,FALSE)</f>
        <v>439</v>
      </c>
      <c r="AP23" s="12">
        <f>VLOOKUP($A23,Sheet1!$B$5:$AZ$428,40,FALSE)</f>
        <v>13688</v>
      </c>
      <c r="AQ23" s="12">
        <f>VLOOKUP($A23,Sheet1!$B$5:$AZ$428,41,FALSE)</f>
        <v>14387</v>
      </c>
      <c r="AR23" s="12">
        <f>VLOOKUP($A23,Sheet1!$B$5:$AZ$428,42,FALSE)</f>
        <v>248287</v>
      </c>
      <c r="AS23" s="12">
        <f>VLOOKUP($A23,Sheet1!$B$5:$AZ$428,43,FALSE)</f>
        <v>1171</v>
      </c>
      <c r="AT23" s="12">
        <f>VLOOKUP($A23,Sheet1!$B$5:$AZ$428,44,FALSE)</f>
        <v>432</v>
      </c>
      <c r="AU23" s="12">
        <f>VLOOKUP($A23,Sheet1!$B$5:$AZ$428,45,FALSE)</f>
        <v>14245</v>
      </c>
      <c r="AV23" s="12">
        <f>VLOOKUP($A23,Sheet1!$B$5:$AZ$428,46,FALSE)</f>
        <v>14916</v>
      </c>
      <c r="AW23" s="12">
        <f>VLOOKUP($A23,Sheet1!$B$5:$AZ$428,47,FALSE)</f>
        <v>249301</v>
      </c>
      <c r="AX23" s="12">
        <f>VLOOKUP($A23,Sheet1!$B$5:$AZ$428,48,FALSE)</f>
        <v>1140</v>
      </c>
      <c r="AY23" s="12">
        <f>VLOOKUP($A23,Sheet1!$B$5:$AZ$428,49,FALSE)</f>
        <v>481</v>
      </c>
      <c r="AZ23" s="12">
        <f>VLOOKUP($A23,Sheet1!$B$5:$AZ$428,50,FALSE)</f>
        <v>12211</v>
      </c>
      <c r="BA23" s="12">
        <f>VLOOKUP($A23,Sheet1!$B$5:$AZ$428,51,FALSE)</f>
        <v>12500</v>
      </c>
      <c r="BB23" s="12">
        <f>VLOOKUP($A23,Sheet1!$B$5:$BB$428,BB$4,FALSE)</f>
        <v>0</v>
      </c>
      <c r="BC23" s="12">
        <f>VLOOKUP($A23,Sheet1!$B$5:$BB$428,BC$4,FALSE)</f>
        <v>0</v>
      </c>
      <c r="BD23" s="12" t="e">
        <f>VLOOKUP($A23,Sheet1!$B$5:$BB$428,BD$4,FALSE)</f>
        <v>#REF!</v>
      </c>
      <c r="BE23" s="12" t="e">
        <f>VLOOKUP($A23,Sheet1!$B$5:$BB$428,BE$4,FALSE)</f>
        <v>#REF!</v>
      </c>
      <c r="BF23" s="12" t="e">
        <f>VLOOKUP($A23,Sheet1!$B$5:$BB$428,BF$4,FALSE)</f>
        <v>#REF!</v>
      </c>
      <c r="BG23" s="12" t="e">
        <f>VLOOKUP($A23,Sheet1!$B$5:$BB$428,BG$4,FALSE)</f>
        <v>#REF!</v>
      </c>
      <c r="BH23" s="12" t="e">
        <f>VLOOKUP($A23,Sheet1!$B$5:$BB$428,BH$4,FALSE)</f>
        <v>#REF!</v>
      </c>
      <c r="BI23" s="12" t="e">
        <f>VLOOKUP($A23,Sheet1!$B$5:$BB$428,BI$4,FALSE)</f>
        <v>#REF!</v>
      </c>
      <c r="BJ23" s="12" t="e">
        <f>VLOOKUP($A23,Sheet1!$B$5:$BB$428,BJ$4,FALSE)</f>
        <v>#REF!</v>
      </c>
      <c r="BK23" s="12" t="e">
        <f>VLOOKUP($A23,Sheet1!$B$5:$BB$428,BK$4,FALSE)</f>
        <v>#REF!</v>
      </c>
      <c r="BL23" s="12" t="e">
        <f>VLOOKUP($A23,Sheet1!$B$5:$BB$428,BL$4,FALSE)</f>
        <v>#REF!</v>
      </c>
      <c r="BM23" s="12" t="e">
        <f>VLOOKUP($A23,Sheet1!$B$5:$BB$428,BM$4,FALSE)</f>
        <v>#REF!</v>
      </c>
      <c r="BN23" s="12" t="e">
        <f>VLOOKUP($A23,Sheet1!$B$5:$BB$428,BN$4,FALSE)</f>
        <v>#REF!</v>
      </c>
      <c r="BO23" s="12" t="e">
        <f>VLOOKUP($A23,Sheet1!$B$5:$BB$428,BO$4,FALSE)</f>
        <v>#REF!</v>
      </c>
      <c r="BP23" s="12" t="e">
        <f>VLOOKUP($A23,Sheet1!$B$5:$BB$428,BP$4,FALSE)</f>
        <v>#REF!</v>
      </c>
      <c r="BQ23" s="12" t="e">
        <f>VLOOKUP($A23,Sheet1!$B$5:$BB$428,BQ$4,FALSE)</f>
        <v>#REF!</v>
      </c>
      <c r="BR23" s="12" t="e">
        <f>VLOOKUP($A23,Sheet1!$B$5:$BB$428,BR$4,FALSE)</f>
        <v>#REF!</v>
      </c>
      <c r="BS23" s="12" t="e">
        <f>VLOOKUP($A23,Sheet1!$B$5:$BB$428,BS$4,FALSE)</f>
        <v>#REF!</v>
      </c>
      <c r="BT23" s="12" t="e">
        <f>VLOOKUP($A23,Sheet1!$B$5:$BB$428,BT$4,FALSE)</f>
        <v>#REF!</v>
      </c>
      <c r="BU23" s="12" t="e">
        <f>VLOOKUP($A23,Sheet1!$B$5:$BB$428,BU$4,FALSE)</f>
        <v>#REF!</v>
      </c>
    </row>
    <row r="24" spans="1:73" x14ac:dyDescent="0.3">
      <c r="A24" t="s">
        <v>148</v>
      </c>
      <c r="B24" t="str">
        <f>VLOOKUP(A24,classifications!A$3:C$336,3,FALSE)</f>
        <v>Predominantly Urban</v>
      </c>
      <c r="D24" s="12">
        <f>VLOOKUP($A24,Sheet1!$B$5:$AZ$428,2,FALSE)</f>
        <v>1074283</v>
      </c>
      <c r="E24" s="12">
        <f>VLOOKUP($A24,Sheet1!$B$5:$AZ$428,3,FALSE)</f>
        <v>16136</v>
      </c>
      <c r="F24" s="12">
        <f>VLOOKUP($A24,Sheet1!$B$5:$AZ$428,4,FALSE)</f>
        <v>8599</v>
      </c>
      <c r="G24" s="12">
        <f>VLOOKUP($A24,Sheet1!$B$5:$AZ$428,5,FALSE)</f>
        <v>38041</v>
      </c>
      <c r="H24" s="12">
        <f>VLOOKUP($A24,Sheet1!$B$5:$AZ$428,6,FALSE)</f>
        <v>43555</v>
      </c>
      <c r="I24" s="12">
        <f>VLOOKUP($A24,Sheet1!$B$5:$AZ$428,7,FALSE)</f>
        <v>1085198</v>
      </c>
      <c r="J24" s="12">
        <f>VLOOKUP($A24,Sheet1!$B$5:$AZ$428,8,FALSE)</f>
        <v>11689</v>
      </c>
      <c r="K24" s="12">
        <f>VLOOKUP($A24,Sheet1!$B$5:$AZ$428,9,FALSE)</f>
        <v>7235</v>
      </c>
      <c r="L24" s="12">
        <f>VLOOKUP($A24,Sheet1!$B$5:$AZ$428,10,FALSE)</f>
        <v>42338</v>
      </c>
      <c r="M24" s="12">
        <f>VLOOKUP($A24,Sheet1!$B$5:$AZ$428,11,FALSE)</f>
        <v>45503</v>
      </c>
      <c r="N24" s="12">
        <f>VLOOKUP($A24,Sheet1!$B$5:$AZ$428,12,FALSE)</f>
        <v>1092190</v>
      </c>
      <c r="O24" s="12">
        <f>VLOOKUP($A24,Sheet1!$B$5:$AZ$428,13,FALSE)</f>
        <v>12001</v>
      </c>
      <c r="P24" s="12">
        <f>VLOOKUP($A24,Sheet1!$B$5:$AZ$428,14,FALSE)</f>
        <v>8557</v>
      </c>
      <c r="Q24" s="12">
        <f>VLOOKUP($A24,Sheet1!$B$5:$AZ$428,15,FALSE)</f>
        <v>40845</v>
      </c>
      <c r="R24" s="12">
        <f>VLOOKUP($A24,Sheet1!$B$5:$AZ$428,16,FALSE)</f>
        <v>46487</v>
      </c>
      <c r="S24" s="12">
        <f>VLOOKUP($A24,Sheet1!$B$5:$AZ$428,17,FALSE)</f>
        <v>1101521</v>
      </c>
      <c r="T24" s="12">
        <f>VLOOKUP($A24,Sheet1!$B$5:$AZ$428,18,FALSE)</f>
        <v>13708</v>
      </c>
      <c r="U24" s="12">
        <f>VLOOKUP($A24,Sheet1!$B$5:$AZ$428,19,FALSE)</f>
        <v>8301</v>
      </c>
      <c r="V24" s="12">
        <f>VLOOKUP($A24,Sheet1!$B$5:$AZ$428,20,FALSE)</f>
        <v>42502</v>
      </c>
      <c r="W24" s="12">
        <f>VLOOKUP($A24,Sheet1!$B$5:$AZ$428,21,FALSE)</f>
        <v>47639</v>
      </c>
      <c r="X24" s="12">
        <f>VLOOKUP($A24,Sheet1!$B$5:$AZ$428,22,FALSE)</f>
        <v>1112950</v>
      </c>
      <c r="Y24" s="12">
        <f>VLOOKUP($A24,Sheet1!$B$5:$AZ$428,23,FALSE)</f>
        <v>15810</v>
      </c>
      <c r="Z24" s="12">
        <f>VLOOKUP($A24,Sheet1!$B$5:$AZ$428,24,FALSE)</f>
        <v>7909</v>
      </c>
      <c r="AA24" s="12">
        <f>VLOOKUP($A24,Sheet1!$B$5:$AZ$428,25,FALSE)</f>
        <v>42891</v>
      </c>
      <c r="AB24" s="12">
        <f>VLOOKUP($A24,Sheet1!$B$5:$AZ$428,26,FALSE)</f>
        <v>47420</v>
      </c>
      <c r="AC24" s="12">
        <f>VLOOKUP($A24,Sheet1!$B$5:$AZ$428,27,FALSE)</f>
        <v>1128077</v>
      </c>
      <c r="AD24" s="12">
        <f>VLOOKUP($A24,Sheet1!$B$5:$AZ$428,28,FALSE)</f>
        <v>17719</v>
      </c>
      <c r="AE24" s="12">
        <f>VLOOKUP($A24,Sheet1!$B$5:$AZ$428,29,FALSE)</f>
        <v>6879</v>
      </c>
      <c r="AF24" s="12">
        <f>VLOOKUP($A24,Sheet1!$B$5:$AZ$428,30,FALSE)</f>
        <v>43275</v>
      </c>
      <c r="AG24" s="12">
        <f>VLOOKUP($A24,Sheet1!$B$5:$AZ$428,31,FALSE)</f>
        <v>47764</v>
      </c>
      <c r="AH24" s="12">
        <f>VLOOKUP($A24,Sheet1!$B$5:$AZ$428,32,FALSE)</f>
        <v>1137123</v>
      </c>
      <c r="AI24" s="12">
        <f>VLOOKUP($A24,Sheet1!$B$5:$AZ$428,33,FALSE)</f>
        <v>14163</v>
      </c>
      <c r="AJ24" s="12">
        <f>VLOOKUP($A24,Sheet1!$B$5:$AZ$428,34,FALSE)</f>
        <v>5898</v>
      </c>
      <c r="AK24" s="12">
        <f>VLOOKUP($A24,Sheet1!$B$5:$AZ$428,35,FALSE)</f>
        <v>51122</v>
      </c>
      <c r="AL24" s="12">
        <f>VLOOKUP($A24,Sheet1!$B$5:$AZ$428,36,FALSE)</f>
        <v>58764</v>
      </c>
      <c r="AM24" s="12">
        <f>VLOOKUP($A24,Sheet1!$B$5:$AZ$428,37,FALSE)</f>
        <v>1141374</v>
      </c>
      <c r="AN24" s="12">
        <f>VLOOKUP($A24,Sheet1!$B$5:$AZ$428,38,FALSE)</f>
        <v>16128</v>
      </c>
      <c r="AO24" s="12">
        <f>VLOOKUP($A24,Sheet1!$B$5:$AZ$428,39,FALSE)</f>
        <v>8954</v>
      </c>
      <c r="AP24" s="12">
        <f>VLOOKUP($A24,Sheet1!$B$5:$AZ$428,40,FALSE)</f>
        <v>50273</v>
      </c>
      <c r="AQ24" s="12">
        <f>VLOOKUP($A24,Sheet1!$B$5:$AZ$428,41,FALSE)</f>
        <v>60690</v>
      </c>
      <c r="AR24" s="12">
        <f>VLOOKUP($A24,Sheet1!$B$5:$AZ$428,42,FALSE)</f>
        <v>1141816</v>
      </c>
      <c r="AS24" s="12">
        <f>VLOOKUP($A24,Sheet1!$B$5:$AZ$428,43,FALSE)</f>
        <v>16548</v>
      </c>
      <c r="AT24" s="12">
        <f>VLOOKUP($A24,Sheet1!$B$5:$AZ$428,44,FALSE)</f>
        <v>12121</v>
      </c>
      <c r="AU24" s="12">
        <f>VLOOKUP($A24,Sheet1!$B$5:$AZ$428,45,FALSE)</f>
        <v>51981</v>
      </c>
      <c r="AV24" s="12">
        <f>VLOOKUP($A24,Sheet1!$B$5:$AZ$428,46,FALSE)</f>
        <v>63541</v>
      </c>
      <c r="AW24" s="12">
        <f>VLOOKUP($A24,Sheet1!$B$5:$AZ$428,47,FALSE)</f>
        <v>1140525</v>
      </c>
      <c r="AX24" s="12">
        <f>VLOOKUP($A24,Sheet1!$B$5:$AZ$428,48,FALSE)</f>
        <v>17494</v>
      </c>
      <c r="AY24" s="12">
        <f>VLOOKUP($A24,Sheet1!$B$5:$AZ$428,49,FALSE)</f>
        <v>10625</v>
      </c>
      <c r="AZ24" s="12">
        <f>VLOOKUP($A24,Sheet1!$B$5:$AZ$428,50,FALSE)</f>
        <v>46113</v>
      </c>
      <c r="BA24" s="12">
        <f>VLOOKUP($A24,Sheet1!$B$5:$AZ$428,51,FALSE)</f>
        <v>59469</v>
      </c>
      <c r="BB24" s="12">
        <f>VLOOKUP($A24,Sheet1!$B$5:$BB$428,BB$4,FALSE)</f>
        <v>0</v>
      </c>
      <c r="BC24" s="12">
        <f>VLOOKUP($A24,Sheet1!$B$5:$BB$428,BC$4,FALSE)</f>
        <v>0</v>
      </c>
      <c r="BD24" s="12" t="e">
        <f>VLOOKUP($A24,Sheet1!$B$5:$BB$428,BD$4,FALSE)</f>
        <v>#REF!</v>
      </c>
      <c r="BE24" s="12" t="e">
        <f>VLOOKUP($A24,Sheet1!$B$5:$BB$428,BE$4,FALSE)</f>
        <v>#REF!</v>
      </c>
      <c r="BF24" s="12" t="e">
        <f>VLOOKUP($A24,Sheet1!$B$5:$BB$428,BF$4,FALSE)</f>
        <v>#REF!</v>
      </c>
      <c r="BG24" s="12" t="e">
        <f>VLOOKUP($A24,Sheet1!$B$5:$BB$428,BG$4,FALSE)</f>
        <v>#REF!</v>
      </c>
      <c r="BH24" s="12" t="e">
        <f>VLOOKUP($A24,Sheet1!$B$5:$BB$428,BH$4,FALSE)</f>
        <v>#REF!</v>
      </c>
      <c r="BI24" s="12" t="e">
        <f>VLOOKUP($A24,Sheet1!$B$5:$BB$428,BI$4,FALSE)</f>
        <v>#REF!</v>
      </c>
      <c r="BJ24" s="12" t="e">
        <f>VLOOKUP($A24,Sheet1!$B$5:$BB$428,BJ$4,FALSE)</f>
        <v>#REF!</v>
      </c>
      <c r="BK24" s="12" t="e">
        <f>VLOOKUP($A24,Sheet1!$B$5:$BB$428,BK$4,FALSE)</f>
        <v>#REF!</v>
      </c>
      <c r="BL24" s="12" t="e">
        <f>VLOOKUP($A24,Sheet1!$B$5:$BB$428,BL$4,FALSE)</f>
        <v>#REF!</v>
      </c>
      <c r="BM24" s="12" t="e">
        <f>VLOOKUP($A24,Sheet1!$B$5:$BB$428,BM$4,FALSE)</f>
        <v>#REF!</v>
      </c>
      <c r="BN24" s="12" t="e">
        <f>VLOOKUP($A24,Sheet1!$B$5:$BB$428,BN$4,FALSE)</f>
        <v>#REF!</v>
      </c>
      <c r="BO24" s="12" t="e">
        <f>VLOOKUP($A24,Sheet1!$B$5:$BB$428,BO$4,FALSE)</f>
        <v>#REF!</v>
      </c>
      <c r="BP24" s="12" t="e">
        <f>VLOOKUP($A24,Sheet1!$B$5:$BB$428,BP$4,FALSE)</f>
        <v>#REF!</v>
      </c>
      <c r="BQ24" s="12" t="e">
        <f>VLOOKUP($A24,Sheet1!$B$5:$BB$428,BQ$4,FALSE)</f>
        <v>#REF!</v>
      </c>
      <c r="BR24" s="12" t="e">
        <f>VLOOKUP($A24,Sheet1!$B$5:$BB$428,BR$4,FALSE)</f>
        <v>#REF!</v>
      </c>
      <c r="BS24" s="12" t="e">
        <f>VLOOKUP($A24,Sheet1!$B$5:$BB$428,BS$4,FALSE)</f>
        <v>#REF!</v>
      </c>
      <c r="BT24" s="12" t="e">
        <f>VLOOKUP($A24,Sheet1!$B$5:$BB$428,BT$4,FALSE)</f>
        <v>#REF!</v>
      </c>
      <c r="BU24" s="12" t="e">
        <f>VLOOKUP($A24,Sheet1!$B$5:$BB$428,BU$4,FALSE)</f>
        <v>#REF!</v>
      </c>
    </row>
    <row r="25" spans="1:73" x14ac:dyDescent="0.3">
      <c r="A25" t="s">
        <v>150</v>
      </c>
      <c r="B25" t="str">
        <f>VLOOKUP(A25,classifications!A$3:C$336,3,FALSE)</f>
        <v>Predominantly Urban</v>
      </c>
      <c r="D25" s="12">
        <f>VLOOKUP($A25,Sheet1!$B$5:$AZ$428,2,FALSE)</f>
        <v>94132</v>
      </c>
      <c r="E25" s="12">
        <f>VLOOKUP($A25,Sheet1!$B$5:$AZ$428,3,FALSE)</f>
        <v>247</v>
      </c>
      <c r="F25" s="12">
        <f>VLOOKUP($A25,Sheet1!$B$5:$AZ$428,4,FALSE)</f>
        <v>104</v>
      </c>
      <c r="G25" s="12">
        <f>VLOOKUP($A25,Sheet1!$B$5:$AZ$428,5,FALSE)</f>
        <v>4208</v>
      </c>
      <c r="H25" s="12">
        <f>VLOOKUP($A25,Sheet1!$B$5:$AZ$428,6,FALSE)</f>
        <v>4390</v>
      </c>
      <c r="I25" s="12">
        <f>VLOOKUP($A25,Sheet1!$B$5:$AZ$428,7,FALSE)</f>
        <v>94608</v>
      </c>
      <c r="J25" s="12">
        <f>VLOOKUP($A25,Sheet1!$B$5:$AZ$428,8,FALSE)</f>
        <v>165</v>
      </c>
      <c r="K25" s="12">
        <f>VLOOKUP($A25,Sheet1!$B$5:$AZ$428,9,FALSE)</f>
        <v>135</v>
      </c>
      <c r="L25" s="12">
        <f>VLOOKUP($A25,Sheet1!$B$5:$AZ$428,10,FALSE)</f>
        <v>4982</v>
      </c>
      <c r="M25" s="12">
        <f>VLOOKUP($A25,Sheet1!$B$5:$AZ$428,11,FALSE)</f>
        <v>4794</v>
      </c>
      <c r="N25" s="12">
        <f>VLOOKUP($A25,Sheet1!$B$5:$AZ$428,12,FALSE)</f>
        <v>95105</v>
      </c>
      <c r="O25" s="12">
        <f>VLOOKUP($A25,Sheet1!$B$5:$AZ$428,13,FALSE)</f>
        <v>180</v>
      </c>
      <c r="P25" s="12">
        <f>VLOOKUP($A25,Sheet1!$B$5:$AZ$428,14,FALSE)</f>
        <v>146</v>
      </c>
      <c r="Q25" s="12">
        <f>VLOOKUP($A25,Sheet1!$B$5:$AZ$428,15,FALSE)</f>
        <v>5014</v>
      </c>
      <c r="R25" s="12">
        <f>VLOOKUP($A25,Sheet1!$B$5:$AZ$428,16,FALSE)</f>
        <v>4785</v>
      </c>
      <c r="S25" s="12">
        <f>VLOOKUP($A25,Sheet1!$B$5:$AZ$428,17,FALSE)</f>
        <v>95836</v>
      </c>
      <c r="T25" s="12">
        <f>VLOOKUP($A25,Sheet1!$B$5:$AZ$428,18,FALSE)</f>
        <v>213</v>
      </c>
      <c r="U25" s="12">
        <f>VLOOKUP($A25,Sheet1!$B$5:$AZ$428,19,FALSE)</f>
        <v>119</v>
      </c>
      <c r="V25" s="12">
        <f>VLOOKUP($A25,Sheet1!$B$5:$AZ$428,20,FALSE)</f>
        <v>5218</v>
      </c>
      <c r="W25" s="12">
        <f>VLOOKUP($A25,Sheet1!$B$5:$AZ$428,21,FALSE)</f>
        <v>4815</v>
      </c>
      <c r="X25" s="12">
        <f>VLOOKUP($A25,Sheet1!$B$5:$AZ$428,22,FALSE)</f>
        <v>96458</v>
      </c>
      <c r="Y25" s="12">
        <f>VLOOKUP($A25,Sheet1!$B$5:$AZ$428,23,FALSE)</f>
        <v>205</v>
      </c>
      <c r="Z25" s="12">
        <f>VLOOKUP($A25,Sheet1!$B$5:$AZ$428,24,FALSE)</f>
        <v>142</v>
      </c>
      <c r="AA25" s="12">
        <f>VLOOKUP($A25,Sheet1!$B$5:$AZ$428,25,FALSE)</f>
        <v>5322</v>
      </c>
      <c r="AB25" s="12">
        <f>VLOOKUP($A25,Sheet1!$B$5:$AZ$428,26,FALSE)</f>
        <v>4933</v>
      </c>
      <c r="AC25" s="12">
        <f>VLOOKUP($A25,Sheet1!$B$5:$AZ$428,27,FALSE)</f>
        <v>97562</v>
      </c>
      <c r="AD25" s="12">
        <f>VLOOKUP($A25,Sheet1!$B$5:$AZ$428,28,FALSE)</f>
        <v>220</v>
      </c>
      <c r="AE25" s="12">
        <f>VLOOKUP($A25,Sheet1!$B$5:$AZ$428,29,FALSE)</f>
        <v>154</v>
      </c>
      <c r="AF25" s="12">
        <f>VLOOKUP($A25,Sheet1!$B$5:$AZ$428,30,FALSE)</f>
        <v>5524</v>
      </c>
      <c r="AG25" s="12">
        <f>VLOOKUP($A25,Sheet1!$B$5:$AZ$428,31,FALSE)</f>
        <v>4724</v>
      </c>
      <c r="AH25" s="12">
        <f>VLOOKUP($A25,Sheet1!$B$5:$AZ$428,32,FALSE)</f>
        <v>98977</v>
      </c>
      <c r="AI25" s="12">
        <f>VLOOKUP($A25,Sheet1!$B$5:$AZ$428,33,FALSE)</f>
        <v>204</v>
      </c>
      <c r="AJ25" s="12">
        <f>VLOOKUP($A25,Sheet1!$B$5:$AZ$428,34,FALSE)</f>
        <v>141</v>
      </c>
      <c r="AK25" s="12">
        <f>VLOOKUP($A25,Sheet1!$B$5:$AZ$428,35,FALSE)</f>
        <v>6859</v>
      </c>
      <c r="AL25" s="12">
        <f>VLOOKUP($A25,Sheet1!$B$5:$AZ$428,36,FALSE)</f>
        <v>5400</v>
      </c>
      <c r="AM25" s="12">
        <f>VLOOKUP($A25,Sheet1!$B$5:$AZ$428,37,FALSE)</f>
        <v>100421</v>
      </c>
      <c r="AN25" s="12">
        <f>VLOOKUP($A25,Sheet1!$B$5:$AZ$428,38,FALSE)</f>
        <v>244</v>
      </c>
      <c r="AO25" s="12">
        <f>VLOOKUP($A25,Sheet1!$B$5:$AZ$428,39,FALSE)</f>
        <v>257</v>
      </c>
      <c r="AP25" s="12">
        <f>VLOOKUP($A25,Sheet1!$B$5:$AZ$428,40,FALSE)</f>
        <v>6725</v>
      </c>
      <c r="AQ25" s="12">
        <f>VLOOKUP($A25,Sheet1!$B$5:$AZ$428,41,FALSE)</f>
        <v>5458</v>
      </c>
      <c r="AR25" s="12">
        <f>VLOOKUP($A25,Sheet1!$B$5:$AZ$428,42,FALSE)</f>
        <v>101526</v>
      </c>
      <c r="AS25" s="12">
        <f>VLOOKUP($A25,Sheet1!$B$5:$AZ$428,43,FALSE)</f>
        <v>201</v>
      </c>
      <c r="AT25" s="12">
        <f>VLOOKUP($A25,Sheet1!$B$5:$AZ$428,44,FALSE)</f>
        <v>176</v>
      </c>
      <c r="AU25" s="12">
        <f>VLOOKUP($A25,Sheet1!$B$5:$AZ$428,45,FALSE)</f>
        <v>6449</v>
      </c>
      <c r="AV25" s="12">
        <f>VLOOKUP($A25,Sheet1!$B$5:$AZ$428,46,FALSE)</f>
        <v>5619</v>
      </c>
      <c r="AW25" s="12">
        <f>VLOOKUP($A25,Sheet1!$B$5:$AZ$428,47,FALSE)</f>
        <v>101950</v>
      </c>
      <c r="AX25" s="12">
        <f>VLOOKUP($A25,Sheet1!$B$5:$AZ$428,48,FALSE)</f>
        <v>175</v>
      </c>
      <c r="AY25" s="12">
        <f>VLOOKUP($A25,Sheet1!$B$5:$AZ$428,49,FALSE)</f>
        <v>98</v>
      </c>
      <c r="AZ25" s="12">
        <f>VLOOKUP($A25,Sheet1!$B$5:$AZ$428,50,FALSE)</f>
        <v>5365</v>
      </c>
      <c r="BA25" s="12">
        <f>VLOOKUP($A25,Sheet1!$B$5:$AZ$428,51,FALSE)</f>
        <v>5152</v>
      </c>
      <c r="BB25" s="12">
        <f>VLOOKUP($A25,Sheet1!$B$5:$BB$428,BB$4,FALSE)</f>
        <v>0</v>
      </c>
      <c r="BC25" s="12">
        <f>VLOOKUP($A25,Sheet1!$B$5:$BB$428,BC$4,FALSE)</f>
        <v>0</v>
      </c>
      <c r="BD25" s="12" t="e">
        <f>VLOOKUP($A25,Sheet1!$B$5:$BB$428,BD$4,FALSE)</f>
        <v>#REF!</v>
      </c>
      <c r="BE25" s="12" t="e">
        <f>VLOOKUP($A25,Sheet1!$B$5:$BB$428,BE$4,FALSE)</f>
        <v>#REF!</v>
      </c>
      <c r="BF25" s="12" t="e">
        <f>VLOOKUP($A25,Sheet1!$B$5:$BB$428,BF$4,FALSE)</f>
        <v>#REF!</v>
      </c>
      <c r="BG25" s="12" t="e">
        <f>VLOOKUP($A25,Sheet1!$B$5:$BB$428,BG$4,FALSE)</f>
        <v>#REF!</v>
      </c>
      <c r="BH25" s="12" t="e">
        <f>VLOOKUP($A25,Sheet1!$B$5:$BB$428,BH$4,FALSE)</f>
        <v>#REF!</v>
      </c>
      <c r="BI25" s="12" t="e">
        <f>VLOOKUP($A25,Sheet1!$B$5:$BB$428,BI$4,FALSE)</f>
        <v>#REF!</v>
      </c>
      <c r="BJ25" s="12" t="e">
        <f>VLOOKUP($A25,Sheet1!$B$5:$BB$428,BJ$4,FALSE)</f>
        <v>#REF!</v>
      </c>
      <c r="BK25" s="12" t="e">
        <f>VLOOKUP($A25,Sheet1!$B$5:$BB$428,BK$4,FALSE)</f>
        <v>#REF!</v>
      </c>
      <c r="BL25" s="12" t="e">
        <f>VLOOKUP($A25,Sheet1!$B$5:$BB$428,BL$4,FALSE)</f>
        <v>#REF!</v>
      </c>
      <c r="BM25" s="12" t="e">
        <f>VLOOKUP($A25,Sheet1!$B$5:$BB$428,BM$4,FALSE)</f>
        <v>#REF!</v>
      </c>
      <c r="BN25" s="12" t="e">
        <f>VLOOKUP($A25,Sheet1!$B$5:$BB$428,BN$4,FALSE)</f>
        <v>#REF!</v>
      </c>
      <c r="BO25" s="12" t="e">
        <f>VLOOKUP($A25,Sheet1!$B$5:$BB$428,BO$4,FALSE)</f>
        <v>#REF!</v>
      </c>
      <c r="BP25" s="12" t="e">
        <f>VLOOKUP($A25,Sheet1!$B$5:$BB$428,BP$4,FALSE)</f>
        <v>#REF!</v>
      </c>
      <c r="BQ25" s="12" t="e">
        <f>VLOOKUP($A25,Sheet1!$B$5:$BB$428,BQ$4,FALSE)</f>
        <v>#REF!</v>
      </c>
      <c r="BR25" s="12" t="e">
        <f>VLOOKUP($A25,Sheet1!$B$5:$BB$428,BR$4,FALSE)</f>
        <v>#REF!</v>
      </c>
      <c r="BS25" s="12" t="e">
        <f>VLOOKUP($A25,Sheet1!$B$5:$BB$428,BS$4,FALSE)</f>
        <v>#REF!</v>
      </c>
      <c r="BT25" s="12" t="e">
        <f>VLOOKUP($A25,Sheet1!$B$5:$BB$428,BT$4,FALSE)</f>
        <v>#REF!</v>
      </c>
      <c r="BU25" s="12" t="e">
        <f>VLOOKUP($A25,Sheet1!$B$5:$BB$428,BU$4,FALSE)</f>
        <v>#REF!</v>
      </c>
    </row>
    <row r="26" spans="1:73" x14ac:dyDescent="0.3">
      <c r="A26" t="s">
        <v>152</v>
      </c>
      <c r="B26" t="str">
        <f>VLOOKUP(A26,classifications!A$3:C$336,3,FALSE)</f>
        <v>Predominantly Urban</v>
      </c>
      <c r="D26" s="12">
        <f>VLOOKUP($A26,Sheet1!$B$5:$AZ$428,2,FALSE)</f>
        <v>147657</v>
      </c>
      <c r="E26" s="12">
        <f>VLOOKUP($A26,Sheet1!$B$5:$AZ$428,3,FALSE)</f>
        <v>856</v>
      </c>
      <c r="F26" s="12">
        <f>VLOOKUP($A26,Sheet1!$B$5:$AZ$428,4,FALSE)</f>
        <v>585</v>
      </c>
      <c r="G26" s="12">
        <f>VLOOKUP($A26,Sheet1!$B$5:$AZ$428,5,FALSE)</f>
        <v>4470</v>
      </c>
      <c r="H26" s="12">
        <f>VLOOKUP($A26,Sheet1!$B$5:$AZ$428,6,FALSE)</f>
        <v>5551</v>
      </c>
      <c r="I26" s="12">
        <f>VLOOKUP($A26,Sheet1!$B$5:$AZ$428,7,FALSE)</f>
        <v>147854</v>
      </c>
      <c r="J26" s="12">
        <f>VLOOKUP($A26,Sheet1!$B$5:$AZ$428,8,FALSE)</f>
        <v>662</v>
      </c>
      <c r="K26" s="12">
        <f>VLOOKUP($A26,Sheet1!$B$5:$AZ$428,9,FALSE)</f>
        <v>503</v>
      </c>
      <c r="L26" s="12">
        <f>VLOOKUP($A26,Sheet1!$B$5:$AZ$428,10,FALSE)</f>
        <v>4668</v>
      </c>
      <c r="M26" s="12">
        <f>VLOOKUP($A26,Sheet1!$B$5:$AZ$428,11,FALSE)</f>
        <v>5797</v>
      </c>
      <c r="N26" s="12">
        <f>VLOOKUP($A26,Sheet1!$B$5:$AZ$428,12,FALSE)</f>
        <v>147763</v>
      </c>
      <c r="O26" s="12">
        <f>VLOOKUP($A26,Sheet1!$B$5:$AZ$428,13,FALSE)</f>
        <v>659</v>
      </c>
      <c r="P26" s="12">
        <f>VLOOKUP($A26,Sheet1!$B$5:$AZ$428,14,FALSE)</f>
        <v>533</v>
      </c>
      <c r="Q26" s="12">
        <f>VLOOKUP($A26,Sheet1!$B$5:$AZ$428,15,FALSE)</f>
        <v>4499</v>
      </c>
      <c r="R26" s="12">
        <f>VLOOKUP($A26,Sheet1!$B$5:$AZ$428,16,FALSE)</f>
        <v>5771</v>
      </c>
      <c r="S26" s="12">
        <f>VLOOKUP($A26,Sheet1!$B$5:$AZ$428,17,FALSE)</f>
        <v>147416</v>
      </c>
      <c r="T26" s="12">
        <f>VLOOKUP($A26,Sheet1!$B$5:$AZ$428,18,FALSE)</f>
        <v>659</v>
      </c>
      <c r="U26" s="12">
        <f>VLOOKUP($A26,Sheet1!$B$5:$AZ$428,19,FALSE)</f>
        <v>502</v>
      </c>
      <c r="V26" s="12">
        <f>VLOOKUP($A26,Sheet1!$B$5:$AZ$428,20,FALSE)</f>
        <v>4520</v>
      </c>
      <c r="W26" s="12">
        <f>VLOOKUP($A26,Sheet1!$B$5:$AZ$428,21,FALSE)</f>
        <v>6055</v>
      </c>
      <c r="X26" s="12">
        <f>VLOOKUP($A26,Sheet1!$B$5:$AZ$428,22,FALSE)</f>
        <v>147856</v>
      </c>
      <c r="Y26" s="12">
        <f>VLOOKUP($A26,Sheet1!$B$5:$AZ$428,23,FALSE)</f>
        <v>854</v>
      </c>
      <c r="Z26" s="12">
        <f>VLOOKUP($A26,Sheet1!$B$5:$AZ$428,24,FALSE)</f>
        <v>411</v>
      </c>
      <c r="AA26" s="12">
        <f>VLOOKUP($A26,Sheet1!$B$5:$AZ$428,25,FALSE)</f>
        <v>4754</v>
      </c>
      <c r="AB26" s="12">
        <f>VLOOKUP($A26,Sheet1!$B$5:$AZ$428,26,FALSE)</f>
        <v>5631</v>
      </c>
      <c r="AC26" s="12">
        <f>VLOOKUP($A26,Sheet1!$B$5:$AZ$428,27,FALSE)</f>
        <v>148462</v>
      </c>
      <c r="AD26" s="12">
        <f>VLOOKUP($A26,Sheet1!$B$5:$AZ$428,28,FALSE)</f>
        <v>1077</v>
      </c>
      <c r="AE26" s="12">
        <f>VLOOKUP($A26,Sheet1!$B$5:$AZ$428,29,FALSE)</f>
        <v>385</v>
      </c>
      <c r="AF26" s="12">
        <f>VLOOKUP($A26,Sheet1!$B$5:$AZ$428,30,FALSE)</f>
        <v>4617</v>
      </c>
      <c r="AG26" s="12">
        <f>VLOOKUP($A26,Sheet1!$B$5:$AZ$428,31,FALSE)</f>
        <v>5653</v>
      </c>
      <c r="AH26" s="12">
        <f>VLOOKUP($A26,Sheet1!$B$5:$AZ$428,32,FALSE)</f>
        <v>148772</v>
      </c>
      <c r="AI26" s="12">
        <f>VLOOKUP($A26,Sheet1!$B$5:$AZ$428,33,FALSE)</f>
        <v>790</v>
      </c>
      <c r="AJ26" s="12">
        <f>VLOOKUP($A26,Sheet1!$B$5:$AZ$428,34,FALSE)</f>
        <v>381</v>
      </c>
      <c r="AK26" s="12">
        <f>VLOOKUP($A26,Sheet1!$B$5:$AZ$428,35,FALSE)</f>
        <v>5189</v>
      </c>
      <c r="AL26" s="12">
        <f>VLOOKUP($A26,Sheet1!$B$5:$AZ$428,36,FALSE)</f>
        <v>6022</v>
      </c>
      <c r="AM26" s="12">
        <f>VLOOKUP($A26,Sheet1!$B$5:$AZ$428,37,FALSE)</f>
        <v>148942</v>
      </c>
      <c r="AN26" s="12">
        <f>VLOOKUP($A26,Sheet1!$B$5:$AZ$428,38,FALSE)</f>
        <v>1029</v>
      </c>
      <c r="AO26" s="12">
        <f>VLOOKUP($A26,Sheet1!$B$5:$AZ$428,39,FALSE)</f>
        <v>417</v>
      </c>
      <c r="AP26" s="12">
        <f>VLOOKUP($A26,Sheet1!$B$5:$AZ$428,40,FALSE)</f>
        <v>5079</v>
      </c>
      <c r="AQ26" s="12">
        <f>VLOOKUP($A26,Sheet1!$B$5:$AZ$428,41,FALSE)</f>
        <v>6241</v>
      </c>
      <c r="AR26" s="12">
        <f>VLOOKUP($A26,Sheet1!$B$5:$AZ$428,42,FALSE)</f>
        <v>149696</v>
      </c>
      <c r="AS26" s="12">
        <f>VLOOKUP($A26,Sheet1!$B$5:$AZ$428,43,FALSE)</f>
        <v>859</v>
      </c>
      <c r="AT26" s="12">
        <f>VLOOKUP($A26,Sheet1!$B$5:$AZ$428,44,FALSE)</f>
        <v>261</v>
      </c>
      <c r="AU26" s="12">
        <f>VLOOKUP($A26,Sheet1!$B$5:$AZ$428,45,FALSE)</f>
        <v>5733</v>
      </c>
      <c r="AV26" s="12">
        <f>VLOOKUP($A26,Sheet1!$B$5:$AZ$428,46,FALSE)</f>
        <v>6342</v>
      </c>
      <c r="AW26" s="12">
        <f>VLOOKUP($A26,Sheet1!$B$5:$AZ$428,47,FALSE)</f>
        <v>150030</v>
      </c>
      <c r="AX26" s="12">
        <f>VLOOKUP($A26,Sheet1!$B$5:$AZ$428,48,FALSE)</f>
        <v>780</v>
      </c>
      <c r="AY26" s="12">
        <f>VLOOKUP($A26,Sheet1!$B$5:$AZ$428,49,FALSE)</f>
        <v>337</v>
      </c>
      <c r="AZ26" s="12">
        <f>VLOOKUP($A26,Sheet1!$B$5:$AZ$428,50,FALSE)</f>
        <v>5008</v>
      </c>
      <c r="BA26" s="12">
        <f>VLOOKUP($A26,Sheet1!$B$5:$AZ$428,51,FALSE)</f>
        <v>5624</v>
      </c>
      <c r="BB26" s="12">
        <f>VLOOKUP($A26,Sheet1!$B$5:$BB$428,BB$4,FALSE)</f>
        <v>0</v>
      </c>
      <c r="BC26" s="12">
        <f>VLOOKUP($A26,Sheet1!$B$5:$BB$428,BC$4,FALSE)</f>
        <v>0</v>
      </c>
      <c r="BD26" s="12" t="e">
        <f>VLOOKUP($A26,Sheet1!$B$5:$BB$428,BD$4,FALSE)</f>
        <v>#REF!</v>
      </c>
      <c r="BE26" s="12" t="e">
        <f>VLOOKUP($A26,Sheet1!$B$5:$BB$428,BE$4,FALSE)</f>
        <v>#REF!</v>
      </c>
      <c r="BF26" s="12" t="e">
        <f>VLOOKUP($A26,Sheet1!$B$5:$BB$428,BF$4,FALSE)</f>
        <v>#REF!</v>
      </c>
      <c r="BG26" s="12" t="e">
        <f>VLOOKUP($A26,Sheet1!$B$5:$BB$428,BG$4,FALSE)</f>
        <v>#REF!</v>
      </c>
      <c r="BH26" s="12" t="e">
        <f>VLOOKUP($A26,Sheet1!$B$5:$BB$428,BH$4,FALSE)</f>
        <v>#REF!</v>
      </c>
      <c r="BI26" s="12" t="e">
        <f>VLOOKUP($A26,Sheet1!$B$5:$BB$428,BI$4,FALSE)</f>
        <v>#REF!</v>
      </c>
      <c r="BJ26" s="12" t="e">
        <f>VLOOKUP($A26,Sheet1!$B$5:$BB$428,BJ$4,FALSE)</f>
        <v>#REF!</v>
      </c>
      <c r="BK26" s="12" t="e">
        <f>VLOOKUP($A26,Sheet1!$B$5:$BB$428,BK$4,FALSE)</f>
        <v>#REF!</v>
      </c>
      <c r="BL26" s="12" t="e">
        <f>VLOOKUP($A26,Sheet1!$B$5:$BB$428,BL$4,FALSE)</f>
        <v>#REF!</v>
      </c>
      <c r="BM26" s="12" t="e">
        <f>VLOOKUP($A26,Sheet1!$B$5:$BB$428,BM$4,FALSE)</f>
        <v>#REF!</v>
      </c>
      <c r="BN26" s="12" t="e">
        <f>VLOOKUP($A26,Sheet1!$B$5:$BB$428,BN$4,FALSE)</f>
        <v>#REF!</v>
      </c>
      <c r="BO26" s="12" t="e">
        <f>VLOOKUP($A26,Sheet1!$B$5:$BB$428,BO$4,FALSE)</f>
        <v>#REF!</v>
      </c>
      <c r="BP26" s="12" t="e">
        <f>VLOOKUP($A26,Sheet1!$B$5:$BB$428,BP$4,FALSE)</f>
        <v>#REF!</v>
      </c>
      <c r="BQ26" s="12" t="e">
        <f>VLOOKUP($A26,Sheet1!$B$5:$BB$428,BQ$4,FALSE)</f>
        <v>#REF!</v>
      </c>
      <c r="BR26" s="12" t="e">
        <f>VLOOKUP($A26,Sheet1!$B$5:$BB$428,BR$4,FALSE)</f>
        <v>#REF!</v>
      </c>
      <c r="BS26" s="12" t="e">
        <f>VLOOKUP($A26,Sheet1!$B$5:$BB$428,BS$4,FALSE)</f>
        <v>#REF!</v>
      </c>
      <c r="BT26" s="12" t="e">
        <f>VLOOKUP($A26,Sheet1!$B$5:$BB$428,BT$4,FALSE)</f>
        <v>#REF!</v>
      </c>
      <c r="BU26" s="12" t="e">
        <f>VLOOKUP($A26,Sheet1!$B$5:$BB$428,BU$4,FALSE)</f>
        <v>#REF!</v>
      </c>
    </row>
    <row r="27" spans="1:73" x14ac:dyDescent="0.3">
      <c r="A27" t="s">
        <v>154</v>
      </c>
      <c r="B27" t="str">
        <f>VLOOKUP(A27,classifications!A$3:C$336,3,FALSE)</f>
        <v>Predominantly Urban</v>
      </c>
      <c r="D27" s="12">
        <f>VLOOKUP($A27,Sheet1!$B$5:$AZ$428,2,FALSE)</f>
        <v>142080</v>
      </c>
      <c r="E27" s="12">
        <f>VLOOKUP($A27,Sheet1!$B$5:$AZ$428,3,FALSE)</f>
        <v>513</v>
      </c>
      <c r="F27" s="12">
        <f>VLOOKUP($A27,Sheet1!$B$5:$AZ$428,4,FALSE)</f>
        <v>771</v>
      </c>
      <c r="G27" s="12">
        <f>VLOOKUP($A27,Sheet1!$B$5:$AZ$428,5,FALSE)</f>
        <v>7505</v>
      </c>
      <c r="H27" s="12">
        <f>VLOOKUP($A27,Sheet1!$B$5:$AZ$428,6,FALSE)</f>
        <v>7744</v>
      </c>
      <c r="I27" s="12">
        <f>VLOOKUP($A27,Sheet1!$B$5:$AZ$428,7,FALSE)</f>
        <v>142037</v>
      </c>
      <c r="J27" s="12">
        <f>VLOOKUP($A27,Sheet1!$B$5:$AZ$428,8,FALSE)</f>
        <v>563</v>
      </c>
      <c r="K27" s="12">
        <f>VLOOKUP($A27,Sheet1!$B$5:$AZ$428,9,FALSE)</f>
        <v>423</v>
      </c>
      <c r="L27" s="12">
        <f>VLOOKUP($A27,Sheet1!$B$5:$AZ$428,10,FALSE)</f>
        <v>8052</v>
      </c>
      <c r="M27" s="12">
        <f>VLOOKUP($A27,Sheet1!$B$5:$AZ$428,11,FALSE)</f>
        <v>8240</v>
      </c>
      <c r="N27" s="12">
        <f>VLOOKUP($A27,Sheet1!$B$5:$AZ$428,12,FALSE)</f>
        <v>141603</v>
      </c>
      <c r="O27" s="12">
        <f>VLOOKUP($A27,Sheet1!$B$5:$AZ$428,13,FALSE)</f>
        <v>416</v>
      </c>
      <c r="P27" s="12">
        <f>VLOOKUP($A27,Sheet1!$B$5:$AZ$428,14,FALSE)</f>
        <v>373</v>
      </c>
      <c r="Q27" s="12">
        <f>VLOOKUP($A27,Sheet1!$B$5:$AZ$428,15,FALSE)</f>
        <v>7916</v>
      </c>
      <c r="R27" s="12">
        <f>VLOOKUP($A27,Sheet1!$B$5:$AZ$428,16,FALSE)</f>
        <v>8326</v>
      </c>
      <c r="S27" s="12">
        <f>VLOOKUP($A27,Sheet1!$B$5:$AZ$428,17,FALSE)</f>
        <v>140898</v>
      </c>
      <c r="T27" s="12">
        <f>VLOOKUP($A27,Sheet1!$B$5:$AZ$428,18,FALSE)</f>
        <v>530</v>
      </c>
      <c r="U27" s="12">
        <f>VLOOKUP($A27,Sheet1!$B$5:$AZ$428,19,FALSE)</f>
        <v>431</v>
      </c>
      <c r="V27" s="12">
        <f>VLOOKUP($A27,Sheet1!$B$5:$AZ$428,20,FALSE)</f>
        <v>8109</v>
      </c>
      <c r="W27" s="12">
        <f>VLOOKUP($A27,Sheet1!$B$5:$AZ$428,21,FALSE)</f>
        <v>8889</v>
      </c>
      <c r="X27" s="12">
        <f>VLOOKUP($A27,Sheet1!$B$5:$AZ$428,22,FALSE)</f>
        <v>140162</v>
      </c>
      <c r="Y27" s="12">
        <f>VLOOKUP($A27,Sheet1!$B$5:$AZ$428,23,FALSE)</f>
        <v>536</v>
      </c>
      <c r="Z27" s="12">
        <f>VLOOKUP($A27,Sheet1!$B$5:$AZ$428,24,FALSE)</f>
        <v>342</v>
      </c>
      <c r="AA27" s="12">
        <f>VLOOKUP($A27,Sheet1!$B$5:$AZ$428,25,FALSE)</f>
        <v>7480</v>
      </c>
      <c r="AB27" s="12">
        <f>VLOOKUP($A27,Sheet1!$B$5:$AZ$428,26,FALSE)</f>
        <v>8241</v>
      </c>
      <c r="AC27" s="12">
        <f>VLOOKUP($A27,Sheet1!$B$5:$AZ$428,27,FALSE)</f>
        <v>139983</v>
      </c>
      <c r="AD27" s="12">
        <f>VLOOKUP($A27,Sheet1!$B$5:$AZ$428,28,FALSE)</f>
        <v>618</v>
      </c>
      <c r="AE27" s="12">
        <f>VLOOKUP($A27,Sheet1!$B$5:$AZ$428,29,FALSE)</f>
        <v>364</v>
      </c>
      <c r="AF27" s="12">
        <f>VLOOKUP($A27,Sheet1!$B$5:$AZ$428,30,FALSE)</f>
        <v>7747</v>
      </c>
      <c r="AG27" s="12">
        <f>VLOOKUP($A27,Sheet1!$B$5:$AZ$428,31,FALSE)</f>
        <v>7996</v>
      </c>
      <c r="AH27" s="12">
        <f>VLOOKUP($A27,Sheet1!$B$5:$AZ$428,32,FALSE)</f>
        <v>139870</v>
      </c>
      <c r="AI27" s="12">
        <f>VLOOKUP($A27,Sheet1!$B$5:$AZ$428,33,FALSE)</f>
        <v>612</v>
      </c>
      <c r="AJ27" s="12">
        <f>VLOOKUP($A27,Sheet1!$B$5:$AZ$428,34,FALSE)</f>
        <v>477</v>
      </c>
      <c r="AK27" s="12">
        <f>VLOOKUP($A27,Sheet1!$B$5:$AZ$428,35,FALSE)</f>
        <v>7994</v>
      </c>
      <c r="AL27" s="12">
        <f>VLOOKUP($A27,Sheet1!$B$5:$AZ$428,36,FALSE)</f>
        <v>7991</v>
      </c>
      <c r="AM27" s="12">
        <f>VLOOKUP($A27,Sheet1!$B$5:$AZ$428,37,FALSE)</f>
        <v>139305</v>
      </c>
      <c r="AN27" s="12">
        <f>VLOOKUP($A27,Sheet1!$B$5:$AZ$428,38,FALSE)</f>
        <v>508</v>
      </c>
      <c r="AO27" s="12">
        <f>VLOOKUP($A27,Sheet1!$B$5:$AZ$428,39,FALSE)</f>
        <v>490</v>
      </c>
      <c r="AP27" s="12">
        <f>VLOOKUP($A27,Sheet1!$B$5:$AZ$428,40,FALSE)</f>
        <v>7608</v>
      </c>
      <c r="AQ27" s="12">
        <f>VLOOKUP($A27,Sheet1!$B$5:$AZ$428,41,FALSE)</f>
        <v>7900</v>
      </c>
      <c r="AR27" s="12">
        <f>VLOOKUP($A27,Sheet1!$B$5:$AZ$428,42,FALSE)</f>
        <v>139446</v>
      </c>
      <c r="AS27" s="12">
        <f>VLOOKUP($A27,Sheet1!$B$5:$AZ$428,43,FALSE)</f>
        <v>420</v>
      </c>
      <c r="AT27" s="12">
        <f>VLOOKUP($A27,Sheet1!$B$5:$AZ$428,44,FALSE)</f>
        <v>289</v>
      </c>
      <c r="AU27" s="12">
        <f>VLOOKUP($A27,Sheet1!$B$5:$AZ$428,45,FALSE)</f>
        <v>7950</v>
      </c>
      <c r="AV27" s="12">
        <f>VLOOKUP($A27,Sheet1!$B$5:$AZ$428,46,FALSE)</f>
        <v>7763</v>
      </c>
      <c r="AW27" s="12">
        <f>VLOOKUP($A27,Sheet1!$B$5:$AZ$428,47,FALSE)</f>
        <v>138381</v>
      </c>
      <c r="AX27" s="12">
        <f>VLOOKUP($A27,Sheet1!$B$5:$AZ$428,48,FALSE)</f>
        <v>381</v>
      </c>
      <c r="AY27" s="12">
        <f>VLOOKUP($A27,Sheet1!$B$5:$AZ$428,49,FALSE)</f>
        <v>413</v>
      </c>
      <c r="AZ27" s="12">
        <f>VLOOKUP($A27,Sheet1!$B$5:$AZ$428,50,FALSE)</f>
        <v>6638</v>
      </c>
      <c r="BA27" s="12">
        <f>VLOOKUP($A27,Sheet1!$B$5:$AZ$428,51,FALSE)</f>
        <v>7184</v>
      </c>
      <c r="BB27" s="12">
        <f>VLOOKUP($A27,Sheet1!$B$5:$BB$428,BB$4,FALSE)</f>
        <v>0</v>
      </c>
      <c r="BC27" s="12">
        <f>VLOOKUP($A27,Sheet1!$B$5:$BB$428,BC$4,FALSE)</f>
        <v>0</v>
      </c>
      <c r="BD27" s="12" t="e">
        <f>VLOOKUP($A27,Sheet1!$B$5:$BB$428,BD$4,FALSE)</f>
        <v>#REF!</v>
      </c>
      <c r="BE27" s="12" t="e">
        <f>VLOOKUP($A27,Sheet1!$B$5:$BB$428,BE$4,FALSE)</f>
        <v>#REF!</v>
      </c>
      <c r="BF27" s="12" t="e">
        <f>VLOOKUP($A27,Sheet1!$B$5:$BB$428,BF$4,FALSE)</f>
        <v>#REF!</v>
      </c>
      <c r="BG27" s="12" t="e">
        <f>VLOOKUP($A27,Sheet1!$B$5:$BB$428,BG$4,FALSE)</f>
        <v>#REF!</v>
      </c>
      <c r="BH27" s="12" t="e">
        <f>VLOOKUP($A27,Sheet1!$B$5:$BB$428,BH$4,FALSE)</f>
        <v>#REF!</v>
      </c>
      <c r="BI27" s="12" t="e">
        <f>VLOOKUP($A27,Sheet1!$B$5:$BB$428,BI$4,FALSE)</f>
        <v>#REF!</v>
      </c>
      <c r="BJ27" s="12" t="e">
        <f>VLOOKUP($A27,Sheet1!$B$5:$BB$428,BJ$4,FALSE)</f>
        <v>#REF!</v>
      </c>
      <c r="BK27" s="12" t="e">
        <f>VLOOKUP($A27,Sheet1!$B$5:$BB$428,BK$4,FALSE)</f>
        <v>#REF!</v>
      </c>
      <c r="BL27" s="12" t="e">
        <f>VLOOKUP($A27,Sheet1!$B$5:$BB$428,BL$4,FALSE)</f>
        <v>#REF!</v>
      </c>
      <c r="BM27" s="12" t="e">
        <f>VLOOKUP($A27,Sheet1!$B$5:$BB$428,BM$4,FALSE)</f>
        <v>#REF!</v>
      </c>
      <c r="BN27" s="12" t="e">
        <f>VLOOKUP($A27,Sheet1!$B$5:$BB$428,BN$4,FALSE)</f>
        <v>#REF!</v>
      </c>
      <c r="BO27" s="12" t="e">
        <f>VLOOKUP($A27,Sheet1!$B$5:$BB$428,BO$4,FALSE)</f>
        <v>#REF!</v>
      </c>
      <c r="BP27" s="12" t="e">
        <f>VLOOKUP($A27,Sheet1!$B$5:$BB$428,BP$4,FALSE)</f>
        <v>#REF!</v>
      </c>
      <c r="BQ27" s="12" t="e">
        <f>VLOOKUP($A27,Sheet1!$B$5:$BB$428,BQ$4,FALSE)</f>
        <v>#REF!</v>
      </c>
      <c r="BR27" s="12" t="e">
        <f>VLOOKUP($A27,Sheet1!$B$5:$BB$428,BR$4,FALSE)</f>
        <v>#REF!</v>
      </c>
      <c r="BS27" s="12" t="e">
        <f>VLOOKUP($A27,Sheet1!$B$5:$BB$428,BS$4,FALSE)</f>
        <v>#REF!</v>
      </c>
      <c r="BT27" s="12" t="e">
        <f>VLOOKUP($A27,Sheet1!$B$5:$BB$428,BT$4,FALSE)</f>
        <v>#REF!</v>
      </c>
      <c r="BU27" s="12" t="e">
        <f>VLOOKUP($A27,Sheet1!$B$5:$BB$428,BU$4,FALSE)</f>
        <v>#REF!</v>
      </c>
    </row>
    <row r="28" spans="1:73" x14ac:dyDescent="0.3">
      <c r="A28" t="s">
        <v>157</v>
      </c>
      <c r="B28" t="str">
        <f>VLOOKUP(A28,classifications!A$3:C$336,3,FALSE)</f>
        <v>Urban with Significant Rural</v>
      </c>
      <c r="D28" s="12">
        <f>VLOOKUP($A28,Sheet1!$B$5:$AZ$428,2,FALSE)</f>
        <v>76029</v>
      </c>
      <c r="E28" s="12">
        <f>VLOOKUP($A28,Sheet1!$B$5:$AZ$428,3,FALSE)</f>
        <v>198</v>
      </c>
      <c r="F28" s="12">
        <f>VLOOKUP($A28,Sheet1!$B$5:$AZ$428,4,FALSE)</f>
        <v>65</v>
      </c>
      <c r="G28" s="12">
        <f>VLOOKUP($A28,Sheet1!$B$5:$AZ$428,5,FALSE)</f>
        <v>3336</v>
      </c>
      <c r="H28" s="12">
        <f>VLOOKUP($A28,Sheet1!$B$5:$AZ$428,6,FALSE)</f>
        <v>3317</v>
      </c>
      <c r="I28" s="12">
        <f>VLOOKUP($A28,Sheet1!$B$5:$AZ$428,7,FALSE)</f>
        <v>76480</v>
      </c>
      <c r="J28" s="12">
        <f>VLOOKUP($A28,Sheet1!$B$5:$AZ$428,8,FALSE)</f>
        <v>173</v>
      </c>
      <c r="K28" s="12">
        <f>VLOOKUP($A28,Sheet1!$B$5:$AZ$428,9,FALSE)</f>
        <v>75</v>
      </c>
      <c r="L28" s="12">
        <f>VLOOKUP($A28,Sheet1!$B$5:$AZ$428,10,FALSE)</f>
        <v>3516</v>
      </c>
      <c r="M28" s="12">
        <f>VLOOKUP($A28,Sheet1!$B$5:$AZ$428,11,FALSE)</f>
        <v>3196</v>
      </c>
      <c r="N28" s="12">
        <f>VLOOKUP($A28,Sheet1!$B$5:$AZ$428,12,FALSE)</f>
        <v>76774</v>
      </c>
      <c r="O28" s="12">
        <f>VLOOKUP($A28,Sheet1!$B$5:$AZ$428,13,FALSE)</f>
        <v>273</v>
      </c>
      <c r="P28" s="12">
        <f>VLOOKUP($A28,Sheet1!$B$5:$AZ$428,14,FALSE)</f>
        <v>61</v>
      </c>
      <c r="Q28" s="12">
        <f>VLOOKUP($A28,Sheet1!$B$5:$AZ$428,15,FALSE)</f>
        <v>3324</v>
      </c>
      <c r="R28" s="12">
        <f>VLOOKUP($A28,Sheet1!$B$5:$AZ$428,16,FALSE)</f>
        <v>3373</v>
      </c>
      <c r="S28" s="12">
        <f>VLOOKUP($A28,Sheet1!$B$5:$AZ$428,17,FALSE)</f>
        <v>77231</v>
      </c>
      <c r="T28" s="12">
        <f>VLOOKUP($A28,Sheet1!$B$5:$AZ$428,18,FALSE)</f>
        <v>251</v>
      </c>
      <c r="U28" s="12">
        <f>VLOOKUP($A28,Sheet1!$B$5:$AZ$428,19,FALSE)</f>
        <v>43</v>
      </c>
      <c r="V28" s="12">
        <f>VLOOKUP($A28,Sheet1!$B$5:$AZ$428,20,FALSE)</f>
        <v>3620</v>
      </c>
      <c r="W28" s="12">
        <f>VLOOKUP($A28,Sheet1!$B$5:$AZ$428,21,FALSE)</f>
        <v>3388</v>
      </c>
      <c r="X28" s="12">
        <f>VLOOKUP($A28,Sheet1!$B$5:$AZ$428,22,FALSE)</f>
        <v>77917</v>
      </c>
      <c r="Y28" s="12">
        <f>VLOOKUP($A28,Sheet1!$B$5:$AZ$428,23,FALSE)</f>
        <v>348</v>
      </c>
      <c r="Z28" s="12">
        <f>VLOOKUP($A28,Sheet1!$B$5:$AZ$428,24,FALSE)</f>
        <v>65</v>
      </c>
      <c r="AA28" s="12">
        <f>VLOOKUP($A28,Sheet1!$B$5:$AZ$428,25,FALSE)</f>
        <v>3728</v>
      </c>
      <c r="AB28" s="12">
        <f>VLOOKUP($A28,Sheet1!$B$5:$AZ$428,26,FALSE)</f>
        <v>3321</v>
      </c>
      <c r="AC28" s="12">
        <f>VLOOKUP($A28,Sheet1!$B$5:$AZ$428,27,FALSE)</f>
        <v>78225</v>
      </c>
      <c r="AD28" s="12">
        <f>VLOOKUP($A28,Sheet1!$B$5:$AZ$428,28,FALSE)</f>
        <v>339</v>
      </c>
      <c r="AE28" s="12">
        <f>VLOOKUP($A28,Sheet1!$B$5:$AZ$428,29,FALSE)</f>
        <v>102</v>
      </c>
      <c r="AF28" s="12">
        <f>VLOOKUP($A28,Sheet1!$B$5:$AZ$428,30,FALSE)</f>
        <v>3775</v>
      </c>
      <c r="AG28" s="12">
        <f>VLOOKUP($A28,Sheet1!$B$5:$AZ$428,31,FALSE)</f>
        <v>3684</v>
      </c>
      <c r="AH28" s="12">
        <f>VLOOKUP($A28,Sheet1!$B$5:$AZ$428,32,FALSE)</f>
        <v>79098</v>
      </c>
      <c r="AI28" s="12">
        <f>VLOOKUP($A28,Sheet1!$B$5:$AZ$428,33,FALSE)</f>
        <v>305</v>
      </c>
      <c r="AJ28" s="12">
        <f>VLOOKUP($A28,Sheet1!$B$5:$AZ$428,34,FALSE)</f>
        <v>99</v>
      </c>
      <c r="AK28" s="12">
        <f>VLOOKUP($A28,Sheet1!$B$5:$AZ$428,35,FALSE)</f>
        <v>4790</v>
      </c>
      <c r="AL28" s="12">
        <f>VLOOKUP($A28,Sheet1!$B$5:$AZ$428,36,FALSE)</f>
        <v>4059</v>
      </c>
      <c r="AM28" s="12">
        <f>VLOOKUP($A28,Sheet1!$B$5:$AZ$428,37,FALSE)</f>
        <v>79530</v>
      </c>
      <c r="AN28" s="12">
        <f>VLOOKUP($A28,Sheet1!$B$5:$AZ$428,38,FALSE)</f>
        <v>228</v>
      </c>
      <c r="AO28" s="12">
        <f>VLOOKUP($A28,Sheet1!$B$5:$AZ$428,39,FALSE)</f>
        <v>173</v>
      </c>
      <c r="AP28" s="12">
        <f>VLOOKUP($A28,Sheet1!$B$5:$AZ$428,40,FALSE)</f>
        <v>4699</v>
      </c>
      <c r="AQ28" s="12">
        <f>VLOOKUP($A28,Sheet1!$B$5:$AZ$428,41,FALSE)</f>
        <v>4275</v>
      </c>
      <c r="AR28" s="12">
        <f>VLOOKUP($A28,Sheet1!$B$5:$AZ$428,42,FALSE)</f>
        <v>80562</v>
      </c>
      <c r="AS28" s="12">
        <f>VLOOKUP($A28,Sheet1!$B$5:$AZ$428,43,FALSE)</f>
        <v>239</v>
      </c>
      <c r="AT28" s="12">
        <f>VLOOKUP($A28,Sheet1!$B$5:$AZ$428,44,FALSE)</f>
        <v>99</v>
      </c>
      <c r="AU28" s="12">
        <f>VLOOKUP($A28,Sheet1!$B$5:$AZ$428,45,FALSE)</f>
        <v>5027</v>
      </c>
      <c r="AV28" s="12">
        <f>VLOOKUP($A28,Sheet1!$B$5:$AZ$428,46,FALSE)</f>
        <v>4135</v>
      </c>
      <c r="AW28" s="12">
        <f>VLOOKUP($A28,Sheet1!$B$5:$AZ$428,47,FALSE)</f>
        <v>81305</v>
      </c>
      <c r="AX28" s="12">
        <f>VLOOKUP($A28,Sheet1!$B$5:$AZ$428,48,FALSE)</f>
        <v>174</v>
      </c>
      <c r="AY28" s="12">
        <f>VLOOKUP($A28,Sheet1!$B$5:$AZ$428,49,FALSE)</f>
        <v>53</v>
      </c>
      <c r="AZ28" s="12">
        <f>VLOOKUP($A28,Sheet1!$B$5:$AZ$428,50,FALSE)</f>
        <v>4441</v>
      </c>
      <c r="BA28" s="12">
        <f>VLOOKUP($A28,Sheet1!$B$5:$AZ$428,51,FALSE)</f>
        <v>3749</v>
      </c>
      <c r="BB28" s="12">
        <f>VLOOKUP($A28,Sheet1!$B$5:$BB$428,BB$4,FALSE)</f>
        <v>0</v>
      </c>
      <c r="BC28" s="12">
        <f>VLOOKUP($A28,Sheet1!$B$5:$BB$428,BC$4,FALSE)</f>
        <v>0</v>
      </c>
      <c r="BD28" s="12" t="e">
        <f>VLOOKUP($A28,Sheet1!$B$5:$BB$428,BD$4,FALSE)</f>
        <v>#REF!</v>
      </c>
      <c r="BE28" s="12" t="e">
        <f>VLOOKUP($A28,Sheet1!$B$5:$BB$428,BE$4,FALSE)</f>
        <v>#REF!</v>
      </c>
      <c r="BF28" s="12" t="e">
        <f>VLOOKUP($A28,Sheet1!$B$5:$BB$428,BF$4,FALSE)</f>
        <v>#REF!</v>
      </c>
      <c r="BG28" s="12" t="e">
        <f>VLOOKUP($A28,Sheet1!$B$5:$BB$428,BG$4,FALSE)</f>
        <v>#REF!</v>
      </c>
      <c r="BH28" s="12" t="e">
        <f>VLOOKUP($A28,Sheet1!$B$5:$BB$428,BH$4,FALSE)</f>
        <v>#REF!</v>
      </c>
      <c r="BI28" s="12" t="e">
        <f>VLOOKUP($A28,Sheet1!$B$5:$BB$428,BI$4,FALSE)</f>
        <v>#REF!</v>
      </c>
      <c r="BJ28" s="12" t="e">
        <f>VLOOKUP($A28,Sheet1!$B$5:$BB$428,BJ$4,FALSE)</f>
        <v>#REF!</v>
      </c>
      <c r="BK28" s="12" t="e">
        <f>VLOOKUP($A28,Sheet1!$B$5:$BB$428,BK$4,FALSE)</f>
        <v>#REF!</v>
      </c>
      <c r="BL28" s="12" t="e">
        <f>VLOOKUP($A28,Sheet1!$B$5:$BB$428,BL$4,FALSE)</f>
        <v>#REF!</v>
      </c>
      <c r="BM28" s="12" t="e">
        <f>VLOOKUP($A28,Sheet1!$B$5:$BB$428,BM$4,FALSE)</f>
        <v>#REF!</v>
      </c>
      <c r="BN28" s="12" t="e">
        <f>VLOOKUP($A28,Sheet1!$B$5:$BB$428,BN$4,FALSE)</f>
        <v>#REF!</v>
      </c>
      <c r="BO28" s="12" t="e">
        <f>VLOOKUP($A28,Sheet1!$B$5:$BB$428,BO$4,FALSE)</f>
        <v>#REF!</v>
      </c>
      <c r="BP28" s="12" t="e">
        <f>VLOOKUP($A28,Sheet1!$B$5:$BB$428,BP$4,FALSE)</f>
        <v>#REF!</v>
      </c>
      <c r="BQ28" s="12" t="e">
        <f>VLOOKUP($A28,Sheet1!$B$5:$BB$428,BQ$4,FALSE)</f>
        <v>#REF!</v>
      </c>
      <c r="BR28" s="12" t="e">
        <f>VLOOKUP($A28,Sheet1!$B$5:$BB$428,BR$4,FALSE)</f>
        <v>#REF!</v>
      </c>
      <c r="BS28" s="12" t="e">
        <f>VLOOKUP($A28,Sheet1!$B$5:$BB$428,BS$4,FALSE)</f>
        <v>#REF!</v>
      </c>
      <c r="BT28" s="12" t="e">
        <f>VLOOKUP($A28,Sheet1!$B$5:$BB$428,BT$4,FALSE)</f>
        <v>#REF!</v>
      </c>
      <c r="BU28" s="12" t="e">
        <f>VLOOKUP($A28,Sheet1!$B$5:$BB$428,BU$4,FALSE)</f>
        <v>#REF!</v>
      </c>
    </row>
    <row r="29" spans="1:73" x14ac:dyDescent="0.3">
      <c r="A29" t="s">
        <v>159</v>
      </c>
      <c r="B29" t="str">
        <f>VLOOKUP(A29,classifications!A$3:C$336,3,FALSE)</f>
        <v>Predominantly Urban</v>
      </c>
      <c r="D29" s="12">
        <f>VLOOKUP($A29,Sheet1!$B$5:$AZ$428,2,FALSE)</f>
        <v>277296</v>
      </c>
      <c r="E29" s="12">
        <f>VLOOKUP($A29,Sheet1!$B$5:$AZ$428,3,FALSE)</f>
        <v>1857</v>
      </c>
      <c r="F29" s="12">
        <f>VLOOKUP($A29,Sheet1!$B$5:$AZ$428,4,FALSE)</f>
        <v>884</v>
      </c>
      <c r="G29" s="12">
        <f>VLOOKUP($A29,Sheet1!$B$5:$AZ$428,5,FALSE)</f>
        <v>7956</v>
      </c>
      <c r="H29" s="12">
        <f>VLOOKUP($A29,Sheet1!$B$5:$AZ$428,6,FALSE)</f>
        <v>8587</v>
      </c>
      <c r="I29" s="12">
        <f>VLOOKUP($A29,Sheet1!$B$5:$AZ$428,7,FALSE)</f>
        <v>279084</v>
      </c>
      <c r="J29" s="12">
        <f>VLOOKUP($A29,Sheet1!$B$5:$AZ$428,8,FALSE)</f>
        <v>1467</v>
      </c>
      <c r="K29" s="12">
        <f>VLOOKUP($A29,Sheet1!$B$5:$AZ$428,9,FALSE)</f>
        <v>916</v>
      </c>
      <c r="L29" s="12">
        <f>VLOOKUP($A29,Sheet1!$B$5:$AZ$428,10,FALSE)</f>
        <v>8824</v>
      </c>
      <c r="M29" s="12">
        <f>VLOOKUP($A29,Sheet1!$B$5:$AZ$428,11,FALSE)</f>
        <v>9029</v>
      </c>
      <c r="N29" s="12">
        <f>VLOOKUP($A29,Sheet1!$B$5:$AZ$428,12,FALSE)</f>
        <v>280271</v>
      </c>
      <c r="O29" s="12">
        <f>VLOOKUP($A29,Sheet1!$B$5:$AZ$428,13,FALSE)</f>
        <v>1621</v>
      </c>
      <c r="P29" s="12">
        <f>VLOOKUP($A29,Sheet1!$B$5:$AZ$428,14,FALSE)</f>
        <v>1100</v>
      </c>
      <c r="Q29" s="12">
        <f>VLOOKUP($A29,Sheet1!$B$5:$AZ$428,15,FALSE)</f>
        <v>8256</v>
      </c>
      <c r="R29" s="12">
        <f>VLOOKUP($A29,Sheet1!$B$5:$AZ$428,16,FALSE)</f>
        <v>8851</v>
      </c>
      <c r="S29" s="12">
        <f>VLOOKUP($A29,Sheet1!$B$5:$AZ$428,17,FALSE)</f>
        <v>280788</v>
      </c>
      <c r="T29" s="12">
        <f>VLOOKUP($A29,Sheet1!$B$5:$AZ$428,18,FALSE)</f>
        <v>1703</v>
      </c>
      <c r="U29" s="12">
        <f>VLOOKUP($A29,Sheet1!$B$5:$AZ$428,19,FALSE)</f>
        <v>1127</v>
      </c>
      <c r="V29" s="12">
        <f>VLOOKUP($A29,Sheet1!$B$5:$AZ$428,20,FALSE)</f>
        <v>8332</v>
      </c>
      <c r="W29" s="12">
        <f>VLOOKUP($A29,Sheet1!$B$5:$AZ$428,21,FALSE)</f>
        <v>9804</v>
      </c>
      <c r="X29" s="12">
        <f>VLOOKUP($A29,Sheet1!$B$5:$AZ$428,22,FALSE)</f>
        <v>281828</v>
      </c>
      <c r="Y29" s="12">
        <f>VLOOKUP($A29,Sheet1!$B$5:$AZ$428,23,FALSE)</f>
        <v>1865</v>
      </c>
      <c r="Z29" s="12">
        <f>VLOOKUP($A29,Sheet1!$B$5:$AZ$428,24,FALSE)</f>
        <v>1029</v>
      </c>
      <c r="AA29" s="12">
        <f>VLOOKUP($A29,Sheet1!$B$5:$AZ$428,25,FALSE)</f>
        <v>8631</v>
      </c>
      <c r="AB29" s="12">
        <f>VLOOKUP($A29,Sheet1!$B$5:$AZ$428,26,FALSE)</f>
        <v>9544</v>
      </c>
      <c r="AC29" s="12">
        <f>VLOOKUP($A29,Sheet1!$B$5:$AZ$428,27,FALSE)</f>
        <v>283536</v>
      </c>
      <c r="AD29" s="12">
        <f>VLOOKUP($A29,Sheet1!$B$5:$AZ$428,28,FALSE)</f>
        <v>2208</v>
      </c>
      <c r="AE29" s="12">
        <f>VLOOKUP($A29,Sheet1!$B$5:$AZ$428,29,FALSE)</f>
        <v>1023</v>
      </c>
      <c r="AF29" s="12">
        <f>VLOOKUP($A29,Sheet1!$B$5:$AZ$428,30,FALSE)</f>
        <v>8666</v>
      </c>
      <c r="AG29" s="12">
        <f>VLOOKUP($A29,Sheet1!$B$5:$AZ$428,31,FALSE)</f>
        <v>9430</v>
      </c>
      <c r="AH29" s="12">
        <f>VLOOKUP($A29,Sheet1!$B$5:$AZ$428,32,FALSE)</f>
        <v>284813</v>
      </c>
      <c r="AI29" s="12">
        <f>VLOOKUP($A29,Sheet1!$B$5:$AZ$428,33,FALSE)</f>
        <v>1832</v>
      </c>
      <c r="AJ29" s="12">
        <f>VLOOKUP($A29,Sheet1!$B$5:$AZ$428,34,FALSE)</f>
        <v>1096</v>
      </c>
      <c r="AK29" s="12">
        <f>VLOOKUP($A29,Sheet1!$B$5:$AZ$428,35,FALSE)</f>
        <v>10127</v>
      </c>
      <c r="AL29" s="12">
        <f>VLOOKUP($A29,Sheet1!$B$5:$AZ$428,36,FALSE)</f>
        <v>10767</v>
      </c>
      <c r="AM29" s="12">
        <f>VLOOKUP($A29,Sheet1!$B$5:$AZ$428,37,FALSE)</f>
        <v>285372</v>
      </c>
      <c r="AN29" s="12">
        <f>VLOOKUP($A29,Sheet1!$B$5:$AZ$428,38,FALSE)</f>
        <v>1892</v>
      </c>
      <c r="AO29" s="12">
        <f>VLOOKUP($A29,Sheet1!$B$5:$AZ$428,39,FALSE)</f>
        <v>959</v>
      </c>
      <c r="AP29" s="12">
        <f>VLOOKUP($A29,Sheet1!$B$5:$AZ$428,40,FALSE)</f>
        <v>9893</v>
      </c>
      <c r="AQ29" s="12">
        <f>VLOOKUP($A29,Sheet1!$B$5:$AZ$428,41,FALSE)</f>
        <v>11272</v>
      </c>
      <c r="AR29" s="12">
        <f>VLOOKUP($A29,Sheet1!$B$5:$AZ$428,42,FALSE)</f>
        <v>287550</v>
      </c>
      <c r="AS29" s="12">
        <f>VLOOKUP($A29,Sheet1!$B$5:$AZ$428,43,FALSE)</f>
        <v>2049</v>
      </c>
      <c r="AT29" s="12">
        <f>VLOOKUP($A29,Sheet1!$B$5:$AZ$428,44,FALSE)</f>
        <v>558</v>
      </c>
      <c r="AU29" s="12">
        <f>VLOOKUP($A29,Sheet1!$B$5:$AZ$428,45,FALSE)</f>
        <v>11002</v>
      </c>
      <c r="AV29" s="12">
        <f>VLOOKUP($A29,Sheet1!$B$5:$AZ$428,46,FALSE)</f>
        <v>11343</v>
      </c>
      <c r="AW29" s="12">
        <f>VLOOKUP($A29,Sheet1!$B$5:$AZ$428,47,FALSE)</f>
        <v>288248</v>
      </c>
      <c r="AX29" s="12">
        <f>VLOOKUP($A29,Sheet1!$B$5:$AZ$428,48,FALSE)</f>
        <v>1829</v>
      </c>
      <c r="AY29" s="12">
        <f>VLOOKUP($A29,Sheet1!$B$5:$AZ$428,49,FALSE)</f>
        <v>765</v>
      </c>
      <c r="AZ29" s="12">
        <f>VLOOKUP($A29,Sheet1!$B$5:$AZ$428,50,FALSE)</f>
        <v>9053</v>
      </c>
      <c r="BA29" s="12">
        <f>VLOOKUP($A29,Sheet1!$B$5:$AZ$428,51,FALSE)</f>
        <v>10195</v>
      </c>
      <c r="BB29" s="12">
        <f>VLOOKUP($A29,Sheet1!$B$5:$BB$428,BB$4,FALSE)</f>
        <v>0</v>
      </c>
      <c r="BC29" s="12">
        <f>VLOOKUP($A29,Sheet1!$B$5:$BB$428,BC$4,FALSE)</f>
        <v>0</v>
      </c>
      <c r="BD29" s="12" t="e">
        <f>VLOOKUP($A29,Sheet1!$B$5:$BB$428,BD$4,FALSE)</f>
        <v>#REF!</v>
      </c>
      <c r="BE29" s="12" t="e">
        <f>VLOOKUP($A29,Sheet1!$B$5:$BB$428,BE$4,FALSE)</f>
        <v>#REF!</v>
      </c>
      <c r="BF29" s="12" t="e">
        <f>VLOOKUP($A29,Sheet1!$B$5:$BB$428,BF$4,FALSE)</f>
        <v>#REF!</v>
      </c>
      <c r="BG29" s="12" t="e">
        <f>VLOOKUP($A29,Sheet1!$B$5:$BB$428,BG$4,FALSE)</f>
        <v>#REF!</v>
      </c>
      <c r="BH29" s="12" t="e">
        <f>VLOOKUP($A29,Sheet1!$B$5:$BB$428,BH$4,FALSE)</f>
        <v>#REF!</v>
      </c>
      <c r="BI29" s="12" t="e">
        <f>VLOOKUP($A29,Sheet1!$B$5:$BB$428,BI$4,FALSE)</f>
        <v>#REF!</v>
      </c>
      <c r="BJ29" s="12" t="e">
        <f>VLOOKUP($A29,Sheet1!$B$5:$BB$428,BJ$4,FALSE)</f>
        <v>#REF!</v>
      </c>
      <c r="BK29" s="12" t="e">
        <f>VLOOKUP($A29,Sheet1!$B$5:$BB$428,BK$4,FALSE)</f>
        <v>#REF!</v>
      </c>
      <c r="BL29" s="12" t="e">
        <f>VLOOKUP($A29,Sheet1!$B$5:$BB$428,BL$4,FALSE)</f>
        <v>#REF!</v>
      </c>
      <c r="BM29" s="12" t="e">
        <f>VLOOKUP($A29,Sheet1!$B$5:$BB$428,BM$4,FALSE)</f>
        <v>#REF!</v>
      </c>
      <c r="BN29" s="12" t="e">
        <f>VLOOKUP($A29,Sheet1!$B$5:$BB$428,BN$4,FALSE)</f>
        <v>#REF!</v>
      </c>
      <c r="BO29" s="12" t="e">
        <f>VLOOKUP($A29,Sheet1!$B$5:$BB$428,BO$4,FALSE)</f>
        <v>#REF!</v>
      </c>
      <c r="BP29" s="12" t="e">
        <f>VLOOKUP($A29,Sheet1!$B$5:$BB$428,BP$4,FALSE)</f>
        <v>#REF!</v>
      </c>
      <c r="BQ29" s="12" t="e">
        <f>VLOOKUP($A29,Sheet1!$B$5:$BB$428,BQ$4,FALSE)</f>
        <v>#REF!</v>
      </c>
      <c r="BR29" s="12" t="e">
        <f>VLOOKUP($A29,Sheet1!$B$5:$BB$428,BR$4,FALSE)</f>
        <v>#REF!</v>
      </c>
      <c r="BS29" s="12" t="e">
        <f>VLOOKUP($A29,Sheet1!$B$5:$BB$428,BS$4,FALSE)</f>
        <v>#REF!</v>
      </c>
      <c r="BT29" s="12" t="e">
        <f>VLOOKUP($A29,Sheet1!$B$5:$BB$428,BT$4,FALSE)</f>
        <v>#REF!</v>
      </c>
      <c r="BU29" s="12" t="e">
        <f>VLOOKUP($A29,Sheet1!$B$5:$BB$428,BU$4,FALSE)</f>
        <v>#REF!</v>
      </c>
    </row>
    <row r="30" spans="1:73" x14ac:dyDescent="0.3">
      <c r="A30" t="s">
        <v>161</v>
      </c>
      <c r="B30" t="str">
        <f>VLOOKUP(A30,classifications!A$3:C$336,3,FALSE)</f>
        <v>Urban with Significant Rural</v>
      </c>
      <c r="D30" s="12">
        <f>VLOOKUP($A30,Sheet1!$B$5:$AZ$428,2,FALSE)</f>
        <v>64615</v>
      </c>
      <c r="E30" s="12">
        <f>VLOOKUP($A30,Sheet1!$B$5:$AZ$428,3,FALSE)</f>
        <v>1072</v>
      </c>
      <c r="F30" s="12">
        <f>VLOOKUP($A30,Sheet1!$B$5:$AZ$428,4,FALSE)</f>
        <v>298</v>
      </c>
      <c r="G30" s="12">
        <f>VLOOKUP($A30,Sheet1!$B$5:$AZ$428,5,FALSE)</f>
        <v>1997</v>
      </c>
      <c r="H30" s="12">
        <f>VLOOKUP($A30,Sheet1!$B$5:$AZ$428,6,FALSE)</f>
        <v>2815</v>
      </c>
      <c r="I30" s="12">
        <f>VLOOKUP($A30,Sheet1!$B$5:$AZ$428,7,FALSE)</f>
        <v>64855</v>
      </c>
      <c r="J30" s="12">
        <f>VLOOKUP($A30,Sheet1!$B$5:$AZ$428,8,FALSE)</f>
        <v>1082</v>
      </c>
      <c r="K30" s="12">
        <f>VLOOKUP($A30,Sheet1!$B$5:$AZ$428,9,FALSE)</f>
        <v>318</v>
      </c>
      <c r="L30" s="12">
        <f>VLOOKUP($A30,Sheet1!$B$5:$AZ$428,10,FALSE)</f>
        <v>2258</v>
      </c>
      <c r="M30" s="12">
        <f>VLOOKUP($A30,Sheet1!$B$5:$AZ$428,11,FALSE)</f>
        <v>2999</v>
      </c>
      <c r="N30" s="12">
        <f>VLOOKUP($A30,Sheet1!$B$5:$AZ$428,12,FALSE)</f>
        <v>65831</v>
      </c>
      <c r="O30" s="12">
        <f>VLOOKUP($A30,Sheet1!$B$5:$AZ$428,13,FALSE)</f>
        <v>1376</v>
      </c>
      <c r="P30" s="12">
        <f>VLOOKUP($A30,Sheet1!$B$5:$AZ$428,14,FALSE)</f>
        <v>262</v>
      </c>
      <c r="Q30" s="12">
        <f>VLOOKUP($A30,Sheet1!$B$5:$AZ$428,15,FALSE)</f>
        <v>2332</v>
      </c>
      <c r="R30" s="12">
        <f>VLOOKUP($A30,Sheet1!$B$5:$AZ$428,16,FALSE)</f>
        <v>2649</v>
      </c>
      <c r="S30" s="12">
        <f>VLOOKUP($A30,Sheet1!$B$5:$AZ$428,17,FALSE)</f>
        <v>66454</v>
      </c>
      <c r="T30" s="12">
        <f>VLOOKUP($A30,Sheet1!$B$5:$AZ$428,18,FALSE)</f>
        <v>1378</v>
      </c>
      <c r="U30" s="12">
        <f>VLOOKUP($A30,Sheet1!$B$5:$AZ$428,19,FALSE)</f>
        <v>207</v>
      </c>
      <c r="V30" s="12">
        <f>VLOOKUP($A30,Sheet1!$B$5:$AZ$428,20,FALSE)</f>
        <v>2286</v>
      </c>
      <c r="W30" s="12">
        <f>VLOOKUP($A30,Sheet1!$B$5:$AZ$428,21,FALSE)</f>
        <v>2946</v>
      </c>
      <c r="X30" s="12">
        <f>VLOOKUP($A30,Sheet1!$B$5:$AZ$428,22,FALSE)</f>
        <v>66876</v>
      </c>
      <c r="Y30" s="12">
        <f>VLOOKUP($A30,Sheet1!$B$5:$AZ$428,23,FALSE)</f>
        <v>1538</v>
      </c>
      <c r="Z30" s="12">
        <f>VLOOKUP($A30,Sheet1!$B$5:$AZ$428,24,FALSE)</f>
        <v>198</v>
      </c>
      <c r="AA30" s="12">
        <f>VLOOKUP($A30,Sheet1!$B$5:$AZ$428,25,FALSE)</f>
        <v>2132</v>
      </c>
      <c r="AB30" s="12">
        <f>VLOOKUP($A30,Sheet1!$B$5:$AZ$428,26,FALSE)</f>
        <v>3092</v>
      </c>
      <c r="AC30" s="12">
        <f>VLOOKUP($A30,Sheet1!$B$5:$AZ$428,27,FALSE)</f>
        <v>67709</v>
      </c>
      <c r="AD30" s="12">
        <f>VLOOKUP($A30,Sheet1!$B$5:$AZ$428,28,FALSE)</f>
        <v>1733</v>
      </c>
      <c r="AE30" s="12">
        <f>VLOOKUP($A30,Sheet1!$B$5:$AZ$428,29,FALSE)</f>
        <v>208</v>
      </c>
      <c r="AF30" s="12">
        <f>VLOOKUP($A30,Sheet1!$B$5:$AZ$428,30,FALSE)</f>
        <v>2060</v>
      </c>
      <c r="AG30" s="12">
        <f>VLOOKUP($A30,Sheet1!$B$5:$AZ$428,31,FALSE)</f>
        <v>2971</v>
      </c>
      <c r="AH30" s="12">
        <f>VLOOKUP($A30,Sheet1!$B$5:$AZ$428,32,FALSE)</f>
        <v>68488</v>
      </c>
      <c r="AI30" s="12">
        <f>VLOOKUP($A30,Sheet1!$B$5:$AZ$428,33,FALSE)</f>
        <v>1374</v>
      </c>
      <c r="AJ30" s="12">
        <f>VLOOKUP($A30,Sheet1!$B$5:$AZ$428,34,FALSE)</f>
        <v>279</v>
      </c>
      <c r="AK30" s="12">
        <f>VLOOKUP($A30,Sheet1!$B$5:$AZ$428,35,FALSE)</f>
        <v>2753</v>
      </c>
      <c r="AL30" s="12">
        <f>VLOOKUP($A30,Sheet1!$B$5:$AZ$428,36,FALSE)</f>
        <v>3117</v>
      </c>
      <c r="AM30" s="12">
        <f>VLOOKUP($A30,Sheet1!$B$5:$AZ$428,37,FALSE)</f>
        <v>69366</v>
      </c>
      <c r="AN30" s="12">
        <f>VLOOKUP($A30,Sheet1!$B$5:$AZ$428,38,FALSE)</f>
        <v>1593</v>
      </c>
      <c r="AO30" s="12">
        <f>VLOOKUP($A30,Sheet1!$B$5:$AZ$428,39,FALSE)</f>
        <v>596</v>
      </c>
      <c r="AP30" s="12">
        <f>VLOOKUP($A30,Sheet1!$B$5:$AZ$428,40,FALSE)</f>
        <v>2984</v>
      </c>
      <c r="AQ30" s="12">
        <f>VLOOKUP($A30,Sheet1!$B$5:$AZ$428,41,FALSE)</f>
        <v>3082</v>
      </c>
      <c r="AR30" s="12">
        <f>VLOOKUP($A30,Sheet1!$B$5:$AZ$428,42,FALSE)</f>
        <v>70173</v>
      </c>
      <c r="AS30" s="12">
        <f>VLOOKUP($A30,Sheet1!$B$5:$AZ$428,43,FALSE)</f>
        <v>1313</v>
      </c>
      <c r="AT30" s="12">
        <f>VLOOKUP($A30,Sheet1!$B$5:$AZ$428,44,FALSE)</f>
        <v>386</v>
      </c>
      <c r="AU30" s="12">
        <f>VLOOKUP($A30,Sheet1!$B$5:$AZ$428,45,FALSE)</f>
        <v>3094</v>
      </c>
      <c r="AV30" s="12">
        <f>VLOOKUP($A30,Sheet1!$B$5:$AZ$428,46,FALSE)</f>
        <v>3198</v>
      </c>
      <c r="AW30" s="12">
        <f>VLOOKUP($A30,Sheet1!$B$5:$AZ$428,47,FALSE)</f>
        <v>70837</v>
      </c>
      <c r="AX30" s="12">
        <f>VLOOKUP($A30,Sheet1!$B$5:$AZ$428,48,FALSE)</f>
        <v>1227</v>
      </c>
      <c r="AY30" s="12">
        <f>VLOOKUP($A30,Sheet1!$B$5:$AZ$428,49,FALSE)</f>
        <v>262</v>
      </c>
      <c r="AZ30" s="12">
        <f>VLOOKUP($A30,Sheet1!$B$5:$AZ$428,50,FALSE)</f>
        <v>2659</v>
      </c>
      <c r="BA30" s="12">
        <f>VLOOKUP($A30,Sheet1!$B$5:$AZ$428,51,FALSE)</f>
        <v>2867</v>
      </c>
      <c r="BB30" s="12">
        <f>VLOOKUP($A30,Sheet1!$B$5:$BB$428,BB$4,FALSE)</f>
        <v>0</v>
      </c>
      <c r="BC30" s="12">
        <f>VLOOKUP($A30,Sheet1!$B$5:$BB$428,BC$4,FALSE)</f>
        <v>0</v>
      </c>
      <c r="BD30" s="12" t="e">
        <f>VLOOKUP($A30,Sheet1!$B$5:$BB$428,BD$4,FALSE)</f>
        <v>#REF!</v>
      </c>
      <c r="BE30" s="12" t="e">
        <f>VLOOKUP($A30,Sheet1!$B$5:$BB$428,BE$4,FALSE)</f>
        <v>#REF!</v>
      </c>
      <c r="BF30" s="12" t="e">
        <f>VLOOKUP($A30,Sheet1!$B$5:$BB$428,BF$4,FALSE)</f>
        <v>#REF!</v>
      </c>
      <c r="BG30" s="12" t="e">
        <f>VLOOKUP($A30,Sheet1!$B$5:$BB$428,BG$4,FALSE)</f>
        <v>#REF!</v>
      </c>
      <c r="BH30" s="12" t="e">
        <f>VLOOKUP($A30,Sheet1!$B$5:$BB$428,BH$4,FALSE)</f>
        <v>#REF!</v>
      </c>
      <c r="BI30" s="12" t="e">
        <f>VLOOKUP($A30,Sheet1!$B$5:$BB$428,BI$4,FALSE)</f>
        <v>#REF!</v>
      </c>
      <c r="BJ30" s="12" t="e">
        <f>VLOOKUP($A30,Sheet1!$B$5:$BB$428,BJ$4,FALSE)</f>
        <v>#REF!</v>
      </c>
      <c r="BK30" s="12" t="e">
        <f>VLOOKUP($A30,Sheet1!$B$5:$BB$428,BK$4,FALSE)</f>
        <v>#REF!</v>
      </c>
      <c r="BL30" s="12" t="e">
        <f>VLOOKUP($A30,Sheet1!$B$5:$BB$428,BL$4,FALSE)</f>
        <v>#REF!</v>
      </c>
      <c r="BM30" s="12" t="e">
        <f>VLOOKUP($A30,Sheet1!$B$5:$BB$428,BM$4,FALSE)</f>
        <v>#REF!</v>
      </c>
      <c r="BN30" s="12" t="e">
        <f>VLOOKUP($A30,Sheet1!$B$5:$BB$428,BN$4,FALSE)</f>
        <v>#REF!</v>
      </c>
      <c r="BO30" s="12" t="e">
        <f>VLOOKUP($A30,Sheet1!$B$5:$BB$428,BO$4,FALSE)</f>
        <v>#REF!</v>
      </c>
      <c r="BP30" s="12" t="e">
        <f>VLOOKUP($A30,Sheet1!$B$5:$BB$428,BP$4,FALSE)</f>
        <v>#REF!</v>
      </c>
      <c r="BQ30" s="12" t="e">
        <f>VLOOKUP($A30,Sheet1!$B$5:$BB$428,BQ$4,FALSE)</f>
        <v>#REF!</v>
      </c>
      <c r="BR30" s="12" t="e">
        <f>VLOOKUP($A30,Sheet1!$B$5:$BB$428,BR$4,FALSE)</f>
        <v>#REF!</v>
      </c>
      <c r="BS30" s="12" t="e">
        <f>VLOOKUP($A30,Sheet1!$B$5:$BB$428,BS$4,FALSE)</f>
        <v>#REF!</v>
      </c>
      <c r="BT30" s="12" t="e">
        <f>VLOOKUP($A30,Sheet1!$B$5:$BB$428,BT$4,FALSE)</f>
        <v>#REF!</v>
      </c>
      <c r="BU30" s="12" t="e">
        <f>VLOOKUP($A30,Sheet1!$B$5:$BB$428,BU$4,FALSE)</f>
        <v>#REF!</v>
      </c>
    </row>
    <row r="31" spans="1:73" x14ac:dyDescent="0.3">
      <c r="A31" t="s">
        <v>164</v>
      </c>
      <c r="B31" t="str">
        <f>VLOOKUP(A31,classifications!A$3:C$336,3,FALSE)</f>
        <v>Predominantly Urban</v>
      </c>
      <c r="D31" s="12">
        <f>VLOOKUP($A31,Sheet1!$B$5:$AZ$428,2,FALSE)</f>
        <v>113696</v>
      </c>
      <c r="E31" s="12">
        <f>VLOOKUP($A31,Sheet1!$B$5:$AZ$428,3,FALSE)</f>
        <v>970</v>
      </c>
      <c r="F31" s="12">
        <f>VLOOKUP($A31,Sheet1!$B$5:$AZ$428,4,FALSE)</f>
        <v>747</v>
      </c>
      <c r="G31" s="12">
        <f>VLOOKUP($A31,Sheet1!$B$5:$AZ$428,5,FALSE)</f>
        <v>6010</v>
      </c>
      <c r="H31" s="12">
        <f>VLOOKUP($A31,Sheet1!$B$5:$AZ$428,6,FALSE)</f>
        <v>5852</v>
      </c>
      <c r="I31" s="12">
        <f>VLOOKUP($A31,Sheet1!$B$5:$AZ$428,7,FALSE)</f>
        <v>115089</v>
      </c>
      <c r="J31" s="12">
        <f>VLOOKUP($A31,Sheet1!$B$5:$AZ$428,8,FALSE)</f>
        <v>765</v>
      </c>
      <c r="K31" s="12">
        <f>VLOOKUP($A31,Sheet1!$B$5:$AZ$428,9,FALSE)</f>
        <v>514</v>
      </c>
      <c r="L31" s="12">
        <f>VLOOKUP($A31,Sheet1!$B$5:$AZ$428,10,FALSE)</f>
        <v>6417</v>
      </c>
      <c r="M31" s="12">
        <f>VLOOKUP($A31,Sheet1!$B$5:$AZ$428,11,FALSE)</f>
        <v>6117</v>
      </c>
      <c r="N31" s="12">
        <f>VLOOKUP($A31,Sheet1!$B$5:$AZ$428,12,FALSE)</f>
        <v>116543</v>
      </c>
      <c r="O31" s="12">
        <f>VLOOKUP($A31,Sheet1!$B$5:$AZ$428,13,FALSE)</f>
        <v>734</v>
      </c>
      <c r="P31" s="12">
        <f>VLOOKUP($A31,Sheet1!$B$5:$AZ$428,14,FALSE)</f>
        <v>506</v>
      </c>
      <c r="Q31" s="12">
        <f>VLOOKUP($A31,Sheet1!$B$5:$AZ$428,15,FALSE)</f>
        <v>6647</v>
      </c>
      <c r="R31" s="12">
        <f>VLOOKUP($A31,Sheet1!$B$5:$AZ$428,16,FALSE)</f>
        <v>6285</v>
      </c>
      <c r="S31" s="12">
        <f>VLOOKUP($A31,Sheet1!$B$5:$AZ$428,17,FALSE)</f>
        <v>117997</v>
      </c>
      <c r="T31" s="12">
        <f>VLOOKUP($A31,Sheet1!$B$5:$AZ$428,18,FALSE)</f>
        <v>875</v>
      </c>
      <c r="U31" s="12">
        <f>VLOOKUP($A31,Sheet1!$B$5:$AZ$428,19,FALSE)</f>
        <v>396</v>
      </c>
      <c r="V31" s="12">
        <f>VLOOKUP($A31,Sheet1!$B$5:$AZ$428,20,FALSE)</f>
        <v>6513</v>
      </c>
      <c r="W31" s="12">
        <f>VLOOKUP($A31,Sheet1!$B$5:$AZ$428,21,FALSE)</f>
        <v>6379</v>
      </c>
      <c r="X31" s="12">
        <f>VLOOKUP($A31,Sheet1!$B$5:$AZ$428,22,FALSE)</f>
        <v>119205</v>
      </c>
      <c r="Y31" s="12">
        <f>VLOOKUP($A31,Sheet1!$B$5:$AZ$428,23,FALSE)</f>
        <v>966</v>
      </c>
      <c r="Z31" s="12">
        <f>VLOOKUP($A31,Sheet1!$B$5:$AZ$428,24,FALSE)</f>
        <v>406</v>
      </c>
      <c r="AA31" s="12">
        <f>VLOOKUP($A31,Sheet1!$B$5:$AZ$428,25,FALSE)</f>
        <v>6438</v>
      </c>
      <c r="AB31" s="12">
        <f>VLOOKUP($A31,Sheet1!$B$5:$AZ$428,26,FALSE)</f>
        <v>6478</v>
      </c>
      <c r="AC31" s="12">
        <f>VLOOKUP($A31,Sheet1!$B$5:$AZ$428,27,FALSE)</f>
        <v>119730</v>
      </c>
      <c r="AD31" s="12">
        <f>VLOOKUP($A31,Sheet1!$B$5:$AZ$428,28,FALSE)</f>
        <v>951</v>
      </c>
      <c r="AE31" s="12">
        <f>VLOOKUP($A31,Sheet1!$B$5:$AZ$428,29,FALSE)</f>
        <v>428</v>
      </c>
      <c r="AF31" s="12">
        <f>VLOOKUP($A31,Sheet1!$B$5:$AZ$428,30,FALSE)</f>
        <v>6071</v>
      </c>
      <c r="AG31" s="12">
        <f>VLOOKUP($A31,Sheet1!$B$5:$AZ$428,31,FALSE)</f>
        <v>6870</v>
      </c>
      <c r="AH31" s="12">
        <f>VLOOKUP($A31,Sheet1!$B$5:$AZ$428,32,FALSE)</f>
        <v>120377</v>
      </c>
      <c r="AI31" s="12">
        <f>VLOOKUP($A31,Sheet1!$B$5:$AZ$428,33,FALSE)</f>
        <v>846</v>
      </c>
      <c r="AJ31" s="12">
        <f>VLOOKUP($A31,Sheet1!$B$5:$AZ$428,34,FALSE)</f>
        <v>452</v>
      </c>
      <c r="AK31" s="12">
        <f>VLOOKUP($A31,Sheet1!$B$5:$AZ$428,35,FALSE)</f>
        <v>6527</v>
      </c>
      <c r="AL31" s="12">
        <f>VLOOKUP($A31,Sheet1!$B$5:$AZ$428,36,FALSE)</f>
        <v>7069</v>
      </c>
      <c r="AM31" s="12">
        <f>VLOOKUP($A31,Sheet1!$B$5:$AZ$428,37,FALSE)</f>
        <v>121676</v>
      </c>
      <c r="AN31" s="12">
        <f>VLOOKUP($A31,Sheet1!$B$5:$AZ$428,38,FALSE)</f>
        <v>1003</v>
      </c>
      <c r="AO31" s="12">
        <f>VLOOKUP($A31,Sheet1!$B$5:$AZ$428,39,FALSE)</f>
        <v>528</v>
      </c>
      <c r="AP31" s="12">
        <f>VLOOKUP($A31,Sheet1!$B$5:$AZ$428,40,FALSE)</f>
        <v>7078</v>
      </c>
      <c r="AQ31" s="12">
        <f>VLOOKUP($A31,Sheet1!$B$5:$AZ$428,41,FALSE)</f>
        <v>6867</v>
      </c>
      <c r="AR31" s="12">
        <f>VLOOKUP($A31,Sheet1!$B$5:$AZ$428,42,FALSE)</f>
        <v>122549</v>
      </c>
      <c r="AS31" s="12">
        <f>VLOOKUP($A31,Sheet1!$B$5:$AZ$428,43,FALSE)</f>
        <v>924</v>
      </c>
      <c r="AT31" s="12">
        <f>VLOOKUP($A31,Sheet1!$B$5:$AZ$428,44,FALSE)</f>
        <v>536</v>
      </c>
      <c r="AU31" s="12">
        <f>VLOOKUP($A31,Sheet1!$B$5:$AZ$428,45,FALSE)</f>
        <v>7000</v>
      </c>
      <c r="AV31" s="12">
        <f>VLOOKUP($A31,Sheet1!$B$5:$AZ$428,46,FALSE)</f>
        <v>7171</v>
      </c>
      <c r="AW31" s="12">
        <f>VLOOKUP($A31,Sheet1!$B$5:$AZ$428,47,FALSE)</f>
        <v>124165</v>
      </c>
      <c r="AX31" s="12">
        <f>VLOOKUP($A31,Sheet1!$B$5:$AZ$428,48,FALSE)</f>
        <v>979</v>
      </c>
      <c r="AY31" s="12">
        <f>VLOOKUP($A31,Sheet1!$B$5:$AZ$428,49,FALSE)</f>
        <v>629</v>
      </c>
      <c r="AZ31" s="12">
        <f>VLOOKUP($A31,Sheet1!$B$5:$AZ$428,50,FALSE)</f>
        <v>6731</v>
      </c>
      <c r="BA31" s="12">
        <f>VLOOKUP($A31,Sheet1!$B$5:$AZ$428,51,FALSE)</f>
        <v>6127</v>
      </c>
      <c r="BB31" s="12">
        <f>VLOOKUP($A31,Sheet1!$B$5:$BB$428,BB$4,FALSE)</f>
        <v>0</v>
      </c>
      <c r="BC31" s="12">
        <f>VLOOKUP($A31,Sheet1!$B$5:$BB$428,BC$4,FALSE)</f>
        <v>0</v>
      </c>
      <c r="BD31" s="12" t="e">
        <f>VLOOKUP($A31,Sheet1!$B$5:$BB$428,BD$4,FALSE)</f>
        <v>#REF!</v>
      </c>
      <c r="BE31" s="12" t="e">
        <f>VLOOKUP($A31,Sheet1!$B$5:$BB$428,BE$4,FALSE)</f>
        <v>#REF!</v>
      </c>
      <c r="BF31" s="12" t="e">
        <f>VLOOKUP($A31,Sheet1!$B$5:$BB$428,BF$4,FALSE)</f>
        <v>#REF!</v>
      </c>
      <c r="BG31" s="12" t="e">
        <f>VLOOKUP($A31,Sheet1!$B$5:$BB$428,BG$4,FALSE)</f>
        <v>#REF!</v>
      </c>
      <c r="BH31" s="12" t="e">
        <f>VLOOKUP($A31,Sheet1!$B$5:$BB$428,BH$4,FALSE)</f>
        <v>#REF!</v>
      </c>
      <c r="BI31" s="12" t="e">
        <f>VLOOKUP($A31,Sheet1!$B$5:$BB$428,BI$4,FALSE)</f>
        <v>#REF!</v>
      </c>
      <c r="BJ31" s="12" t="e">
        <f>VLOOKUP($A31,Sheet1!$B$5:$BB$428,BJ$4,FALSE)</f>
        <v>#REF!</v>
      </c>
      <c r="BK31" s="12" t="e">
        <f>VLOOKUP($A31,Sheet1!$B$5:$BB$428,BK$4,FALSE)</f>
        <v>#REF!</v>
      </c>
      <c r="BL31" s="12" t="e">
        <f>VLOOKUP($A31,Sheet1!$B$5:$BB$428,BL$4,FALSE)</f>
        <v>#REF!</v>
      </c>
      <c r="BM31" s="12" t="e">
        <f>VLOOKUP($A31,Sheet1!$B$5:$BB$428,BM$4,FALSE)</f>
        <v>#REF!</v>
      </c>
      <c r="BN31" s="12" t="e">
        <f>VLOOKUP($A31,Sheet1!$B$5:$BB$428,BN$4,FALSE)</f>
        <v>#REF!</v>
      </c>
      <c r="BO31" s="12" t="e">
        <f>VLOOKUP($A31,Sheet1!$B$5:$BB$428,BO$4,FALSE)</f>
        <v>#REF!</v>
      </c>
      <c r="BP31" s="12" t="e">
        <f>VLOOKUP($A31,Sheet1!$B$5:$BB$428,BP$4,FALSE)</f>
        <v>#REF!</v>
      </c>
      <c r="BQ31" s="12" t="e">
        <f>VLOOKUP($A31,Sheet1!$B$5:$BB$428,BQ$4,FALSE)</f>
        <v>#REF!</v>
      </c>
      <c r="BR31" s="12" t="e">
        <f>VLOOKUP($A31,Sheet1!$B$5:$BB$428,BR$4,FALSE)</f>
        <v>#REF!</v>
      </c>
      <c r="BS31" s="12" t="e">
        <f>VLOOKUP($A31,Sheet1!$B$5:$BB$428,BS$4,FALSE)</f>
        <v>#REF!</v>
      </c>
      <c r="BT31" s="12" t="e">
        <f>VLOOKUP($A31,Sheet1!$B$5:$BB$428,BT$4,FALSE)</f>
        <v>#REF!</v>
      </c>
      <c r="BU31" s="12" t="e">
        <f>VLOOKUP($A31,Sheet1!$B$5:$BB$428,BU$4,FALSE)</f>
        <v>#REF!</v>
      </c>
    </row>
    <row r="32" spans="1:73" x14ac:dyDescent="0.3">
      <c r="A32" t="s">
        <v>166</v>
      </c>
      <c r="B32" t="str">
        <f>VLOOKUP(A32,classifications!A$3:C$336,3,FALSE)</f>
        <v>Predominantly Urban</v>
      </c>
      <c r="D32" s="12">
        <f>VLOOKUP($A32,Sheet1!$B$5:$AZ$428,2,FALSE)</f>
        <v>523115</v>
      </c>
      <c r="E32" s="12">
        <f>VLOOKUP($A32,Sheet1!$B$5:$AZ$428,3,FALSE)</f>
        <v>4928</v>
      </c>
      <c r="F32" s="12">
        <f>VLOOKUP($A32,Sheet1!$B$5:$AZ$428,4,FALSE)</f>
        <v>1799</v>
      </c>
      <c r="G32" s="12">
        <f>VLOOKUP($A32,Sheet1!$B$5:$AZ$428,5,FALSE)</f>
        <v>13416</v>
      </c>
      <c r="H32" s="12">
        <f>VLOOKUP($A32,Sheet1!$B$5:$AZ$428,6,FALSE)</f>
        <v>16507</v>
      </c>
      <c r="I32" s="12">
        <f>VLOOKUP($A32,Sheet1!$B$5:$AZ$428,7,FALSE)</f>
        <v>524386</v>
      </c>
      <c r="J32" s="12">
        <f>VLOOKUP($A32,Sheet1!$B$5:$AZ$428,8,FALSE)</f>
        <v>3753</v>
      </c>
      <c r="K32" s="12">
        <f>VLOOKUP($A32,Sheet1!$B$5:$AZ$428,9,FALSE)</f>
        <v>2552</v>
      </c>
      <c r="L32" s="12">
        <f>VLOOKUP($A32,Sheet1!$B$5:$AZ$428,10,FALSE)</f>
        <v>13551</v>
      </c>
      <c r="M32" s="12">
        <f>VLOOKUP($A32,Sheet1!$B$5:$AZ$428,11,FALSE)</f>
        <v>17529</v>
      </c>
      <c r="N32" s="12">
        <f>VLOOKUP($A32,Sheet1!$B$5:$AZ$428,12,FALSE)</f>
        <v>525936</v>
      </c>
      <c r="O32" s="12">
        <f>VLOOKUP($A32,Sheet1!$B$5:$AZ$428,13,FALSE)</f>
        <v>3603</v>
      </c>
      <c r="P32" s="12">
        <f>VLOOKUP($A32,Sheet1!$B$5:$AZ$428,14,FALSE)</f>
        <v>2147</v>
      </c>
      <c r="Q32" s="12">
        <f>VLOOKUP($A32,Sheet1!$B$5:$AZ$428,15,FALSE)</f>
        <v>13874</v>
      </c>
      <c r="R32" s="12">
        <f>VLOOKUP($A32,Sheet1!$B$5:$AZ$428,16,FALSE)</f>
        <v>17422</v>
      </c>
      <c r="S32" s="12">
        <f>VLOOKUP($A32,Sheet1!$B$5:$AZ$428,17,FALSE)</f>
        <v>527567</v>
      </c>
      <c r="T32" s="12">
        <f>VLOOKUP($A32,Sheet1!$B$5:$AZ$428,18,FALSE)</f>
        <v>3860</v>
      </c>
      <c r="U32" s="12">
        <f>VLOOKUP($A32,Sheet1!$B$5:$AZ$428,19,FALSE)</f>
        <v>2754</v>
      </c>
      <c r="V32" s="12">
        <f>VLOOKUP($A32,Sheet1!$B$5:$AZ$428,20,FALSE)</f>
        <v>14413</v>
      </c>
      <c r="W32" s="12">
        <f>VLOOKUP($A32,Sheet1!$B$5:$AZ$428,21,FALSE)</f>
        <v>17749</v>
      </c>
      <c r="X32" s="12">
        <f>VLOOKUP($A32,Sheet1!$B$5:$AZ$428,22,FALSE)</f>
        <v>529879</v>
      </c>
      <c r="Y32" s="12">
        <f>VLOOKUP($A32,Sheet1!$B$5:$AZ$428,23,FALSE)</f>
        <v>3868</v>
      </c>
      <c r="Z32" s="12">
        <f>VLOOKUP($A32,Sheet1!$B$5:$AZ$428,24,FALSE)</f>
        <v>2123</v>
      </c>
      <c r="AA32" s="12">
        <f>VLOOKUP($A32,Sheet1!$B$5:$AZ$428,25,FALSE)</f>
        <v>14312</v>
      </c>
      <c r="AB32" s="12">
        <f>VLOOKUP($A32,Sheet1!$B$5:$AZ$428,26,FALSE)</f>
        <v>17173</v>
      </c>
      <c r="AC32" s="12">
        <f>VLOOKUP($A32,Sheet1!$B$5:$AZ$428,27,FALSE)</f>
        <v>532539</v>
      </c>
      <c r="AD32" s="12">
        <f>VLOOKUP($A32,Sheet1!$B$5:$AZ$428,28,FALSE)</f>
        <v>3973</v>
      </c>
      <c r="AE32" s="12">
        <f>VLOOKUP($A32,Sheet1!$B$5:$AZ$428,29,FALSE)</f>
        <v>2142</v>
      </c>
      <c r="AF32" s="12">
        <f>VLOOKUP($A32,Sheet1!$B$5:$AZ$428,30,FALSE)</f>
        <v>14352</v>
      </c>
      <c r="AG32" s="12">
        <f>VLOOKUP($A32,Sheet1!$B$5:$AZ$428,31,FALSE)</f>
        <v>17083</v>
      </c>
      <c r="AH32" s="12">
        <f>VLOOKUP($A32,Sheet1!$B$5:$AZ$428,32,FALSE)</f>
        <v>534800</v>
      </c>
      <c r="AI32" s="12">
        <f>VLOOKUP($A32,Sheet1!$B$5:$AZ$428,33,FALSE)</f>
        <v>3777</v>
      </c>
      <c r="AJ32" s="12">
        <f>VLOOKUP($A32,Sheet1!$B$5:$AZ$428,34,FALSE)</f>
        <v>2092</v>
      </c>
      <c r="AK32" s="12">
        <f>VLOOKUP($A32,Sheet1!$B$5:$AZ$428,35,FALSE)</f>
        <v>16614</v>
      </c>
      <c r="AL32" s="12">
        <f>VLOOKUP($A32,Sheet1!$B$5:$AZ$428,36,FALSE)</f>
        <v>19332</v>
      </c>
      <c r="AM32" s="12">
        <f>VLOOKUP($A32,Sheet1!$B$5:$AZ$428,37,FALSE)</f>
        <v>537173</v>
      </c>
      <c r="AN32" s="12">
        <f>VLOOKUP($A32,Sheet1!$B$5:$AZ$428,38,FALSE)</f>
        <v>3511</v>
      </c>
      <c r="AO32" s="12">
        <f>VLOOKUP($A32,Sheet1!$B$5:$AZ$428,39,FALSE)</f>
        <v>1625</v>
      </c>
      <c r="AP32" s="12">
        <f>VLOOKUP($A32,Sheet1!$B$5:$AZ$428,40,FALSE)</f>
        <v>17453</v>
      </c>
      <c r="AQ32" s="12">
        <f>VLOOKUP($A32,Sheet1!$B$5:$AZ$428,41,FALSE)</f>
        <v>19669</v>
      </c>
      <c r="AR32" s="12">
        <f>VLOOKUP($A32,Sheet1!$B$5:$AZ$428,42,FALSE)</f>
        <v>539776</v>
      </c>
      <c r="AS32" s="12">
        <f>VLOOKUP($A32,Sheet1!$B$5:$AZ$428,43,FALSE)</f>
        <v>3688</v>
      </c>
      <c r="AT32" s="12">
        <f>VLOOKUP($A32,Sheet1!$B$5:$AZ$428,44,FALSE)</f>
        <v>2207</v>
      </c>
      <c r="AU32" s="12">
        <f>VLOOKUP($A32,Sheet1!$B$5:$AZ$428,45,FALSE)</f>
        <v>18184</v>
      </c>
      <c r="AV32" s="12">
        <f>VLOOKUP($A32,Sheet1!$B$5:$AZ$428,46,FALSE)</f>
        <v>20020</v>
      </c>
      <c r="AW32" s="12">
        <f>VLOOKUP($A32,Sheet1!$B$5:$AZ$428,47,FALSE)</f>
        <v>542128</v>
      </c>
      <c r="AX32" s="12">
        <f>VLOOKUP($A32,Sheet1!$B$5:$AZ$428,48,FALSE)</f>
        <v>3871</v>
      </c>
      <c r="AY32" s="12">
        <f>VLOOKUP($A32,Sheet1!$B$5:$AZ$428,49,FALSE)</f>
        <v>1533</v>
      </c>
      <c r="AZ32" s="12">
        <f>VLOOKUP($A32,Sheet1!$B$5:$AZ$428,50,FALSE)</f>
        <v>15555</v>
      </c>
      <c r="BA32" s="12">
        <f>VLOOKUP($A32,Sheet1!$B$5:$AZ$428,51,FALSE)</f>
        <v>17591</v>
      </c>
      <c r="BB32" s="12">
        <f>VLOOKUP($A32,Sheet1!$B$5:$BB$428,BB$4,FALSE)</f>
        <v>0</v>
      </c>
      <c r="BC32" s="12">
        <f>VLOOKUP($A32,Sheet1!$B$5:$BB$428,BC$4,FALSE)</f>
        <v>0</v>
      </c>
      <c r="BD32" s="12" t="e">
        <f>VLOOKUP($A32,Sheet1!$B$5:$BB$428,BD$4,FALSE)</f>
        <v>#REF!</v>
      </c>
      <c r="BE32" s="12" t="e">
        <f>VLOOKUP($A32,Sheet1!$B$5:$BB$428,BE$4,FALSE)</f>
        <v>#REF!</v>
      </c>
      <c r="BF32" s="12" t="e">
        <f>VLOOKUP($A32,Sheet1!$B$5:$BB$428,BF$4,FALSE)</f>
        <v>#REF!</v>
      </c>
      <c r="BG32" s="12" t="e">
        <f>VLOOKUP($A32,Sheet1!$B$5:$BB$428,BG$4,FALSE)</f>
        <v>#REF!</v>
      </c>
      <c r="BH32" s="12" t="e">
        <f>VLOOKUP($A32,Sheet1!$B$5:$BB$428,BH$4,FALSE)</f>
        <v>#REF!</v>
      </c>
      <c r="BI32" s="12" t="e">
        <f>VLOOKUP($A32,Sheet1!$B$5:$BB$428,BI$4,FALSE)</f>
        <v>#REF!</v>
      </c>
      <c r="BJ32" s="12" t="e">
        <f>VLOOKUP($A32,Sheet1!$B$5:$BB$428,BJ$4,FALSE)</f>
        <v>#REF!</v>
      </c>
      <c r="BK32" s="12" t="e">
        <f>VLOOKUP($A32,Sheet1!$B$5:$BB$428,BK$4,FALSE)</f>
        <v>#REF!</v>
      </c>
      <c r="BL32" s="12" t="e">
        <f>VLOOKUP($A32,Sheet1!$B$5:$BB$428,BL$4,FALSE)</f>
        <v>#REF!</v>
      </c>
      <c r="BM32" s="12" t="e">
        <f>VLOOKUP($A32,Sheet1!$B$5:$BB$428,BM$4,FALSE)</f>
        <v>#REF!</v>
      </c>
      <c r="BN32" s="12" t="e">
        <f>VLOOKUP($A32,Sheet1!$B$5:$BB$428,BN$4,FALSE)</f>
        <v>#REF!</v>
      </c>
      <c r="BO32" s="12" t="e">
        <f>VLOOKUP($A32,Sheet1!$B$5:$BB$428,BO$4,FALSE)</f>
        <v>#REF!</v>
      </c>
      <c r="BP32" s="12" t="e">
        <f>VLOOKUP($A32,Sheet1!$B$5:$BB$428,BP$4,FALSE)</f>
        <v>#REF!</v>
      </c>
      <c r="BQ32" s="12" t="e">
        <f>VLOOKUP($A32,Sheet1!$B$5:$BB$428,BQ$4,FALSE)</f>
        <v>#REF!</v>
      </c>
      <c r="BR32" s="12" t="e">
        <f>VLOOKUP($A32,Sheet1!$B$5:$BB$428,BR$4,FALSE)</f>
        <v>#REF!</v>
      </c>
      <c r="BS32" s="12" t="e">
        <f>VLOOKUP($A32,Sheet1!$B$5:$BB$428,BS$4,FALSE)</f>
        <v>#REF!</v>
      </c>
      <c r="BT32" s="12" t="e">
        <f>VLOOKUP($A32,Sheet1!$B$5:$BB$428,BT$4,FALSE)</f>
        <v>#REF!</v>
      </c>
      <c r="BU32" s="12" t="e">
        <f>VLOOKUP($A32,Sheet1!$B$5:$BB$428,BU$4,FALSE)</f>
        <v>#REF!</v>
      </c>
    </row>
    <row r="33" spans="1:73" x14ac:dyDescent="0.3">
      <c r="A33" t="s">
        <v>168</v>
      </c>
      <c r="B33" t="str">
        <f>VLOOKUP(A33,classifications!A$3:C$336,3,FALSE)</f>
        <v>Predominantly Rural</v>
      </c>
      <c r="D33" s="12">
        <f>VLOOKUP($A33,Sheet1!$B$5:$AZ$428,2,FALSE)</f>
        <v>147514</v>
      </c>
      <c r="E33" s="12">
        <f>VLOOKUP($A33,Sheet1!$B$5:$AZ$428,3,FALSE)</f>
        <v>418</v>
      </c>
      <c r="F33" s="12">
        <f>VLOOKUP($A33,Sheet1!$B$5:$AZ$428,4,FALSE)</f>
        <v>314</v>
      </c>
      <c r="G33" s="12">
        <f>VLOOKUP($A33,Sheet1!$B$5:$AZ$428,5,FALSE)</f>
        <v>6708</v>
      </c>
      <c r="H33" s="12">
        <f>VLOOKUP($A33,Sheet1!$B$5:$AZ$428,6,FALSE)</f>
        <v>5954</v>
      </c>
      <c r="I33" s="12">
        <f>VLOOKUP($A33,Sheet1!$B$5:$AZ$428,7,FALSE)</f>
        <v>148375</v>
      </c>
      <c r="J33" s="12">
        <f>VLOOKUP($A33,Sheet1!$B$5:$AZ$428,8,FALSE)</f>
        <v>361</v>
      </c>
      <c r="K33" s="12">
        <f>VLOOKUP($A33,Sheet1!$B$5:$AZ$428,9,FALSE)</f>
        <v>296</v>
      </c>
      <c r="L33" s="12">
        <f>VLOOKUP($A33,Sheet1!$B$5:$AZ$428,10,FALSE)</f>
        <v>6689</v>
      </c>
      <c r="M33" s="12">
        <f>VLOOKUP($A33,Sheet1!$B$5:$AZ$428,11,FALSE)</f>
        <v>6321</v>
      </c>
      <c r="N33" s="12">
        <f>VLOOKUP($A33,Sheet1!$B$5:$AZ$428,12,FALSE)</f>
        <v>149150</v>
      </c>
      <c r="O33" s="12">
        <f>VLOOKUP($A33,Sheet1!$B$5:$AZ$428,13,FALSE)</f>
        <v>348</v>
      </c>
      <c r="P33" s="12">
        <f>VLOOKUP($A33,Sheet1!$B$5:$AZ$428,14,FALSE)</f>
        <v>248</v>
      </c>
      <c r="Q33" s="12">
        <f>VLOOKUP($A33,Sheet1!$B$5:$AZ$428,15,FALSE)</f>
        <v>6618</v>
      </c>
      <c r="R33" s="12">
        <f>VLOOKUP($A33,Sheet1!$B$5:$AZ$428,16,FALSE)</f>
        <v>6329</v>
      </c>
      <c r="S33" s="12">
        <f>VLOOKUP($A33,Sheet1!$B$5:$AZ$428,17,FALSE)</f>
        <v>150076</v>
      </c>
      <c r="T33" s="12">
        <f>VLOOKUP($A33,Sheet1!$B$5:$AZ$428,18,FALSE)</f>
        <v>451</v>
      </c>
      <c r="U33" s="12">
        <f>VLOOKUP($A33,Sheet1!$B$5:$AZ$428,19,FALSE)</f>
        <v>203</v>
      </c>
      <c r="V33" s="12">
        <f>VLOOKUP($A33,Sheet1!$B$5:$AZ$428,20,FALSE)</f>
        <v>7083</v>
      </c>
      <c r="W33" s="12">
        <f>VLOOKUP($A33,Sheet1!$B$5:$AZ$428,21,FALSE)</f>
        <v>6772</v>
      </c>
      <c r="X33" s="12">
        <f>VLOOKUP($A33,Sheet1!$B$5:$AZ$428,22,FALSE)</f>
        <v>150530</v>
      </c>
      <c r="Y33" s="12">
        <f>VLOOKUP($A33,Sheet1!$B$5:$AZ$428,23,FALSE)</f>
        <v>494</v>
      </c>
      <c r="Z33" s="12">
        <f>VLOOKUP($A33,Sheet1!$B$5:$AZ$428,24,FALSE)</f>
        <v>219</v>
      </c>
      <c r="AA33" s="12">
        <f>VLOOKUP($A33,Sheet1!$B$5:$AZ$428,25,FALSE)</f>
        <v>7023</v>
      </c>
      <c r="AB33" s="12">
        <f>VLOOKUP($A33,Sheet1!$B$5:$AZ$428,26,FALSE)</f>
        <v>6990</v>
      </c>
      <c r="AC33" s="12">
        <f>VLOOKUP($A33,Sheet1!$B$5:$AZ$428,27,FALSE)</f>
        <v>151233</v>
      </c>
      <c r="AD33" s="12">
        <f>VLOOKUP($A33,Sheet1!$B$5:$AZ$428,28,FALSE)</f>
        <v>488</v>
      </c>
      <c r="AE33" s="12">
        <f>VLOOKUP($A33,Sheet1!$B$5:$AZ$428,29,FALSE)</f>
        <v>290</v>
      </c>
      <c r="AF33" s="12">
        <f>VLOOKUP($A33,Sheet1!$B$5:$AZ$428,30,FALSE)</f>
        <v>7128</v>
      </c>
      <c r="AG33" s="12">
        <f>VLOOKUP($A33,Sheet1!$B$5:$AZ$428,31,FALSE)</f>
        <v>6854</v>
      </c>
      <c r="AH33" s="12">
        <f>VLOOKUP($A33,Sheet1!$B$5:$AZ$428,32,FALSE)</f>
        <v>151677</v>
      </c>
      <c r="AI33" s="12">
        <f>VLOOKUP($A33,Sheet1!$B$5:$AZ$428,33,FALSE)</f>
        <v>439</v>
      </c>
      <c r="AJ33" s="12">
        <f>VLOOKUP($A33,Sheet1!$B$5:$AZ$428,34,FALSE)</f>
        <v>306</v>
      </c>
      <c r="AK33" s="12">
        <f>VLOOKUP($A33,Sheet1!$B$5:$AZ$428,35,FALSE)</f>
        <v>7613</v>
      </c>
      <c r="AL33" s="12">
        <f>VLOOKUP($A33,Sheet1!$B$5:$AZ$428,36,FALSE)</f>
        <v>7491</v>
      </c>
      <c r="AM33" s="12">
        <f>VLOOKUP($A33,Sheet1!$B$5:$AZ$428,37,FALSE)</f>
        <v>151561</v>
      </c>
      <c r="AN33" s="12">
        <f>VLOOKUP($A33,Sheet1!$B$5:$AZ$428,38,FALSE)</f>
        <v>369</v>
      </c>
      <c r="AO33" s="12">
        <f>VLOOKUP($A33,Sheet1!$B$5:$AZ$428,39,FALSE)</f>
        <v>443</v>
      </c>
      <c r="AP33" s="12">
        <f>VLOOKUP($A33,Sheet1!$B$5:$AZ$428,40,FALSE)</f>
        <v>7312</v>
      </c>
      <c r="AQ33" s="12">
        <f>VLOOKUP($A33,Sheet1!$B$5:$AZ$428,41,FALSE)</f>
        <v>7475</v>
      </c>
      <c r="AR33" s="12">
        <f>VLOOKUP($A33,Sheet1!$B$5:$AZ$428,42,FALSE)</f>
        <v>152604</v>
      </c>
      <c r="AS33" s="12">
        <f>VLOOKUP($A33,Sheet1!$B$5:$AZ$428,43,FALSE)</f>
        <v>361</v>
      </c>
      <c r="AT33" s="12">
        <f>VLOOKUP($A33,Sheet1!$B$5:$AZ$428,44,FALSE)</f>
        <v>339</v>
      </c>
      <c r="AU33" s="12">
        <f>VLOOKUP($A33,Sheet1!$B$5:$AZ$428,45,FALSE)</f>
        <v>8322</v>
      </c>
      <c r="AV33" s="12">
        <f>VLOOKUP($A33,Sheet1!$B$5:$AZ$428,46,FALSE)</f>
        <v>7371</v>
      </c>
      <c r="AW33" s="12">
        <f>VLOOKUP($A33,Sheet1!$B$5:$AZ$428,47,FALSE)</f>
        <v>153091</v>
      </c>
      <c r="AX33" s="12">
        <f>VLOOKUP($A33,Sheet1!$B$5:$AZ$428,48,FALSE)</f>
        <v>323</v>
      </c>
      <c r="AY33" s="12">
        <f>VLOOKUP($A33,Sheet1!$B$5:$AZ$428,49,FALSE)</f>
        <v>219</v>
      </c>
      <c r="AZ33" s="12">
        <f>VLOOKUP($A33,Sheet1!$B$5:$AZ$428,50,FALSE)</f>
        <v>7010</v>
      </c>
      <c r="BA33" s="12">
        <f>VLOOKUP($A33,Sheet1!$B$5:$AZ$428,51,FALSE)</f>
        <v>6573</v>
      </c>
      <c r="BB33" s="12">
        <f>VLOOKUP($A33,Sheet1!$B$5:$BB$428,BB$4,FALSE)</f>
        <v>0</v>
      </c>
      <c r="BC33" s="12">
        <f>VLOOKUP($A33,Sheet1!$B$5:$BB$428,BC$4,FALSE)</f>
        <v>0</v>
      </c>
      <c r="BD33" s="12" t="e">
        <f>VLOOKUP($A33,Sheet1!$B$5:$BB$428,BD$4,FALSE)</f>
        <v>#REF!</v>
      </c>
      <c r="BE33" s="12" t="e">
        <f>VLOOKUP($A33,Sheet1!$B$5:$BB$428,BE$4,FALSE)</f>
        <v>#REF!</v>
      </c>
      <c r="BF33" s="12" t="e">
        <f>VLOOKUP($A33,Sheet1!$B$5:$BB$428,BF$4,FALSE)</f>
        <v>#REF!</v>
      </c>
      <c r="BG33" s="12" t="e">
        <f>VLOOKUP($A33,Sheet1!$B$5:$BB$428,BG$4,FALSE)</f>
        <v>#REF!</v>
      </c>
      <c r="BH33" s="12" t="e">
        <f>VLOOKUP($A33,Sheet1!$B$5:$BB$428,BH$4,FALSE)</f>
        <v>#REF!</v>
      </c>
      <c r="BI33" s="12" t="e">
        <f>VLOOKUP($A33,Sheet1!$B$5:$BB$428,BI$4,FALSE)</f>
        <v>#REF!</v>
      </c>
      <c r="BJ33" s="12" t="e">
        <f>VLOOKUP($A33,Sheet1!$B$5:$BB$428,BJ$4,FALSE)</f>
        <v>#REF!</v>
      </c>
      <c r="BK33" s="12" t="e">
        <f>VLOOKUP($A33,Sheet1!$B$5:$BB$428,BK$4,FALSE)</f>
        <v>#REF!</v>
      </c>
      <c r="BL33" s="12" t="e">
        <f>VLOOKUP($A33,Sheet1!$B$5:$BB$428,BL$4,FALSE)</f>
        <v>#REF!</v>
      </c>
      <c r="BM33" s="12" t="e">
        <f>VLOOKUP($A33,Sheet1!$B$5:$BB$428,BM$4,FALSE)</f>
        <v>#REF!</v>
      </c>
      <c r="BN33" s="12" t="e">
        <f>VLOOKUP($A33,Sheet1!$B$5:$BB$428,BN$4,FALSE)</f>
        <v>#REF!</v>
      </c>
      <c r="BO33" s="12" t="e">
        <f>VLOOKUP($A33,Sheet1!$B$5:$BB$428,BO$4,FALSE)</f>
        <v>#REF!</v>
      </c>
      <c r="BP33" s="12" t="e">
        <f>VLOOKUP($A33,Sheet1!$B$5:$BB$428,BP$4,FALSE)</f>
        <v>#REF!</v>
      </c>
      <c r="BQ33" s="12" t="e">
        <f>VLOOKUP($A33,Sheet1!$B$5:$BB$428,BQ$4,FALSE)</f>
        <v>#REF!</v>
      </c>
      <c r="BR33" s="12" t="e">
        <f>VLOOKUP($A33,Sheet1!$B$5:$BB$428,BR$4,FALSE)</f>
        <v>#REF!</v>
      </c>
      <c r="BS33" s="12" t="e">
        <f>VLOOKUP($A33,Sheet1!$B$5:$BB$428,BS$4,FALSE)</f>
        <v>#REF!</v>
      </c>
      <c r="BT33" s="12" t="e">
        <f>VLOOKUP($A33,Sheet1!$B$5:$BB$428,BT$4,FALSE)</f>
        <v>#REF!</v>
      </c>
      <c r="BU33" s="12" t="e">
        <f>VLOOKUP($A33,Sheet1!$B$5:$BB$428,BU$4,FALSE)</f>
        <v>#REF!</v>
      </c>
    </row>
    <row r="34" spans="1:73" x14ac:dyDescent="0.3">
      <c r="A34" t="s">
        <v>170</v>
      </c>
      <c r="B34" t="str">
        <f>VLOOKUP(A34,classifications!A$3:C$336,3,FALSE)</f>
        <v>Predominantly Rural</v>
      </c>
      <c r="D34" s="12">
        <f>VLOOKUP($A34,Sheet1!$B$5:$AZ$428,2,FALSE)</f>
        <v>131009</v>
      </c>
      <c r="E34" s="12">
        <f>VLOOKUP($A34,Sheet1!$B$5:$AZ$428,3,FALSE)</f>
        <v>831</v>
      </c>
      <c r="F34" s="12">
        <f>VLOOKUP($A34,Sheet1!$B$5:$AZ$428,4,FALSE)</f>
        <v>329</v>
      </c>
      <c r="G34" s="12">
        <f>VLOOKUP($A34,Sheet1!$B$5:$AZ$428,5,FALSE)</f>
        <v>5956</v>
      </c>
      <c r="H34" s="12">
        <f>VLOOKUP($A34,Sheet1!$B$5:$AZ$428,6,FALSE)</f>
        <v>5410</v>
      </c>
      <c r="I34" s="12">
        <f>VLOOKUP($A34,Sheet1!$B$5:$AZ$428,7,FALSE)</f>
        <v>131857</v>
      </c>
      <c r="J34" s="12">
        <f>VLOOKUP($A34,Sheet1!$B$5:$AZ$428,8,FALSE)</f>
        <v>889</v>
      </c>
      <c r="K34" s="12">
        <f>VLOOKUP($A34,Sheet1!$B$5:$AZ$428,9,FALSE)</f>
        <v>331</v>
      </c>
      <c r="L34" s="12">
        <f>VLOOKUP($A34,Sheet1!$B$5:$AZ$428,10,FALSE)</f>
        <v>6038</v>
      </c>
      <c r="M34" s="12">
        <f>VLOOKUP($A34,Sheet1!$B$5:$AZ$428,11,FALSE)</f>
        <v>5647</v>
      </c>
      <c r="N34" s="12">
        <f>VLOOKUP($A34,Sheet1!$B$5:$AZ$428,12,FALSE)</f>
        <v>132995</v>
      </c>
      <c r="O34" s="12">
        <f>VLOOKUP($A34,Sheet1!$B$5:$AZ$428,13,FALSE)</f>
        <v>748</v>
      </c>
      <c r="P34" s="12">
        <f>VLOOKUP($A34,Sheet1!$B$5:$AZ$428,14,FALSE)</f>
        <v>303</v>
      </c>
      <c r="Q34" s="12">
        <f>VLOOKUP($A34,Sheet1!$B$5:$AZ$428,15,FALSE)</f>
        <v>6412</v>
      </c>
      <c r="R34" s="12">
        <f>VLOOKUP($A34,Sheet1!$B$5:$AZ$428,16,FALSE)</f>
        <v>5714</v>
      </c>
      <c r="S34" s="12">
        <f>VLOOKUP($A34,Sheet1!$B$5:$AZ$428,17,FALSE)</f>
        <v>134287</v>
      </c>
      <c r="T34" s="12">
        <f>VLOOKUP($A34,Sheet1!$B$5:$AZ$428,18,FALSE)</f>
        <v>808</v>
      </c>
      <c r="U34" s="12">
        <f>VLOOKUP($A34,Sheet1!$B$5:$AZ$428,19,FALSE)</f>
        <v>217</v>
      </c>
      <c r="V34" s="12">
        <f>VLOOKUP($A34,Sheet1!$B$5:$AZ$428,20,FALSE)</f>
        <v>6580</v>
      </c>
      <c r="W34" s="12">
        <f>VLOOKUP($A34,Sheet1!$B$5:$AZ$428,21,FALSE)</f>
        <v>6015</v>
      </c>
      <c r="X34" s="12">
        <f>VLOOKUP($A34,Sheet1!$B$5:$AZ$428,22,FALSE)</f>
        <v>135698</v>
      </c>
      <c r="Y34" s="12">
        <f>VLOOKUP($A34,Sheet1!$B$5:$AZ$428,23,FALSE)</f>
        <v>858</v>
      </c>
      <c r="Z34" s="12">
        <f>VLOOKUP($A34,Sheet1!$B$5:$AZ$428,24,FALSE)</f>
        <v>263</v>
      </c>
      <c r="AA34" s="12">
        <f>VLOOKUP($A34,Sheet1!$B$5:$AZ$428,25,FALSE)</f>
        <v>6926</v>
      </c>
      <c r="AB34" s="12">
        <f>VLOOKUP($A34,Sheet1!$B$5:$AZ$428,26,FALSE)</f>
        <v>6010</v>
      </c>
      <c r="AC34" s="12">
        <f>VLOOKUP($A34,Sheet1!$B$5:$AZ$428,27,FALSE)</f>
        <v>137123</v>
      </c>
      <c r="AD34" s="12">
        <f>VLOOKUP($A34,Sheet1!$B$5:$AZ$428,28,FALSE)</f>
        <v>800</v>
      </c>
      <c r="AE34" s="12">
        <f>VLOOKUP($A34,Sheet1!$B$5:$AZ$428,29,FALSE)</f>
        <v>377</v>
      </c>
      <c r="AF34" s="12">
        <f>VLOOKUP($A34,Sheet1!$B$5:$AZ$428,30,FALSE)</f>
        <v>6956</v>
      </c>
      <c r="AG34" s="12">
        <f>VLOOKUP($A34,Sheet1!$B$5:$AZ$428,31,FALSE)</f>
        <v>5684</v>
      </c>
      <c r="AH34" s="12">
        <f>VLOOKUP($A34,Sheet1!$B$5:$AZ$428,32,FALSE)</f>
        <v>138602</v>
      </c>
      <c r="AI34" s="12">
        <f>VLOOKUP($A34,Sheet1!$B$5:$AZ$428,33,FALSE)</f>
        <v>757</v>
      </c>
      <c r="AJ34" s="12">
        <f>VLOOKUP($A34,Sheet1!$B$5:$AZ$428,34,FALSE)</f>
        <v>443</v>
      </c>
      <c r="AK34" s="12">
        <f>VLOOKUP($A34,Sheet1!$B$5:$AZ$428,35,FALSE)</f>
        <v>7726</v>
      </c>
      <c r="AL34" s="12">
        <f>VLOOKUP($A34,Sheet1!$B$5:$AZ$428,36,FALSE)</f>
        <v>6476</v>
      </c>
      <c r="AM34" s="12">
        <f>VLOOKUP($A34,Sheet1!$B$5:$AZ$428,37,FALSE)</f>
        <v>139329</v>
      </c>
      <c r="AN34" s="12">
        <f>VLOOKUP($A34,Sheet1!$B$5:$AZ$428,38,FALSE)</f>
        <v>698</v>
      </c>
      <c r="AO34" s="12">
        <f>VLOOKUP($A34,Sheet1!$B$5:$AZ$428,39,FALSE)</f>
        <v>572</v>
      </c>
      <c r="AP34" s="12">
        <f>VLOOKUP($A34,Sheet1!$B$5:$AZ$428,40,FALSE)</f>
        <v>7612</v>
      </c>
      <c r="AQ34" s="12">
        <f>VLOOKUP($A34,Sheet1!$B$5:$AZ$428,41,FALSE)</f>
        <v>6568</v>
      </c>
      <c r="AR34" s="12">
        <f>VLOOKUP($A34,Sheet1!$B$5:$AZ$428,42,FALSE)</f>
        <v>139968</v>
      </c>
      <c r="AS34" s="12">
        <f>VLOOKUP($A34,Sheet1!$B$5:$AZ$428,43,FALSE)</f>
        <v>635</v>
      </c>
      <c r="AT34" s="12">
        <f>VLOOKUP($A34,Sheet1!$B$5:$AZ$428,44,FALSE)</f>
        <v>537</v>
      </c>
      <c r="AU34" s="12">
        <f>VLOOKUP($A34,Sheet1!$B$5:$AZ$428,45,FALSE)</f>
        <v>7609</v>
      </c>
      <c r="AV34" s="12">
        <f>VLOOKUP($A34,Sheet1!$B$5:$AZ$428,46,FALSE)</f>
        <v>6611</v>
      </c>
      <c r="AW34" s="12">
        <f>VLOOKUP($A34,Sheet1!$B$5:$AZ$428,47,FALSE)</f>
        <v>141255</v>
      </c>
      <c r="AX34" s="12">
        <f>VLOOKUP($A34,Sheet1!$B$5:$AZ$428,48,FALSE)</f>
        <v>582</v>
      </c>
      <c r="AY34" s="12">
        <f>VLOOKUP($A34,Sheet1!$B$5:$AZ$428,49,FALSE)</f>
        <v>444</v>
      </c>
      <c r="AZ34" s="12">
        <f>VLOOKUP($A34,Sheet1!$B$5:$AZ$428,50,FALSE)</f>
        <v>7088</v>
      </c>
      <c r="BA34" s="12">
        <f>VLOOKUP($A34,Sheet1!$B$5:$AZ$428,51,FALSE)</f>
        <v>5450</v>
      </c>
      <c r="BB34" s="12">
        <f>VLOOKUP($A34,Sheet1!$B$5:$BB$428,BB$4,FALSE)</f>
        <v>0</v>
      </c>
      <c r="BC34" s="12">
        <f>VLOOKUP($A34,Sheet1!$B$5:$BB$428,BC$4,FALSE)</f>
        <v>0</v>
      </c>
      <c r="BD34" s="12" t="e">
        <f>VLOOKUP($A34,Sheet1!$B$5:$BB$428,BD$4,FALSE)</f>
        <v>#REF!</v>
      </c>
      <c r="BE34" s="12" t="e">
        <f>VLOOKUP($A34,Sheet1!$B$5:$BB$428,BE$4,FALSE)</f>
        <v>#REF!</v>
      </c>
      <c r="BF34" s="12" t="e">
        <f>VLOOKUP($A34,Sheet1!$B$5:$BB$428,BF$4,FALSE)</f>
        <v>#REF!</v>
      </c>
      <c r="BG34" s="12" t="e">
        <f>VLOOKUP($A34,Sheet1!$B$5:$BB$428,BG$4,FALSE)</f>
        <v>#REF!</v>
      </c>
      <c r="BH34" s="12" t="e">
        <f>VLOOKUP($A34,Sheet1!$B$5:$BB$428,BH$4,FALSE)</f>
        <v>#REF!</v>
      </c>
      <c r="BI34" s="12" t="e">
        <f>VLOOKUP($A34,Sheet1!$B$5:$BB$428,BI$4,FALSE)</f>
        <v>#REF!</v>
      </c>
      <c r="BJ34" s="12" t="e">
        <f>VLOOKUP($A34,Sheet1!$B$5:$BB$428,BJ$4,FALSE)</f>
        <v>#REF!</v>
      </c>
      <c r="BK34" s="12" t="e">
        <f>VLOOKUP($A34,Sheet1!$B$5:$BB$428,BK$4,FALSE)</f>
        <v>#REF!</v>
      </c>
      <c r="BL34" s="12" t="e">
        <f>VLOOKUP($A34,Sheet1!$B$5:$BB$428,BL$4,FALSE)</f>
        <v>#REF!</v>
      </c>
      <c r="BM34" s="12" t="e">
        <f>VLOOKUP($A34,Sheet1!$B$5:$BB$428,BM$4,FALSE)</f>
        <v>#REF!</v>
      </c>
      <c r="BN34" s="12" t="e">
        <f>VLOOKUP($A34,Sheet1!$B$5:$BB$428,BN$4,FALSE)</f>
        <v>#REF!</v>
      </c>
      <c r="BO34" s="12" t="e">
        <f>VLOOKUP($A34,Sheet1!$B$5:$BB$428,BO$4,FALSE)</f>
        <v>#REF!</v>
      </c>
      <c r="BP34" s="12" t="e">
        <f>VLOOKUP($A34,Sheet1!$B$5:$BB$428,BP$4,FALSE)</f>
        <v>#REF!</v>
      </c>
      <c r="BQ34" s="12" t="e">
        <f>VLOOKUP($A34,Sheet1!$B$5:$BB$428,BQ$4,FALSE)</f>
        <v>#REF!</v>
      </c>
      <c r="BR34" s="12" t="e">
        <f>VLOOKUP($A34,Sheet1!$B$5:$BB$428,BR$4,FALSE)</f>
        <v>#REF!</v>
      </c>
      <c r="BS34" s="12" t="e">
        <f>VLOOKUP($A34,Sheet1!$B$5:$BB$428,BS$4,FALSE)</f>
        <v>#REF!</v>
      </c>
      <c r="BT34" s="12" t="e">
        <f>VLOOKUP($A34,Sheet1!$B$5:$BB$428,BT$4,FALSE)</f>
        <v>#REF!</v>
      </c>
      <c r="BU34" s="12" t="e">
        <f>VLOOKUP($A34,Sheet1!$B$5:$BB$428,BU$4,FALSE)</f>
        <v>#REF!</v>
      </c>
    </row>
    <row r="35" spans="1:73" x14ac:dyDescent="0.3">
      <c r="A35" t="s">
        <v>172</v>
      </c>
      <c r="B35" t="str">
        <f>VLOOKUP(A35,classifications!A$3:C$336,3,FALSE)</f>
        <v>Predominantly Urban</v>
      </c>
      <c r="D35" s="12">
        <f>VLOOKUP($A35,Sheet1!$B$5:$AZ$428,2,FALSE)</f>
        <v>312245</v>
      </c>
      <c r="E35" s="12">
        <f>VLOOKUP($A35,Sheet1!$B$5:$AZ$428,3,FALSE)</f>
        <v>8829</v>
      </c>
      <c r="F35" s="12">
        <f>VLOOKUP($A35,Sheet1!$B$5:$AZ$428,4,FALSE)</f>
        <v>3110</v>
      </c>
      <c r="G35" s="12">
        <f>VLOOKUP($A35,Sheet1!$B$5:$AZ$428,5,FALSE)</f>
        <v>16855</v>
      </c>
      <c r="H35" s="12">
        <f>VLOOKUP($A35,Sheet1!$B$5:$AZ$428,6,FALSE)</f>
        <v>21200</v>
      </c>
      <c r="I35" s="12">
        <f>VLOOKUP($A35,Sheet1!$B$5:$AZ$428,7,FALSE)</f>
        <v>314593</v>
      </c>
      <c r="J35" s="12">
        <f>VLOOKUP($A35,Sheet1!$B$5:$AZ$428,8,FALSE)</f>
        <v>8027</v>
      </c>
      <c r="K35" s="12">
        <f>VLOOKUP($A35,Sheet1!$B$5:$AZ$428,9,FALSE)</f>
        <v>5230</v>
      </c>
      <c r="L35" s="12">
        <f>VLOOKUP($A35,Sheet1!$B$5:$AZ$428,10,FALSE)</f>
        <v>17621</v>
      </c>
      <c r="M35" s="12">
        <f>VLOOKUP($A35,Sheet1!$B$5:$AZ$428,11,FALSE)</f>
        <v>21812</v>
      </c>
      <c r="N35" s="12">
        <f>VLOOKUP($A35,Sheet1!$B$5:$AZ$428,12,FALSE)</f>
        <v>317112</v>
      </c>
      <c r="O35" s="12">
        <f>VLOOKUP($A35,Sheet1!$B$5:$AZ$428,13,FALSE)</f>
        <v>8323</v>
      </c>
      <c r="P35" s="12">
        <f>VLOOKUP($A35,Sheet1!$B$5:$AZ$428,14,FALSE)</f>
        <v>4394</v>
      </c>
      <c r="Q35" s="12">
        <f>VLOOKUP($A35,Sheet1!$B$5:$AZ$428,15,FALSE)</f>
        <v>17319</v>
      </c>
      <c r="R35" s="12">
        <f>VLOOKUP($A35,Sheet1!$B$5:$AZ$428,16,FALSE)</f>
        <v>22241</v>
      </c>
      <c r="S35" s="12">
        <f>VLOOKUP($A35,Sheet1!$B$5:$AZ$428,17,FALSE)</f>
        <v>320101</v>
      </c>
      <c r="T35" s="12">
        <f>VLOOKUP($A35,Sheet1!$B$5:$AZ$428,18,FALSE)</f>
        <v>11257</v>
      </c>
      <c r="U35" s="12">
        <f>VLOOKUP($A35,Sheet1!$B$5:$AZ$428,19,FALSE)</f>
        <v>5041</v>
      </c>
      <c r="V35" s="12">
        <f>VLOOKUP($A35,Sheet1!$B$5:$AZ$428,20,FALSE)</f>
        <v>17393</v>
      </c>
      <c r="W35" s="12">
        <f>VLOOKUP($A35,Sheet1!$B$5:$AZ$428,21,FALSE)</f>
        <v>24325</v>
      </c>
      <c r="X35" s="12">
        <f>VLOOKUP($A35,Sheet1!$B$5:$AZ$428,22,FALSE)</f>
        <v>323443</v>
      </c>
      <c r="Y35" s="12">
        <f>VLOOKUP($A35,Sheet1!$B$5:$AZ$428,23,FALSE)</f>
        <v>11727</v>
      </c>
      <c r="Z35" s="12">
        <f>VLOOKUP($A35,Sheet1!$B$5:$AZ$428,24,FALSE)</f>
        <v>3997</v>
      </c>
      <c r="AA35" s="12">
        <f>VLOOKUP($A35,Sheet1!$B$5:$AZ$428,25,FALSE)</f>
        <v>17595</v>
      </c>
      <c r="AB35" s="12">
        <f>VLOOKUP($A35,Sheet1!$B$5:$AZ$428,26,FALSE)</f>
        <v>25334</v>
      </c>
      <c r="AC35" s="12">
        <f>VLOOKUP($A35,Sheet1!$B$5:$AZ$428,27,FALSE)</f>
        <v>326427</v>
      </c>
      <c r="AD35" s="12">
        <f>VLOOKUP($A35,Sheet1!$B$5:$AZ$428,28,FALSE)</f>
        <v>11598</v>
      </c>
      <c r="AE35" s="12">
        <f>VLOOKUP($A35,Sheet1!$B$5:$AZ$428,29,FALSE)</f>
        <v>4193</v>
      </c>
      <c r="AF35" s="12">
        <f>VLOOKUP($A35,Sheet1!$B$5:$AZ$428,30,FALSE)</f>
        <v>18066</v>
      </c>
      <c r="AG35" s="12">
        <f>VLOOKUP($A35,Sheet1!$B$5:$AZ$428,31,FALSE)</f>
        <v>26022</v>
      </c>
      <c r="AH35" s="12">
        <f>VLOOKUP($A35,Sheet1!$B$5:$AZ$428,32,FALSE)</f>
        <v>329102</v>
      </c>
      <c r="AI35" s="12">
        <f>VLOOKUP($A35,Sheet1!$B$5:$AZ$428,33,FALSE)</f>
        <v>10765</v>
      </c>
      <c r="AJ35" s="12">
        <f>VLOOKUP($A35,Sheet1!$B$5:$AZ$428,34,FALSE)</f>
        <v>4740</v>
      </c>
      <c r="AK35" s="12">
        <f>VLOOKUP($A35,Sheet1!$B$5:$AZ$428,35,FALSE)</f>
        <v>22152</v>
      </c>
      <c r="AL35" s="12">
        <f>VLOOKUP($A35,Sheet1!$B$5:$AZ$428,36,FALSE)</f>
        <v>28954</v>
      </c>
      <c r="AM35" s="12">
        <f>VLOOKUP($A35,Sheet1!$B$5:$AZ$428,37,FALSE)</f>
        <v>330795</v>
      </c>
      <c r="AN35" s="12">
        <f>VLOOKUP($A35,Sheet1!$B$5:$AZ$428,38,FALSE)</f>
        <v>9182</v>
      </c>
      <c r="AO35" s="12">
        <f>VLOOKUP($A35,Sheet1!$B$5:$AZ$428,39,FALSE)</f>
        <v>3816</v>
      </c>
      <c r="AP35" s="12">
        <f>VLOOKUP($A35,Sheet1!$B$5:$AZ$428,40,FALSE)</f>
        <v>23410</v>
      </c>
      <c r="AQ35" s="12">
        <f>VLOOKUP($A35,Sheet1!$B$5:$AZ$428,41,FALSE)</f>
        <v>30207</v>
      </c>
      <c r="AR35" s="12">
        <f>VLOOKUP($A35,Sheet1!$B$5:$AZ$428,42,FALSE)</f>
        <v>329771</v>
      </c>
      <c r="AS35" s="12">
        <f>VLOOKUP($A35,Sheet1!$B$5:$AZ$428,43,FALSE)</f>
        <v>8801</v>
      </c>
      <c r="AT35" s="12">
        <f>VLOOKUP($A35,Sheet1!$B$5:$AZ$428,44,FALSE)</f>
        <v>5608</v>
      </c>
      <c r="AU35" s="12">
        <f>VLOOKUP($A35,Sheet1!$B$5:$AZ$428,45,FALSE)</f>
        <v>24533</v>
      </c>
      <c r="AV35" s="12">
        <f>VLOOKUP($A35,Sheet1!$B$5:$AZ$428,46,FALSE)</f>
        <v>31882</v>
      </c>
      <c r="AW35" s="12">
        <f>VLOOKUP($A35,Sheet1!$B$5:$AZ$428,47,FALSE)</f>
        <v>327753</v>
      </c>
      <c r="AX35" s="12">
        <f>VLOOKUP($A35,Sheet1!$B$5:$AZ$428,48,FALSE)</f>
        <v>8367</v>
      </c>
      <c r="AY35" s="12">
        <f>VLOOKUP($A35,Sheet1!$B$5:$AZ$428,49,FALSE)</f>
        <v>5030</v>
      </c>
      <c r="AZ35" s="12">
        <f>VLOOKUP($A35,Sheet1!$B$5:$AZ$428,50,FALSE)</f>
        <v>21392</v>
      </c>
      <c r="BA35" s="12">
        <f>VLOOKUP($A35,Sheet1!$B$5:$AZ$428,51,FALSE)</f>
        <v>29427</v>
      </c>
      <c r="BB35" s="12">
        <f>VLOOKUP($A35,Sheet1!$B$5:$BB$428,BB$4,FALSE)</f>
        <v>0</v>
      </c>
      <c r="BC35" s="12">
        <f>VLOOKUP($A35,Sheet1!$B$5:$BB$428,BC$4,FALSE)</f>
        <v>0</v>
      </c>
      <c r="BD35" s="12" t="e">
        <f>VLOOKUP($A35,Sheet1!$B$5:$BB$428,BD$4,FALSE)</f>
        <v>#REF!</v>
      </c>
      <c r="BE35" s="12" t="e">
        <f>VLOOKUP($A35,Sheet1!$B$5:$BB$428,BE$4,FALSE)</f>
        <v>#REF!</v>
      </c>
      <c r="BF35" s="12" t="e">
        <f>VLOOKUP($A35,Sheet1!$B$5:$BB$428,BF$4,FALSE)</f>
        <v>#REF!</v>
      </c>
      <c r="BG35" s="12" t="e">
        <f>VLOOKUP($A35,Sheet1!$B$5:$BB$428,BG$4,FALSE)</f>
        <v>#REF!</v>
      </c>
      <c r="BH35" s="12" t="e">
        <f>VLOOKUP($A35,Sheet1!$B$5:$BB$428,BH$4,FALSE)</f>
        <v>#REF!</v>
      </c>
      <c r="BI35" s="12" t="e">
        <f>VLOOKUP($A35,Sheet1!$B$5:$BB$428,BI$4,FALSE)</f>
        <v>#REF!</v>
      </c>
      <c r="BJ35" s="12" t="e">
        <f>VLOOKUP($A35,Sheet1!$B$5:$BB$428,BJ$4,FALSE)</f>
        <v>#REF!</v>
      </c>
      <c r="BK35" s="12" t="e">
        <f>VLOOKUP($A35,Sheet1!$B$5:$BB$428,BK$4,FALSE)</f>
        <v>#REF!</v>
      </c>
      <c r="BL35" s="12" t="e">
        <f>VLOOKUP($A35,Sheet1!$B$5:$BB$428,BL$4,FALSE)</f>
        <v>#REF!</v>
      </c>
      <c r="BM35" s="12" t="e">
        <f>VLOOKUP($A35,Sheet1!$B$5:$BB$428,BM$4,FALSE)</f>
        <v>#REF!</v>
      </c>
      <c r="BN35" s="12" t="e">
        <f>VLOOKUP($A35,Sheet1!$B$5:$BB$428,BN$4,FALSE)</f>
        <v>#REF!</v>
      </c>
      <c r="BO35" s="12" t="e">
        <f>VLOOKUP($A35,Sheet1!$B$5:$BB$428,BO$4,FALSE)</f>
        <v>#REF!</v>
      </c>
      <c r="BP35" s="12" t="e">
        <f>VLOOKUP($A35,Sheet1!$B$5:$BB$428,BP$4,FALSE)</f>
        <v>#REF!</v>
      </c>
      <c r="BQ35" s="12" t="e">
        <f>VLOOKUP($A35,Sheet1!$B$5:$BB$428,BQ$4,FALSE)</f>
        <v>#REF!</v>
      </c>
      <c r="BR35" s="12" t="e">
        <f>VLOOKUP($A35,Sheet1!$B$5:$BB$428,BR$4,FALSE)</f>
        <v>#REF!</v>
      </c>
      <c r="BS35" s="12" t="e">
        <f>VLOOKUP($A35,Sheet1!$B$5:$BB$428,BS$4,FALSE)</f>
        <v>#REF!</v>
      </c>
      <c r="BT35" s="12" t="e">
        <f>VLOOKUP($A35,Sheet1!$B$5:$BB$428,BT$4,FALSE)</f>
        <v>#REF!</v>
      </c>
      <c r="BU35" s="12" t="e">
        <f>VLOOKUP($A35,Sheet1!$B$5:$BB$428,BU$4,FALSE)</f>
        <v>#REF!</v>
      </c>
    </row>
    <row r="36" spans="1:73" x14ac:dyDescent="0.3">
      <c r="A36" t="s">
        <v>174</v>
      </c>
      <c r="B36" t="str">
        <f>VLOOKUP(A36,classifications!A$3:C$336,3,FALSE)</f>
        <v>Urban with Significant Rural</v>
      </c>
      <c r="D36" s="12">
        <f>VLOOKUP($A36,Sheet1!$B$5:$AZ$428,2,FALSE)</f>
        <v>73841</v>
      </c>
      <c r="E36" s="12">
        <f>VLOOKUP($A36,Sheet1!$B$5:$AZ$428,3,FALSE)</f>
        <v>288</v>
      </c>
      <c r="F36" s="12">
        <f>VLOOKUP($A36,Sheet1!$B$5:$AZ$428,4,FALSE)</f>
        <v>253</v>
      </c>
      <c r="G36" s="12">
        <f>VLOOKUP($A36,Sheet1!$B$5:$AZ$428,5,FALSE)</f>
        <v>3946</v>
      </c>
      <c r="H36" s="12">
        <f>VLOOKUP($A36,Sheet1!$B$5:$AZ$428,6,FALSE)</f>
        <v>3550</v>
      </c>
      <c r="I36" s="12">
        <f>VLOOKUP($A36,Sheet1!$B$5:$AZ$428,7,FALSE)</f>
        <v>74142</v>
      </c>
      <c r="J36" s="12">
        <f>VLOOKUP($A36,Sheet1!$B$5:$AZ$428,8,FALSE)</f>
        <v>236</v>
      </c>
      <c r="K36" s="12">
        <f>VLOOKUP($A36,Sheet1!$B$5:$AZ$428,9,FALSE)</f>
        <v>228</v>
      </c>
      <c r="L36" s="12">
        <f>VLOOKUP($A36,Sheet1!$B$5:$AZ$428,10,FALSE)</f>
        <v>4038</v>
      </c>
      <c r="M36" s="12">
        <f>VLOOKUP($A36,Sheet1!$B$5:$AZ$428,11,FALSE)</f>
        <v>3813</v>
      </c>
      <c r="N36" s="12">
        <f>VLOOKUP($A36,Sheet1!$B$5:$AZ$428,12,FALSE)</f>
        <v>74734</v>
      </c>
      <c r="O36" s="12">
        <f>VLOOKUP($A36,Sheet1!$B$5:$AZ$428,13,FALSE)</f>
        <v>226</v>
      </c>
      <c r="P36" s="12">
        <f>VLOOKUP($A36,Sheet1!$B$5:$AZ$428,14,FALSE)</f>
        <v>119</v>
      </c>
      <c r="Q36" s="12">
        <f>VLOOKUP($A36,Sheet1!$B$5:$AZ$428,15,FALSE)</f>
        <v>4017</v>
      </c>
      <c r="R36" s="12">
        <f>VLOOKUP($A36,Sheet1!$B$5:$AZ$428,16,FALSE)</f>
        <v>3687</v>
      </c>
      <c r="S36" s="12">
        <f>VLOOKUP($A36,Sheet1!$B$5:$AZ$428,17,FALSE)</f>
        <v>75914</v>
      </c>
      <c r="T36" s="12">
        <f>VLOOKUP($A36,Sheet1!$B$5:$AZ$428,18,FALSE)</f>
        <v>302</v>
      </c>
      <c r="U36" s="12">
        <f>VLOOKUP($A36,Sheet1!$B$5:$AZ$428,19,FALSE)</f>
        <v>169</v>
      </c>
      <c r="V36" s="12">
        <f>VLOOKUP($A36,Sheet1!$B$5:$AZ$428,20,FALSE)</f>
        <v>4805</v>
      </c>
      <c r="W36" s="12">
        <f>VLOOKUP($A36,Sheet1!$B$5:$AZ$428,21,FALSE)</f>
        <v>3843</v>
      </c>
      <c r="X36" s="12">
        <f>VLOOKUP($A36,Sheet1!$B$5:$AZ$428,22,FALSE)</f>
        <v>76403</v>
      </c>
      <c r="Y36" s="12">
        <f>VLOOKUP($A36,Sheet1!$B$5:$AZ$428,23,FALSE)</f>
        <v>358</v>
      </c>
      <c r="Z36" s="12">
        <f>VLOOKUP($A36,Sheet1!$B$5:$AZ$428,24,FALSE)</f>
        <v>148</v>
      </c>
      <c r="AA36" s="12">
        <f>VLOOKUP($A36,Sheet1!$B$5:$AZ$428,25,FALSE)</f>
        <v>4325</v>
      </c>
      <c r="AB36" s="12">
        <f>VLOOKUP($A36,Sheet1!$B$5:$AZ$428,26,FALSE)</f>
        <v>4126</v>
      </c>
      <c r="AC36" s="12">
        <f>VLOOKUP($A36,Sheet1!$B$5:$AZ$428,27,FALSE)</f>
        <v>76769</v>
      </c>
      <c r="AD36" s="12">
        <f>VLOOKUP($A36,Sheet1!$B$5:$AZ$428,28,FALSE)</f>
        <v>336</v>
      </c>
      <c r="AE36" s="12">
        <f>VLOOKUP($A36,Sheet1!$B$5:$AZ$428,29,FALSE)</f>
        <v>206</v>
      </c>
      <c r="AF36" s="12">
        <f>VLOOKUP($A36,Sheet1!$B$5:$AZ$428,30,FALSE)</f>
        <v>4285</v>
      </c>
      <c r="AG36" s="12">
        <f>VLOOKUP($A36,Sheet1!$B$5:$AZ$428,31,FALSE)</f>
        <v>4154</v>
      </c>
      <c r="AH36" s="12">
        <f>VLOOKUP($A36,Sheet1!$B$5:$AZ$428,32,FALSE)</f>
        <v>76575</v>
      </c>
      <c r="AI36" s="12">
        <f>VLOOKUP($A36,Sheet1!$B$5:$AZ$428,33,FALSE)</f>
        <v>309</v>
      </c>
      <c r="AJ36" s="12">
        <f>VLOOKUP($A36,Sheet1!$B$5:$AZ$428,34,FALSE)</f>
        <v>185</v>
      </c>
      <c r="AK36" s="12">
        <f>VLOOKUP($A36,Sheet1!$B$5:$AZ$428,35,FALSE)</f>
        <v>4383</v>
      </c>
      <c r="AL36" s="12">
        <f>VLOOKUP($A36,Sheet1!$B$5:$AZ$428,36,FALSE)</f>
        <v>4785</v>
      </c>
      <c r="AM36" s="12">
        <f>VLOOKUP($A36,Sheet1!$B$5:$AZ$428,37,FALSE)</f>
        <v>76550</v>
      </c>
      <c r="AN36" s="12">
        <f>VLOOKUP($A36,Sheet1!$B$5:$AZ$428,38,FALSE)</f>
        <v>298</v>
      </c>
      <c r="AO36" s="12">
        <f>VLOOKUP($A36,Sheet1!$B$5:$AZ$428,39,FALSE)</f>
        <v>198</v>
      </c>
      <c r="AP36" s="12">
        <f>VLOOKUP($A36,Sheet1!$B$5:$AZ$428,40,FALSE)</f>
        <v>4532</v>
      </c>
      <c r="AQ36" s="12">
        <f>VLOOKUP($A36,Sheet1!$B$5:$AZ$428,41,FALSE)</f>
        <v>4674</v>
      </c>
      <c r="AR36" s="12">
        <f>VLOOKUP($A36,Sheet1!$B$5:$AZ$428,42,FALSE)</f>
        <v>77021</v>
      </c>
      <c r="AS36" s="12">
        <f>VLOOKUP($A36,Sheet1!$B$5:$AZ$428,43,FALSE)</f>
        <v>280</v>
      </c>
      <c r="AT36" s="12">
        <f>VLOOKUP($A36,Sheet1!$B$5:$AZ$428,44,FALSE)</f>
        <v>162</v>
      </c>
      <c r="AU36" s="12">
        <f>VLOOKUP($A36,Sheet1!$B$5:$AZ$428,45,FALSE)</f>
        <v>4994</v>
      </c>
      <c r="AV36" s="12">
        <f>VLOOKUP($A36,Sheet1!$B$5:$AZ$428,46,FALSE)</f>
        <v>4787</v>
      </c>
      <c r="AW36" s="12">
        <f>VLOOKUP($A36,Sheet1!$B$5:$AZ$428,47,FALSE)</f>
        <v>77242</v>
      </c>
      <c r="AX36" s="12">
        <f>VLOOKUP($A36,Sheet1!$B$5:$AZ$428,48,FALSE)</f>
        <v>257</v>
      </c>
      <c r="AY36" s="12">
        <f>VLOOKUP($A36,Sheet1!$B$5:$AZ$428,49,FALSE)</f>
        <v>89</v>
      </c>
      <c r="AZ36" s="12">
        <f>VLOOKUP($A36,Sheet1!$B$5:$AZ$428,50,FALSE)</f>
        <v>4116</v>
      </c>
      <c r="BA36" s="12">
        <f>VLOOKUP($A36,Sheet1!$B$5:$AZ$428,51,FALSE)</f>
        <v>4087</v>
      </c>
      <c r="BB36" s="12">
        <f>VLOOKUP($A36,Sheet1!$B$5:$BB$428,BB$4,FALSE)</f>
        <v>0</v>
      </c>
      <c r="BC36" s="12">
        <f>VLOOKUP($A36,Sheet1!$B$5:$BB$428,BC$4,FALSE)</f>
        <v>0</v>
      </c>
      <c r="BD36" s="12" t="e">
        <f>VLOOKUP($A36,Sheet1!$B$5:$BB$428,BD$4,FALSE)</f>
        <v>#REF!</v>
      </c>
      <c r="BE36" s="12" t="e">
        <f>VLOOKUP($A36,Sheet1!$B$5:$BB$428,BE$4,FALSE)</f>
        <v>#REF!</v>
      </c>
      <c r="BF36" s="12" t="e">
        <f>VLOOKUP($A36,Sheet1!$B$5:$BB$428,BF$4,FALSE)</f>
        <v>#REF!</v>
      </c>
      <c r="BG36" s="12" t="e">
        <f>VLOOKUP($A36,Sheet1!$B$5:$BB$428,BG$4,FALSE)</f>
        <v>#REF!</v>
      </c>
      <c r="BH36" s="12" t="e">
        <f>VLOOKUP($A36,Sheet1!$B$5:$BB$428,BH$4,FALSE)</f>
        <v>#REF!</v>
      </c>
      <c r="BI36" s="12" t="e">
        <f>VLOOKUP($A36,Sheet1!$B$5:$BB$428,BI$4,FALSE)</f>
        <v>#REF!</v>
      </c>
      <c r="BJ36" s="12" t="e">
        <f>VLOOKUP($A36,Sheet1!$B$5:$BB$428,BJ$4,FALSE)</f>
        <v>#REF!</v>
      </c>
      <c r="BK36" s="12" t="e">
        <f>VLOOKUP($A36,Sheet1!$B$5:$BB$428,BK$4,FALSE)</f>
        <v>#REF!</v>
      </c>
      <c r="BL36" s="12" t="e">
        <f>VLOOKUP($A36,Sheet1!$B$5:$BB$428,BL$4,FALSE)</f>
        <v>#REF!</v>
      </c>
      <c r="BM36" s="12" t="e">
        <f>VLOOKUP($A36,Sheet1!$B$5:$BB$428,BM$4,FALSE)</f>
        <v>#REF!</v>
      </c>
      <c r="BN36" s="12" t="e">
        <f>VLOOKUP($A36,Sheet1!$B$5:$BB$428,BN$4,FALSE)</f>
        <v>#REF!</v>
      </c>
      <c r="BO36" s="12" t="e">
        <f>VLOOKUP($A36,Sheet1!$B$5:$BB$428,BO$4,FALSE)</f>
        <v>#REF!</v>
      </c>
      <c r="BP36" s="12" t="e">
        <f>VLOOKUP($A36,Sheet1!$B$5:$BB$428,BP$4,FALSE)</f>
        <v>#REF!</v>
      </c>
      <c r="BQ36" s="12" t="e">
        <f>VLOOKUP($A36,Sheet1!$B$5:$BB$428,BQ$4,FALSE)</f>
        <v>#REF!</v>
      </c>
      <c r="BR36" s="12" t="e">
        <f>VLOOKUP($A36,Sheet1!$B$5:$BB$428,BR$4,FALSE)</f>
        <v>#REF!</v>
      </c>
      <c r="BS36" s="12" t="e">
        <f>VLOOKUP($A36,Sheet1!$B$5:$BB$428,BS$4,FALSE)</f>
        <v>#REF!</v>
      </c>
      <c r="BT36" s="12" t="e">
        <f>VLOOKUP($A36,Sheet1!$B$5:$BB$428,BT$4,FALSE)</f>
        <v>#REF!</v>
      </c>
      <c r="BU36" s="12" t="e">
        <f>VLOOKUP($A36,Sheet1!$B$5:$BB$428,BU$4,FALSE)</f>
        <v>#REF!</v>
      </c>
    </row>
    <row r="37" spans="1:73" x14ac:dyDescent="0.3">
      <c r="A37" t="s">
        <v>177</v>
      </c>
      <c r="B37" t="str">
        <f>VLOOKUP(A37,classifications!A$3:C$336,3,FALSE)</f>
        <v>Predominantly Urban</v>
      </c>
      <c r="D37" s="12">
        <f>VLOOKUP($A37,Sheet1!$B$5:$AZ$428,2,FALSE)</f>
        <v>272952</v>
      </c>
      <c r="E37" s="12">
        <f>VLOOKUP($A37,Sheet1!$B$5:$AZ$428,3,FALSE)</f>
        <v>5463</v>
      </c>
      <c r="F37" s="12">
        <f>VLOOKUP($A37,Sheet1!$B$5:$AZ$428,4,FALSE)</f>
        <v>3940</v>
      </c>
      <c r="G37" s="12">
        <f>VLOOKUP($A37,Sheet1!$B$5:$AZ$428,5,FALSE)</f>
        <v>17682</v>
      </c>
      <c r="H37" s="12">
        <f>VLOOKUP($A37,Sheet1!$B$5:$AZ$428,6,FALSE)</f>
        <v>18111</v>
      </c>
      <c r="I37" s="12">
        <f>VLOOKUP($A37,Sheet1!$B$5:$AZ$428,7,FALSE)</f>
        <v>275724</v>
      </c>
      <c r="J37" s="12">
        <f>VLOOKUP($A37,Sheet1!$B$5:$AZ$428,8,FALSE)</f>
        <v>5851</v>
      </c>
      <c r="K37" s="12">
        <f>VLOOKUP($A37,Sheet1!$B$5:$AZ$428,9,FALSE)</f>
        <v>3257</v>
      </c>
      <c r="L37" s="12">
        <f>VLOOKUP($A37,Sheet1!$B$5:$AZ$428,10,FALSE)</f>
        <v>18843</v>
      </c>
      <c r="M37" s="12">
        <f>VLOOKUP($A37,Sheet1!$B$5:$AZ$428,11,FALSE)</f>
        <v>19756</v>
      </c>
      <c r="N37" s="12">
        <f>VLOOKUP($A37,Sheet1!$B$5:$AZ$428,12,FALSE)</f>
        <v>277991</v>
      </c>
      <c r="O37" s="12">
        <f>VLOOKUP($A37,Sheet1!$B$5:$AZ$428,13,FALSE)</f>
        <v>5583</v>
      </c>
      <c r="P37" s="12">
        <f>VLOOKUP($A37,Sheet1!$B$5:$AZ$428,14,FALSE)</f>
        <v>2955</v>
      </c>
      <c r="Q37" s="12">
        <f>VLOOKUP($A37,Sheet1!$B$5:$AZ$428,15,FALSE)</f>
        <v>17710</v>
      </c>
      <c r="R37" s="12">
        <f>VLOOKUP($A37,Sheet1!$B$5:$AZ$428,16,FALSE)</f>
        <v>19040</v>
      </c>
      <c r="S37" s="12">
        <f>VLOOKUP($A37,Sheet1!$B$5:$AZ$428,17,FALSE)</f>
        <v>280650</v>
      </c>
      <c r="T37" s="12">
        <f>VLOOKUP($A37,Sheet1!$B$5:$AZ$428,18,FALSE)</f>
        <v>6019</v>
      </c>
      <c r="U37" s="12">
        <f>VLOOKUP($A37,Sheet1!$B$5:$AZ$428,19,FALSE)</f>
        <v>2681</v>
      </c>
      <c r="V37" s="12">
        <f>VLOOKUP($A37,Sheet1!$B$5:$AZ$428,20,FALSE)</f>
        <v>18356</v>
      </c>
      <c r="W37" s="12">
        <f>VLOOKUP($A37,Sheet1!$B$5:$AZ$428,21,FALSE)</f>
        <v>20079</v>
      </c>
      <c r="X37" s="12">
        <f>VLOOKUP($A37,Sheet1!$B$5:$AZ$428,22,FALSE)</f>
        <v>284073</v>
      </c>
      <c r="Y37" s="12">
        <f>VLOOKUP($A37,Sheet1!$B$5:$AZ$428,23,FALSE)</f>
        <v>6220</v>
      </c>
      <c r="Z37" s="12">
        <f>VLOOKUP($A37,Sheet1!$B$5:$AZ$428,24,FALSE)</f>
        <v>2820</v>
      </c>
      <c r="AA37" s="12">
        <f>VLOOKUP($A37,Sheet1!$B$5:$AZ$428,25,FALSE)</f>
        <v>19195</v>
      </c>
      <c r="AB37" s="12">
        <f>VLOOKUP($A37,Sheet1!$B$5:$AZ$428,26,FALSE)</f>
        <v>20030</v>
      </c>
      <c r="AC37" s="12">
        <f>VLOOKUP($A37,Sheet1!$B$5:$AZ$428,27,FALSE)</f>
        <v>287173</v>
      </c>
      <c r="AD37" s="12">
        <f>VLOOKUP($A37,Sheet1!$B$5:$AZ$428,28,FALSE)</f>
        <v>5806</v>
      </c>
      <c r="AE37" s="12">
        <f>VLOOKUP($A37,Sheet1!$B$5:$AZ$428,29,FALSE)</f>
        <v>2865</v>
      </c>
      <c r="AF37" s="12">
        <f>VLOOKUP($A37,Sheet1!$B$5:$AZ$428,30,FALSE)</f>
        <v>19601</v>
      </c>
      <c r="AG37" s="12">
        <f>VLOOKUP($A37,Sheet1!$B$5:$AZ$428,31,FALSE)</f>
        <v>20288</v>
      </c>
      <c r="AH37" s="12">
        <f>VLOOKUP($A37,Sheet1!$B$5:$AZ$428,32,FALSE)</f>
        <v>288155</v>
      </c>
      <c r="AI37" s="12">
        <f>VLOOKUP($A37,Sheet1!$B$5:$AZ$428,33,FALSE)</f>
        <v>5309</v>
      </c>
      <c r="AJ37" s="12">
        <f>VLOOKUP($A37,Sheet1!$B$5:$AZ$428,34,FALSE)</f>
        <v>3405</v>
      </c>
      <c r="AK37" s="12">
        <f>VLOOKUP($A37,Sheet1!$B$5:$AZ$428,35,FALSE)</f>
        <v>21242</v>
      </c>
      <c r="AL37" s="12">
        <f>VLOOKUP($A37,Sheet1!$B$5:$AZ$428,36,FALSE)</f>
        <v>22633</v>
      </c>
      <c r="AM37" s="12">
        <f>VLOOKUP($A37,Sheet1!$B$5:$AZ$428,37,FALSE)</f>
        <v>290395</v>
      </c>
      <c r="AN37" s="12">
        <f>VLOOKUP($A37,Sheet1!$B$5:$AZ$428,38,FALSE)</f>
        <v>6039</v>
      </c>
      <c r="AO37" s="12">
        <f>VLOOKUP($A37,Sheet1!$B$5:$AZ$428,39,FALSE)</f>
        <v>3845</v>
      </c>
      <c r="AP37" s="12">
        <f>VLOOKUP($A37,Sheet1!$B$5:$AZ$428,40,FALSE)</f>
        <v>22218</v>
      </c>
      <c r="AQ37" s="12">
        <f>VLOOKUP($A37,Sheet1!$B$5:$AZ$428,41,FALSE)</f>
        <v>22617</v>
      </c>
      <c r="AR37" s="12">
        <f>VLOOKUP($A37,Sheet1!$B$5:$AZ$428,42,FALSE)</f>
        <v>290885</v>
      </c>
      <c r="AS37" s="12">
        <f>VLOOKUP($A37,Sheet1!$B$5:$AZ$428,43,FALSE)</f>
        <v>5891</v>
      </c>
      <c r="AT37" s="12">
        <f>VLOOKUP($A37,Sheet1!$B$5:$AZ$428,44,FALSE)</f>
        <v>4097</v>
      </c>
      <c r="AU37" s="12">
        <f>VLOOKUP($A37,Sheet1!$B$5:$AZ$428,45,FALSE)</f>
        <v>22453</v>
      </c>
      <c r="AV37" s="12">
        <f>VLOOKUP($A37,Sheet1!$B$5:$AZ$428,46,FALSE)</f>
        <v>24061</v>
      </c>
      <c r="AW37" s="12">
        <f>VLOOKUP($A37,Sheet1!$B$5:$AZ$428,47,FALSE)</f>
        <v>291738</v>
      </c>
      <c r="AX37" s="12">
        <f>VLOOKUP($A37,Sheet1!$B$5:$AZ$428,48,FALSE)</f>
        <v>6661</v>
      </c>
      <c r="AY37" s="12">
        <f>VLOOKUP($A37,Sheet1!$B$5:$AZ$428,49,FALSE)</f>
        <v>4471</v>
      </c>
      <c r="AZ37" s="12">
        <f>VLOOKUP($A37,Sheet1!$B$5:$AZ$428,50,FALSE)</f>
        <v>20682</v>
      </c>
      <c r="BA37" s="12">
        <f>VLOOKUP($A37,Sheet1!$B$5:$AZ$428,51,FALSE)</f>
        <v>22224</v>
      </c>
      <c r="BB37" s="12">
        <f>VLOOKUP($A37,Sheet1!$B$5:$BB$428,BB$4,FALSE)</f>
        <v>0</v>
      </c>
      <c r="BC37" s="12">
        <f>VLOOKUP($A37,Sheet1!$B$5:$BB$428,BC$4,FALSE)</f>
        <v>0</v>
      </c>
      <c r="BD37" s="12" t="e">
        <f>VLOOKUP($A37,Sheet1!$B$5:$BB$428,BD$4,FALSE)</f>
        <v>#REF!</v>
      </c>
      <c r="BE37" s="12" t="e">
        <f>VLOOKUP($A37,Sheet1!$B$5:$BB$428,BE$4,FALSE)</f>
        <v>#REF!</v>
      </c>
      <c r="BF37" s="12" t="e">
        <f>VLOOKUP($A37,Sheet1!$B$5:$BB$428,BF$4,FALSE)</f>
        <v>#REF!</v>
      </c>
      <c r="BG37" s="12" t="e">
        <f>VLOOKUP($A37,Sheet1!$B$5:$BB$428,BG$4,FALSE)</f>
        <v>#REF!</v>
      </c>
      <c r="BH37" s="12" t="e">
        <f>VLOOKUP($A37,Sheet1!$B$5:$BB$428,BH$4,FALSE)</f>
        <v>#REF!</v>
      </c>
      <c r="BI37" s="12" t="e">
        <f>VLOOKUP($A37,Sheet1!$B$5:$BB$428,BI$4,FALSE)</f>
        <v>#REF!</v>
      </c>
      <c r="BJ37" s="12" t="e">
        <f>VLOOKUP($A37,Sheet1!$B$5:$BB$428,BJ$4,FALSE)</f>
        <v>#REF!</v>
      </c>
      <c r="BK37" s="12" t="e">
        <f>VLOOKUP($A37,Sheet1!$B$5:$BB$428,BK$4,FALSE)</f>
        <v>#REF!</v>
      </c>
      <c r="BL37" s="12" t="e">
        <f>VLOOKUP($A37,Sheet1!$B$5:$BB$428,BL$4,FALSE)</f>
        <v>#REF!</v>
      </c>
      <c r="BM37" s="12" t="e">
        <f>VLOOKUP($A37,Sheet1!$B$5:$BB$428,BM$4,FALSE)</f>
        <v>#REF!</v>
      </c>
      <c r="BN37" s="12" t="e">
        <f>VLOOKUP($A37,Sheet1!$B$5:$BB$428,BN$4,FALSE)</f>
        <v>#REF!</v>
      </c>
      <c r="BO37" s="12" t="e">
        <f>VLOOKUP($A37,Sheet1!$B$5:$BB$428,BO$4,FALSE)</f>
        <v>#REF!</v>
      </c>
      <c r="BP37" s="12" t="e">
        <f>VLOOKUP($A37,Sheet1!$B$5:$BB$428,BP$4,FALSE)</f>
        <v>#REF!</v>
      </c>
      <c r="BQ37" s="12" t="e">
        <f>VLOOKUP($A37,Sheet1!$B$5:$BB$428,BQ$4,FALSE)</f>
        <v>#REF!</v>
      </c>
      <c r="BR37" s="12" t="e">
        <f>VLOOKUP($A37,Sheet1!$B$5:$BB$428,BR$4,FALSE)</f>
        <v>#REF!</v>
      </c>
      <c r="BS37" s="12" t="e">
        <f>VLOOKUP($A37,Sheet1!$B$5:$BB$428,BS$4,FALSE)</f>
        <v>#REF!</v>
      </c>
      <c r="BT37" s="12" t="e">
        <f>VLOOKUP($A37,Sheet1!$B$5:$BB$428,BT$4,FALSE)</f>
        <v>#REF!</v>
      </c>
      <c r="BU37" s="12" t="e">
        <f>VLOOKUP($A37,Sheet1!$B$5:$BB$428,BU$4,FALSE)</f>
        <v>#REF!</v>
      </c>
    </row>
    <row r="38" spans="1:73" x14ac:dyDescent="0.3">
      <c r="A38" t="s">
        <v>179</v>
      </c>
      <c r="B38" t="str">
        <f>VLOOKUP(A38,classifications!A$3:C$336,3,FALSE)</f>
        <v>Predominantly Urban</v>
      </c>
      <c r="D38" s="12">
        <f>VLOOKUP($A38,Sheet1!$B$5:$AZ$428,2,FALSE)</f>
        <v>428074</v>
      </c>
      <c r="E38" s="12">
        <f>VLOOKUP($A38,Sheet1!$B$5:$AZ$428,3,FALSE)</f>
        <v>5982</v>
      </c>
      <c r="F38" s="12">
        <f>VLOOKUP($A38,Sheet1!$B$5:$AZ$428,4,FALSE)</f>
        <v>3997</v>
      </c>
      <c r="G38" s="12">
        <f>VLOOKUP($A38,Sheet1!$B$5:$AZ$428,5,FALSE)</f>
        <v>25190</v>
      </c>
      <c r="H38" s="12">
        <f>VLOOKUP($A38,Sheet1!$B$5:$AZ$428,6,FALSE)</f>
        <v>24938</v>
      </c>
      <c r="I38" s="12">
        <f>VLOOKUP($A38,Sheet1!$B$5:$AZ$428,7,FALSE)</f>
        <v>433043</v>
      </c>
      <c r="J38" s="12">
        <f>VLOOKUP($A38,Sheet1!$B$5:$AZ$428,8,FALSE)</f>
        <v>5121</v>
      </c>
      <c r="K38" s="12">
        <f>VLOOKUP($A38,Sheet1!$B$5:$AZ$428,9,FALSE)</f>
        <v>4007</v>
      </c>
      <c r="L38" s="12">
        <f>VLOOKUP($A38,Sheet1!$B$5:$AZ$428,10,FALSE)</f>
        <v>27281</v>
      </c>
      <c r="M38" s="12">
        <f>VLOOKUP($A38,Sheet1!$B$5:$AZ$428,11,FALSE)</f>
        <v>27077</v>
      </c>
      <c r="N38" s="12">
        <f>VLOOKUP($A38,Sheet1!$B$5:$AZ$428,12,FALSE)</f>
        <v>438386</v>
      </c>
      <c r="O38" s="12">
        <f>VLOOKUP($A38,Sheet1!$B$5:$AZ$428,13,FALSE)</f>
        <v>5789</v>
      </c>
      <c r="P38" s="12">
        <f>VLOOKUP($A38,Sheet1!$B$5:$AZ$428,14,FALSE)</f>
        <v>3856</v>
      </c>
      <c r="Q38" s="12">
        <f>VLOOKUP($A38,Sheet1!$B$5:$AZ$428,15,FALSE)</f>
        <v>26857</v>
      </c>
      <c r="R38" s="12">
        <f>VLOOKUP($A38,Sheet1!$B$5:$AZ$428,16,FALSE)</f>
        <v>26724</v>
      </c>
      <c r="S38" s="12">
        <f>VLOOKUP($A38,Sheet1!$B$5:$AZ$428,17,FALSE)</f>
        <v>443791</v>
      </c>
      <c r="T38" s="12">
        <f>VLOOKUP($A38,Sheet1!$B$5:$AZ$428,18,FALSE)</f>
        <v>6419</v>
      </c>
      <c r="U38" s="12">
        <f>VLOOKUP($A38,Sheet1!$B$5:$AZ$428,19,FALSE)</f>
        <v>4774</v>
      </c>
      <c r="V38" s="12">
        <f>VLOOKUP($A38,Sheet1!$B$5:$AZ$428,20,FALSE)</f>
        <v>28539</v>
      </c>
      <c r="W38" s="12">
        <f>VLOOKUP($A38,Sheet1!$B$5:$AZ$428,21,FALSE)</f>
        <v>27874</v>
      </c>
      <c r="X38" s="12">
        <f>VLOOKUP($A38,Sheet1!$B$5:$AZ$428,22,FALSE)</f>
        <v>450640</v>
      </c>
      <c r="Y38" s="12">
        <f>VLOOKUP($A38,Sheet1!$B$5:$AZ$428,23,FALSE)</f>
        <v>7280</v>
      </c>
      <c r="Z38" s="12">
        <f>VLOOKUP($A38,Sheet1!$B$5:$AZ$428,24,FALSE)</f>
        <v>4795</v>
      </c>
      <c r="AA38" s="12">
        <f>VLOOKUP($A38,Sheet1!$B$5:$AZ$428,25,FALSE)</f>
        <v>29347</v>
      </c>
      <c r="AB38" s="12">
        <f>VLOOKUP($A38,Sheet1!$B$5:$AZ$428,26,FALSE)</f>
        <v>28045</v>
      </c>
      <c r="AC38" s="12">
        <f>VLOOKUP($A38,Sheet1!$B$5:$AZ$428,27,FALSE)</f>
        <v>455966</v>
      </c>
      <c r="AD38" s="12">
        <f>VLOOKUP($A38,Sheet1!$B$5:$AZ$428,28,FALSE)</f>
        <v>7240</v>
      </c>
      <c r="AE38" s="12">
        <f>VLOOKUP($A38,Sheet1!$B$5:$AZ$428,29,FALSE)</f>
        <v>6153</v>
      </c>
      <c r="AF38" s="12">
        <f>VLOOKUP($A38,Sheet1!$B$5:$AZ$428,30,FALSE)</f>
        <v>29474</v>
      </c>
      <c r="AG38" s="12">
        <f>VLOOKUP($A38,Sheet1!$B$5:$AZ$428,31,FALSE)</f>
        <v>28380</v>
      </c>
      <c r="AH38" s="12">
        <f>VLOOKUP($A38,Sheet1!$B$5:$AZ$428,32,FALSE)</f>
        <v>459252</v>
      </c>
      <c r="AI38" s="12">
        <f>VLOOKUP($A38,Sheet1!$B$5:$AZ$428,33,FALSE)</f>
        <v>6389</v>
      </c>
      <c r="AJ38" s="12">
        <f>VLOOKUP($A38,Sheet1!$B$5:$AZ$428,34,FALSE)</f>
        <v>6106</v>
      </c>
      <c r="AK38" s="12">
        <f>VLOOKUP($A38,Sheet1!$B$5:$AZ$428,35,FALSE)</f>
        <v>33834</v>
      </c>
      <c r="AL38" s="12">
        <f>VLOOKUP($A38,Sheet1!$B$5:$AZ$428,36,FALSE)</f>
        <v>33625</v>
      </c>
      <c r="AM38" s="12">
        <f>VLOOKUP($A38,Sheet1!$B$5:$AZ$428,37,FALSE)</f>
        <v>463405</v>
      </c>
      <c r="AN38" s="12">
        <f>VLOOKUP($A38,Sheet1!$B$5:$AZ$428,38,FALSE)</f>
        <v>7523</v>
      </c>
      <c r="AO38" s="12">
        <f>VLOOKUP($A38,Sheet1!$B$5:$AZ$428,39,FALSE)</f>
        <v>5411</v>
      </c>
      <c r="AP38" s="12">
        <f>VLOOKUP($A38,Sheet1!$B$5:$AZ$428,40,FALSE)</f>
        <v>34685</v>
      </c>
      <c r="AQ38" s="12">
        <f>VLOOKUP($A38,Sheet1!$B$5:$AZ$428,41,FALSE)</f>
        <v>35098</v>
      </c>
      <c r="AR38" s="12">
        <f>VLOOKUP($A38,Sheet1!$B$5:$AZ$428,42,FALSE)</f>
        <v>463377</v>
      </c>
      <c r="AS38" s="12">
        <f>VLOOKUP($A38,Sheet1!$B$5:$AZ$428,43,FALSE)</f>
        <v>7071</v>
      </c>
      <c r="AT38" s="12">
        <f>VLOOKUP($A38,Sheet1!$B$5:$AZ$428,44,FALSE)</f>
        <v>8646</v>
      </c>
      <c r="AU38" s="12">
        <f>VLOOKUP($A38,Sheet1!$B$5:$AZ$428,45,FALSE)</f>
        <v>36391</v>
      </c>
      <c r="AV38" s="12">
        <f>VLOOKUP($A38,Sheet1!$B$5:$AZ$428,46,FALSE)</f>
        <v>37107</v>
      </c>
      <c r="AW38" s="12">
        <f>VLOOKUP($A38,Sheet1!$B$5:$AZ$428,47,FALSE)</f>
        <v>465866</v>
      </c>
      <c r="AX38" s="12">
        <f>VLOOKUP($A38,Sheet1!$B$5:$AZ$428,48,FALSE)</f>
        <v>7380</v>
      </c>
      <c r="AY38" s="12">
        <f>VLOOKUP($A38,Sheet1!$B$5:$AZ$428,49,FALSE)</f>
        <v>6628</v>
      </c>
      <c r="AZ38" s="12">
        <f>VLOOKUP($A38,Sheet1!$B$5:$AZ$428,50,FALSE)</f>
        <v>33092</v>
      </c>
      <c r="BA38" s="12">
        <f>VLOOKUP($A38,Sheet1!$B$5:$AZ$428,51,FALSE)</f>
        <v>33282</v>
      </c>
      <c r="BB38" s="12">
        <f>VLOOKUP($A38,Sheet1!$B$5:$BB$428,BB$4,FALSE)</f>
        <v>0</v>
      </c>
      <c r="BC38" s="12">
        <f>VLOOKUP($A38,Sheet1!$B$5:$BB$428,BC$4,FALSE)</f>
        <v>0</v>
      </c>
      <c r="BD38" s="12" t="e">
        <f>VLOOKUP($A38,Sheet1!$B$5:$BB$428,BD$4,FALSE)</f>
        <v>#REF!</v>
      </c>
      <c r="BE38" s="12" t="e">
        <f>VLOOKUP($A38,Sheet1!$B$5:$BB$428,BE$4,FALSE)</f>
        <v>#REF!</v>
      </c>
      <c r="BF38" s="12" t="e">
        <f>VLOOKUP($A38,Sheet1!$B$5:$BB$428,BF$4,FALSE)</f>
        <v>#REF!</v>
      </c>
      <c r="BG38" s="12" t="e">
        <f>VLOOKUP($A38,Sheet1!$B$5:$BB$428,BG$4,FALSE)</f>
        <v>#REF!</v>
      </c>
      <c r="BH38" s="12" t="e">
        <f>VLOOKUP($A38,Sheet1!$B$5:$BB$428,BH$4,FALSE)</f>
        <v>#REF!</v>
      </c>
      <c r="BI38" s="12" t="e">
        <f>VLOOKUP($A38,Sheet1!$B$5:$BB$428,BI$4,FALSE)</f>
        <v>#REF!</v>
      </c>
      <c r="BJ38" s="12" t="e">
        <f>VLOOKUP($A38,Sheet1!$B$5:$BB$428,BJ$4,FALSE)</f>
        <v>#REF!</v>
      </c>
      <c r="BK38" s="12" t="e">
        <f>VLOOKUP($A38,Sheet1!$B$5:$BB$428,BK$4,FALSE)</f>
        <v>#REF!</v>
      </c>
      <c r="BL38" s="12" t="e">
        <f>VLOOKUP($A38,Sheet1!$B$5:$BB$428,BL$4,FALSE)</f>
        <v>#REF!</v>
      </c>
      <c r="BM38" s="12" t="e">
        <f>VLOOKUP($A38,Sheet1!$B$5:$BB$428,BM$4,FALSE)</f>
        <v>#REF!</v>
      </c>
      <c r="BN38" s="12" t="e">
        <f>VLOOKUP($A38,Sheet1!$B$5:$BB$428,BN$4,FALSE)</f>
        <v>#REF!</v>
      </c>
      <c r="BO38" s="12" t="e">
        <f>VLOOKUP($A38,Sheet1!$B$5:$BB$428,BO$4,FALSE)</f>
        <v>#REF!</v>
      </c>
      <c r="BP38" s="12" t="e">
        <f>VLOOKUP($A38,Sheet1!$B$5:$BB$428,BP$4,FALSE)</f>
        <v>#REF!</v>
      </c>
      <c r="BQ38" s="12" t="e">
        <f>VLOOKUP($A38,Sheet1!$B$5:$BB$428,BQ$4,FALSE)</f>
        <v>#REF!</v>
      </c>
      <c r="BR38" s="12" t="e">
        <f>VLOOKUP($A38,Sheet1!$B$5:$BB$428,BR$4,FALSE)</f>
        <v>#REF!</v>
      </c>
      <c r="BS38" s="12" t="e">
        <f>VLOOKUP($A38,Sheet1!$B$5:$BB$428,BS$4,FALSE)</f>
        <v>#REF!</v>
      </c>
      <c r="BT38" s="12" t="e">
        <f>VLOOKUP($A38,Sheet1!$B$5:$BB$428,BT$4,FALSE)</f>
        <v>#REF!</v>
      </c>
      <c r="BU38" s="12" t="e">
        <f>VLOOKUP($A38,Sheet1!$B$5:$BB$428,BU$4,FALSE)</f>
        <v>#REF!</v>
      </c>
    </row>
    <row r="39" spans="1:73" x14ac:dyDescent="0.3">
      <c r="A39" t="s">
        <v>181</v>
      </c>
      <c r="B39" t="str">
        <f>VLOOKUP(A39,classifications!A$3:C$336,3,FALSE)</f>
        <v>Urban with Significant Rural</v>
      </c>
      <c r="D39" s="12">
        <f>VLOOKUP($A39,Sheet1!$B$5:$AZ$428,2,FALSE)</f>
        <v>124740</v>
      </c>
      <c r="E39" s="12">
        <f>VLOOKUP($A39,Sheet1!$B$5:$AZ$428,3,FALSE)</f>
        <v>254</v>
      </c>
      <c r="F39" s="12">
        <f>VLOOKUP($A39,Sheet1!$B$5:$AZ$428,4,FALSE)</f>
        <v>99</v>
      </c>
      <c r="G39" s="12">
        <f>VLOOKUP($A39,Sheet1!$B$5:$AZ$428,5,FALSE)</f>
        <v>5823</v>
      </c>
      <c r="H39" s="12">
        <f>VLOOKUP($A39,Sheet1!$B$5:$AZ$428,6,FALSE)</f>
        <v>5565</v>
      </c>
      <c r="I39" s="12">
        <f>VLOOKUP($A39,Sheet1!$B$5:$AZ$428,7,FALSE)</f>
        <v>125173</v>
      </c>
      <c r="J39" s="12">
        <f>VLOOKUP($A39,Sheet1!$B$5:$AZ$428,8,FALSE)</f>
        <v>215</v>
      </c>
      <c r="K39" s="12">
        <f>VLOOKUP($A39,Sheet1!$B$5:$AZ$428,9,FALSE)</f>
        <v>152</v>
      </c>
      <c r="L39" s="12">
        <f>VLOOKUP($A39,Sheet1!$B$5:$AZ$428,10,FALSE)</f>
        <v>6342</v>
      </c>
      <c r="M39" s="12">
        <f>VLOOKUP($A39,Sheet1!$B$5:$AZ$428,11,FALSE)</f>
        <v>5809</v>
      </c>
      <c r="N39" s="12">
        <f>VLOOKUP($A39,Sheet1!$B$5:$AZ$428,12,FALSE)</f>
        <v>125499</v>
      </c>
      <c r="O39" s="12">
        <f>VLOOKUP($A39,Sheet1!$B$5:$AZ$428,13,FALSE)</f>
        <v>202</v>
      </c>
      <c r="P39" s="12">
        <f>VLOOKUP($A39,Sheet1!$B$5:$AZ$428,14,FALSE)</f>
        <v>141</v>
      </c>
      <c r="Q39" s="12">
        <f>VLOOKUP($A39,Sheet1!$B$5:$AZ$428,15,FALSE)</f>
        <v>6200</v>
      </c>
      <c r="R39" s="12">
        <f>VLOOKUP($A39,Sheet1!$B$5:$AZ$428,16,FALSE)</f>
        <v>5683</v>
      </c>
      <c r="S39" s="12">
        <f>VLOOKUP($A39,Sheet1!$B$5:$AZ$428,17,FALSE)</f>
        <v>125956</v>
      </c>
      <c r="T39" s="12">
        <f>VLOOKUP($A39,Sheet1!$B$5:$AZ$428,18,FALSE)</f>
        <v>216</v>
      </c>
      <c r="U39" s="12">
        <f>VLOOKUP($A39,Sheet1!$B$5:$AZ$428,19,FALSE)</f>
        <v>80</v>
      </c>
      <c r="V39" s="12">
        <f>VLOOKUP($A39,Sheet1!$B$5:$AZ$428,20,FALSE)</f>
        <v>6539</v>
      </c>
      <c r="W39" s="12">
        <f>VLOOKUP($A39,Sheet1!$B$5:$AZ$428,21,FALSE)</f>
        <v>5942</v>
      </c>
      <c r="X39" s="12">
        <f>VLOOKUP($A39,Sheet1!$B$5:$AZ$428,22,FALSE)</f>
        <v>126626</v>
      </c>
      <c r="Y39" s="12">
        <f>VLOOKUP($A39,Sheet1!$B$5:$AZ$428,23,FALSE)</f>
        <v>224</v>
      </c>
      <c r="Z39" s="12">
        <f>VLOOKUP($A39,Sheet1!$B$5:$AZ$428,24,FALSE)</f>
        <v>104</v>
      </c>
      <c r="AA39" s="12">
        <f>VLOOKUP($A39,Sheet1!$B$5:$AZ$428,25,FALSE)</f>
        <v>6572</v>
      </c>
      <c r="AB39" s="12">
        <f>VLOOKUP($A39,Sheet1!$B$5:$AZ$428,26,FALSE)</f>
        <v>5643</v>
      </c>
      <c r="AC39" s="12">
        <f>VLOOKUP($A39,Sheet1!$B$5:$AZ$428,27,FALSE)</f>
        <v>127402</v>
      </c>
      <c r="AD39" s="12">
        <f>VLOOKUP($A39,Sheet1!$B$5:$AZ$428,28,FALSE)</f>
        <v>232</v>
      </c>
      <c r="AE39" s="12">
        <f>VLOOKUP($A39,Sheet1!$B$5:$AZ$428,29,FALSE)</f>
        <v>156</v>
      </c>
      <c r="AF39" s="12">
        <f>VLOOKUP($A39,Sheet1!$B$5:$AZ$428,30,FALSE)</f>
        <v>6595</v>
      </c>
      <c r="AG39" s="12">
        <f>VLOOKUP($A39,Sheet1!$B$5:$AZ$428,31,FALSE)</f>
        <v>5514</v>
      </c>
      <c r="AH39" s="12">
        <f>VLOOKUP($A39,Sheet1!$B$5:$AZ$428,32,FALSE)</f>
        <v>128535</v>
      </c>
      <c r="AI39" s="12">
        <f>VLOOKUP($A39,Sheet1!$B$5:$AZ$428,33,FALSE)</f>
        <v>199</v>
      </c>
      <c r="AJ39" s="12">
        <f>VLOOKUP($A39,Sheet1!$B$5:$AZ$428,34,FALSE)</f>
        <v>143</v>
      </c>
      <c r="AK39" s="12">
        <f>VLOOKUP($A39,Sheet1!$B$5:$AZ$428,35,FALSE)</f>
        <v>7873</v>
      </c>
      <c r="AL39" s="12">
        <f>VLOOKUP($A39,Sheet1!$B$5:$AZ$428,36,FALSE)</f>
        <v>6467</v>
      </c>
      <c r="AM39" s="12">
        <f>VLOOKUP($A39,Sheet1!$B$5:$AZ$428,37,FALSE)</f>
        <v>129464</v>
      </c>
      <c r="AN39" s="12">
        <f>VLOOKUP($A39,Sheet1!$B$5:$AZ$428,38,FALSE)</f>
        <v>225</v>
      </c>
      <c r="AO39" s="12">
        <f>VLOOKUP($A39,Sheet1!$B$5:$AZ$428,39,FALSE)</f>
        <v>159</v>
      </c>
      <c r="AP39" s="12">
        <f>VLOOKUP($A39,Sheet1!$B$5:$AZ$428,40,FALSE)</f>
        <v>7684</v>
      </c>
      <c r="AQ39" s="12">
        <f>VLOOKUP($A39,Sheet1!$B$5:$AZ$428,41,FALSE)</f>
        <v>6417</v>
      </c>
      <c r="AR39" s="12">
        <f>VLOOKUP($A39,Sheet1!$B$5:$AZ$428,42,FALSE)</f>
        <v>130783</v>
      </c>
      <c r="AS39" s="12">
        <f>VLOOKUP($A39,Sheet1!$B$5:$AZ$428,43,FALSE)</f>
        <v>193</v>
      </c>
      <c r="AT39" s="12">
        <f>VLOOKUP($A39,Sheet1!$B$5:$AZ$428,44,FALSE)</f>
        <v>89</v>
      </c>
      <c r="AU39" s="12">
        <f>VLOOKUP($A39,Sheet1!$B$5:$AZ$428,45,FALSE)</f>
        <v>7910</v>
      </c>
      <c r="AV39" s="12">
        <f>VLOOKUP($A39,Sheet1!$B$5:$AZ$428,46,FALSE)</f>
        <v>6373</v>
      </c>
      <c r="AW39" s="12">
        <f>VLOOKUP($A39,Sheet1!$B$5:$AZ$428,47,FALSE)</f>
        <v>131931</v>
      </c>
      <c r="AX39" s="12">
        <f>VLOOKUP($A39,Sheet1!$B$5:$AZ$428,48,FALSE)</f>
        <v>173</v>
      </c>
      <c r="AY39" s="12">
        <f>VLOOKUP($A39,Sheet1!$B$5:$AZ$428,49,FALSE)</f>
        <v>83</v>
      </c>
      <c r="AZ39" s="12">
        <f>VLOOKUP($A39,Sheet1!$B$5:$AZ$428,50,FALSE)</f>
        <v>7088</v>
      </c>
      <c r="BA39" s="12">
        <f>VLOOKUP($A39,Sheet1!$B$5:$AZ$428,51,FALSE)</f>
        <v>5563</v>
      </c>
      <c r="BB39" s="12">
        <f>VLOOKUP($A39,Sheet1!$B$5:$BB$428,BB$4,FALSE)</f>
        <v>0</v>
      </c>
      <c r="BC39" s="12">
        <f>VLOOKUP($A39,Sheet1!$B$5:$BB$428,BC$4,FALSE)</f>
        <v>0</v>
      </c>
      <c r="BD39" s="12" t="e">
        <f>VLOOKUP($A39,Sheet1!$B$5:$BB$428,BD$4,FALSE)</f>
        <v>#REF!</v>
      </c>
      <c r="BE39" s="12" t="e">
        <f>VLOOKUP($A39,Sheet1!$B$5:$BB$428,BE$4,FALSE)</f>
        <v>#REF!</v>
      </c>
      <c r="BF39" s="12" t="e">
        <f>VLOOKUP($A39,Sheet1!$B$5:$BB$428,BF$4,FALSE)</f>
        <v>#REF!</v>
      </c>
      <c r="BG39" s="12" t="e">
        <f>VLOOKUP($A39,Sheet1!$B$5:$BB$428,BG$4,FALSE)</f>
        <v>#REF!</v>
      </c>
      <c r="BH39" s="12" t="e">
        <f>VLOOKUP($A39,Sheet1!$B$5:$BB$428,BH$4,FALSE)</f>
        <v>#REF!</v>
      </c>
      <c r="BI39" s="12" t="e">
        <f>VLOOKUP($A39,Sheet1!$B$5:$BB$428,BI$4,FALSE)</f>
        <v>#REF!</v>
      </c>
      <c r="BJ39" s="12" t="e">
        <f>VLOOKUP($A39,Sheet1!$B$5:$BB$428,BJ$4,FALSE)</f>
        <v>#REF!</v>
      </c>
      <c r="BK39" s="12" t="e">
        <f>VLOOKUP($A39,Sheet1!$B$5:$BB$428,BK$4,FALSE)</f>
        <v>#REF!</v>
      </c>
      <c r="BL39" s="12" t="e">
        <f>VLOOKUP($A39,Sheet1!$B$5:$BB$428,BL$4,FALSE)</f>
        <v>#REF!</v>
      </c>
      <c r="BM39" s="12" t="e">
        <f>VLOOKUP($A39,Sheet1!$B$5:$BB$428,BM$4,FALSE)</f>
        <v>#REF!</v>
      </c>
      <c r="BN39" s="12" t="e">
        <f>VLOOKUP($A39,Sheet1!$B$5:$BB$428,BN$4,FALSE)</f>
        <v>#REF!</v>
      </c>
      <c r="BO39" s="12" t="e">
        <f>VLOOKUP($A39,Sheet1!$B$5:$BB$428,BO$4,FALSE)</f>
        <v>#REF!</v>
      </c>
      <c r="BP39" s="12" t="e">
        <f>VLOOKUP($A39,Sheet1!$B$5:$BB$428,BP$4,FALSE)</f>
        <v>#REF!</v>
      </c>
      <c r="BQ39" s="12" t="e">
        <f>VLOOKUP($A39,Sheet1!$B$5:$BB$428,BQ$4,FALSE)</f>
        <v>#REF!</v>
      </c>
      <c r="BR39" s="12" t="e">
        <f>VLOOKUP($A39,Sheet1!$B$5:$BB$428,BR$4,FALSE)</f>
        <v>#REF!</v>
      </c>
      <c r="BS39" s="12" t="e">
        <f>VLOOKUP($A39,Sheet1!$B$5:$BB$428,BS$4,FALSE)</f>
        <v>#REF!</v>
      </c>
      <c r="BT39" s="12" t="e">
        <f>VLOOKUP($A39,Sheet1!$B$5:$BB$428,BT$4,FALSE)</f>
        <v>#REF!</v>
      </c>
      <c r="BU39" s="12" t="e">
        <f>VLOOKUP($A39,Sheet1!$B$5:$BB$428,BU$4,FALSE)</f>
        <v>#REF!</v>
      </c>
    </row>
    <row r="40" spans="1:73" x14ac:dyDescent="0.3">
      <c r="A40" t="s">
        <v>183</v>
      </c>
      <c r="B40" t="str">
        <f>VLOOKUP(A40,classifications!A$3:C$336,3,FALSE)</f>
        <v>Predominantly Urban</v>
      </c>
      <c r="D40" s="12">
        <f>VLOOKUP($A40,Sheet1!$B$5:$AZ$428,2,FALSE)</f>
        <v>310554</v>
      </c>
      <c r="E40" s="12">
        <f>VLOOKUP($A40,Sheet1!$B$5:$AZ$428,3,FALSE)</f>
        <v>1599</v>
      </c>
      <c r="F40" s="12">
        <f>VLOOKUP($A40,Sheet1!$B$5:$AZ$428,4,FALSE)</f>
        <v>732</v>
      </c>
      <c r="G40" s="12">
        <f>VLOOKUP($A40,Sheet1!$B$5:$AZ$428,5,FALSE)</f>
        <v>14851</v>
      </c>
      <c r="H40" s="12">
        <f>VLOOKUP($A40,Sheet1!$B$5:$AZ$428,6,FALSE)</f>
        <v>14284</v>
      </c>
      <c r="I40" s="12">
        <f>VLOOKUP($A40,Sheet1!$B$5:$AZ$428,7,FALSE)</f>
        <v>314039</v>
      </c>
      <c r="J40" s="12">
        <f>VLOOKUP($A40,Sheet1!$B$5:$AZ$428,8,FALSE)</f>
        <v>1446</v>
      </c>
      <c r="K40" s="12">
        <f>VLOOKUP($A40,Sheet1!$B$5:$AZ$428,9,FALSE)</f>
        <v>973</v>
      </c>
      <c r="L40" s="12">
        <f>VLOOKUP($A40,Sheet1!$B$5:$AZ$428,10,FALSE)</f>
        <v>16692</v>
      </c>
      <c r="M40" s="12">
        <f>VLOOKUP($A40,Sheet1!$B$5:$AZ$428,11,FALSE)</f>
        <v>15225</v>
      </c>
      <c r="N40" s="12">
        <f>VLOOKUP($A40,Sheet1!$B$5:$AZ$428,12,FALSE)</f>
        <v>318167</v>
      </c>
      <c r="O40" s="12">
        <f>VLOOKUP($A40,Sheet1!$B$5:$AZ$428,13,FALSE)</f>
        <v>1338</v>
      </c>
      <c r="P40" s="12">
        <f>VLOOKUP($A40,Sheet1!$B$5:$AZ$428,14,FALSE)</f>
        <v>736</v>
      </c>
      <c r="Q40" s="12">
        <f>VLOOKUP($A40,Sheet1!$B$5:$AZ$428,15,FALSE)</f>
        <v>17034</v>
      </c>
      <c r="R40" s="12">
        <f>VLOOKUP($A40,Sheet1!$B$5:$AZ$428,16,FALSE)</f>
        <v>14988</v>
      </c>
      <c r="S40" s="12">
        <f>VLOOKUP($A40,Sheet1!$B$5:$AZ$428,17,FALSE)</f>
        <v>321602</v>
      </c>
      <c r="T40" s="12">
        <f>VLOOKUP($A40,Sheet1!$B$5:$AZ$428,18,FALSE)</f>
        <v>1694</v>
      </c>
      <c r="U40" s="12">
        <f>VLOOKUP($A40,Sheet1!$B$5:$AZ$428,19,FALSE)</f>
        <v>904</v>
      </c>
      <c r="V40" s="12">
        <f>VLOOKUP($A40,Sheet1!$B$5:$AZ$428,20,FALSE)</f>
        <v>18140</v>
      </c>
      <c r="W40" s="12">
        <f>VLOOKUP($A40,Sheet1!$B$5:$AZ$428,21,FALSE)</f>
        <v>16971</v>
      </c>
      <c r="X40" s="12">
        <f>VLOOKUP($A40,Sheet1!$B$5:$AZ$428,22,FALSE)</f>
        <v>325303</v>
      </c>
      <c r="Y40" s="12">
        <f>VLOOKUP($A40,Sheet1!$B$5:$AZ$428,23,FALSE)</f>
        <v>1815</v>
      </c>
      <c r="Z40" s="12">
        <f>VLOOKUP($A40,Sheet1!$B$5:$AZ$428,24,FALSE)</f>
        <v>898</v>
      </c>
      <c r="AA40" s="12">
        <f>VLOOKUP($A40,Sheet1!$B$5:$AZ$428,25,FALSE)</f>
        <v>18177</v>
      </c>
      <c r="AB40" s="12">
        <f>VLOOKUP($A40,Sheet1!$B$5:$AZ$428,26,FALSE)</f>
        <v>16835</v>
      </c>
      <c r="AC40" s="12">
        <f>VLOOKUP($A40,Sheet1!$B$5:$AZ$428,27,FALSE)</f>
        <v>327580</v>
      </c>
      <c r="AD40" s="12">
        <f>VLOOKUP($A40,Sheet1!$B$5:$AZ$428,28,FALSE)</f>
        <v>1936</v>
      </c>
      <c r="AE40" s="12">
        <f>VLOOKUP($A40,Sheet1!$B$5:$AZ$428,29,FALSE)</f>
        <v>936</v>
      </c>
      <c r="AF40" s="12">
        <f>VLOOKUP($A40,Sheet1!$B$5:$AZ$428,30,FALSE)</f>
        <v>17371</v>
      </c>
      <c r="AG40" s="12">
        <f>VLOOKUP($A40,Sheet1!$B$5:$AZ$428,31,FALSE)</f>
        <v>17827</v>
      </c>
      <c r="AH40" s="12">
        <f>VLOOKUP($A40,Sheet1!$B$5:$AZ$428,32,FALSE)</f>
        <v>329391</v>
      </c>
      <c r="AI40" s="12">
        <f>VLOOKUP($A40,Sheet1!$B$5:$AZ$428,33,FALSE)</f>
        <v>1640</v>
      </c>
      <c r="AJ40" s="12">
        <f>VLOOKUP($A40,Sheet1!$B$5:$AZ$428,34,FALSE)</f>
        <v>1059</v>
      </c>
      <c r="AK40" s="12">
        <f>VLOOKUP($A40,Sheet1!$B$5:$AZ$428,35,FALSE)</f>
        <v>18726</v>
      </c>
      <c r="AL40" s="12">
        <f>VLOOKUP($A40,Sheet1!$B$5:$AZ$428,36,FALSE)</f>
        <v>19061</v>
      </c>
      <c r="AM40" s="12">
        <f>VLOOKUP($A40,Sheet1!$B$5:$AZ$428,37,FALSE)</f>
        <v>331096</v>
      </c>
      <c r="AN40" s="12">
        <f>VLOOKUP($A40,Sheet1!$B$5:$AZ$428,38,FALSE)</f>
        <v>1797</v>
      </c>
      <c r="AO40" s="12">
        <f>VLOOKUP($A40,Sheet1!$B$5:$AZ$428,39,FALSE)</f>
        <v>887</v>
      </c>
      <c r="AP40" s="12">
        <f>VLOOKUP($A40,Sheet1!$B$5:$AZ$428,40,FALSE)</f>
        <v>18616</v>
      </c>
      <c r="AQ40" s="12">
        <f>VLOOKUP($A40,Sheet1!$B$5:$AZ$428,41,FALSE)</f>
        <v>19276</v>
      </c>
      <c r="AR40" s="12">
        <f>VLOOKUP($A40,Sheet1!$B$5:$AZ$428,42,FALSE)</f>
        <v>332336</v>
      </c>
      <c r="AS40" s="12">
        <f>VLOOKUP($A40,Sheet1!$B$5:$AZ$428,43,FALSE)</f>
        <v>1540</v>
      </c>
      <c r="AT40" s="12">
        <f>VLOOKUP($A40,Sheet1!$B$5:$AZ$428,44,FALSE)</f>
        <v>1011</v>
      </c>
      <c r="AU40" s="12">
        <f>VLOOKUP($A40,Sheet1!$B$5:$AZ$428,45,FALSE)</f>
        <v>19250</v>
      </c>
      <c r="AV40" s="12">
        <f>VLOOKUP($A40,Sheet1!$B$5:$AZ$428,46,FALSE)</f>
        <v>19884</v>
      </c>
      <c r="AW40" s="12">
        <f>VLOOKUP($A40,Sheet1!$B$5:$AZ$428,47,FALSE)</f>
        <v>332752</v>
      </c>
      <c r="AX40" s="12">
        <f>VLOOKUP($A40,Sheet1!$B$5:$AZ$428,48,FALSE)</f>
        <v>1448</v>
      </c>
      <c r="AY40" s="12">
        <f>VLOOKUP($A40,Sheet1!$B$5:$AZ$428,49,FALSE)</f>
        <v>1031</v>
      </c>
      <c r="AZ40" s="12">
        <f>VLOOKUP($A40,Sheet1!$B$5:$AZ$428,50,FALSE)</f>
        <v>17032</v>
      </c>
      <c r="BA40" s="12">
        <f>VLOOKUP($A40,Sheet1!$B$5:$AZ$428,51,FALSE)</f>
        <v>17993</v>
      </c>
      <c r="BB40" s="12">
        <f>VLOOKUP($A40,Sheet1!$B$5:$BB$428,BB$4,FALSE)</f>
        <v>0</v>
      </c>
      <c r="BC40" s="12">
        <f>VLOOKUP($A40,Sheet1!$B$5:$BB$428,BC$4,FALSE)</f>
        <v>0</v>
      </c>
      <c r="BD40" s="12" t="e">
        <f>VLOOKUP($A40,Sheet1!$B$5:$BB$428,BD$4,FALSE)</f>
        <v>#REF!</v>
      </c>
      <c r="BE40" s="12" t="e">
        <f>VLOOKUP($A40,Sheet1!$B$5:$BB$428,BE$4,FALSE)</f>
        <v>#REF!</v>
      </c>
      <c r="BF40" s="12" t="e">
        <f>VLOOKUP($A40,Sheet1!$B$5:$BB$428,BF$4,FALSE)</f>
        <v>#REF!</v>
      </c>
      <c r="BG40" s="12" t="e">
        <f>VLOOKUP($A40,Sheet1!$B$5:$BB$428,BG$4,FALSE)</f>
        <v>#REF!</v>
      </c>
      <c r="BH40" s="12" t="e">
        <f>VLOOKUP($A40,Sheet1!$B$5:$BB$428,BH$4,FALSE)</f>
        <v>#REF!</v>
      </c>
      <c r="BI40" s="12" t="e">
        <f>VLOOKUP($A40,Sheet1!$B$5:$BB$428,BI$4,FALSE)</f>
        <v>#REF!</v>
      </c>
      <c r="BJ40" s="12" t="e">
        <f>VLOOKUP($A40,Sheet1!$B$5:$BB$428,BJ$4,FALSE)</f>
        <v>#REF!</v>
      </c>
      <c r="BK40" s="12" t="e">
        <f>VLOOKUP($A40,Sheet1!$B$5:$BB$428,BK$4,FALSE)</f>
        <v>#REF!</v>
      </c>
      <c r="BL40" s="12" t="e">
        <f>VLOOKUP($A40,Sheet1!$B$5:$BB$428,BL$4,FALSE)</f>
        <v>#REF!</v>
      </c>
      <c r="BM40" s="12" t="e">
        <f>VLOOKUP($A40,Sheet1!$B$5:$BB$428,BM$4,FALSE)</f>
        <v>#REF!</v>
      </c>
      <c r="BN40" s="12" t="e">
        <f>VLOOKUP($A40,Sheet1!$B$5:$BB$428,BN$4,FALSE)</f>
        <v>#REF!</v>
      </c>
      <c r="BO40" s="12" t="e">
        <f>VLOOKUP($A40,Sheet1!$B$5:$BB$428,BO$4,FALSE)</f>
        <v>#REF!</v>
      </c>
      <c r="BP40" s="12" t="e">
        <f>VLOOKUP($A40,Sheet1!$B$5:$BB$428,BP$4,FALSE)</f>
        <v>#REF!</v>
      </c>
      <c r="BQ40" s="12" t="e">
        <f>VLOOKUP($A40,Sheet1!$B$5:$BB$428,BQ$4,FALSE)</f>
        <v>#REF!</v>
      </c>
      <c r="BR40" s="12" t="e">
        <f>VLOOKUP($A40,Sheet1!$B$5:$BB$428,BR$4,FALSE)</f>
        <v>#REF!</v>
      </c>
      <c r="BS40" s="12" t="e">
        <f>VLOOKUP($A40,Sheet1!$B$5:$BB$428,BS$4,FALSE)</f>
        <v>#REF!</v>
      </c>
      <c r="BT40" s="12" t="e">
        <f>VLOOKUP($A40,Sheet1!$B$5:$BB$428,BT$4,FALSE)</f>
        <v>#REF!</v>
      </c>
      <c r="BU40" s="12" t="e">
        <f>VLOOKUP($A40,Sheet1!$B$5:$BB$428,BU$4,FALSE)</f>
        <v>#REF!</v>
      </c>
    </row>
    <row r="41" spans="1:73" x14ac:dyDescent="0.3">
      <c r="A41" t="s">
        <v>185</v>
      </c>
      <c r="B41" t="str">
        <f>VLOOKUP(A41,classifications!A$3:C$336,3,FALSE)</f>
        <v>Predominantly Urban</v>
      </c>
      <c r="D41" s="12">
        <f>VLOOKUP($A41,Sheet1!$B$5:$AZ$428,2,FALSE)</f>
        <v>93732</v>
      </c>
      <c r="E41" s="12">
        <f>VLOOKUP($A41,Sheet1!$B$5:$AZ$428,3,FALSE)</f>
        <v>229</v>
      </c>
      <c r="F41" s="12">
        <f>VLOOKUP($A41,Sheet1!$B$5:$AZ$428,4,FALSE)</f>
        <v>252</v>
      </c>
      <c r="G41" s="12">
        <f>VLOOKUP($A41,Sheet1!$B$5:$AZ$428,5,FALSE)</f>
        <v>4431</v>
      </c>
      <c r="H41" s="12">
        <f>VLOOKUP($A41,Sheet1!$B$5:$AZ$428,6,FALSE)</f>
        <v>4010</v>
      </c>
      <c r="I41" s="12">
        <f>VLOOKUP($A41,Sheet1!$B$5:$AZ$428,7,FALSE)</f>
        <v>94281</v>
      </c>
      <c r="J41" s="12">
        <f>VLOOKUP($A41,Sheet1!$B$5:$AZ$428,8,FALSE)</f>
        <v>170</v>
      </c>
      <c r="K41" s="12">
        <f>VLOOKUP($A41,Sheet1!$B$5:$AZ$428,9,FALSE)</f>
        <v>132</v>
      </c>
      <c r="L41" s="12">
        <f>VLOOKUP($A41,Sheet1!$B$5:$AZ$428,10,FALSE)</f>
        <v>4886</v>
      </c>
      <c r="M41" s="12">
        <f>VLOOKUP($A41,Sheet1!$B$5:$AZ$428,11,FALSE)</f>
        <v>4144</v>
      </c>
      <c r="N41" s="12">
        <f>VLOOKUP($A41,Sheet1!$B$5:$AZ$428,12,FALSE)</f>
        <v>94806</v>
      </c>
      <c r="O41" s="12">
        <f>VLOOKUP($A41,Sheet1!$B$5:$AZ$428,13,FALSE)</f>
        <v>175</v>
      </c>
      <c r="P41" s="12">
        <f>VLOOKUP($A41,Sheet1!$B$5:$AZ$428,14,FALSE)</f>
        <v>86</v>
      </c>
      <c r="Q41" s="12">
        <f>VLOOKUP($A41,Sheet1!$B$5:$AZ$428,15,FALSE)</f>
        <v>4862</v>
      </c>
      <c r="R41" s="12">
        <f>VLOOKUP($A41,Sheet1!$B$5:$AZ$428,16,FALSE)</f>
        <v>4075</v>
      </c>
      <c r="S41" s="12">
        <f>VLOOKUP($A41,Sheet1!$B$5:$AZ$428,17,FALSE)</f>
        <v>95519</v>
      </c>
      <c r="T41" s="12">
        <f>VLOOKUP($A41,Sheet1!$B$5:$AZ$428,18,FALSE)</f>
        <v>178</v>
      </c>
      <c r="U41" s="12">
        <f>VLOOKUP($A41,Sheet1!$B$5:$AZ$428,19,FALSE)</f>
        <v>123</v>
      </c>
      <c r="V41" s="12">
        <f>VLOOKUP($A41,Sheet1!$B$5:$AZ$428,20,FALSE)</f>
        <v>5268</v>
      </c>
      <c r="W41" s="12">
        <f>VLOOKUP($A41,Sheet1!$B$5:$AZ$428,21,FALSE)</f>
        <v>4631</v>
      </c>
      <c r="X41" s="12">
        <f>VLOOKUP($A41,Sheet1!$B$5:$AZ$428,22,FALSE)</f>
        <v>95800</v>
      </c>
      <c r="Y41" s="12">
        <f>VLOOKUP($A41,Sheet1!$B$5:$AZ$428,23,FALSE)</f>
        <v>188</v>
      </c>
      <c r="Z41" s="12">
        <f>VLOOKUP($A41,Sheet1!$B$5:$AZ$428,24,FALSE)</f>
        <v>93</v>
      </c>
      <c r="AA41" s="12">
        <f>VLOOKUP($A41,Sheet1!$B$5:$AZ$428,25,FALSE)</f>
        <v>5190</v>
      </c>
      <c r="AB41" s="12">
        <f>VLOOKUP($A41,Sheet1!$B$5:$AZ$428,26,FALSE)</f>
        <v>4727</v>
      </c>
      <c r="AC41" s="12">
        <f>VLOOKUP($A41,Sheet1!$B$5:$AZ$428,27,FALSE)</f>
        <v>96770</v>
      </c>
      <c r="AD41" s="12">
        <f>VLOOKUP($A41,Sheet1!$B$5:$AZ$428,28,FALSE)</f>
        <v>174</v>
      </c>
      <c r="AE41" s="12">
        <f>VLOOKUP($A41,Sheet1!$B$5:$AZ$428,29,FALSE)</f>
        <v>86</v>
      </c>
      <c r="AF41" s="12">
        <f>VLOOKUP($A41,Sheet1!$B$5:$AZ$428,30,FALSE)</f>
        <v>5479</v>
      </c>
      <c r="AG41" s="12">
        <f>VLOOKUP($A41,Sheet1!$B$5:$AZ$428,31,FALSE)</f>
        <v>4485</v>
      </c>
      <c r="AH41" s="12">
        <f>VLOOKUP($A41,Sheet1!$B$5:$AZ$428,32,FALSE)</f>
        <v>97594</v>
      </c>
      <c r="AI41" s="12">
        <f>VLOOKUP($A41,Sheet1!$B$5:$AZ$428,33,FALSE)</f>
        <v>154</v>
      </c>
      <c r="AJ41" s="12">
        <f>VLOOKUP($A41,Sheet1!$B$5:$AZ$428,34,FALSE)</f>
        <v>92</v>
      </c>
      <c r="AK41" s="12">
        <f>VLOOKUP($A41,Sheet1!$B$5:$AZ$428,35,FALSE)</f>
        <v>6192</v>
      </c>
      <c r="AL41" s="12">
        <f>VLOOKUP($A41,Sheet1!$B$5:$AZ$428,36,FALSE)</f>
        <v>5214</v>
      </c>
      <c r="AM41" s="12">
        <f>VLOOKUP($A41,Sheet1!$B$5:$AZ$428,37,FALSE)</f>
        <v>98662</v>
      </c>
      <c r="AN41" s="12">
        <f>VLOOKUP($A41,Sheet1!$B$5:$AZ$428,38,FALSE)</f>
        <v>254</v>
      </c>
      <c r="AO41" s="12">
        <f>VLOOKUP($A41,Sheet1!$B$5:$AZ$428,39,FALSE)</f>
        <v>104</v>
      </c>
      <c r="AP41" s="12">
        <f>VLOOKUP($A41,Sheet1!$B$5:$AZ$428,40,FALSE)</f>
        <v>6407</v>
      </c>
      <c r="AQ41" s="12">
        <f>VLOOKUP($A41,Sheet1!$B$5:$AZ$428,41,FALSE)</f>
        <v>5304</v>
      </c>
      <c r="AR41" s="12">
        <f>VLOOKUP($A41,Sheet1!$B$5:$AZ$428,42,FALSE)</f>
        <v>99881</v>
      </c>
      <c r="AS41" s="12">
        <f>VLOOKUP($A41,Sheet1!$B$5:$AZ$428,43,FALSE)</f>
        <v>232</v>
      </c>
      <c r="AT41" s="12">
        <f>VLOOKUP($A41,Sheet1!$B$5:$AZ$428,44,FALSE)</f>
        <v>109</v>
      </c>
      <c r="AU41" s="12">
        <f>VLOOKUP($A41,Sheet1!$B$5:$AZ$428,45,FALSE)</f>
        <v>6460</v>
      </c>
      <c r="AV41" s="12">
        <f>VLOOKUP($A41,Sheet1!$B$5:$AZ$428,46,FALSE)</f>
        <v>5140</v>
      </c>
      <c r="AW41" s="12">
        <f>VLOOKUP($A41,Sheet1!$B$5:$AZ$428,47,FALSE)</f>
        <v>100569</v>
      </c>
      <c r="AX41" s="12">
        <f>VLOOKUP($A41,Sheet1!$B$5:$AZ$428,48,FALSE)</f>
        <v>235</v>
      </c>
      <c r="AY41" s="12">
        <f>VLOOKUP($A41,Sheet1!$B$5:$AZ$428,49,FALSE)</f>
        <v>82</v>
      </c>
      <c r="AZ41" s="12">
        <f>VLOOKUP($A41,Sheet1!$B$5:$AZ$428,50,FALSE)</f>
        <v>5292</v>
      </c>
      <c r="BA41" s="12">
        <f>VLOOKUP($A41,Sheet1!$B$5:$AZ$428,51,FALSE)</f>
        <v>4287</v>
      </c>
      <c r="BB41" s="12">
        <f>VLOOKUP($A41,Sheet1!$B$5:$BB$428,BB$4,FALSE)</f>
        <v>0</v>
      </c>
      <c r="BC41" s="12">
        <f>VLOOKUP($A41,Sheet1!$B$5:$BB$428,BC$4,FALSE)</f>
        <v>0</v>
      </c>
      <c r="BD41" s="12" t="e">
        <f>VLOOKUP($A41,Sheet1!$B$5:$BB$428,BD$4,FALSE)</f>
        <v>#REF!</v>
      </c>
      <c r="BE41" s="12" t="e">
        <f>VLOOKUP($A41,Sheet1!$B$5:$BB$428,BE$4,FALSE)</f>
        <v>#REF!</v>
      </c>
      <c r="BF41" s="12" t="e">
        <f>VLOOKUP($A41,Sheet1!$B$5:$BB$428,BF$4,FALSE)</f>
        <v>#REF!</v>
      </c>
      <c r="BG41" s="12" t="e">
        <f>VLOOKUP($A41,Sheet1!$B$5:$BB$428,BG$4,FALSE)</f>
        <v>#REF!</v>
      </c>
      <c r="BH41" s="12" t="e">
        <f>VLOOKUP($A41,Sheet1!$B$5:$BB$428,BH$4,FALSE)</f>
        <v>#REF!</v>
      </c>
      <c r="BI41" s="12" t="e">
        <f>VLOOKUP($A41,Sheet1!$B$5:$BB$428,BI$4,FALSE)</f>
        <v>#REF!</v>
      </c>
      <c r="BJ41" s="12" t="e">
        <f>VLOOKUP($A41,Sheet1!$B$5:$BB$428,BJ$4,FALSE)</f>
        <v>#REF!</v>
      </c>
      <c r="BK41" s="12" t="e">
        <f>VLOOKUP($A41,Sheet1!$B$5:$BB$428,BK$4,FALSE)</f>
        <v>#REF!</v>
      </c>
      <c r="BL41" s="12" t="e">
        <f>VLOOKUP($A41,Sheet1!$B$5:$BB$428,BL$4,FALSE)</f>
        <v>#REF!</v>
      </c>
      <c r="BM41" s="12" t="e">
        <f>VLOOKUP($A41,Sheet1!$B$5:$BB$428,BM$4,FALSE)</f>
        <v>#REF!</v>
      </c>
      <c r="BN41" s="12" t="e">
        <f>VLOOKUP($A41,Sheet1!$B$5:$BB$428,BN$4,FALSE)</f>
        <v>#REF!</v>
      </c>
      <c r="BO41" s="12" t="e">
        <f>VLOOKUP($A41,Sheet1!$B$5:$BB$428,BO$4,FALSE)</f>
        <v>#REF!</v>
      </c>
      <c r="BP41" s="12" t="e">
        <f>VLOOKUP($A41,Sheet1!$B$5:$BB$428,BP$4,FALSE)</f>
        <v>#REF!</v>
      </c>
      <c r="BQ41" s="12" t="e">
        <f>VLOOKUP($A41,Sheet1!$B$5:$BB$428,BQ$4,FALSE)</f>
        <v>#REF!</v>
      </c>
      <c r="BR41" s="12" t="e">
        <f>VLOOKUP($A41,Sheet1!$B$5:$BB$428,BR$4,FALSE)</f>
        <v>#REF!</v>
      </c>
      <c r="BS41" s="12" t="e">
        <f>VLOOKUP($A41,Sheet1!$B$5:$BB$428,BS$4,FALSE)</f>
        <v>#REF!</v>
      </c>
      <c r="BT41" s="12" t="e">
        <f>VLOOKUP($A41,Sheet1!$B$5:$BB$428,BT$4,FALSE)</f>
        <v>#REF!</v>
      </c>
      <c r="BU41" s="12" t="e">
        <f>VLOOKUP($A41,Sheet1!$B$5:$BB$428,BU$4,FALSE)</f>
        <v>#REF!</v>
      </c>
    </row>
    <row r="42" spans="1:73" x14ac:dyDescent="0.3">
      <c r="A42" t="s">
        <v>187</v>
      </c>
      <c r="B42" t="str">
        <f>VLOOKUP(A42,classifications!A$3:C$336,3,FALSE)</f>
        <v>Predominantly Urban</v>
      </c>
      <c r="D42" s="12">
        <f>VLOOKUP($A42,Sheet1!$B$5:$AZ$428,2,FALSE)</f>
        <v>93702</v>
      </c>
      <c r="E42" s="12">
        <f>VLOOKUP($A42,Sheet1!$B$5:$AZ$428,3,FALSE)</f>
        <v>383</v>
      </c>
      <c r="F42" s="12">
        <f>VLOOKUP($A42,Sheet1!$B$5:$AZ$428,4,FALSE)</f>
        <v>292</v>
      </c>
      <c r="G42" s="12">
        <f>VLOOKUP($A42,Sheet1!$B$5:$AZ$428,5,FALSE)</f>
        <v>4074</v>
      </c>
      <c r="H42" s="12">
        <f>VLOOKUP($A42,Sheet1!$B$5:$AZ$428,6,FALSE)</f>
        <v>4256</v>
      </c>
      <c r="I42" s="12">
        <f>VLOOKUP($A42,Sheet1!$B$5:$AZ$428,7,FALSE)</f>
        <v>94595</v>
      </c>
      <c r="J42" s="12">
        <f>VLOOKUP($A42,Sheet1!$B$5:$AZ$428,8,FALSE)</f>
        <v>314</v>
      </c>
      <c r="K42" s="12">
        <f>VLOOKUP($A42,Sheet1!$B$5:$AZ$428,9,FALSE)</f>
        <v>292</v>
      </c>
      <c r="L42" s="12">
        <f>VLOOKUP($A42,Sheet1!$B$5:$AZ$428,10,FALSE)</f>
        <v>4730</v>
      </c>
      <c r="M42" s="12">
        <f>VLOOKUP($A42,Sheet1!$B$5:$AZ$428,11,FALSE)</f>
        <v>4462</v>
      </c>
      <c r="N42" s="12">
        <f>VLOOKUP($A42,Sheet1!$B$5:$AZ$428,12,FALSE)</f>
        <v>95107</v>
      </c>
      <c r="O42" s="12">
        <f>VLOOKUP($A42,Sheet1!$B$5:$AZ$428,13,FALSE)</f>
        <v>364</v>
      </c>
      <c r="P42" s="12">
        <f>VLOOKUP($A42,Sheet1!$B$5:$AZ$428,14,FALSE)</f>
        <v>254</v>
      </c>
      <c r="Q42" s="12">
        <f>VLOOKUP($A42,Sheet1!$B$5:$AZ$428,15,FALSE)</f>
        <v>4477</v>
      </c>
      <c r="R42" s="12">
        <f>VLOOKUP($A42,Sheet1!$B$5:$AZ$428,16,FALSE)</f>
        <v>4582</v>
      </c>
      <c r="S42" s="12">
        <f>VLOOKUP($A42,Sheet1!$B$5:$AZ$428,17,FALSE)</f>
        <v>95837</v>
      </c>
      <c r="T42" s="12">
        <f>VLOOKUP($A42,Sheet1!$B$5:$AZ$428,18,FALSE)</f>
        <v>412</v>
      </c>
      <c r="U42" s="12">
        <f>VLOOKUP($A42,Sheet1!$B$5:$AZ$428,19,FALSE)</f>
        <v>226</v>
      </c>
      <c r="V42" s="12">
        <f>VLOOKUP($A42,Sheet1!$B$5:$AZ$428,20,FALSE)</f>
        <v>4901</v>
      </c>
      <c r="W42" s="12">
        <f>VLOOKUP($A42,Sheet1!$B$5:$AZ$428,21,FALSE)</f>
        <v>4916</v>
      </c>
      <c r="X42" s="12">
        <f>VLOOKUP($A42,Sheet1!$B$5:$AZ$428,22,FALSE)</f>
        <v>96311</v>
      </c>
      <c r="Y42" s="12">
        <f>VLOOKUP($A42,Sheet1!$B$5:$AZ$428,23,FALSE)</f>
        <v>455</v>
      </c>
      <c r="Z42" s="12">
        <f>VLOOKUP($A42,Sheet1!$B$5:$AZ$428,24,FALSE)</f>
        <v>172</v>
      </c>
      <c r="AA42" s="12">
        <f>VLOOKUP($A42,Sheet1!$B$5:$AZ$428,25,FALSE)</f>
        <v>4901</v>
      </c>
      <c r="AB42" s="12">
        <f>VLOOKUP($A42,Sheet1!$B$5:$AZ$428,26,FALSE)</f>
        <v>5260</v>
      </c>
      <c r="AC42" s="12">
        <f>VLOOKUP($A42,Sheet1!$B$5:$AZ$428,27,FALSE)</f>
        <v>96881</v>
      </c>
      <c r="AD42" s="12">
        <f>VLOOKUP($A42,Sheet1!$B$5:$AZ$428,28,FALSE)</f>
        <v>535</v>
      </c>
      <c r="AE42" s="12">
        <f>VLOOKUP($A42,Sheet1!$B$5:$AZ$428,29,FALSE)</f>
        <v>319</v>
      </c>
      <c r="AF42" s="12">
        <f>VLOOKUP($A42,Sheet1!$B$5:$AZ$428,30,FALSE)</f>
        <v>4822</v>
      </c>
      <c r="AG42" s="12">
        <f>VLOOKUP($A42,Sheet1!$B$5:$AZ$428,31,FALSE)</f>
        <v>4981</v>
      </c>
      <c r="AH42" s="12">
        <f>VLOOKUP($A42,Sheet1!$B$5:$AZ$428,32,FALSE)</f>
        <v>96762</v>
      </c>
      <c r="AI42" s="12">
        <f>VLOOKUP($A42,Sheet1!$B$5:$AZ$428,33,FALSE)</f>
        <v>448</v>
      </c>
      <c r="AJ42" s="12">
        <f>VLOOKUP($A42,Sheet1!$B$5:$AZ$428,34,FALSE)</f>
        <v>344</v>
      </c>
      <c r="AK42" s="12">
        <f>VLOOKUP($A42,Sheet1!$B$5:$AZ$428,35,FALSE)</f>
        <v>5329</v>
      </c>
      <c r="AL42" s="12">
        <f>VLOOKUP($A42,Sheet1!$B$5:$AZ$428,36,FALSE)</f>
        <v>6033</v>
      </c>
      <c r="AM42" s="12">
        <f>VLOOKUP($A42,Sheet1!$B$5:$AZ$428,37,FALSE)</f>
        <v>96876</v>
      </c>
      <c r="AN42" s="12">
        <f>VLOOKUP($A42,Sheet1!$B$5:$AZ$428,38,FALSE)</f>
        <v>447</v>
      </c>
      <c r="AO42" s="12">
        <f>VLOOKUP($A42,Sheet1!$B$5:$AZ$428,39,FALSE)</f>
        <v>451</v>
      </c>
      <c r="AP42" s="12">
        <f>VLOOKUP($A42,Sheet1!$B$5:$AZ$428,40,FALSE)</f>
        <v>5598</v>
      </c>
      <c r="AQ42" s="12">
        <f>VLOOKUP($A42,Sheet1!$B$5:$AZ$428,41,FALSE)</f>
        <v>5960</v>
      </c>
      <c r="AR42" s="12">
        <f>VLOOKUP($A42,Sheet1!$B$5:$AZ$428,42,FALSE)</f>
        <v>97279</v>
      </c>
      <c r="AS42" s="12">
        <f>VLOOKUP($A42,Sheet1!$B$5:$AZ$428,43,FALSE)</f>
        <v>426</v>
      </c>
      <c r="AT42" s="12">
        <f>VLOOKUP($A42,Sheet1!$B$5:$AZ$428,44,FALSE)</f>
        <v>358</v>
      </c>
      <c r="AU42" s="12">
        <f>VLOOKUP($A42,Sheet1!$B$5:$AZ$428,45,FALSE)</f>
        <v>5978</v>
      </c>
      <c r="AV42" s="12">
        <f>VLOOKUP($A42,Sheet1!$B$5:$AZ$428,46,FALSE)</f>
        <v>6047</v>
      </c>
      <c r="AW42" s="12">
        <f>VLOOKUP($A42,Sheet1!$B$5:$AZ$428,47,FALSE)</f>
        <v>97592</v>
      </c>
      <c r="AX42" s="12">
        <f>VLOOKUP($A42,Sheet1!$B$5:$AZ$428,48,FALSE)</f>
        <v>377</v>
      </c>
      <c r="AY42" s="12">
        <f>VLOOKUP($A42,Sheet1!$B$5:$AZ$428,49,FALSE)</f>
        <v>278</v>
      </c>
      <c r="AZ42" s="12">
        <f>VLOOKUP($A42,Sheet1!$B$5:$AZ$428,50,FALSE)</f>
        <v>5115</v>
      </c>
      <c r="BA42" s="12">
        <f>VLOOKUP($A42,Sheet1!$B$5:$AZ$428,51,FALSE)</f>
        <v>5137</v>
      </c>
      <c r="BB42" s="12">
        <f>VLOOKUP($A42,Sheet1!$B$5:$BB$428,BB$4,FALSE)</f>
        <v>0</v>
      </c>
      <c r="BC42" s="12">
        <f>VLOOKUP($A42,Sheet1!$B$5:$BB$428,BC$4,FALSE)</f>
        <v>0</v>
      </c>
      <c r="BD42" s="12" t="e">
        <f>VLOOKUP($A42,Sheet1!$B$5:$BB$428,BD$4,FALSE)</f>
        <v>#REF!</v>
      </c>
      <c r="BE42" s="12" t="e">
        <f>VLOOKUP($A42,Sheet1!$B$5:$BB$428,BE$4,FALSE)</f>
        <v>#REF!</v>
      </c>
      <c r="BF42" s="12" t="e">
        <f>VLOOKUP($A42,Sheet1!$B$5:$BB$428,BF$4,FALSE)</f>
        <v>#REF!</v>
      </c>
      <c r="BG42" s="12" t="e">
        <f>VLOOKUP($A42,Sheet1!$B$5:$BB$428,BG$4,FALSE)</f>
        <v>#REF!</v>
      </c>
      <c r="BH42" s="12" t="e">
        <f>VLOOKUP($A42,Sheet1!$B$5:$BB$428,BH$4,FALSE)</f>
        <v>#REF!</v>
      </c>
      <c r="BI42" s="12" t="e">
        <f>VLOOKUP($A42,Sheet1!$B$5:$BB$428,BI$4,FALSE)</f>
        <v>#REF!</v>
      </c>
      <c r="BJ42" s="12" t="e">
        <f>VLOOKUP($A42,Sheet1!$B$5:$BB$428,BJ$4,FALSE)</f>
        <v>#REF!</v>
      </c>
      <c r="BK42" s="12" t="e">
        <f>VLOOKUP($A42,Sheet1!$B$5:$BB$428,BK$4,FALSE)</f>
        <v>#REF!</v>
      </c>
      <c r="BL42" s="12" t="e">
        <f>VLOOKUP($A42,Sheet1!$B$5:$BB$428,BL$4,FALSE)</f>
        <v>#REF!</v>
      </c>
      <c r="BM42" s="12" t="e">
        <f>VLOOKUP($A42,Sheet1!$B$5:$BB$428,BM$4,FALSE)</f>
        <v>#REF!</v>
      </c>
      <c r="BN42" s="12" t="e">
        <f>VLOOKUP($A42,Sheet1!$B$5:$BB$428,BN$4,FALSE)</f>
        <v>#REF!</v>
      </c>
      <c r="BO42" s="12" t="e">
        <f>VLOOKUP($A42,Sheet1!$B$5:$BB$428,BO$4,FALSE)</f>
        <v>#REF!</v>
      </c>
      <c r="BP42" s="12" t="e">
        <f>VLOOKUP($A42,Sheet1!$B$5:$BB$428,BP$4,FALSE)</f>
        <v>#REF!</v>
      </c>
      <c r="BQ42" s="12" t="e">
        <f>VLOOKUP($A42,Sheet1!$B$5:$BB$428,BQ$4,FALSE)</f>
        <v>#REF!</v>
      </c>
      <c r="BR42" s="12" t="e">
        <f>VLOOKUP($A42,Sheet1!$B$5:$BB$428,BR$4,FALSE)</f>
        <v>#REF!</v>
      </c>
      <c r="BS42" s="12" t="e">
        <f>VLOOKUP($A42,Sheet1!$B$5:$BB$428,BS$4,FALSE)</f>
        <v>#REF!</v>
      </c>
      <c r="BT42" s="12" t="e">
        <f>VLOOKUP($A42,Sheet1!$B$5:$BB$428,BT$4,FALSE)</f>
        <v>#REF!</v>
      </c>
      <c r="BU42" s="12" t="e">
        <f>VLOOKUP($A42,Sheet1!$B$5:$BB$428,BU$4,FALSE)</f>
        <v>#REF!</v>
      </c>
    </row>
    <row r="43" spans="1:73" x14ac:dyDescent="0.3">
      <c r="A43" t="s">
        <v>189</v>
      </c>
      <c r="B43" t="str">
        <f>VLOOKUP(A43,classifications!A$3:C$336,3,FALSE)</f>
        <v>Predominantly Urban</v>
      </c>
      <c r="D43" s="12">
        <f>VLOOKUP($A43,Sheet1!$B$5:$AZ$428,2,FALSE)</f>
        <v>109749</v>
      </c>
      <c r="E43" s="12">
        <f>VLOOKUP($A43,Sheet1!$B$5:$AZ$428,3,FALSE)</f>
        <v>854</v>
      </c>
      <c r="F43" s="12">
        <f>VLOOKUP($A43,Sheet1!$B$5:$AZ$428,4,FALSE)</f>
        <v>419</v>
      </c>
      <c r="G43" s="12">
        <f>VLOOKUP($A43,Sheet1!$B$5:$AZ$428,5,FALSE)</f>
        <v>6339</v>
      </c>
      <c r="H43" s="12">
        <f>VLOOKUP($A43,Sheet1!$B$5:$AZ$428,6,FALSE)</f>
        <v>6254</v>
      </c>
      <c r="I43" s="12">
        <f>VLOOKUP($A43,Sheet1!$B$5:$AZ$428,7,FALSE)</f>
        <v>110568</v>
      </c>
      <c r="J43" s="12">
        <f>VLOOKUP($A43,Sheet1!$B$5:$AZ$428,8,FALSE)</f>
        <v>679</v>
      </c>
      <c r="K43" s="12">
        <f>VLOOKUP($A43,Sheet1!$B$5:$AZ$428,9,FALSE)</f>
        <v>489</v>
      </c>
      <c r="L43" s="12">
        <f>VLOOKUP($A43,Sheet1!$B$5:$AZ$428,10,FALSE)</f>
        <v>6941</v>
      </c>
      <c r="M43" s="12">
        <f>VLOOKUP($A43,Sheet1!$B$5:$AZ$428,11,FALSE)</f>
        <v>6630</v>
      </c>
      <c r="N43" s="12">
        <f>VLOOKUP($A43,Sheet1!$B$5:$AZ$428,12,FALSE)</f>
        <v>111077</v>
      </c>
      <c r="O43" s="12">
        <f>VLOOKUP($A43,Sheet1!$B$5:$AZ$428,13,FALSE)</f>
        <v>646</v>
      </c>
      <c r="P43" s="12">
        <f>VLOOKUP($A43,Sheet1!$B$5:$AZ$428,14,FALSE)</f>
        <v>405</v>
      </c>
      <c r="Q43" s="12">
        <f>VLOOKUP($A43,Sheet1!$B$5:$AZ$428,15,FALSE)</f>
        <v>6731</v>
      </c>
      <c r="R43" s="12">
        <f>VLOOKUP($A43,Sheet1!$B$5:$AZ$428,16,FALSE)</f>
        <v>6708</v>
      </c>
      <c r="S43" s="12">
        <f>VLOOKUP($A43,Sheet1!$B$5:$AZ$428,17,FALSE)</f>
        <v>111534</v>
      </c>
      <c r="T43" s="12">
        <f>VLOOKUP($A43,Sheet1!$B$5:$AZ$428,18,FALSE)</f>
        <v>594</v>
      </c>
      <c r="U43" s="12">
        <f>VLOOKUP($A43,Sheet1!$B$5:$AZ$428,19,FALSE)</f>
        <v>343</v>
      </c>
      <c r="V43" s="12">
        <f>VLOOKUP($A43,Sheet1!$B$5:$AZ$428,20,FALSE)</f>
        <v>7219</v>
      </c>
      <c r="W43" s="12">
        <f>VLOOKUP($A43,Sheet1!$B$5:$AZ$428,21,FALSE)</f>
        <v>7215</v>
      </c>
      <c r="X43" s="12">
        <f>VLOOKUP($A43,Sheet1!$B$5:$AZ$428,22,FALSE)</f>
        <v>111837</v>
      </c>
      <c r="Y43" s="12">
        <f>VLOOKUP($A43,Sheet1!$B$5:$AZ$428,23,FALSE)</f>
        <v>642</v>
      </c>
      <c r="Z43" s="12">
        <f>VLOOKUP($A43,Sheet1!$B$5:$AZ$428,24,FALSE)</f>
        <v>340</v>
      </c>
      <c r="AA43" s="12">
        <f>VLOOKUP($A43,Sheet1!$B$5:$AZ$428,25,FALSE)</f>
        <v>7177</v>
      </c>
      <c r="AB43" s="12">
        <f>VLOOKUP($A43,Sheet1!$B$5:$AZ$428,26,FALSE)</f>
        <v>7191</v>
      </c>
      <c r="AC43" s="12">
        <f>VLOOKUP($A43,Sheet1!$B$5:$AZ$428,27,FALSE)</f>
        <v>112116</v>
      </c>
      <c r="AD43" s="12">
        <f>VLOOKUP($A43,Sheet1!$B$5:$AZ$428,28,FALSE)</f>
        <v>635</v>
      </c>
      <c r="AE43" s="12">
        <f>VLOOKUP($A43,Sheet1!$B$5:$AZ$428,29,FALSE)</f>
        <v>341</v>
      </c>
      <c r="AF43" s="12">
        <f>VLOOKUP($A43,Sheet1!$B$5:$AZ$428,30,FALSE)</f>
        <v>6799</v>
      </c>
      <c r="AG43" s="12">
        <f>VLOOKUP($A43,Sheet1!$B$5:$AZ$428,31,FALSE)</f>
        <v>7024</v>
      </c>
      <c r="AH43" s="12">
        <f>VLOOKUP($A43,Sheet1!$B$5:$AZ$428,32,FALSE)</f>
        <v>112718</v>
      </c>
      <c r="AI43" s="12">
        <f>VLOOKUP($A43,Sheet1!$B$5:$AZ$428,33,FALSE)</f>
        <v>571</v>
      </c>
      <c r="AJ43" s="12">
        <f>VLOOKUP($A43,Sheet1!$B$5:$AZ$428,34,FALSE)</f>
        <v>308</v>
      </c>
      <c r="AK43" s="12">
        <f>VLOOKUP($A43,Sheet1!$B$5:$AZ$428,35,FALSE)</f>
        <v>8047</v>
      </c>
      <c r="AL43" s="12">
        <f>VLOOKUP($A43,Sheet1!$B$5:$AZ$428,36,FALSE)</f>
        <v>7686</v>
      </c>
      <c r="AM43" s="12">
        <f>VLOOKUP($A43,Sheet1!$B$5:$AZ$428,37,FALSE)</f>
        <v>113272</v>
      </c>
      <c r="AN43" s="12">
        <f>VLOOKUP($A43,Sheet1!$B$5:$AZ$428,38,FALSE)</f>
        <v>669</v>
      </c>
      <c r="AO43" s="12">
        <f>VLOOKUP($A43,Sheet1!$B$5:$AZ$428,39,FALSE)</f>
        <v>535</v>
      </c>
      <c r="AP43" s="12">
        <f>VLOOKUP($A43,Sheet1!$B$5:$AZ$428,40,FALSE)</f>
        <v>8347</v>
      </c>
      <c r="AQ43" s="12">
        <f>VLOOKUP($A43,Sheet1!$B$5:$AZ$428,41,FALSE)</f>
        <v>7860</v>
      </c>
      <c r="AR43" s="12">
        <f>VLOOKUP($A43,Sheet1!$B$5:$AZ$428,42,FALSE)</f>
        <v>114033</v>
      </c>
      <c r="AS43" s="12">
        <f>VLOOKUP($A43,Sheet1!$B$5:$AZ$428,43,FALSE)</f>
        <v>666</v>
      </c>
      <c r="AT43" s="12">
        <f>VLOOKUP($A43,Sheet1!$B$5:$AZ$428,44,FALSE)</f>
        <v>341</v>
      </c>
      <c r="AU43" s="12">
        <f>VLOOKUP($A43,Sheet1!$B$5:$AZ$428,45,FALSE)</f>
        <v>8724</v>
      </c>
      <c r="AV43" s="12">
        <f>VLOOKUP($A43,Sheet1!$B$5:$AZ$428,46,FALSE)</f>
        <v>8172</v>
      </c>
      <c r="AW43" s="12">
        <f>VLOOKUP($A43,Sheet1!$B$5:$AZ$428,47,FALSE)</f>
        <v>114627</v>
      </c>
      <c r="AX43" s="12">
        <f>VLOOKUP($A43,Sheet1!$B$5:$AZ$428,48,FALSE)</f>
        <v>750</v>
      </c>
      <c r="AY43" s="12">
        <f>VLOOKUP($A43,Sheet1!$B$5:$AZ$428,49,FALSE)</f>
        <v>242</v>
      </c>
      <c r="AZ43" s="12">
        <f>VLOOKUP($A43,Sheet1!$B$5:$AZ$428,50,FALSE)</f>
        <v>7824</v>
      </c>
      <c r="BA43" s="12">
        <f>VLOOKUP($A43,Sheet1!$B$5:$AZ$428,51,FALSE)</f>
        <v>7502</v>
      </c>
      <c r="BB43" s="12">
        <f>VLOOKUP($A43,Sheet1!$B$5:$BB$428,BB$4,FALSE)</f>
        <v>0</v>
      </c>
      <c r="BC43" s="12">
        <f>VLOOKUP($A43,Sheet1!$B$5:$BB$428,BC$4,FALSE)</f>
        <v>0</v>
      </c>
      <c r="BD43" s="12" t="e">
        <f>VLOOKUP($A43,Sheet1!$B$5:$BB$428,BD$4,FALSE)</f>
        <v>#REF!</v>
      </c>
      <c r="BE43" s="12" t="e">
        <f>VLOOKUP($A43,Sheet1!$B$5:$BB$428,BE$4,FALSE)</f>
        <v>#REF!</v>
      </c>
      <c r="BF43" s="12" t="e">
        <f>VLOOKUP($A43,Sheet1!$B$5:$BB$428,BF$4,FALSE)</f>
        <v>#REF!</v>
      </c>
      <c r="BG43" s="12" t="e">
        <f>VLOOKUP($A43,Sheet1!$B$5:$BB$428,BG$4,FALSE)</f>
        <v>#REF!</v>
      </c>
      <c r="BH43" s="12" t="e">
        <f>VLOOKUP($A43,Sheet1!$B$5:$BB$428,BH$4,FALSE)</f>
        <v>#REF!</v>
      </c>
      <c r="BI43" s="12" t="e">
        <f>VLOOKUP($A43,Sheet1!$B$5:$BB$428,BI$4,FALSE)</f>
        <v>#REF!</v>
      </c>
      <c r="BJ43" s="12" t="e">
        <f>VLOOKUP($A43,Sheet1!$B$5:$BB$428,BJ$4,FALSE)</f>
        <v>#REF!</v>
      </c>
      <c r="BK43" s="12" t="e">
        <f>VLOOKUP($A43,Sheet1!$B$5:$BB$428,BK$4,FALSE)</f>
        <v>#REF!</v>
      </c>
      <c r="BL43" s="12" t="e">
        <f>VLOOKUP($A43,Sheet1!$B$5:$BB$428,BL$4,FALSE)</f>
        <v>#REF!</v>
      </c>
      <c r="BM43" s="12" t="e">
        <f>VLOOKUP($A43,Sheet1!$B$5:$BB$428,BM$4,FALSE)</f>
        <v>#REF!</v>
      </c>
      <c r="BN43" s="12" t="e">
        <f>VLOOKUP($A43,Sheet1!$B$5:$BB$428,BN$4,FALSE)</f>
        <v>#REF!</v>
      </c>
      <c r="BO43" s="12" t="e">
        <f>VLOOKUP($A43,Sheet1!$B$5:$BB$428,BO$4,FALSE)</f>
        <v>#REF!</v>
      </c>
      <c r="BP43" s="12" t="e">
        <f>VLOOKUP($A43,Sheet1!$B$5:$BB$428,BP$4,FALSE)</f>
        <v>#REF!</v>
      </c>
      <c r="BQ43" s="12" t="e">
        <f>VLOOKUP($A43,Sheet1!$B$5:$BB$428,BQ$4,FALSE)</f>
        <v>#REF!</v>
      </c>
      <c r="BR43" s="12" t="e">
        <f>VLOOKUP($A43,Sheet1!$B$5:$BB$428,BR$4,FALSE)</f>
        <v>#REF!</v>
      </c>
      <c r="BS43" s="12" t="e">
        <f>VLOOKUP($A43,Sheet1!$B$5:$BB$428,BS$4,FALSE)</f>
        <v>#REF!</v>
      </c>
      <c r="BT43" s="12" t="e">
        <f>VLOOKUP($A43,Sheet1!$B$5:$BB$428,BT$4,FALSE)</f>
        <v>#REF!</v>
      </c>
      <c r="BU43" s="12" t="e">
        <f>VLOOKUP($A43,Sheet1!$B$5:$BB$428,BU$4,FALSE)</f>
        <v>#REF!</v>
      </c>
    </row>
    <row r="44" spans="1:73" x14ac:dyDescent="0.3">
      <c r="A44" t="s">
        <v>191</v>
      </c>
      <c r="B44" t="str">
        <f>VLOOKUP(A44,classifications!A$3:C$336,3,FALSE)</f>
        <v>Predominantly Urban</v>
      </c>
      <c r="D44" s="12">
        <f>VLOOKUP($A44,Sheet1!$B$5:$AZ$428,2,FALSE)</f>
        <v>87032</v>
      </c>
      <c r="E44" s="12">
        <f>VLOOKUP($A44,Sheet1!$B$5:$AZ$428,3,FALSE)</f>
        <v>268</v>
      </c>
      <c r="F44" s="12">
        <f>VLOOKUP($A44,Sheet1!$B$5:$AZ$428,4,FALSE)</f>
        <v>237</v>
      </c>
      <c r="G44" s="12">
        <f>VLOOKUP($A44,Sheet1!$B$5:$AZ$428,5,FALSE)</f>
        <v>3058</v>
      </c>
      <c r="H44" s="12">
        <f>VLOOKUP($A44,Sheet1!$B$5:$AZ$428,6,FALSE)</f>
        <v>3329</v>
      </c>
      <c r="I44" s="12">
        <f>VLOOKUP($A44,Sheet1!$B$5:$AZ$428,7,FALSE)</f>
        <v>87091</v>
      </c>
      <c r="J44" s="12">
        <f>VLOOKUP($A44,Sheet1!$B$5:$AZ$428,8,FALSE)</f>
        <v>186</v>
      </c>
      <c r="K44" s="12">
        <f>VLOOKUP($A44,Sheet1!$B$5:$AZ$428,9,FALSE)</f>
        <v>166</v>
      </c>
      <c r="L44" s="12">
        <f>VLOOKUP($A44,Sheet1!$B$5:$AZ$428,10,FALSE)</f>
        <v>3352</v>
      </c>
      <c r="M44" s="12">
        <f>VLOOKUP($A44,Sheet1!$B$5:$AZ$428,11,FALSE)</f>
        <v>3577</v>
      </c>
      <c r="N44" s="12">
        <f>VLOOKUP($A44,Sheet1!$B$5:$AZ$428,12,FALSE)</f>
        <v>86829</v>
      </c>
      <c r="O44" s="12">
        <f>VLOOKUP($A44,Sheet1!$B$5:$AZ$428,13,FALSE)</f>
        <v>182</v>
      </c>
      <c r="P44" s="12">
        <f>VLOOKUP($A44,Sheet1!$B$5:$AZ$428,14,FALSE)</f>
        <v>197</v>
      </c>
      <c r="Q44" s="12">
        <f>VLOOKUP($A44,Sheet1!$B$5:$AZ$428,15,FALSE)</f>
        <v>3174</v>
      </c>
      <c r="R44" s="12">
        <f>VLOOKUP($A44,Sheet1!$B$5:$AZ$428,16,FALSE)</f>
        <v>3686</v>
      </c>
      <c r="S44" s="12">
        <f>VLOOKUP($A44,Sheet1!$B$5:$AZ$428,17,FALSE)</f>
        <v>87194</v>
      </c>
      <c r="T44" s="12">
        <f>VLOOKUP($A44,Sheet1!$B$5:$AZ$428,18,FALSE)</f>
        <v>289</v>
      </c>
      <c r="U44" s="12">
        <f>VLOOKUP($A44,Sheet1!$B$5:$AZ$428,19,FALSE)</f>
        <v>211</v>
      </c>
      <c r="V44" s="12">
        <f>VLOOKUP($A44,Sheet1!$B$5:$AZ$428,20,FALSE)</f>
        <v>3644</v>
      </c>
      <c r="W44" s="12">
        <f>VLOOKUP($A44,Sheet1!$B$5:$AZ$428,21,FALSE)</f>
        <v>3681</v>
      </c>
      <c r="X44" s="12">
        <f>VLOOKUP($A44,Sheet1!$B$5:$AZ$428,22,FALSE)</f>
        <v>87262</v>
      </c>
      <c r="Y44" s="12">
        <f>VLOOKUP($A44,Sheet1!$B$5:$AZ$428,23,FALSE)</f>
        <v>262</v>
      </c>
      <c r="Z44" s="12">
        <f>VLOOKUP($A44,Sheet1!$B$5:$AZ$428,24,FALSE)</f>
        <v>146</v>
      </c>
      <c r="AA44" s="12">
        <f>VLOOKUP($A44,Sheet1!$B$5:$AZ$428,25,FALSE)</f>
        <v>3311</v>
      </c>
      <c r="AB44" s="12">
        <f>VLOOKUP($A44,Sheet1!$B$5:$AZ$428,26,FALSE)</f>
        <v>3538</v>
      </c>
      <c r="AC44" s="12">
        <f>VLOOKUP($A44,Sheet1!$B$5:$AZ$428,27,FALSE)</f>
        <v>87496</v>
      </c>
      <c r="AD44" s="12">
        <f>VLOOKUP($A44,Sheet1!$B$5:$AZ$428,28,FALSE)</f>
        <v>389</v>
      </c>
      <c r="AE44" s="12">
        <f>VLOOKUP($A44,Sheet1!$B$5:$AZ$428,29,FALSE)</f>
        <v>211</v>
      </c>
      <c r="AF44" s="12">
        <f>VLOOKUP($A44,Sheet1!$B$5:$AZ$428,30,FALSE)</f>
        <v>3274</v>
      </c>
      <c r="AG44" s="12">
        <f>VLOOKUP($A44,Sheet1!$B$5:$AZ$428,31,FALSE)</f>
        <v>3544</v>
      </c>
      <c r="AH44" s="12">
        <f>VLOOKUP($A44,Sheet1!$B$5:$AZ$428,32,FALSE)</f>
        <v>87705</v>
      </c>
      <c r="AI44" s="12">
        <f>VLOOKUP($A44,Sheet1!$B$5:$AZ$428,33,FALSE)</f>
        <v>288</v>
      </c>
      <c r="AJ44" s="12">
        <f>VLOOKUP($A44,Sheet1!$B$5:$AZ$428,34,FALSE)</f>
        <v>268</v>
      </c>
      <c r="AK44" s="12">
        <f>VLOOKUP($A44,Sheet1!$B$5:$AZ$428,35,FALSE)</f>
        <v>3803</v>
      </c>
      <c r="AL44" s="12">
        <f>VLOOKUP($A44,Sheet1!$B$5:$AZ$428,36,FALSE)</f>
        <v>3890</v>
      </c>
      <c r="AM44" s="12">
        <f>VLOOKUP($A44,Sheet1!$B$5:$AZ$428,37,FALSE)</f>
        <v>88527</v>
      </c>
      <c r="AN44" s="12">
        <f>VLOOKUP($A44,Sheet1!$B$5:$AZ$428,38,FALSE)</f>
        <v>800</v>
      </c>
      <c r="AO44" s="12">
        <f>VLOOKUP($A44,Sheet1!$B$5:$AZ$428,39,FALSE)</f>
        <v>228</v>
      </c>
      <c r="AP44" s="12">
        <f>VLOOKUP($A44,Sheet1!$B$5:$AZ$428,40,FALSE)</f>
        <v>3660</v>
      </c>
      <c r="AQ44" s="12">
        <f>VLOOKUP($A44,Sheet1!$B$5:$AZ$428,41,FALSE)</f>
        <v>3603</v>
      </c>
      <c r="AR44" s="12">
        <f>VLOOKUP($A44,Sheet1!$B$5:$AZ$428,42,FALSE)</f>
        <v>88920</v>
      </c>
      <c r="AS44" s="12">
        <f>VLOOKUP($A44,Sheet1!$B$5:$AZ$428,43,FALSE)</f>
        <v>492</v>
      </c>
      <c r="AT44" s="12">
        <f>VLOOKUP($A44,Sheet1!$B$5:$AZ$428,44,FALSE)</f>
        <v>138</v>
      </c>
      <c r="AU44" s="12">
        <f>VLOOKUP($A44,Sheet1!$B$5:$AZ$428,45,FALSE)</f>
        <v>3844</v>
      </c>
      <c r="AV44" s="12">
        <f>VLOOKUP($A44,Sheet1!$B$5:$AZ$428,46,FALSE)</f>
        <v>4018</v>
      </c>
      <c r="AW44" s="12">
        <f>VLOOKUP($A44,Sheet1!$B$5:$AZ$428,47,FALSE)</f>
        <v>89344</v>
      </c>
      <c r="AX44" s="12">
        <f>VLOOKUP($A44,Sheet1!$B$5:$AZ$428,48,FALSE)</f>
        <v>427</v>
      </c>
      <c r="AY44" s="12">
        <f>VLOOKUP($A44,Sheet1!$B$5:$AZ$428,49,FALSE)</f>
        <v>286</v>
      </c>
      <c r="AZ44" s="12">
        <f>VLOOKUP($A44,Sheet1!$B$5:$AZ$428,50,FALSE)</f>
        <v>3615</v>
      </c>
      <c r="BA44" s="12">
        <f>VLOOKUP($A44,Sheet1!$B$5:$AZ$428,51,FALSE)</f>
        <v>3437</v>
      </c>
      <c r="BB44" s="12">
        <f>VLOOKUP($A44,Sheet1!$B$5:$BB$428,BB$4,FALSE)</f>
        <v>0</v>
      </c>
      <c r="BC44" s="12">
        <f>VLOOKUP($A44,Sheet1!$B$5:$BB$428,BC$4,FALSE)</f>
        <v>0</v>
      </c>
      <c r="BD44" s="12" t="e">
        <f>VLOOKUP($A44,Sheet1!$B$5:$BB$428,BD$4,FALSE)</f>
        <v>#REF!</v>
      </c>
      <c r="BE44" s="12" t="e">
        <f>VLOOKUP($A44,Sheet1!$B$5:$BB$428,BE$4,FALSE)</f>
        <v>#REF!</v>
      </c>
      <c r="BF44" s="12" t="e">
        <f>VLOOKUP($A44,Sheet1!$B$5:$BB$428,BF$4,FALSE)</f>
        <v>#REF!</v>
      </c>
      <c r="BG44" s="12" t="e">
        <f>VLOOKUP($A44,Sheet1!$B$5:$BB$428,BG$4,FALSE)</f>
        <v>#REF!</v>
      </c>
      <c r="BH44" s="12" t="e">
        <f>VLOOKUP($A44,Sheet1!$B$5:$BB$428,BH$4,FALSE)</f>
        <v>#REF!</v>
      </c>
      <c r="BI44" s="12" t="e">
        <f>VLOOKUP($A44,Sheet1!$B$5:$BB$428,BI$4,FALSE)</f>
        <v>#REF!</v>
      </c>
      <c r="BJ44" s="12" t="e">
        <f>VLOOKUP($A44,Sheet1!$B$5:$BB$428,BJ$4,FALSE)</f>
        <v>#REF!</v>
      </c>
      <c r="BK44" s="12" t="e">
        <f>VLOOKUP($A44,Sheet1!$B$5:$BB$428,BK$4,FALSE)</f>
        <v>#REF!</v>
      </c>
      <c r="BL44" s="12" t="e">
        <f>VLOOKUP($A44,Sheet1!$B$5:$BB$428,BL$4,FALSE)</f>
        <v>#REF!</v>
      </c>
      <c r="BM44" s="12" t="e">
        <f>VLOOKUP($A44,Sheet1!$B$5:$BB$428,BM$4,FALSE)</f>
        <v>#REF!</v>
      </c>
      <c r="BN44" s="12" t="e">
        <f>VLOOKUP($A44,Sheet1!$B$5:$BB$428,BN$4,FALSE)</f>
        <v>#REF!</v>
      </c>
      <c r="BO44" s="12" t="e">
        <f>VLOOKUP($A44,Sheet1!$B$5:$BB$428,BO$4,FALSE)</f>
        <v>#REF!</v>
      </c>
      <c r="BP44" s="12" t="e">
        <f>VLOOKUP($A44,Sheet1!$B$5:$BB$428,BP$4,FALSE)</f>
        <v>#REF!</v>
      </c>
      <c r="BQ44" s="12" t="e">
        <f>VLOOKUP($A44,Sheet1!$B$5:$BB$428,BQ$4,FALSE)</f>
        <v>#REF!</v>
      </c>
      <c r="BR44" s="12" t="e">
        <f>VLOOKUP($A44,Sheet1!$B$5:$BB$428,BR$4,FALSE)</f>
        <v>#REF!</v>
      </c>
      <c r="BS44" s="12" t="e">
        <f>VLOOKUP($A44,Sheet1!$B$5:$BB$428,BS$4,FALSE)</f>
        <v>#REF!</v>
      </c>
      <c r="BT44" s="12" t="e">
        <f>VLOOKUP($A44,Sheet1!$B$5:$BB$428,BT$4,FALSE)</f>
        <v>#REF!</v>
      </c>
      <c r="BU44" s="12" t="e">
        <f>VLOOKUP($A44,Sheet1!$B$5:$BB$428,BU$4,FALSE)</f>
        <v>#REF!</v>
      </c>
    </row>
    <row r="45" spans="1:73" x14ac:dyDescent="0.3">
      <c r="A45" t="s">
        <v>193</v>
      </c>
      <c r="B45" t="str">
        <f>VLOOKUP(A45,classifications!A$3:C$336,3,FALSE)</f>
        <v>Predominantly Urban</v>
      </c>
      <c r="D45" s="12">
        <f>VLOOKUP($A45,Sheet1!$B$5:$AZ$428,2,FALSE)</f>
        <v>185422</v>
      </c>
      <c r="E45" s="12">
        <f>VLOOKUP($A45,Sheet1!$B$5:$AZ$428,3,FALSE)</f>
        <v>921</v>
      </c>
      <c r="F45" s="12">
        <f>VLOOKUP($A45,Sheet1!$B$5:$AZ$428,4,FALSE)</f>
        <v>672</v>
      </c>
      <c r="G45" s="12">
        <f>VLOOKUP($A45,Sheet1!$B$5:$AZ$428,5,FALSE)</f>
        <v>6752</v>
      </c>
      <c r="H45" s="12">
        <f>VLOOKUP($A45,Sheet1!$B$5:$AZ$428,6,FALSE)</f>
        <v>6951</v>
      </c>
      <c r="I45" s="12">
        <f>VLOOKUP($A45,Sheet1!$B$5:$AZ$428,7,FALSE)</f>
        <v>186150</v>
      </c>
      <c r="J45" s="12">
        <f>VLOOKUP($A45,Sheet1!$B$5:$AZ$428,8,FALSE)</f>
        <v>727</v>
      </c>
      <c r="K45" s="12">
        <f>VLOOKUP($A45,Sheet1!$B$5:$AZ$428,9,FALSE)</f>
        <v>551</v>
      </c>
      <c r="L45" s="12">
        <f>VLOOKUP($A45,Sheet1!$B$5:$AZ$428,10,FALSE)</f>
        <v>7100</v>
      </c>
      <c r="M45" s="12">
        <f>VLOOKUP($A45,Sheet1!$B$5:$AZ$428,11,FALSE)</f>
        <v>7411</v>
      </c>
      <c r="N45" s="12">
        <f>VLOOKUP($A45,Sheet1!$B$5:$AZ$428,12,FALSE)</f>
        <v>186468</v>
      </c>
      <c r="O45" s="12">
        <f>VLOOKUP($A45,Sheet1!$B$5:$AZ$428,13,FALSE)</f>
        <v>667</v>
      </c>
      <c r="P45" s="12">
        <f>VLOOKUP($A45,Sheet1!$B$5:$AZ$428,14,FALSE)</f>
        <v>580</v>
      </c>
      <c r="Q45" s="12">
        <f>VLOOKUP($A45,Sheet1!$B$5:$AZ$428,15,FALSE)</f>
        <v>6908</v>
      </c>
      <c r="R45" s="12">
        <f>VLOOKUP($A45,Sheet1!$B$5:$AZ$428,16,FALSE)</f>
        <v>7316</v>
      </c>
      <c r="S45" s="12">
        <f>VLOOKUP($A45,Sheet1!$B$5:$AZ$428,17,FALSE)</f>
        <v>187287</v>
      </c>
      <c r="T45" s="12">
        <f>VLOOKUP($A45,Sheet1!$B$5:$AZ$428,18,FALSE)</f>
        <v>818</v>
      </c>
      <c r="U45" s="12">
        <f>VLOOKUP($A45,Sheet1!$B$5:$AZ$428,19,FALSE)</f>
        <v>638</v>
      </c>
      <c r="V45" s="12">
        <f>VLOOKUP($A45,Sheet1!$B$5:$AZ$428,20,FALSE)</f>
        <v>7318</v>
      </c>
      <c r="W45" s="12">
        <f>VLOOKUP($A45,Sheet1!$B$5:$AZ$428,21,FALSE)</f>
        <v>7395</v>
      </c>
      <c r="X45" s="12">
        <f>VLOOKUP($A45,Sheet1!$B$5:$AZ$428,22,FALSE)</f>
        <v>187788</v>
      </c>
      <c r="Y45" s="12">
        <f>VLOOKUP($A45,Sheet1!$B$5:$AZ$428,23,FALSE)</f>
        <v>896</v>
      </c>
      <c r="Z45" s="12">
        <f>VLOOKUP($A45,Sheet1!$B$5:$AZ$428,24,FALSE)</f>
        <v>601</v>
      </c>
      <c r="AA45" s="12">
        <f>VLOOKUP($A45,Sheet1!$B$5:$AZ$428,25,FALSE)</f>
        <v>7386</v>
      </c>
      <c r="AB45" s="12">
        <f>VLOOKUP($A45,Sheet1!$B$5:$AZ$428,26,FALSE)</f>
        <v>7741</v>
      </c>
      <c r="AC45" s="12">
        <f>VLOOKUP($A45,Sheet1!$B$5:$AZ$428,27,FALSE)</f>
        <v>188503</v>
      </c>
      <c r="AD45" s="12">
        <f>VLOOKUP($A45,Sheet1!$B$5:$AZ$428,28,FALSE)</f>
        <v>1117</v>
      </c>
      <c r="AE45" s="12">
        <f>VLOOKUP($A45,Sheet1!$B$5:$AZ$428,29,FALSE)</f>
        <v>640</v>
      </c>
      <c r="AF45" s="12">
        <f>VLOOKUP($A45,Sheet1!$B$5:$AZ$428,30,FALSE)</f>
        <v>7189</v>
      </c>
      <c r="AG45" s="12">
        <f>VLOOKUP($A45,Sheet1!$B$5:$AZ$428,31,FALSE)</f>
        <v>7478</v>
      </c>
      <c r="AH45" s="12">
        <f>VLOOKUP($A45,Sheet1!$B$5:$AZ$428,32,FALSE)</f>
        <v>189628</v>
      </c>
      <c r="AI45" s="12">
        <f>VLOOKUP($A45,Sheet1!$B$5:$AZ$428,33,FALSE)</f>
        <v>898</v>
      </c>
      <c r="AJ45" s="12">
        <f>VLOOKUP($A45,Sheet1!$B$5:$AZ$428,34,FALSE)</f>
        <v>621</v>
      </c>
      <c r="AK45" s="12">
        <f>VLOOKUP($A45,Sheet1!$B$5:$AZ$428,35,FALSE)</f>
        <v>8679</v>
      </c>
      <c r="AL45" s="12">
        <f>VLOOKUP($A45,Sheet1!$B$5:$AZ$428,36,FALSE)</f>
        <v>8265</v>
      </c>
      <c r="AM45" s="12">
        <f>VLOOKUP($A45,Sheet1!$B$5:$AZ$428,37,FALSE)</f>
        <v>190108</v>
      </c>
      <c r="AN45" s="12">
        <f>VLOOKUP($A45,Sheet1!$B$5:$AZ$428,38,FALSE)</f>
        <v>865</v>
      </c>
      <c r="AO45" s="12">
        <f>VLOOKUP($A45,Sheet1!$B$5:$AZ$428,39,FALSE)</f>
        <v>639</v>
      </c>
      <c r="AP45" s="12">
        <f>VLOOKUP($A45,Sheet1!$B$5:$AZ$428,40,FALSE)</f>
        <v>8415</v>
      </c>
      <c r="AQ45" s="12">
        <f>VLOOKUP($A45,Sheet1!$B$5:$AZ$428,41,FALSE)</f>
        <v>8584</v>
      </c>
      <c r="AR45" s="12">
        <f>VLOOKUP($A45,Sheet1!$B$5:$AZ$428,42,FALSE)</f>
        <v>190990</v>
      </c>
      <c r="AS45" s="12">
        <f>VLOOKUP($A45,Sheet1!$B$5:$AZ$428,43,FALSE)</f>
        <v>957</v>
      </c>
      <c r="AT45" s="12">
        <f>VLOOKUP($A45,Sheet1!$B$5:$AZ$428,44,FALSE)</f>
        <v>302</v>
      </c>
      <c r="AU45" s="12">
        <f>VLOOKUP($A45,Sheet1!$B$5:$AZ$428,45,FALSE)</f>
        <v>8746</v>
      </c>
      <c r="AV45" s="12">
        <f>VLOOKUP($A45,Sheet1!$B$5:$AZ$428,46,FALSE)</f>
        <v>9113</v>
      </c>
      <c r="AW45" s="12">
        <f>VLOOKUP($A45,Sheet1!$B$5:$AZ$428,47,FALSE)</f>
        <v>190708</v>
      </c>
      <c r="AX45" s="12">
        <f>VLOOKUP($A45,Sheet1!$B$5:$AZ$428,48,FALSE)</f>
        <v>775</v>
      </c>
      <c r="AY45" s="12">
        <f>VLOOKUP($A45,Sheet1!$B$5:$AZ$428,49,FALSE)</f>
        <v>411</v>
      </c>
      <c r="AZ45" s="12">
        <f>VLOOKUP($A45,Sheet1!$B$5:$AZ$428,50,FALSE)</f>
        <v>6790</v>
      </c>
      <c r="BA45" s="12">
        <f>VLOOKUP($A45,Sheet1!$B$5:$AZ$428,51,FALSE)</f>
        <v>7665</v>
      </c>
      <c r="BB45" s="12">
        <f>VLOOKUP($A45,Sheet1!$B$5:$BB$428,BB$4,FALSE)</f>
        <v>0</v>
      </c>
      <c r="BC45" s="12">
        <f>VLOOKUP($A45,Sheet1!$B$5:$BB$428,BC$4,FALSE)</f>
        <v>0</v>
      </c>
      <c r="BD45" s="12" t="e">
        <f>VLOOKUP($A45,Sheet1!$B$5:$BB$428,BD$4,FALSE)</f>
        <v>#REF!</v>
      </c>
      <c r="BE45" s="12" t="e">
        <f>VLOOKUP($A45,Sheet1!$B$5:$BB$428,BE$4,FALSE)</f>
        <v>#REF!</v>
      </c>
      <c r="BF45" s="12" t="e">
        <f>VLOOKUP($A45,Sheet1!$B$5:$BB$428,BF$4,FALSE)</f>
        <v>#REF!</v>
      </c>
      <c r="BG45" s="12" t="e">
        <f>VLOOKUP($A45,Sheet1!$B$5:$BB$428,BG$4,FALSE)</f>
        <v>#REF!</v>
      </c>
      <c r="BH45" s="12" t="e">
        <f>VLOOKUP($A45,Sheet1!$B$5:$BB$428,BH$4,FALSE)</f>
        <v>#REF!</v>
      </c>
      <c r="BI45" s="12" t="e">
        <f>VLOOKUP($A45,Sheet1!$B$5:$BB$428,BI$4,FALSE)</f>
        <v>#REF!</v>
      </c>
      <c r="BJ45" s="12" t="e">
        <f>VLOOKUP($A45,Sheet1!$B$5:$BB$428,BJ$4,FALSE)</f>
        <v>#REF!</v>
      </c>
      <c r="BK45" s="12" t="e">
        <f>VLOOKUP($A45,Sheet1!$B$5:$BB$428,BK$4,FALSE)</f>
        <v>#REF!</v>
      </c>
      <c r="BL45" s="12" t="e">
        <f>VLOOKUP($A45,Sheet1!$B$5:$BB$428,BL$4,FALSE)</f>
        <v>#REF!</v>
      </c>
      <c r="BM45" s="12" t="e">
        <f>VLOOKUP($A45,Sheet1!$B$5:$BB$428,BM$4,FALSE)</f>
        <v>#REF!</v>
      </c>
      <c r="BN45" s="12" t="e">
        <f>VLOOKUP($A45,Sheet1!$B$5:$BB$428,BN$4,FALSE)</f>
        <v>#REF!</v>
      </c>
      <c r="BO45" s="12" t="e">
        <f>VLOOKUP($A45,Sheet1!$B$5:$BB$428,BO$4,FALSE)</f>
        <v>#REF!</v>
      </c>
      <c r="BP45" s="12" t="e">
        <f>VLOOKUP($A45,Sheet1!$B$5:$BB$428,BP$4,FALSE)</f>
        <v>#REF!</v>
      </c>
      <c r="BQ45" s="12" t="e">
        <f>VLOOKUP($A45,Sheet1!$B$5:$BB$428,BQ$4,FALSE)</f>
        <v>#REF!</v>
      </c>
      <c r="BR45" s="12" t="e">
        <f>VLOOKUP($A45,Sheet1!$B$5:$BB$428,BR$4,FALSE)</f>
        <v>#REF!</v>
      </c>
      <c r="BS45" s="12" t="e">
        <f>VLOOKUP($A45,Sheet1!$B$5:$BB$428,BS$4,FALSE)</f>
        <v>#REF!</v>
      </c>
      <c r="BT45" s="12" t="e">
        <f>VLOOKUP($A45,Sheet1!$B$5:$BB$428,BT$4,FALSE)</f>
        <v>#REF!</v>
      </c>
      <c r="BU45" s="12" t="e">
        <f>VLOOKUP($A45,Sheet1!$B$5:$BB$428,BU$4,FALSE)</f>
        <v>#REF!</v>
      </c>
    </row>
    <row r="46" spans="1:73" x14ac:dyDescent="0.3">
      <c r="A46" t="s">
        <v>196</v>
      </c>
      <c r="B46" t="str">
        <f>VLOOKUP(A46,classifications!A$3:C$336,3,FALSE)</f>
        <v>Predominantly Urban</v>
      </c>
      <c r="D46" s="12">
        <f>VLOOKUP($A46,Sheet1!$B$5:$AZ$428,2,FALSE)</f>
        <v>204170</v>
      </c>
      <c r="E46" s="12">
        <f>VLOOKUP($A46,Sheet1!$B$5:$AZ$428,3,FALSE)</f>
        <v>765</v>
      </c>
      <c r="F46" s="12">
        <f>VLOOKUP($A46,Sheet1!$B$5:$AZ$428,4,FALSE)</f>
        <v>511</v>
      </c>
      <c r="G46" s="12">
        <f>VLOOKUP($A46,Sheet1!$B$5:$AZ$428,5,FALSE)</f>
        <v>6577</v>
      </c>
      <c r="H46" s="12">
        <f>VLOOKUP($A46,Sheet1!$B$5:$AZ$428,6,FALSE)</f>
        <v>6302</v>
      </c>
      <c r="I46" s="12">
        <f>VLOOKUP($A46,Sheet1!$B$5:$AZ$428,7,FALSE)</f>
        <v>205200</v>
      </c>
      <c r="J46" s="12">
        <f>VLOOKUP($A46,Sheet1!$B$5:$AZ$428,8,FALSE)</f>
        <v>693</v>
      </c>
      <c r="K46" s="12">
        <f>VLOOKUP($A46,Sheet1!$B$5:$AZ$428,9,FALSE)</f>
        <v>457</v>
      </c>
      <c r="L46" s="12">
        <f>VLOOKUP($A46,Sheet1!$B$5:$AZ$428,10,FALSE)</f>
        <v>6792</v>
      </c>
      <c r="M46" s="12">
        <f>VLOOKUP($A46,Sheet1!$B$5:$AZ$428,11,FALSE)</f>
        <v>6812</v>
      </c>
      <c r="N46" s="12">
        <f>VLOOKUP($A46,Sheet1!$B$5:$AZ$428,12,FALSE)</f>
        <v>206136</v>
      </c>
      <c r="O46" s="12">
        <f>VLOOKUP($A46,Sheet1!$B$5:$AZ$428,13,FALSE)</f>
        <v>644</v>
      </c>
      <c r="P46" s="12">
        <f>VLOOKUP($A46,Sheet1!$B$5:$AZ$428,14,FALSE)</f>
        <v>450</v>
      </c>
      <c r="Q46" s="12">
        <f>VLOOKUP($A46,Sheet1!$B$5:$AZ$428,15,FALSE)</f>
        <v>6820</v>
      </c>
      <c r="R46" s="12">
        <f>VLOOKUP($A46,Sheet1!$B$5:$AZ$428,16,FALSE)</f>
        <v>6819</v>
      </c>
      <c r="S46" s="12">
        <f>VLOOKUP($A46,Sheet1!$B$5:$AZ$428,17,FALSE)</f>
        <v>207042</v>
      </c>
      <c r="T46" s="12">
        <f>VLOOKUP($A46,Sheet1!$B$5:$AZ$428,18,FALSE)</f>
        <v>768</v>
      </c>
      <c r="U46" s="12">
        <f>VLOOKUP($A46,Sheet1!$B$5:$AZ$428,19,FALSE)</f>
        <v>488</v>
      </c>
      <c r="V46" s="12">
        <f>VLOOKUP($A46,Sheet1!$B$5:$AZ$428,20,FALSE)</f>
        <v>6848</v>
      </c>
      <c r="W46" s="12">
        <f>VLOOKUP($A46,Sheet1!$B$5:$AZ$428,21,FALSE)</f>
        <v>6921</v>
      </c>
      <c r="X46" s="12">
        <f>VLOOKUP($A46,Sheet1!$B$5:$AZ$428,22,FALSE)</f>
        <v>207832</v>
      </c>
      <c r="Y46" s="12">
        <f>VLOOKUP($A46,Sheet1!$B$5:$AZ$428,23,FALSE)</f>
        <v>659</v>
      </c>
      <c r="Z46" s="12">
        <f>VLOOKUP($A46,Sheet1!$B$5:$AZ$428,24,FALSE)</f>
        <v>348</v>
      </c>
      <c r="AA46" s="12">
        <f>VLOOKUP($A46,Sheet1!$B$5:$AZ$428,25,FALSE)</f>
        <v>6732</v>
      </c>
      <c r="AB46" s="12">
        <f>VLOOKUP($A46,Sheet1!$B$5:$AZ$428,26,FALSE)</f>
        <v>6847</v>
      </c>
      <c r="AC46" s="12">
        <f>VLOOKUP($A46,Sheet1!$B$5:$AZ$428,27,FALSE)</f>
        <v>209069</v>
      </c>
      <c r="AD46" s="12">
        <f>VLOOKUP($A46,Sheet1!$B$5:$AZ$428,28,FALSE)</f>
        <v>744</v>
      </c>
      <c r="AE46" s="12">
        <f>VLOOKUP($A46,Sheet1!$B$5:$AZ$428,29,FALSE)</f>
        <v>333</v>
      </c>
      <c r="AF46" s="12">
        <f>VLOOKUP($A46,Sheet1!$B$5:$AZ$428,30,FALSE)</f>
        <v>7127</v>
      </c>
      <c r="AG46" s="12">
        <f>VLOOKUP($A46,Sheet1!$B$5:$AZ$428,31,FALSE)</f>
        <v>6812</v>
      </c>
      <c r="AH46" s="12">
        <f>VLOOKUP($A46,Sheet1!$B$5:$AZ$428,32,FALSE)</f>
        <v>209454</v>
      </c>
      <c r="AI46" s="12">
        <f>VLOOKUP($A46,Sheet1!$B$5:$AZ$428,33,FALSE)</f>
        <v>765</v>
      </c>
      <c r="AJ46" s="12">
        <f>VLOOKUP($A46,Sheet1!$B$5:$AZ$428,34,FALSE)</f>
        <v>340</v>
      </c>
      <c r="AK46" s="12">
        <f>VLOOKUP($A46,Sheet1!$B$5:$AZ$428,35,FALSE)</f>
        <v>7800</v>
      </c>
      <c r="AL46" s="12">
        <f>VLOOKUP($A46,Sheet1!$B$5:$AZ$428,36,FALSE)</f>
        <v>8264</v>
      </c>
      <c r="AM46" s="12">
        <f>VLOOKUP($A46,Sheet1!$B$5:$AZ$428,37,FALSE)</f>
        <v>210082</v>
      </c>
      <c r="AN46" s="12">
        <f>VLOOKUP($A46,Sheet1!$B$5:$AZ$428,38,FALSE)</f>
        <v>740</v>
      </c>
      <c r="AO46" s="12">
        <f>VLOOKUP($A46,Sheet1!$B$5:$AZ$428,39,FALSE)</f>
        <v>255</v>
      </c>
      <c r="AP46" s="12">
        <f>VLOOKUP($A46,Sheet1!$B$5:$AZ$428,40,FALSE)</f>
        <v>7973</v>
      </c>
      <c r="AQ46" s="12">
        <f>VLOOKUP($A46,Sheet1!$B$5:$AZ$428,41,FALSE)</f>
        <v>8154</v>
      </c>
      <c r="AR46" s="12">
        <f>VLOOKUP($A46,Sheet1!$B$5:$AZ$428,42,FALSE)</f>
        <v>211455</v>
      </c>
      <c r="AS46" s="12">
        <f>VLOOKUP($A46,Sheet1!$B$5:$AZ$428,43,FALSE)</f>
        <v>745</v>
      </c>
      <c r="AT46" s="12">
        <f>VLOOKUP($A46,Sheet1!$B$5:$AZ$428,44,FALSE)</f>
        <v>282</v>
      </c>
      <c r="AU46" s="12">
        <f>VLOOKUP($A46,Sheet1!$B$5:$AZ$428,45,FALSE)</f>
        <v>8872</v>
      </c>
      <c r="AV46" s="12">
        <f>VLOOKUP($A46,Sheet1!$B$5:$AZ$428,46,FALSE)</f>
        <v>8258</v>
      </c>
      <c r="AW46" s="12">
        <f>VLOOKUP($A46,Sheet1!$B$5:$AZ$428,47,FALSE)</f>
        <v>211439</v>
      </c>
      <c r="AX46" s="12">
        <f>VLOOKUP($A46,Sheet1!$B$5:$AZ$428,48,FALSE)</f>
        <v>691</v>
      </c>
      <c r="AY46" s="12">
        <f>VLOOKUP($A46,Sheet1!$B$5:$AZ$428,49,FALSE)</f>
        <v>207</v>
      </c>
      <c r="AZ46" s="12">
        <f>VLOOKUP($A46,Sheet1!$B$5:$AZ$428,50,FALSE)</f>
        <v>6866</v>
      </c>
      <c r="BA46" s="12">
        <f>VLOOKUP($A46,Sheet1!$B$5:$AZ$428,51,FALSE)</f>
        <v>7495</v>
      </c>
      <c r="BB46" s="12">
        <f>VLOOKUP($A46,Sheet1!$B$5:$BB$428,BB$4,FALSE)</f>
        <v>0</v>
      </c>
      <c r="BC46" s="12">
        <f>VLOOKUP($A46,Sheet1!$B$5:$BB$428,BC$4,FALSE)</f>
        <v>0</v>
      </c>
      <c r="BD46" s="12" t="e">
        <f>VLOOKUP($A46,Sheet1!$B$5:$BB$428,BD$4,FALSE)</f>
        <v>#REF!</v>
      </c>
      <c r="BE46" s="12" t="e">
        <f>VLOOKUP($A46,Sheet1!$B$5:$BB$428,BE$4,FALSE)</f>
        <v>#REF!</v>
      </c>
      <c r="BF46" s="12" t="e">
        <f>VLOOKUP($A46,Sheet1!$B$5:$BB$428,BF$4,FALSE)</f>
        <v>#REF!</v>
      </c>
      <c r="BG46" s="12" t="e">
        <f>VLOOKUP($A46,Sheet1!$B$5:$BB$428,BG$4,FALSE)</f>
        <v>#REF!</v>
      </c>
      <c r="BH46" s="12" t="e">
        <f>VLOOKUP($A46,Sheet1!$B$5:$BB$428,BH$4,FALSE)</f>
        <v>#REF!</v>
      </c>
      <c r="BI46" s="12" t="e">
        <f>VLOOKUP($A46,Sheet1!$B$5:$BB$428,BI$4,FALSE)</f>
        <v>#REF!</v>
      </c>
      <c r="BJ46" s="12" t="e">
        <f>VLOOKUP($A46,Sheet1!$B$5:$BB$428,BJ$4,FALSE)</f>
        <v>#REF!</v>
      </c>
      <c r="BK46" s="12" t="e">
        <f>VLOOKUP($A46,Sheet1!$B$5:$BB$428,BK$4,FALSE)</f>
        <v>#REF!</v>
      </c>
      <c r="BL46" s="12" t="e">
        <f>VLOOKUP($A46,Sheet1!$B$5:$BB$428,BL$4,FALSE)</f>
        <v>#REF!</v>
      </c>
      <c r="BM46" s="12" t="e">
        <f>VLOOKUP($A46,Sheet1!$B$5:$BB$428,BM$4,FALSE)</f>
        <v>#REF!</v>
      </c>
      <c r="BN46" s="12" t="e">
        <f>VLOOKUP($A46,Sheet1!$B$5:$BB$428,BN$4,FALSE)</f>
        <v>#REF!</v>
      </c>
      <c r="BO46" s="12" t="e">
        <f>VLOOKUP($A46,Sheet1!$B$5:$BB$428,BO$4,FALSE)</f>
        <v>#REF!</v>
      </c>
      <c r="BP46" s="12" t="e">
        <f>VLOOKUP($A46,Sheet1!$B$5:$BB$428,BP$4,FALSE)</f>
        <v>#REF!</v>
      </c>
      <c r="BQ46" s="12" t="e">
        <f>VLOOKUP($A46,Sheet1!$B$5:$BB$428,BQ$4,FALSE)</f>
        <v>#REF!</v>
      </c>
      <c r="BR46" s="12" t="e">
        <f>VLOOKUP($A46,Sheet1!$B$5:$BB$428,BR$4,FALSE)</f>
        <v>#REF!</v>
      </c>
      <c r="BS46" s="12" t="e">
        <f>VLOOKUP($A46,Sheet1!$B$5:$BB$428,BS$4,FALSE)</f>
        <v>#REF!</v>
      </c>
      <c r="BT46" s="12" t="e">
        <f>VLOOKUP($A46,Sheet1!$B$5:$BB$428,BT$4,FALSE)</f>
        <v>#REF!</v>
      </c>
      <c r="BU46" s="12" t="e">
        <f>VLOOKUP($A46,Sheet1!$B$5:$BB$428,BU$4,FALSE)</f>
        <v>#REF!</v>
      </c>
    </row>
    <row r="47" spans="1:73" x14ac:dyDescent="0.3">
      <c r="A47" t="s">
        <v>198</v>
      </c>
      <c r="B47" t="str">
        <f>VLOOKUP(A47,classifications!A$3:C$336,3,FALSE)</f>
        <v>Predominantly Urban</v>
      </c>
      <c r="D47" s="12">
        <f>VLOOKUP($A47,Sheet1!$B$5:$AZ$428,2,FALSE)</f>
        <v>122725</v>
      </c>
      <c r="E47" s="12">
        <f>VLOOKUP($A47,Sheet1!$B$5:$AZ$428,3,FALSE)</f>
        <v>4583</v>
      </c>
      <c r="F47" s="12">
        <f>VLOOKUP($A47,Sheet1!$B$5:$AZ$428,4,FALSE)</f>
        <v>3418</v>
      </c>
      <c r="G47" s="12">
        <f>VLOOKUP($A47,Sheet1!$B$5:$AZ$428,5,FALSE)</f>
        <v>12771</v>
      </c>
      <c r="H47" s="12">
        <f>VLOOKUP($A47,Sheet1!$B$5:$AZ$428,6,FALSE)</f>
        <v>13684</v>
      </c>
      <c r="I47" s="12">
        <f>VLOOKUP($A47,Sheet1!$B$5:$AZ$428,7,FALSE)</f>
        <v>122601</v>
      </c>
      <c r="J47" s="12">
        <f>VLOOKUP($A47,Sheet1!$B$5:$AZ$428,8,FALSE)</f>
        <v>4749</v>
      </c>
      <c r="K47" s="12">
        <f>VLOOKUP($A47,Sheet1!$B$5:$AZ$428,9,FALSE)</f>
        <v>5260</v>
      </c>
      <c r="L47" s="12">
        <f>VLOOKUP($A47,Sheet1!$B$5:$AZ$428,10,FALSE)</f>
        <v>12997</v>
      </c>
      <c r="M47" s="12">
        <f>VLOOKUP($A47,Sheet1!$B$5:$AZ$428,11,FALSE)</f>
        <v>13233</v>
      </c>
      <c r="N47" s="12">
        <f>VLOOKUP($A47,Sheet1!$B$5:$AZ$428,12,FALSE)</f>
        <v>123024</v>
      </c>
      <c r="O47" s="12">
        <f>VLOOKUP($A47,Sheet1!$B$5:$AZ$428,13,FALSE)</f>
        <v>3986</v>
      </c>
      <c r="P47" s="12">
        <f>VLOOKUP($A47,Sheet1!$B$5:$AZ$428,14,FALSE)</f>
        <v>3340</v>
      </c>
      <c r="Q47" s="12">
        <f>VLOOKUP($A47,Sheet1!$B$5:$AZ$428,15,FALSE)</f>
        <v>12575</v>
      </c>
      <c r="R47" s="12">
        <f>VLOOKUP($A47,Sheet1!$B$5:$AZ$428,16,FALSE)</f>
        <v>13257</v>
      </c>
      <c r="S47" s="12">
        <f>VLOOKUP($A47,Sheet1!$B$5:$AZ$428,17,FALSE)</f>
        <v>123735</v>
      </c>
      <c r="T47" s="12">
        <f>VLOOKUP($A47,Sheet1!$B$5:$AZ$428,18,FALSE)</f>
        <v>4209</v>
      </c>
      <c r="U47" s="12">
        <f>VLOOKUP($A47,Sheet1!$B$5:$AZ$428,19,FALSE)</f>
        <v>3293</v>
      </c>
      <c r="V47" s="12">
        <f>VLOOKUP($A47,Sheet1!$B$5:$AZ$428,20,FALSE)</f>
        <v>12862</v>
      </c>
      <c r="W47" s="12">
        <f>VLOOKUP($A47,Sheet1!$B$5:$AZ$428,21,FALSE)</f>
        <v>13774</v>
      </c>
      <c r="X47" s="12">
        <f>VLOOKUP($A47,Sheet1!$B$5:$AZ$428,22,FALSE)</f>
        <v>125105</v>
      </c>
      <c r="Y47" s="12">
        <f>VLOOKUP($A47,Sheet1!$B$5:$AZ$428,23,FALSE)</f>
        <v>4455</v>
      </c>
      <c r="Z47" s="12">
        <f>VLOOKUP($A47,Sheet1!$B$5:$AZ$428,24,FALSE)</f>
        <v>2978</v>
      </c>
      <c r="AA47" s="12">
        <f>VLOOKUP($A47,Sheet1!$B$5:$AZ$428,25,FALSE)</f>
        <v>13758</v>
      </c>
      <c r="AB47" s="12">
        <f>VLOOKUP($A47,Sheet1!$B$5:$AZ$428,26,FALSE)</f>
        <v>14369</v>
      </c>
      <c r="AC47" s="12">
        <f>VLOOKUP($A47,Sheet1!$B$5:$AZ$428,27,FALSE)</f>
        <v>124635</v>
      </c>
      <c r="AD47" s="12">
        <f>VLOOKUP($A47,Sheet1!$B$5:$AZ$428,28,FALSE)</f>
        <v>4404</v>
      </c>
      <c r="AE47" s="12">
        <f>VLOOKUP($A47,Sheet1!$B$5:$AZ$428,29,FALSE)</f>
        <v>3930</v>
      </c>
      <c r="AF47" s="12">
        <f>VLOOKUP($A47,Sheet1!$B$5:$AZ$428,30,FALSE)</f>
        <v>13448</v>
      </c>
      <c r="AG47" s="12">
        <f>VLOOKUP($A47,Sheet1!$B$5:$AZ$428,31,FALSE)</f>
        <v>14928</v>
      </c>
      <c r="AH47" s="12">
        <f>VLOOKUP($A47,Sheet1!$B$5:$AZ$428,32,FALSE)</f>
        <v>124919</v>
      </c>
      <c r="AI47" s="12">
        <f>VLOOKUP($A47,Sheet1!$B$5:$AZ$428,33,FALSE)</f>
        <v>4019</v>
      </c>
      <c r="AJ47" s="12">
        <f>VLOOKUP($A47,Sheet1!$B$5:$AZ$428,34,FALSE)</f>
        <v>3593</v>
      </c>
      <c r="AK47" s="12">
        <f>VLOOKUP($A47,Sheet1!$B$5:$AZ$428,35,FALSE)</f>
        <v>15622</v>
      </c>
      <c r="AL47" s="12">
        <f>VLOOKUP($A47,Sheet1!$B$5:$AZ$428,36,FALSE)</f>
        <v>16285</v>
      </c>
      <c r="AM47" s="12">
        <f>VLOOKUP($A47,Sheet1!$B$5:$AZ$428,37,FALSE)</f>
        <v>125758</v>
      </c>
      <c r="AN47" s="12">
        <f>VLOOKUP($A47,Sheet1!$B$5:$AZ$428,38,FALSE)</f>
        <v>5764</v>
      </c>
      <c r="AO47" s="12">
        <f>VLOOKUP($A47,Sheet1!$B$5:$AZ$428,39,FALSE)</f>
        <v>4566</v>
      </c>
      <c r="AP47" s="12">
        <f>VLOOKUP($A47,Sheet1!$B$5:$AZ$428,40,FALSE)</f>
        <v>16241</v>
      </c>
      <c r="AQ47" s="12">
        <f>VLOOKUP($A47,Sheet1!$B$5:$AZ$428,41,FALSE)</f>
        <v>17105</v>
      </c>
      <c r="AR47" s="12">
        <f>VLOOKUP($A47,Sheet1!$B$5:$AZ$428,42,FALSE)</f>
        <v>124798</v>
      </c>
      <c r="AS47" s="12">
        <f>VLOOKUP($A47,Sheet1!$B$5:$AZ$428,43,FALSE)</f>
        <v>5354</v>
      </c>
      <c r="AT47" s="12">
        <f>VLOOKUP($A47,Sheet1!$B$5:$AZ$428,44,FALSE)</f>
        <v>5147</v>
      </c>
      <c r="AU47" s="12">
        <f>VLOOKUP($A47,Sheet1!$B$5:$AZ$428,45,FALSE)</f>
        <v>16358</v>
      </c>
      <c r="AV47" s="12">
        <f>VLOOKUP($A47,Sheet1!$B$5:$AZ$428,46,FALSE)</f>
        <v>18070</v>
      </c>
      <c r="AW47" s="12">
        <f>VLOOKUP($A47,Sheet1!$B$5:$AZ$428,47,FALSE)</f>
        <v>125063</v>
      </c>
      <c r="AX47" s="12">
        <f>VLOOKUP($A47,Sheet1!$B$5:$AZ$428,48,FALSE)</f>
        <v>6046</v>
      </c>
      <c r="AY47" s="12">
        <f>VLOOKUP($A47,Sheet1!$B$5:$AZ$428,49,FALSE)</f>
        <v>4215</v>
      </c>
      <c r="AZ47" s="12">
        <f>VLOOKUP($A47,Sheet1!$B$5:$AZ$428,50,FALSE)</f>
        <v>14772</v>
      </c>
      <c r="BA47" s="12">
        <f>VLOOKUP($A47,Sheet1!$B$5:$AZ$428,51,FALSE)</f>
        <v>16740</v>
      </c>
      <c r="BB47" s="12">
        <f>VLOOKUP($A47,Sheet1!$B$5:$BB$428,BB$4,FALSE)</f>
        <v>0</v>
      </c>
      <c r="BC47" s="12">
        <f>VLOOKUP($A47,Sheet1!$B$5:$BB$428,BC$4,FALSE)</f>
        <v>0</v>
      </c>
      <c r="BD47" s="12" t="e">
        <f>VLOOKUP($A47,Sheet1!$B$5:$BB$428,BD$4,FALSE)</f>
        <v>#REF!</v>
      </c>
      <c r="BE47" s="12" t="e">
        <f>VLOOKUP($A47,Sheet1!$B$5:$BB$428,BE$4,FALSE)</f>
        <v>#REF!</v>
      </c>
      <c r="BF47" s="12" t="e">
        <f>VLOOKUP($A47,Sheet1!$B$5:$BB$428,BF$4,FALSE)</f>
        <v>#REF!</v>
      </c>
      <c r="BG47" s="12" t="e">
        <f>VLOOKUP($A47,Sheet1!$B$5:$BB$428,BG$4,FALSE)</f>
        <v>#REF!</v>
      </c>
      <c r="BH47" s="12" t="e">
        <f>VLOOKUP($A47,Sheet1!$B$5:$BB$428,BH$4,FALSE)</f>
        <v>#REF!</v>
      </c>
      <c r="BI47" s="12" t="e">
        <f>VLOOKUP($A47,Sheet1!$B$5:$BB$428,BI$4,FALSE)</f>
        <v>#REF!</v>
      </c>
      <c r="BJ47" s="12" t="e">
        <f>VLOOKUP($A47,Sheet1!$B$5:$BB$428,BJ$4,FALSE)</f>
        <v>#REF!</v>
      </c>
      <c r="BK47" s="12" t="e">
        <f>VLOOKUP($A47,Sheet1!$B$5:$BB$428,BK$4,FALSE)</f>
        <v>#REF!</v>
      </c>
      <c r="BL47" s="12" t="e">
        <f>VLOOKUP($A47,Sheet1!$B$5:$BB$428,BL$4,FALSE)</f>
        <v>#REF!</v>
      </c>
      <c r="BM47" s="12" t="e">
        <f>VLOOKUP($A47,Sheet1!$B$5:$BB$428,BM$4,FALSE)</f>
        <v>#REF!</v>
      </c>
      <c r="BN47" s="12" t="e">
        <f>VLOOKUP($A47,Sheet1!$B$5:$BB$428,BN$4,FALSE)</f>
        <v>#REF!</v>
      </c>
      <c r="BO47" s="12" t="e">
        <f>VLOOKUP($A47,Sheet1!$B$5:$BB$428,BO$4,FALSE)</f>
        <v>#REF!</v>
      </c>
      <c r="BP47" s="12" t="e">
        <f>VLOOKUP($A47,Sheet1!$B$5:$BB$428,BP$4,FALSE)</f>
        <v>#REF!</v>
      </c>
      <c r="BQ47" s="12" t="e">
        <f>VLOOKUP($A47,Sheet1!$B$5:$BB$428,BQ$4,FALSE)</f>
        <v>#REF!</v>
      </c>
      <c r="BR47" s="12" t="e">
        <f>VLOOKUP($A47,Sheet1!$B$5:$BB$428,BR$4,FALSE)</f>
        <v>#REF!</v>
      </c>
      <c r="BS47" s="12" t="e">
        <f>VLOOKUP($A47,Sheet1!$B$5:$BB$428,BS$4,FALSE)</f>
        <v>#REF!</v>
      </c>
      <c r="BT47" s="12" t="e">
        <f>VLOOKUP($A47,Sheet1!$B$5:$BB$428,BT$4,FALSE)</f>
        <v>#REF!</v>
      </c>
      <c r="BU47" s="12" t="e">
        <f>VLOOKUP($A47,Sheet1!$B$5:$BB$428,BU$4,FALSE)</f>
        <v>#REF!</v>
      </c>
    </row>
    <row r="48" spans="1:73" x14ac:dyDescent="0.3">
      <c r="A48" t="s">
        <v>200</v>
      </c>
      <c r="B48" t="str">
        <f>VLOOKUP(A48,classifications!A$3:C$336,3,FALSE)</f>
        <v>Predominantly Urban</v>
      </c>
      <c r="D48" s="12">
        <f>VLOOKUP($A48,Sheet1!$B$5:$AZ$428,2,FALSE)</f>
        <v>220087</v>
      </c>
      <c r="E48" s="12">
        <f>VLOOKUP($A48,Sheet1!$B$5:$AZ$428,3,FALSE)</f>
        <v>13788</v>
      </c>
      <c r="F48" s="12">
        <f>VLOOKUP($A48,Sheet1!$B$5:$AZ$428,4,FALSE)</f>
        <v>6346</v>
      </c>
      <c r="G48" s="12">
        <f>VLOOKUP($A48,Sheet1!$B$5:$AZ$428,5,FALSE)</f>
        <v>20005</v>
      </c>
      <c r="H48" s="12">
        <f>VLOOKUP($A48,Sheet1!$B$5:$AZ$428,6,FALSE)</f>
        <v>21907</v>
      </c>
      <c r="I48" s="12">
        <f>VLOOKUP($A48,Sheet1!$B$5:$AZ$428,7,FALSE)</f>
        <v>224809</v>
      </c>
      <c r="J48" s="12">
        <f>VLOOKUP($A48,Sheet1!$B$5:$AZ$428,8,FALSE)</f>
        <v>11946</v>
      </c>
      <c r="K48" s="12">
        <f>VLOOKUP($A48,Sheet1!$B$5:$AZ$428,9,FALSE)</f>
        <v>6918</v>
      </c>
      <c r="L48" s="12">
        <f>VLOOKUP($A48,Sheet1!$B$5:$AZ$428,10,FALSE)</f>
        <v>20400</v>
      </c>
      <c r="M48" s="12">
        <f>VLOOKUP($A48,Sheet1!$B$5:$AZ$428,11,FALSE)</f>
        <v>22698</v>
      </c>
      <c r="N48" s="12">
        <f>VLOOKUP($A48,Sheet1!$B$5:$AZ$428,12,FALSE)</f>
        <v>230486</v>
      </c>
      <c r="O48" s="12">
        <f>VLOOKUP($A48,Sheet1!$B$5:$AZ$428,13,FALSE)</f>
        <v>11010</v>
      </c>
      <c r="P48" s="12">
        <f>VLOOKUP($A48,Sheet1!$B$5:$AZ$428,14,FALSE)</f>
        <v>5346</v>
      </c>
      <c r="Q48" s="12">
        <f>VLOOKUP($A48,Sheet1!$B$5:$AZ$428,15,FALSE)</f>
        <v>20254</v>
      </c>
      <c r="R48" s="12">
        <f>VLOOKUP($A48,Sheet1!$B$5:$AZ$428,16,FALSE)</f>
        <v>21990</v>
      </c>
      <c r="S48" s="12">
        <f>VLOOKUP($A48,Sheet1!$B$5:$AZ$428,17,FALSE)</f>
        <v>236022</v>
      </c>
      <c r="T48" s="12">
        <f>VLOOKUP($A48,Sheet1!$B$5:$AZ$428,18,FALSE)</f>
        <v>12531</v>
      </c>
      <c r="U48" s="12">
        <f>VLOOKUP($A48,Sheet1!$B$5:$AZ$428,19,FALSE)</f>
        <v>5829</v>
      </c>
      <c r="V48" s="12">
        <f>VLOOKUP($A48,Sheet1!$B$5:$AZ$428,20,FALSE)</f>
        <v>20976</v>
      </c>
      <c r="W48" s="12">
        <f>VLOOKUP($A48,Sheet1!$B$5:$AZ$428,21,FALSE)</f>
        <v>23766</v>
      </c>
      <c r="X48" s="12">
        <f>VLOOKUP($A48,Sheet1!$B$5:$AZ$428,22,FALSE)</f>
        <v>243837</v>
      </c>
      <c r="Y48" s="12">
        <f>VLOOKUP($A48,Sheet1!$B$5:$AZ$428,23,FALSE)</f>
        <v>14501</v>
      </c>
      <c r="Z48" s="12">
        <f>VLOOKUP($A48,Sheet1!$B$5:$AZ$428,24,FALSE)</f>
        <v>5393</v>
      </c>
      <c r="AA48" s="12">
        <f>VLOOKUP($A48,Sheet1!$B$5:$AZ$428,25,FALSE)</f>
        <v>20770</v>
      </c>
      <c r="AB48" s="12">
        <f>VLOOKUP($A48,Sheet1!$B$5:$AZ$428,26,FALSE)</f>
        <v>23687</v>
      </c>
      <c r="AC48" s="12">
        <f>VLOOKUP($A48,Sheet1!$B$5:$AZ$428,27,FALSE)</f>
        <v>249162</v>
      </c>
      <c r="AD48" s="12">
        <f>VLOOKUP($A48,Sheet1!$B$5:$AZ$428,28,FALSE)</f>
        <v>12775</v>
      </c>
      <c r="AE48" s="12">
        <f>VLOOKUP($A48,Sheet1!$B$5:$AZ$428,29,FALSE)</f>
        <v>5947</v>
      </c>
      <c r="AF48" s="12">
        <f>VLOOKUP($A48,Sheet1!$B$5:$AZ$428,30,FALSE)</f>
        <v>20300</v>
      </c>
      <c r="AG48" s="12">
        <f>VLOOKUP($A48,Sheet1!$B$5:$AZ$428,31,FALSE)</f>
        <v>23452</v>
      </c>
      <c r="AH48" s="12">
        <f>VLOOKUP($A48,Sheet1!$B$5:$AZ$428,32,FALSE)</f>
        <v>253361</v>
      </c>
      <c r="AI48" s="12">
        <f>VLOOKUP($A48,Sheet1!$B$5:$AZ$428,33,FALSE)</f>
        <v>11815</v>
      </c>
      <c r="AJ48" s="12">
        <f>VLOOKUP($A48,Sheet1!$B$5:$AZ$428,34,FALSE)</f>
        <v>6140</v>
      </c>
      <c r="AK48" s="12">
        <f>VLOOKUP($A48,Sheet1!$B$5:$AZ$428,35,FALSE)</f>
        <v>22189</v>
      </c>
      <c r="AL48" s="12">
        <f>VLOOKUP($A48,Sheet1!$B$5:$AZ$428,36,FALSE)</f>
        <v>25132</v>
      </c>
      <c r="AM48" s="12">
        <f>VLOOKUP($A48,Sheet1!$B$5:$AZ$428,37,FALSE)</f>
        <v>262226</v>
      </c>
      <c r="AN48" s="12">
        <f>VLOOKUP($A48,Sheet1!$B$5:$AZ$428,38,FALSE)</f>
        <v>16404</v>
      </c>
      <c r="AO48" s="12">
        <f>VLOOKUP($A48,Sheet1!$B$5:$AZ$428,39,FALSE)</f>
        <v>5475</v>
      </c>
      <c r="AP48" s="12">
        <f>VLOOKUP($A48,Sheet1!$B$5:$AZ$428,40,FALSE)</f>
        <v>22670</v>
      </c>
      <c r="AQ48" s="12">
        <f>VLOOKUP($A48,Sheet1!$B$5:$AZ$428,41,FALSE)</f>
        <v>26066</v>
      </c>
      <c r="AR48" s="12">
        <f>VLOOKUP($A48,Sheet1!$B$5:$AZ$428,42,FALSE)</f>
        <v>270029</v>
      </c>
      <c r="AS48" s="12">
        <f>VLOOKUP($A48,Sheet1!$B$5:$AZ$428,43,FALSE)</f>
        <v>16514</v>
      </c>
      <c r="AT48" s="12">
        <f>VLOOKUP($A48,Sheet1!$B$5:$AZ$428,44,FALSE)</f>
        <v>7265</v>
      </c>
      <c r="AU48" s="12">
        <f>VLOOKUP($A48,Sheet1!$B$5:$AZ$428,45,FALSE)</f>
        <v>24141</v>
      </c>
      <c r="AV48" s="12">
        <f>VLOOKUP($A48,Sheet1!$B$5:$AZ$428,46,FALSE)</f>
        <v>27036</v>
      </c>
      <c r="AW48" s="12">
        <f>VLOOKUP($A48,Sheet1!$B$5:$AZ$428,47,FALSE)</f>
        <v>279516</v>
      </c>
      <c r="AX48" s="12">
        <f>VLOOKUP($A48,Sheet1!$B$5:$AZ$428,48,FALSE)</f>
        <v>20044</v>
      </c>
      <c r="AY48" s="12">
        <f>VLOOKUP($A48,Sheet1!$B$5:$AZ$428,49,FALSE)</f>
        <v>7827</v>
      </c>
      <c r="AZ48" s="12">
        <f>VLOOKUP($A48,Sheet1!$B$5:$AZ$428,50,FALSE)</f>
        <v>21052</v>
      </c>
      <c r="BA48" s="12">
        <f>VLOOKUP($A48,Sheet1!$B$5:$AZ$428,51,FALSE)</f>
        <v>24804</v>
      </c>
      <c r="BB48" s="12">
        <f>VLOOKUP($A48,Sheet1!$B$5:$BB$428,BB$4,FALSE)</f>
        <v>0</v>
      </c>
      <c r="BC48" s="12">
        <f>VLOOKUP($A48,Sheet1!$B$5:$BB$428,BC$4,FALSE)</f>
        <v>0</v>
      </c>
      <c r="BD48" s="12" t="e">
        <f>VLOOKUP($A48,Sheet1!$B$5:$BB$428,BD$4,FALSE)</f>
        <v>#REF!</v>
      </c>
      <c r="BE48" s="12" t="e">
        <f>VLOOKUP($A48,Sheet1!$B$5:$BB$428,BE$4,FALSE)</f>
        <v>#REF!</v>
      </c>
      <c r="BF48" s="12" t="e">
        <f>VLOOKUP($A48,Sheet1!$B$5:$BB$428,BF$4,FALSE)</f>
        <v>#REF!</v>
      </c>
      <c r="BG48" s="12" t="e">
        <f>VLOOKUP($A48,Sheet1!$B$5:$BB$428,BG$4,FALSE)</f>
        <v>#REF!</v>
      </c>
      <c r="BH48" s="12" t="e">
        <f>VLOOKUP($A48,Sheet1!$B$5:$BB$428,BH$4,FALSE)</f>
        <v>#REF!</v>
      </c>
      <c r="BI48" s="12" t="e">
        <f>VLOOKUP($A48,Sheet1!$B$5:$BB$428,BI$4,FALSE)</f>
        <v>#REF!</v>
      </c>
      <c r="BJ48" s="12" t="e">
        <f>VLOOKUP($A48,Sheet1!$B$5:$BB$428,BJ$4,FALSE)</f>
        <v>#REF!</v>
      </c>
      <c r="BK48" s="12" t="e">
        <f>VLOOKUP($A48,Sheet1!$B$5:$BB$428,BK$4,FALSE)</f>
        <v>#REF!</v>
      </c>
      <c r="BL48" s="12" t="e">
        <f>VLOOKUP($A48,Sheet1!$B$5:$BB$428,BL$4,FALSE)</f>
        <v>#REF!</v>
      </c>
      <c r="BM48" s="12" t="e">
        <f>VLOOKUP($A48,Sheet1!$B$5:$BB$428,BM$4,FALSE)</f>
        <v>#REF!</v>
      </c>
      <c r="BN48" s="12" t="e">
        <f>VLOOKUP($A48,Sheet1!$B$5:$BB$428,BN$4,FALSE)</f>
        <v>#REF!</v>
      </c>
      <c r="BO48" s="12" t="e">
        <f>VLOOKUP($A48,Sheet1!$B$5:$BB$428,BO$4,FALSE)</f>
        <v>#REF!</v>
      </c>
      <c r="BP48" s="12" t="e">
        <f>VLOOKUP($A48,Sheet1!$B$5:$BB$428,BP$4,FALSE)</f>
        <v>#REF!</v>
      </c>
      <c r="BQ48" s="12" t="e">
        <f>VLOOKUP($A48,Sheet1!$B$5:$BB$428,BQ$4,FALSE)</f>
        <v>#REF!</v>
      </c>
      <c r="BR48" s="12" t="e">
        <f>VLOOKUP($A48,Sheet1!$B$5:$BB$428,BR$4,FALSE)</f>
        <v>#REF!</v>
      </c>
      <c r="BS48" s="12" t="e">
        <f>VLOOKUP($A48,Sheet1!$B$5:$BB$428,BS$4,FALSE)</f>
        <v>#REF!</v>
      </c>
      <c r="BT48" s="12" t="e">
        <f>VLOOKUP($A48,Sheet1!$B$5:$BB$428,BT$4,FALSE)</f>
        <v>#REF!</v>
      </c>
      <c r="BU48" s="12" t="e">
        <f>VLOOKUP($A48,Sheet1!$B$5:$BB$428,BU$4,FALSE)</f>
        <v>#REF!</v>
      </c>
    </row>
    <row r="49" spans="1:73" x14ac:dyDescent="0.3">
      <c r="A49" t="s">
        <v>202</v>
      </c>
      <c r="B49" t="str">
        <f>VLOOKUP(A49,classifications!A$3:C$336,3,FALSE)</f>
        <v>Urban with Significant Rural</v>
      </c>
      <c r="D49" s="12">
        <f>VLOOKUP($A49,Sheet1!$B$5:$AZ$428,2,FALSE)</f>
        <v>97582</v>
      </c>
      <c r="E49" s="12">
        <f>VLOOKUP($A49,Sheet1!$B$5:$AZ$428,3,FALSE)</f>
        <v>166</v>
      </c>
      <c r="F49" s="12">
        <f>VLOOKUP($A49,Sheet1!$B$5:$AZ$428,4,FALSE)</f>
        <v>110</v>
      </c>
      <c r="G49" s="12">
        <f>VLOOKUP($A49,Sheet1!$B$5:$AZ$428,5,FALSE)</f>
        <v>3381</v>
      </c>
      <c r="H49" s="12">
        <f>VLOOKUP($A49,Sheet1!$B$5:$AZ$428,6,FALSE)</f>
        <v>3404</v>
      </c>
      <c r="I49" s="12">
        <f>VLOOKUP($A49,Sheet1!$B$5:$AZ$428,7,FALSE)</f>
        <v>97932</v>
      </c>
      <c r="J49" s="12">
        <f>VLOOKUP($A49,Sheet1!$B$5:$AZ$428,8,FALSE)</f>
        <v>100</v>
      </c>
      <c r="K49" s="12">
        <f>VLOOKUP($A49,Sheet1!$B$5:$AZ$428,9,FALSE)</f>
        <v>64</v>
      </c>
      <c r="L49" s="12">
        <f>VLOOKUP($A49,Sheet1!$B$5:$AZ$428,10,FALSE)</f>
        <v>3490</v>
      </c>
      <c r="M49" s="12">
        <f>VLOOKUP($A49,Sheet1!$B$5:$AZ$428,11,FALSE)</f>
        <v>3490</v>
      </c>
      <c r="N49" s="12">
        <f>VLOOKUP($A49,Sheet1!$B$5:$AZ$428,12,FALSE)</f>
        <v>98106</v>
      </c>
      <c r="O49" s="12">
        <f>VLOOKUP($A49,Sheet1!$B$5:$AZ$428,13,FALSE)</f>
        <v>99</v>
      </c>
      <c r="P49" s="12">
        <f>VLOOKUP($A49,Sheet1!$B$5:$AZ$428,14,FALSE)</f>
        <v>80</v>
      </c>
      <c r="Q49" s="12">
        <f>VLOOKUP($A49,Sheet1!$B$5:$AZ$428,15,FALSE)</f>
        <v>3424</v>
      </c>
      <c r="R49" s="12">
        <f>VLOOKUP($A49,Sheet1!$B$5:$AZ$428,16,FALSE)</f>
        <v>3653</v>
      </c>
      <c r="S49" s="12">
        <f>VLOOKUP($A49,Sheet1!$B$5:$AZ$428,17,FALSE)</f>
        <v>98508</v>
      </c>
      <c r="T49" s="12">
        <f>VLOOKUP($A49,Sheet1!$B$5:$AZ$428,18,FALSE)</f>
        <v>147</v>
      </c>
      <c r="U49" s="12">
        <f>VLOOKUP($A49,Sheet1!$B$5:$AZ$428,19,FALSE)</f>
        <v>73</v>
      </c>
      <c r="V49" s="12">
        <f>VLOOKUP($A49,Sheet1!$B$5:$AZ$428,20,FALSE)</f>
        <v>3632</v>
      </c>
      <c r="W49" s="12">
        <f>VLOOKUP($A49,Sheet1!$B$5:$AZ$428,21,FALSE)</f>
        <v>3641</v>
      </c>
      <c r="X49" s="12">
        <f>VLOOKUP($A49,Sheet1!$B$5:$AZ$428,22,FALSE)</f>
        <v>98490</v>
      </c>
      <c r="Y49" s="12">
        <f>VLOOKUP($A49,Sheet1!$B$5:$AZ$428,23,FALSE)</f>
        <v>172</v>
      </c>
      <c r="Z49" s="12">
        <f>VLOOKUP($A49,Sheet1!$B$5:$AZ$428,24,FALSE)</f>
        <v>71</v>
      </c>
      <c r="AA49" s="12">
        <f>VLOOKUP($A49,Sheet1!$B$5:$AZ$428,25,FALSE)</f>
        <v>3350</v>
      </c>
      <c r="AB49" s="12">
        <f>VLOOKUP($A49,Sheet1!$B$5:$AZ$428,26,FALSE)</f>
        <v>3623</v>
      </c>
      <c r="AC49" s="12">
        <f>VLOOKUP($A49,Sheet1!$B$5:$AZ$428,27,FALSE)</f>
        <v>98513</v>
      </c>
      <c r="AD49" s="12">
        <f>VLOOKUP($A49,Sheet1!$B$5:$AZ$428,28,FALSE)</f>
        <v>225</v>
      </c>
      <c r="AE49" s="12">
        <f>VLOOKUP($A49,Sheet1!$B$5:$AZ$428,29,FALSE)</f>
        <v>77</v>
      </c>
      <c r="AF49" s="12">
        <f>VLOOKUP($A49,Sheet1!$B$5:$AZ$428,30,FALSE)</f>
        <v>3512</v>
      </c>
      <c r="AG49" s="12">
        <f>VLOOKUP($A49,Sheet1!$B$5:$AZ$428,31,FALSE)</f>
        <v>3784</v>
      </c>
      <c r="AH49" s="12">
        <f>VLOOKUP($A49,Sheet1!$B$5:$AZ$428,32,FALSE)</f>
        <v>99126</v>
      </c>
      <c r="AI49" s="12">
        <f>VLOOKUP($A49,Sheet1!$B$5:$AZ$428,33,FALSE)</f>
        <v>169</v>
      </c>
      <c r="AJ49" s="12">
        <f>VLOOKUP($A49,Sheet1!$B$5:$AZ$428,34,FALSE)</f>
        <v>58</v>
      </c>
      <c r="AK49" s="12">
        <f>VLOOKUP($A49,Sheet1!$B$5:$AZ$428,35,FALSE)</f>
        <v>4457</v>
      </c>
      <c r="AL49" s="12">
        <f>VLOOKUP($A49,Sheet1!$B$5:$AZ$428,36,FALSE)</f>
        <v>4106</v>
      </c>
      <c r="AM49" s="12">
        <f>VLOOKUP($A49,Sheet1!$B$5:$AZ$428,37,FALSE)</f>
        <v>100109</v>
      </c>
      <c r="AN49" s="12">
        <f>VLOOKUP($A49,Sheet1!$B$5:$AZ$428,38,FALSE)</f>
        <v>207</v>
      </c>
      <c r="AO49" s="12">
        <f>VLOOKUP($A49,Sheet1!$B$5:$AZ$428,39,FALSE)</f>
        <v>81</v>
      </c>
      <c r="AP49" s="12">
        <f>VLOOKUP($A49,Sheet1!$B$5:$AZ$428,40,FALSE)</f>
        <v>4663</v>
      </c>
      <c r="AQ49" s="12">
        <f>VLOOKUP($A49,Sheet1!$B$5:$AZ$428,41,FALSE)</f>
        <v>3913</v>
      </c>
      <c r="AR49" s="12">
        <f>VLOOKUP($A49,Sheet1!$B$5:$AZ$428,42,FALSE)</f>
        <v>100762</v>
      </c>
      <c r="AS49" s="12">
        <f>VLOOKUP($A49,Sheet1!$B$5:$AZ$428,43,FALSE)</f>
        <v>181</v>
      </c>
      <c r="AT49" s="12">
        <f>VLOOKUP($A49,Sheet1!$B$5:$AZ$428,44,FALSE)</f>
        <v>93</v>
      </c>
      <c r="AU49" s="12">
        <f>VLOOKUP($A49,Sheet1!$B$5:$AZ$428,45,FALSE)</f>
        <v>4698</v>
      </c>
      <c r="AV49" s="12">
        <f>VLOOKUP($A49,Sheet1!$B$5:$AZ$428,46,FALSE)</f>
        <v>4287</v>
      </c>
      <c r="AW49" s="12">
        <f>VLOOKUP($A49,Sheet1!$B$5:$AZ$428,47,FALSE)</f>
        <v>101484</v>
      </c>
      <c r="AX49" s="12">
        <f>VLOOKUP($A49,Sheet1!$B$5:$AZ$428,48,FALSE)</f>
        <v>183</v>
      </c>
      <c r="AY49" s="12">
        <f>VLOOKUP($A49,Sheet1!$B$5:$AZ$428,49,FALSE)</f>
        <v>53</v>
      </c>
      <c r="AZ49" s="12">
        <f>VLOOKUP($A49,Sheet1!$B$5:$AZ$428,50,FALSE)</f>
        <v>4059</v>
      </c>
      <c r="BA49" s="12">
        <f>VLOOKUP($A49,Sheet1!$B$5:$AZ$428,51,FALSE)</f>
        <v>3560</v>
      </c>
      <c r="BB49" s="12">
        <f>VLOOKUP($A49,Sheet1!$B$5:$BB$428,BB$4,FALSE)</f>
        <v>0</v>
      </c>
      <c r="BC49" s="12">
        <f>VLOOKUP($A49,Sheet1!$B$5:$BB$428,BC$4,FALSE)</f>
        <v>0</v>
      </c>
      <c r="BD49" s="12" t="e">
        <f>VLOOKUP($A49,Sheet1!$B$5:$BB$428,BD$4,FALSE)</f>
        <v>#REF!</v>
      </c>
      <c r="BE49" s="12" t="e">
        <f>VLOOKUP($A49,Sheet1!$B$5:$BB$428,BE$4,FALSE)</f>
        <v>#REF!</v>
      </c>
      <c r="BF49" s="12" t="e">
        <f>VLOOKUP($A49,Sheet1!$B$5:$BB$428,BF$4,FALSE)</f>
        <v>#REF!</v>
      </c>
      <c r="BG49" s="12" t="e">
        <f>VLOOKUP($A49,Sheet1!$B$5:$BB$428,BG$4,FALSE)</f>
        <v>#REF!</v>
      </c>
      <c r="BH49" s="12" t="e">
        <f>VLOOKUP($A49,Sheet1!$B$5:$BB$428,BH$4,FALSE)</f>
        <v>#REF!</v>
      </c>
      <c r="BI49" s="12" t="e">
        <f>VLOOKUP($A49,Sheet1!$B$5:$BB$428,BI$4,FALSE)</f>
        <v>#REF!</v>
      </c>
      <c r="BJ49" s="12" t="e">
        <f>VLOOKUP($A49,Sheet1!$B$5:$BB$428,BJ$4,FALSE)</f>
        <v>#REF!</v>
      </c>
      <c r="BK49" s="12" t="e">
        <f>VLOOKUP($A49,Sheet1!$B$5:$BB$428,BK$4,FALSE)</f>
        <v>#REF!</v>
      </c>
      <c r="BL49" s="12" t="e">
        <f>VLOOKUP($A49,Sheet1!$B$5:$BB$428,BL$4,FALSE)</f>
        <v>#REF!</v>
      </c>
      <c r="BM49" s="12" t="e">
        <f>VLOOKUP($A49,Sheet1!$B$5:$BB$428,BM$4,FALSE)</f>
        <v>#REF!</v>
      </c>
      <c r="BN49" s="12" t="e">
        <f>VLOOKUP($A49,Sheet1!$B$5:$BB$428,BN$4,FALSE)</f>
        <v>#REF!</v>
      </c>
      <c r="BO49" s="12" t="e">
        <f>VLOOKUP($A49,Sheet1!$B$5:$BB$428,BO$4,FALSE)</f>
        <v>#REF!</v>
      </c>
      <c r="BP49" s="12" t="e">
        <f>VLOOKUP($A49,Sheet1!$B$5:$BB$428,BP$4,FALSE)</f>
        <v>#REF!</v>
      </c>
      <c r="BQ49" s="12" t="e">
        <f>VLOOKUP($A49,Sheet1!$B$5:$BB$428,BQ$4,FALSE)</f>
        <v>#REF!</v>
      </c>
      <c r="BR49" s="12" t="e">
        <f>VLOOKUP($A49,Sheet1!$B$5:$BB$428,BR$4,FALSE)</f>
        <v>#REF!</v>
      </c>
      <c r="BS49" s="12" t="e">
        <f>VLOOKUP($A49,Sheet1!$B$5:$BB$428,BS$4,FALSE)</f>
        <v>#REF!</v>
      </c>
      <c r="BT49" s="12" t="e">
        <f>VLOOKUP($A49,Sheet1!$B$5:$BB$428,BT$4,FALSE)</f>
        <v>#REF!</v>
      </c>
      <c r="BU49" s="12" t="e">
        <f>VLOOKUP($A49,Sheet1!$B$5:$BB$428,BU$4,FALSE)</f>
        <v>#REF!</v>
      </c>
    </row>
    <row r="50" spans="1:73" x14ac:dyDescent="0.3">
      <c r="A50" t="s">
        <v>204</v>
      </c>
      <c r="B50" t="str">
        <f>VLOOKUP(A50,classifications!A$3:C$336,3,FALSE)</f>
        <v>Predominantly Urban</v>
      </c>
      <c r="D50" s="12">
        <f>VLOOKUP($A50,Sheet1!$B$5:$AZ$428,2,FALSE)</f>
        <v>150600</v>
      </c>
      <c r="E50" s="12">
        <f>VLOOKUP($A50,Sheet1!$B$5:$AZ$428,3,FALSE)</f>
        <v>2696</v>
      </c>
      <c r="F50" s="12">
        <f>VLOOKUP($A50,Sheet1!$B$5:$AZ$428,4,FALSE)</f>
        <v>1340</v>
      </c>
      <c r="G50" s="12">
        <f>VLOOKUP($A50,Sheet1!$B$5:$AZ$428,5,FALSE)</f>
        <v>11373</v>
      </c>
      <c r="H50" s="12">
        <f>VLOOKUP($A50,Sheet1!$B$5:$AZ$428,6,FALSE)</f>
        <v>10491</v>
      </c>
      <c r="I50" s="12">
        <f>VLOOKUP($A50,Sheet1!$B$5:$AZ$428,7,FALSE)</f>
        <v>153223</v>
      </c>
      <c r="J50" s="12">
        <f>VLOOKUP($A50,Sheet1!$B$5:$AZ$428,8,FALSE)</f>
        <v>2459</v>
      </c>
      <c r="K50" s="12">
        <f>VLOOKUP($A50,Sheet1!$B$5:$AZ$428,9,FALSE)</f>
        <v>1125</v>
      </c>
      <c r="L50" s="12">
        <f>VLOOKUP($A50,Sheet1!$B$5:$AZ$428,10,FALSE)</f>
        <v>12267</v>
      </c>
      <c r="M50" s="12">
        <f>VLOOKUP($A50,Sheet1!$B$5:$AZ$428,11,FALSE)</f>
        <v>10982</v>
      </c>
      <c r="N50" s="12">
        <f>VLOOKUP($A50,Sheet1!$B$5:$AZ$428,12,FALSE)</f>
        <v>154941</v>
      </c>
      <c r="O50" s="12">
        <f>VLOOKUP($A50,Sheet1!$B$5:$AZ$428,13,FALSE)</f>
        <v>1727</v>
      </c>
      <c r="P50" s="12">
        <f>VLOOKUP($A50,Sheet1!$B$5:$AZ$428,14,FALSE)</f>
        <v>1024</v>
      </c>
      <c r="Q50" s="12">
        <f>VLOOKUP($A50,Sheet1!$B$5:$AZ$428,15,FALSE)</f>
        <v>12535</v>
      </c>
      <c r="R50" s="12">
        <f>VLOOKUP($A50,Sheet1!$B$5:$AZ$428,16,FALSE)</f>
        <v>11031</v>
      </c>
      <c r="S50" s="12">
        <f>VLOOKUP($A50,Sheet1!$B$5:$AZ$428,17,FALSE)</f>
        <v>157044</v>
      </c>
      <c r="T50" s="12">
        <f>VLOOKUP($A50,Sheet1!$B$5:$AZ$428,18,FALSE)</f>
        <v>2245</v>
      </c>
      <c r="U50" s="12">
        <f>VLOOKUP($A50,Sheet1!$B$5:$AZ$428,19,FALSE)</f>
        <v>1035</v>
      </c>
      <c r="V50" s="12">
        <f>VLOOKUP($A50,Sheet1!$B$5:$AZ$428,20,FALSE)</f>
        <v>12939</v>
      </c>
      <c r="W50" s="12">
        <f>VLOOKUP($A50,Sheet1!$B$5:$AZ$428,21,FALSE)</f>
        <v>11749</v>
      </c>
      <c r="X50" s="12">
        <f>VLOOKUP($A50,Sheet1!$B$5:$AZ$428,22,FALSE)</f>
        <v>159663</v>
      </c>
      <c r="Y50" s="12">
        <f>VLOOKUP($A50,Sheet1!$B$5:$AZ$428,23,FALSE)</f>
        <v>2736</v>
      </c>
      <c r="Z50" s="12">
        <f>VLOOKUP($A50,Sheet1!$B$5:$AZ$428,24,FALSE)</f>
        <v>890</v>
      </c>
      <c r="AA50" s="12">
        <f>VLOOKUP($A50,Sheet1!$B$5:$AZ$428,25,FALSE)</f>
        <v>12797</v>
      </c>
      <c r="AB50" s="12">
        <f>VLOOKUP($A50,Sheet1!$B$5:$AZ$428,26,FALSE)</f>
        <v>11650</v>
      </c>
      <c r="AC50" s="12">
        <f>VLOOKUP($A50,Sheet1!$B$5:$AZ$428,27,FALSE)</f>
        <v>162502</v>
      </c>
      <c r="AD50" s="12">
        <f>VLOOKUP($A50,Sheet1!$B$5:$AZ$428,28,FALSE)</f>
        <v>2716</v>
      </c>
      <c r="AE50" s="12">
        <f>VLOOKUP($A50,Sheet1!$B$5:$AZ$428,29,FALSE)</f>
        <v>875</v>
      </c>
      <c r="AF50" s="12">
        <f>VLOOKUP($A50,Sheet1!$B$5:$AZ$428,30,FALSE)</f>
        <v>12634</v>
      </c>
      <c r="AG50" s="12">
        <f>VLOOKUP($A50,Sheet1!$B$5:$AZ$428,31,FALSE)</f>
        <v>11460</v>
      </c>
      <c r="AH50" s="12">
        <f>VLOOKUP($A50,Sheet1!$B$5:$AZ$428,32,FALSE)</f>
        <v>164100</v>
      </c>
      <c r="AI50" s="12">
        <f>VLOOKUP($A50,Sheet1!$B$5:$AZ$428,33,FALSE)</f>
        <v>2284</v>
      </c>
      <c r="AJ50" s="12">
        <f>VLOOKUP($A50,Sheet1!$B$5:$AZ$428,34,FALSE)</f>
        <v>887</v>
      </c>
      <c r="AK50" s="12">
        <f>VLOOKUP($A50,Sheet1!$B$5:$AZ$428,35,FALSE)</f>
        <v>13936</v>
      </c>
      <c r="AL50" s="12">
        <f>VLOOKUP($A50,Sheet1!$B$5:$AZ$428,36,FALSE)</f>
        <v>13410</v>
      </c>
      <c r="AM50" s="12">
        <f>VLOOKUP($A50,Sheet1!$B$5:$AZ$428,37,FALSE)</f>
        <v>164553</v>
      </c>
      <c r="AN50" s="12">
        <f>VLOOKUP($A50,Sheet1!$B$5:$AZ$428,38,FALSE)</f>
        <v>2345</v>
      </c>
      <c r="AO50" s="12">
        <f>VLOOKUP($A50,Sheet1!$B$5:$AZ$428,39,FALSE)</f>
        <v>1079</v>
      </c>
      <c r="AP50" s="12">
        <f>VLOOKUP($A50,Sheet1!$B$5:$AZ$428,40,FALSE)</f>
        <v>13545</v>
      </c>
      <c r="AQ50" s="12">
        <f>VLOOKUP($A50,Sheet1!$B$5:$AZ$428,41,FALSE)</f>
        <v>13993</v>
      </c>
      <c r="AR50" s="12">
        <f>VLOOKUP($A50,Sheet1!$B$5:$AZ$428,42,FALSE)</f>
        <v>165394</v>
      </c>
      <c r="AS50" s="12">
        <f>VLOOKUP($A50,Sheet1!$B$5:$AZ$428,43,FALSE)</f>
        <v>2609</v>
      </c>
      <c r="AT50" s="12">
        <f>VLOOKUP($A50,Sheet1!$B$5:$AZ$428,44,FALSE)</f>
        <v>1083</v>
      </c>
      <c r="AU50" s="12">
        <f>VLOOKUP($A50,Sheet1!$B$5:$AZ$428,45,FALSE)</f>
        <v>14136</v>
      </c>
      <c r="AV50" s="12">
        <f>VLOOKUP($A50,Sheet1!$B$5:$AZ$428,46,FALSE)</f>
        <v>14436</v>
      </c>
      <c r="AW50" s="12">
        <f>VLOOKUP($A50,Sheet1!$B$5:$AZ$428,47,FALSE)</f>
        <v>166762</v>
      </c>
      <c r="AX50" s="12">
        <f>VLOOKUP($A50,Sheet1!$B$5:$AZ$428,48,FALSE)</f>
        <v>2953</v>
      </c>
      <c r="AY50" s="12">
        <f>VLOOKUP($A50,Sheet1!$B$5:$AZ$428,49,FALSE)</f>
        <v>1763</v>
      </c>
      <c r="AZ50" s="12">
        <f>VLOOKUP($A50,Sheet1!$B$5:$AZ$428,50,FALSE)</f>
        <v>13196</v>
      </c>
      <c r="BA50" s="12">
        <f>VLOOKUP($A50,Sheet1!$B$5:$AZ$428,51,FALSE)</f>
        <v>12560</v>
      </c>
      <c r="BB50" s="12">
        <f>VLOOKUP($A50,Sheet1!$B$5:$BB$428,BB$4,FALSE)</f>
        <v>0</v>
      </c>
      <c r="BC50" s="12">
        <f>VLOOKUP($A50,Sheet1!$B$5:$BB$428,BC$4,FALSE)</f>
        <v>0</v>
      </c>
      <c r="BD50" s="12" t="e">
        <f>VLOOKUP($A50,Sheet1!$B$5:$BB$428,BD$4,FALSE)</f>
        <v>#REF!</v>
      </c>
      <c r="BE50" s="12" t="e">
        <f>VLOOKUP($A50,Sheet1!$B$5:$BB$428,BE$4,FALSE)</f>
        <v>#REF!</v>
      </c>
      <c r="BF50" s="12" t="e">
        <f>VLOOKUP($A50,Sheet1!$B$5:$BB$428,BF$4,FALSE)</f>
        <v>#REF!</v>
      </c>
      <c r="BG50" s="12" t="e">
        <f>VLOOKUP($A50,Sheet1!$B$5:$BB$428,BG$4,FALSE)</f>
        <v>#REF!</v>
      </c>
      <c r="BH50" s="12" t="e">
        <f>VLOOKUP($A50,Sheet1!$B$5:$BB$428,BH$4,FALSE)</f>
        <v>#REF!</v>
      </c>
      <c r="BI50" s="12" t="e">
        <f>VLOOKUP($A50,Sheet1!$B$5:$BB$428,BI$4,FALSE)</f>
        <v>#REF!</v>
      </c>
      <c r="BJ50" s="12" t="e">
        <f>VLOOKUP($A50,Sheet1!$B$5:$BB$428,BJ$4,FALSE)</f>
        <v>#REF!</v>
      </c>
      <c r="BK50" s="12" t="e">
        <f>VLOOKUP($A50,Sheet1!$B$5:$BB$428,BK$4,FALSE)</f>
        <v>#REF!</v>
      </c>
      <c r="BL50" s="12" t="e">
        <f>VLOOKUP($A50,Sheet1!$B$5:$BB$428,BL$4,FALSE)</f>
        <v>#REF!</v>
      </c>
      <c r="BM50" s="12" t="e">
        <f>VLOOKUP($A50,Sheet1!$B$5:$BB$428,BM$4,FALSE)</f>
        <v>#REF!</v>
      </c>
      <c r="BN50" s="12" t="e">
        <f>VLOOKUP($A50,Sheet1!$B$5:$BB$428,BN$4,FALSE)</f>
        <v>#REF!</v>
      </c>
      <c r="BO50" s="12" t="e">
        <f>VLOOKUP($A50,Sheet1!$B$5:$BB$428,BO$4,FALSE)</f>
        <v>#REF!</v>
      </c>
      <c r="BP50" s="12" t="e">
        <f>VLOOKUP($A50,Sheet1!$B$5:$BB$428,BP$4,FALSE)</f>
        <v>#REF!</v>
      </c>
      <c r="BQ50" s="12" t="e">
        <f>VLOOKUP($A50,Sheet1!$B$5:$BB$428,BQ$4,FALSE)</f>
        <v>#REF!</v>
      </c>
      <c r="BR50" s="12" t="e">
        <f>VLOOKUP($A50,Sheet1!$B$5:$BB$428,BR$4,FALSE)</f>
        <v>#REF!</v>
      </c>
      <c r="BS50" s="12" t="e">
        <f>VLOOKUP($A50,Sheet1!$B$5:$BB$428,BS$4,FALSE)</f>
        <v>#REF!</v>
      </c>
      <c r="BT50" s="12" t="e">
        <f>VLOOKUP($A50,Sheet1!$B$5:$BB$428,BT$4,FALSE)</f>
        <v>#REF!</v>
      </c>
      <c r="BU50" s="12" t="e">
        <f>VLOOKUP($A50,Sheet1!$B$5:$BB$428,BU$4,FALSE)</f>
        <v>#REF!</v>
      </c>
    </row>
    <row r="51" spans="1:73" x14ac:dyDescent="0.3">
      <c r="A51" t="s">
        <v>207</v>
      </c>
      <c r="B51" t="str">
        <f>VLOOKUP(A51,classifications!A$3:C$336,3,FALSE)</f>
        <v>Urban with Significant Rural</v>
      </c>
      <c r="D51" s="12">
        <f>VLOOKUP($A51,Sheet1!$B$5:$AZ$428,2,FALSE)</f>
        <v>107475</v>
      </c>
      <c r="E51" s="12">
        <f>VLOOKUP($A51,Sheet1!$B$5:$AZ$428,3,FALSE)</f>
        <v>353</v>
      </c>
      <c r="F51" s="12">
        <f>VLOOKUP($A51,Sheet1!$B$5:$AZ$428,4,FALSE)</f>
        <v>271</v>
      </c>
      <c r="G51" s="12">
        <f>VLOOKUP($A51,Sheet1!$B$5:$AZ$428,5,FALSE)</f>
        <v>3596</v>
      </c>
      <c r="H51" s="12">
        <f>VLOOKUP($A51,Sheet1!$B$5:$AZ$428,6,FALSE)</f>
        <v>3542</v>
      </c>
      <c r="I51" s="12">
        <f>VLOOKUP($A51,Sheet1!$B$5:$AZ$428,7,FALSE)</f>
        <v>107925</v>
      </c>
      <c r="J51" s="12">
        <f>VLOOKUP($A51,Sheet1!$B$5:$AZ$428,8,FALSE)</f>
        <v>305</v>
      </c>
      <c r="K51" s="12">
        <f>VLOOKUP($A51,Sheet1!$B$5:$AZ$428,9,FALSE)</f>
        <v>353</v>
      </c>
      <c r="L51" s="12">
        <f>VLOOKUP($A51,Sheet1!$B$5:$AZ$428,10,FALSE)</f>
        <v>3856</v>
      </c>
      <c r="M51" s="12">
        <f>VLOOKUP($A51,Sheet1!$B$5:$AZ$428,11,FALSE)</f>
        <v>3598</v>
      </c>
      <c r="N51" s="12">
        <f>VLOOKUP($A51,Sheet1!$B$5:$AZ$428,12,FALSE)</f>
        <v>107992</v>
      </c>
      <c r="O51" s="12">
        <f>VLOOKUP($A51,Sheet1!$B$5:$AZ$428,13,FALSE)</f>
        <v>299</v>
      </c>
      <c r="P51" s="12">
        <f>VLOOKUP($A51,Sheet1!$B$5:$AZ$428,14,FALSE)</f>
        <v>275</v>
      </c>
      <c r="Q51" s="12">
        <f>VLOOKUP($A51,Sheet1!$B$5:$AZ$428,15,FALSE)</f>
        <v>3573</v>
      </c>
      <c r="R51" s="12">
        <f>VLOOKUP($A51,Sheet1!$B$5:$AZ$428,16,FALSE)</f>
        <v>3575</v>
      </c>
      <c r="S51" s="12">
        <f>VLOOKUP($A51,Sheet1!$B$5:$AZ$428,17,FALSE)</f>
        <v>108059</v>
      </c>
      <c r="T51" s="12">
        <f>VLOOKUP($A51,Sheet1!$B$5:$AZ$428,18,FALSE)</f>
        <v>333</v>
      </c>
      <c r="U51" s="12">
        <f>VLOOKUP($A51,Sheet1!$B$5:$AZ$428,19,FALSE)</f>
        <v>410</v>
      </c>
      <c r="V51" s="12">
        <f>VLOOKUP($A51,Sheet1!$B$5:$AZ$428,20,FALSE)</f>
        <v>3808</v>
      </c>
      <c r="W51" s="12">
        <f>VLOOKUP($A51,Sheet1!$B$5:$AZ$428,21,FALSE)</f>
        <v>3909</v>
      </c>
      <c r="X51" s="12">
        <f>VLOOKUP($A51,Sheet1!$B$5:$AZ$428,22,FALSE)</f>
        <v>108109</v>
      </c>
      <c r="Y51" s="12">
        <f>VLOOKUP($A51,Sheet1!$B$5:$AZ$428,23,FALSE)</f>
        <v>362</v>
      </c>
      <c r="Z51" s="12">
        <f>VLOOKUP($A51,Sheet1!$B$5:$AZ$428,24,FALSE)</f>
        <v>416</v>
      </c>
      <c r="AA51" s="12">
        <f>VLOOKUP($A51,Sheet1!$B$5:$AZ$428,25,FALSE)</f>
        <v>3673</v>
      </c>
      <c r="AB51" s="12">
        <f>VLOOKUP($A51,Sheet1!$B$5:$AZ$428,26,FALSE)</f>
        <v>3618</v>
      </c>
      <c r="AC51" s="12">
        <f>VLOOKUP($A51,Sheet1!$B$5:$AZ$428,27,FALSE)</f>
        <v>108388</v>
      </c>
      <c r="AD51" s="12">
        <f>VLOOKUP($A51,Sheet1!$B$5:$AZ$428,28,FALSE)</f>
        <v>374</v>
      </c>
      <c r="AE51" s="12">
        <f>VLOOKUP($A51,Sheet1!$B$5:$AZ$428,29,FALSE)</f>
        <v>368</v>
      </c>
      <c r="AF51" s="12">
        <f>VLOOKUP($A51,Sheet1!$B$5:$AZ$428,30,FALSE)</f>
        <v>3638</v>
      </c>
      <c r="AG51" s="12">
        <f>VLOOKUP($A51,Sheet1!$B$5:$AZ$428,31,FALSE)</f>
        <v>3536</v>
      </c>
      <c r="AH51" s="12">
        <f>VLOOKUP($A51,Sheet1!$B$5:$AZ$428,32,FALSE)</f>
        <v>108274</v>
      </c>
      <c r="AI51" s="12">
        <f>VLOOKUP($A51,Sheet1!$B$5:$AZ$428,33,FALSE)</f>
        <v>343</v>
      </c>
      <c r="AJ51" s="12">
        <f>VLOOKUP($A51,Sheet1!$B$5:$AZ$428,34,FALSE)</f>
        <v>497</v>
      </c>
      <c r="AK51" s="12">
        <f>VLOOKUP($A51,Sheet1!$B$5:$AZ$428,35,FALSE)</f>
        <v>4013</v>
      </c>
      <c r="AL51" s="12">
        <f>VLOOKUP($A51,Sheet1!$B$5:$AZ$428,36,FALSE)</f>
        <v>3871</v>
      </c>
      <c r="AM51" s="12">
        <f>VLOOKUP($A51,Sheet1!$B$5:$AZ$428,37,FALSE)</f>
        <v>108387</v>
      </c>
      <c r="AN51" s="12">
        <f>VLOOKUP($A51,Sheet1!$B$5:$AZ$428,38,FALSE)</f>
        <v>422</v>
      </c>
      <c r="AO51" s="12">
        <f>VLOOKUP($A51,Sheet1!$B$5:$AZ$428,39,FALSE)</f>
        <v>450</v>
      </c>
      <c r="AP51" s="12">
        <f>VLOOKUP($A51,Sheet1!$B$5:$AZ$428,40,FALSE)</f>
        <v>4176</v>
      </c>
      <c r="AQ51" s="12">
        <f>VLOOKUP($A51,Sheet1!$B$5:$AZ$428,41,FALSE)</f>
        <v>3881</v>
      </c>
      <c r="AR51" s="12">
        <f>VLOOKUP($A51,Sheet1!$B$5:$AZ$428,42,FALSE)</f>
        <v>108678</v>
      </c>
      <c r="AS51" s="12">
        <f>VLOOKUP($A51,Sheet1!$B$5:$AZ$428,43,FALSE)</f>
        <v>386</v>
      </c>
      <c r="AT51" s="12">
        <f>VLOOKUP($A51,Sheet1!$B$5:$AZ$428,44,FALSE)</f>
        <v>283</v>
      </c>
      <c r="AU51" s="12">
        <f>VLOOKUP($A51,Sheet1!$B$5:$AZ$428,45,FALSE)</f>
        <v>4103</v>
      </c>
      <c r="AV51" s="12">
        <f>VLOOKUP($A51,Sheet1!$B$5:$AZ$428,46,FALSE)</f>
        <v>3868</v>
      </c>
      <c r="AW51" s="12">
        <f>VLOOKUP($A51,Sheet1!$B$5:$AZ$428,47,FALSE)</f>
        <v>108524</v>
      </c>
      <c r="AX51" s="12">
        <f>VLOOKUP($A51,Sheet1!$B$5:$AZ$428,48,FALSE)</f>
        <v>357</v>
      </c>
      <c r="AY51" s="12">
        <f>VLOOKUP($A51,Sheet1!$B$5:$AZ$428,49,FALSE)</f>
        <v>330</v>
      </c>
      <c r="AZ51" s="12">
        <f>VLOOKUP($A51,Sheet1!$B$5:$AZ$428,50,FALSE)</f>
        <v>3504</v>
      </c>
      <c r="BA51" s="12">
        <f>VLOOKUP($A51,Sheet1!$B$5:$AZ$428,51,FALSE)</f>
        <v>3313</v>
      </c>
      <c r="BB51" s="12">
        <f>VLOOKUP($A51,Sheet1!$B$5:$BB$428,BB$4,FALSE)</f>
        <v>0</v>
      </c>
      <c r="BC51" s="12">
        <f>VLOOKUP($A51,Sheet1!$B$5:$BB$428,BC$4,FALSE)</f>
        <v>0</v>
      </c>
      <c r="BD51" s="12" t="e">
        <f>VLOOKUP($A51,Sheet1!$B$5:$BB$428,BD$4,FALSE)</f>
        <v>#REF!</v>
      </c>
      <c r="BE51" s="12" t="e">
        <f>VLOOKUP($A51,Sheet1!$B$5:$BB$428,BE$4,FALSE)</f>
        <v>#REF!</v>
      </c>
      <c r="BF51" s="12" t="e">
        <f>VLOOKUP($A51,Sheet1!$B$5:$BB$428,BF$4,FALSE)</f>
        <v>#REF!</v>
      </c>
      <c r="BG51" s="12" t="e">
        <f>VLOOKUP($A51,Sheet1!$B$5:$BB$428,BG$4,FALSE)</f>
        <v>#REF!</v>
      </c>
      <c r="BH51" s="12" t="e">
        <f>VLOOKUP($A51,Sheet1!$B$5:$BB$428,BH$4,FALSE)</f>
        <v>#REF!</v>
      </c>
      <c r="BI51" s="12" t="e">
        <f>VLOOKUP($A51,Sheet1!$B$5:$BB$428,BI$4,FALSE)</f>
        <v>#REF!</v>
      </c>
      <c r="BJ51" s="12" t="e">
        <f>VLOOKUP($A51,Sheet1!$B$5:$BB$428,BJ$4,FALSE)</f>
        <v>#REF!</v>
      </c>
      <c r="BK51" s="12" t="e">
        <f>VLOOKUP($A51,Sheet1!$B$5:$BB$428,BK$4,FALSE)</f>
        <v>#REF!</v>
      </c>
      <c r="BL51" s="12" t="e">
        <f>VLOOKUP($A51,Sheet1!$B$5:$BB$428,BL$4,FALSE)</f>
        <v>#REF!</v>
      </c>
      <c r="BM51" s="12" t="e">
        <f>VLOOKUP($A51,Sheet1!$B$5:$BB$428,BM$4,FALSE)</f>
        <v>#REF!</v>
      </c>
      <c r="BN51" s="12" t="e">
        <f>VLOOKUP($A51,Sheet1!$B$5:$BB$428,BN$4,FALSE)</f>
        <v>#REF!</v>
      </c>
      <c r="BO51" s="12" t="e">
        <f>VLOOKUP($A51,Sheet1!$B$5:$BB$428,BO$4,FALSE)</f>
        <v>#REF!</v>
      </c>
      <c r="BP51" s="12" t="e">
        <f>VLOOKUP($A51,Sheet1!$B$5:$BB$428,BP$4,FALSE)</f>
        <v>#REF!</v>
      </c>
      <c r="BQ51" s="12" t="e">
        <f>VLOOKUP($A51,Sheet1!$B$5:$BB$428,BQ$4,FALSE)</f>
        <v>#REF!</v>
      </c>
      <c r="BR51" s="12" t="e">
        <f>VLOOKUP($A51,Sheet1!$B$5:$BB$428,BR$4,FALSE)</f>
        <v>#REF!</v>
      </c>
      <c r="BS51" s="12" t="e">
        <f>VLOOKUP($A51,Sheet1!$B$5:$BB$428,BS$4,FALSE)</f>
        <v>#REF!</v>
      </c>
      <c r="BT51" s="12" t="e">
        <f>VLOOKUP($A51,Sheet1!$B$5:$BB$428,BT$4,FALSE)</f>
        <v>#REF!</v>
      </c>
      <c r="BU51" s="12" t="e">
        <f>VLOOKUP($A51,Sheet1!$B$5:$BB$428,BU$4,FALSE)</f>
        <v>#REF!</v>
      </c>
    </row>
    <row r="52" spans="1:73" x14ac:dyDescent="0.3">
      <c r="A52" t="s">
        <v>210</v>
      </c>
      <c r="B52" t="str">
        <f>VLOOKUP(A52,classifications!A$3:C$336,3,FALSE)</f>
        <v>Predominantly Urban</v>
      </c>
      <c r="D52" s="12">
        <f>VLOOKUP($A52,Sheet1!$B$5:$AZ$428,2,FALSE)</f>
        <v>87964</v>
      </c>
      <c r="E52" s="12">
        <f>VLOOKUP($A52,Sheet1!$B$5:$AZ$428,3,FALSE)</f>
        <v>143</v>
      </c>
      <c r="F52" s="12">
        <f>VLOOKUP($A52,Sheet1!$B$5:$AZ$428,4,FALSE)</f>
        <v>130</v>
      </c>
      <c r="G52" s="12">
        <f>VLOOKUP($A52,Sheet1!$B$5:$AZ$428,5,FALSE)</f>
        <v>3583</v>
      </c>
      <c r="H52" s="12">
        <f>VLOOKUP($A52,Sheet1!$B$5:$AZ$428,6,FALSE)</f>
        <v>3547</v>
      </c>
      <c r="I52" s="12">
        <f>VLOOKUP($A52,Sheet1!$B$5:$AZ$428,7,FALSE)</f>
        <v>88219</v>
      </c>
      <c r="J52" s="12">
        <f>VLOOKUP($A52,Sheet1!$B$5:$AZ$428,8,FALSE)</f>
        <v>110</v>
      </c>
      <c r="K52" s="12">
        <f>VLOOKUP($A52,Sheet1!$B$5:$AZ$428,9,FALSE)</f>
        <v>72</v>
      </c>
      <c r="L52" s="12">
        <f>VLOOKUP($A52,Sheet1!$B$5:$AZ$428,10,FALSE)</f>
        <v>3958</v>
      </c>
      <c r="M52" s="12">
        <f>VLOOKUP($A52,Sheet1!$B$5:$AZ$428,11,FALSE)</f>
        <v>3593</v>
      </c>
      <c r="N52" s="12">
        <f>VLOOKUP($A52,Sheet1!$B$5:$AZ$428,12,FALSE)</f>
        <v>88594</v>
      </c>
      <c r="O52" s="12">
        <f>VLOOKUP($A52,Sheet1!$B$5:$AZ$428,13,FALSE)</f>
        <v>94</v>
      </c>
      <c r="P52" s="12">
        <f>VLOOKUP($A52,Sheet1!$B$5:$AZ$428,14,FALSE)</f>
        <v>64</v>
      </c>
      <c r="Q52" s="12">
        <f>VLOOKUP($A52,Sheet1!$B$5:$AZ$428,15,FALSE)</f>
        <v>3935</v>
      </c>
      <c r="R52" s="12">
        <f>VLOOKUP($A52,Sheet1!$B$5:$AZ$428,16,FALSE)</f>
        <v>3442</v>
      </c>
      <c r="S52" s="12">
        <f>VLOOKUP($A52,Sheet1!$B$5:$AZ$428,17,FALSE)</f>
        <v>88912</v>
      </c>
      <c r="T52" s="12">
        <f>VLOOKUP($A52,Sheet1!$B$5:$AZ$428,18,FALSE)</f>
        <v>143</v>
      </c>
      <c r="U52" s="12">
        <f>VLOOKUP($A52,Sheet1!$B$5:$AZ$428,19,FALSE)</f>
        <v>47</v>
      </c>
      <c r="V52" s="12">
        <f>VLOOKUP($A52,Sheet1!$B$5:$AZ$428,20,FALSE)</f>
        <v>4151</v>
      </c>
      <c r="W52" s="12">
        <f>VLOOKUP($A52,Sheet1!$B$5:$AZ$428,21,FALSE)</f>
        <v>3801</v>
      </c>
      <c r="X52" s="12">
        <f>VLOOKUP($A52,Sheet1!$B$5:$AZ$428,22,FALSE)</f>
        <v>89184</v>
      </c>
      <c r="Y52" s="12">
        <f>VLOOKUP($A52,Sheet1!$B$5:$AZ$428,23,FALSE)</f>
        <v>142</v>
      </c>
      <c r="Z52" s="12">
        <f>VLOOKUP($A52,Sheet1!$B$5:$AZ$428,24,FALSE)</f>
        <v>55</v>
      </c>
      <c r="AA52" s="12">
        <f>VLOOKUP($A52,Sheet1!$B$5:$AZ$428,25,FALSE)</f>
        <v>4028</v>
      </c>
      <c r="AB52" s="12">
        <f>VLOOKUP($A52,Sheet1!$B$5:$AZ$428,26,FALSE)</f>
        <v>3641</v>
      </c>
      <c r="AC52" s="12">
        <f>VLOOKUP($A52,Sheet1!$B$5:$AZ$428,27,FALSE)</f>
        <v>89752</v>
      </c>
      <c r="AD52" s="12">
        <f>VLOOKUP($A52,Sheet1!$B$5:$AZ$428,28,FALSE)</f>
        <v>161</v>
      </c>
      <c r="AE52" s="12">
        <f>VLOOKUP($A52,Sheet1!$B$5:$AZ$428,29,FALSE)</f>
        <v>75</v>
      </c>
      <c r="AF52" s="12">
        <f>VLOOKUP($A52,Sheet1!$B$5:$AZ$428,30,FALSE)</f>
        <v>4267</v>
      </c>
      <c r="AG52" s="12">
        <f>VLOOKUP($A52,Sheet1!$B$5:$AZ$428,31,FALSE)</f>
        <v>3612</v>
      </c>
      <c r="AH52" s="12">
        <f>VLOOKUP($A52,Sheet1!$B$5:$AZ$428,32,FALSE)</f>
        <v>89814</v>
      </c>
      <c r="AI52" s="12">
        <f>VLOOKUP($A52,Sheet1!$B$5:$AZ$428,33,FALSE)</f>
        <v>130</v>
      </c>
      <c r="AJ52" s="12">
        <f>VLOOKUP($A52,Sheet1!$B$5:$AZ$428,34,FALSE)</f>
        <v>50</v>
      </c>
      <c r="AK52" s="12">
        <f>VLOOKUP($A52,Sheet1!$B$5:$AZ$428,35,FALSE)</f>
        <v>4333</v>
      </c>
      <c r="AL52" s="12">
        <f>VLOOKUP($A52,Sheet1!$B$5:$AZ$428,36,FALSE)</f>
        <v>4156</v>
      </c>
      <c r="AM52" s="12">
        <f>VLOOKUP($A52,Sheet1!$B$5:$AZ$428,37,FALSE)</f>
        <v>90070</v>
      </c>
      <c r="AN52" s="12">
        <f>VLOOKUP($A52,Sheet1!$B$5:$AZ$428,38,FALSE)</f>
        <v>128</v>
      </c>
      <c r="AO52" s="12">
        <f>VLOOKUP($A52,Sheet1!$B$5:$AZ$428,39,FALSE)</f>
        <v>53</v>
      </c>
      <c r="AP52" s="12">
        <f>VLOOKUP($A52,Sheet1!$B$5:$AZ$428,40,FALSE)</f>
        <v>4558</v>
      </c>
      <c r="AQ52" s="12">
        <f>VLOOKUP($A52,Sheet1!$B$5:$AZ$428,41,FALSE)</f>
        <v>4172</v>
      </c>
      <c r="AR52" s="12">
        <f>VLOOKUP($A52,Sheet1!$B$5:$AZ$428,42,FALSE)</f>
        <v>90376</v>
      </c>
      <c r="AS52" s="12">
        <f>VLOOKUP($A52,Sheet1!$B$5:$AZ$428,43,FALSE)</f>
        <v>111</v>
      </c>
      <c r="AT52" s="12">
        <f>VLOOKUP($A52,Sheet1!$B$5:$AZ$428,44,FALSE)</f>
        <v>49</v>
      </c>
      <c r="AU52" s="12">
        <f>VLOOKUP($A52,Sheet1!$B$5:$AZ$428,45,FALSE)</f>
        <v>4471</v>
      </c>
      <c r="AV52" s="12">
        <f>VLOOKUP($A52,Sheet1!$B$5:$AZ$428,46,FALSE)</f>
        <v>3986</v>
      </c>
      <c r="AW52" s="12">
        <f>VLOOKUP($A52,Sheet1!$B$5:$AZ$428,47,FALSE)</f>
        <v>90524</v>
      </c>
      <c r="AX52" s="12">
        <f>VLOOKUP($A52,Sheet1!$B$5:$AZ$428,48,FALSE)</f>
        <v>101</v>
      </c>
      <c r="AY52" s="12">
        <f>VLOOKUP($A52,Sheet1!$B$5:$AZ$428,49,FALSE)</f>
        <v>34</v>
      </c>
      <c r="AZ52" s="12">
        <f>VLOOKUP($A52,Sheet1!$B$5:$AZ$428,50,FALSE)</f>
        <v>3968</v>
      </c>
      <c r="BA52" s="12">
        <f>VLOOKUP($A52,Sheet1!$B$5:$AZ$428,51,FALSE)</f>
        <v>3562</v>
      </c>
      <c r="BB52" s="12">
        <f>VLOOKUP($A52,Sheet1!$B$5:$BB$428,BB$4,FALSE)</f>
        <v>0</v>
      </c>
      <c r="BC52" s="12">
        <f>VLOOKUP($A52,Sheet1!$B$5:$BB$428,BC$4,FALSE)</f>
        <v>0</v>
      </c>
      <c r="BD52" s="12" t="e">
        <f>VLOOKUP($A52,Sheet1!$B$5:$BB$428,BD$4,FALSE)</f>
        <v>#REF!</v>
      </c>
      <c r="BE52" s="12" t="e">
        <f>VLOOKUP($A52,Sheet1!$B$5:$BB$428,BE$4,FALSE)</f>
        <v>#REF!</v>
      </c>
      <c r="BF52" s="12" t="e">
        <f>VLOOKUP($A52,Sheet1!$B$5:$BB$428,BF$4,FALSE)</f>
        <v>#REF!</v>
      </c>
      <c r="BG52" s="12" t="e">
        <f>VLOOKUP($A52,Sheet1!$B$5:$BB$428,BG$4,FALSE)</f>
        <v>#REF!</v>
      </c>
      <c r="BH52" s="12" t="e">
        <f>VLOOKUP($A52,Sheet1!$B$5:$BB$428,BH$4,FALSE)</f>
        <v>#REF!</v>
      </c>
      <c r="BI52" s="12" t="e">
        <f>VLOOKUP($A52,Sheet1!$B$5:$BB$428,BI$4,FALSE)</f>
        <v>#REF!</v>
      </c>
      <c r="BJ52" s="12" t="e">
        <f>VLOOKUP($A52,Sheet1!$B$5:$BB$428,BJ$4,FALSE)</f>
        <v>#REF!</v>
      </c>
      <c r="BK52" s="12" t="e">
        <f>VLOOKUP($A52,Sheet1!$B$5:$BB$428,BK$4,FALSE)</f>
        <v>#REF!</v>
      </c>
      <c r="BL52" s="12" t="e">
        <f>VLOOKUP($A52,Sheet1!$B$5:$BB$428,BL$4,FALSE)</f>
        <v>#REF!</v>
      </c>
      <c r="BM52" s="12" t="e">
        <f>VLOOKUP($A52,Sheet1!$B$5:$BB$428,BM$4,FALSE)</f>
        <v>#REF!</v>
      </c>
      <c r="BN52" s="12" t="e">
        <f>VLOOKUP($A52,Sheet1!$B$5:$BB$428,BN$4,FALSE)</f>
        <v>#REF!</v>
      </c>
      <c r="BO52" s="12" t="e">
        <f>VLOOKUP($A52,Sheet1!$B$5:$BB$428,BO$4,FALSE)</f>
        <v>#REF!</v>
      </c>
      <c r="BP52" s="12" t="e">
        <f>VLOOKUP($A52,Sheet1!$B$5:$BB$428,BP$4,FALSE)</f>
        <v>#REF!</v>
      </c>
      <c r="BQ52" s="12" t="e">
        <f>VLOOKUP($A52,Sheet1!$B$5:$BB$428,BQ$4,FALSE)</f>
        <v>#REF!</v>
      </c>
      <c r="BR52" s="12" t="e">
        <f>VLOOKUP($A52,Sheet1!$B$5:$BB$428,BR$4,FALSE)</f>
        <v>#REF!</v>
      </c>
      <c r="BS52" s="12" t="e">
        <f>VLOOKUP($A52,Sheet1!$B$5:$BB$428,BS$4,FALSE)</f>
        <v>#REF!</v>
      </c>
      <c r="BT52" s="12" t="e">
        <f>VLOOKUP($A52,Sheet1!$B$5:$BB$428,BT$4,FALSE)</f>
        <v>#REF!</v>
      </c>
      <c r="BU52" s="12" t="e">
        <f>VLOOKUP($A52,Sheet1!$B$5:$BB$428,BU$4,FALSE)</f>
        <v>#REF!</v>
      </c>
    </row>
    <row r="53" spans="1:73" x14ac:dyDescent="0.3">
      <c r="A53" t="s">
        <v>212</v>
      </c>
      <c r="B53" t="str">
        <f>VLOOKUP(A53,classifications!A$3:C$336,3,FALSE)</f>
        <v>Predominantly Rural</v>
      </c>
      <c r="D53" s="12">
        <f>VLOOKUP($A53,Sheet1!$B$5:$AZ$428,2,FALSE)</f>
        <v>255644</v>
      </c>
      <c r="E53" s="12">
        <f>VLOOKUP($A53,Sheet1!$B$5:$AZ$428,3,FALSE)</f>
        <v>2150</v>
      </c>
      <c r="F53" s="12">
        <f>VLOOKUP($A53,Sheet1!$B$5:$AZ$428,4,FALSE)</f>
        <v>772</v>
      </c>
      <c r="G53" s="12">
        <f>VLOOKUP($A53,Sheet1!$B$5:$AZ$428,5,FALSE)</f>
        <v>12518</v>
      </c>
      <c r="H53" s="12">
        <f>VLOOKUP($A53,Sheet1!$B$5:$AZ$428,6,FALSE)</f>
        <v>11203</v>
      </c>
      <c r="I53" s="12">
        <f>VLOOKUP($A53,Sheet1!$B$5:$AZ$428,7,FALSE)</f>
        <v>259591</v>
      </c>
      <c r="J53" s="12">
        <f>VLOOKUP($A53,Sheet1!$B$5:$AZ$428,8,FALSE)</f>
        <v>1496</v>
      </c>
      <c r="K53" s="12">
        <f>VLOOKUP($A53,Sheet1!$B$5:$AZ$428,9,FALSE)</f>
        <v>938</v>
      </c>
      <c r="L53" s="12">
        <f>VLOOKUP($A53,Sheet1!$B$5:$AZ$428,10,FALSE)</f>
        <v>14022</v>
      </c>
      <c r="M53" s="12">
        <f>VLOOKUP($A53,Sheet1!$B$5:$AZ$428,11,FALSE)</f>
        <v>12033</v>
      </c>
      <c r="N53" s="12">
        <f>VLOOKUP($A53,Sheet1!$B$5:$AZ$428,12,FALSE)</f>
        <v>263793</v>
      </c>
      <c r="O53" s="12">
        <f>VLOOKUP($A53,Sheet1!$B$5:$AZ$428,13,FALSE)</f>
        <v>1601</v>
      </c>
      <c r="P53" s="12">
        <f>VLOOKUP($A53,Sheet1!$B$5:$AZ$428,14,FALSE)</f>
        <v>927</v>
      </c>
      <c r="Q53" s="12">
        <f>VLOOKUP($A53,Sheet1!$B$5:$AZ$428,15,FALSE)</f>
        <v>14144</v>
      </c>
      <c r="R53" s="12">
        <f>VLOOKUP($A53,Sheet1!$B$5:$AZ$428,16,FALSE)</f>
        <v>11913</v>
      </c>
      <c r="S53" s="12">
        <f>VLOOKUP($A53,Sheet1!$B$5:$AZ$428,17,FALSE)</f>
        <v>267846</v>
      </c>
      <c r="T53" s="12">
        <f>VLOOKUP($A53,Sheet1!$B$5:$AZ$428,18,FALSE)</f>
        <v>1718</v>
      </c>
      <c r="U53" s="12">
        <f>VLOOKUP($A53,Sheet1!$B$5:$AZ$428,19,FALSE)</f>
        <v>815</v>
      </c>
      <c r="V53" s="12">
        <f>VLOOKUP($A53,Sheet1!$B$5:$AZ$428,20,FALSE)</f>
        <v>14773</v>
      </c>
      <c r="W53" s="12">
        <f>VLOOKUP($A53,Sheet1!$B$5:$AZ$428,21,FALSE)</f>
        <v>12941</v>
      </c>
      <c r="X53" s="12">
        <f>VLOOKUP($A53,Sheet1!$B$5:$AZ$428,22,FALSE)</f>
        <v>272421</v>
      </c>
      <c r="Y53" s="12">
        <f>VLOOKUP($A53,Sheet1!$B$5:$AZ$428,23,FALSE)</f>
        <v>1983</v>
      </c>
      <c r="Z53" s="12">
        <f>VLOOKUP($A53,Sheet1!$B$5:$AZ$428,24,FALSE)</f>
        <v>847</v>
      </c>
      <c r="AA53" s="12">
        <f>VLOOKUP($A53,Sheet1!$B$5:$AZ$428,25,FALSE)</f>
        <v>14968</v>
      </c>
      <c r="AB53" s="12">
        <f>VLOOKUP($A53,Sheet1!$B$5:$AZ$428,26,FALSE)</f>
        <v>12621</v>
      </c>
      <c r="AC53" s="12">
        <f>VLOOKUP($A53,Sheet1!$B$5:$AZ$428,27,FALSE)</f>
        <v>276731</v>
      </c>
      <c r="AD53" s="12">
        <f>VLOOKUP($A53,Sheet1!$B$5:$AZ$428,28,FALSE)</f>
        <v>1765</v>
      </c>
      <c r="AE53" s="12">
        <f>VLOOKUP($A53,Sheet1!$B$5:$AZ$428,29,FALSE)</f>
        <v>1192</v>
      </c>
      <c r="AF53" s="12">
        <f>VLOOKUP($A53,Sheet1!$B$5:$AZ$428,30,FALSE)</f>
        <v>15116</v>
      </c>
      <c r="AG53" s="12">
        <f>VLOOKUP($A53,Sheet1!$B$5:$AZ$428,31,FALSE)</f>
        <v>12748</v>
      </c>
      <c r="AH53" s="12">
        <f>VLOOKUP($A53,Sheet1!$B$5:$AZ$428,32,FALSE)</f>
        <v>280030</v>
      </c>
      <c r="AI53" s="12">
        <f>VLOOKUP($A53,Sheet1!$B$5:$AZ$428,33,FALSE)</f>
        <v>1657</v>
      </c>
      <c r="AJ53" s="12">
        <f>VLOOKUP($A53,Sheet1!$B$5:$AZ$428,34,FALSE)</f>
        <v>1165</v>
      </c>
      <c r="AK53" s="12">
        <f>VLOOKUP($A53,Sheet1!$B$5:$AZ$428,35,FALSE)</f>
        <v>16374</v>
      </c>
      <c r="AL53" s="12">
        <f>VLOOKUP($A53,Sheet1!$B$5:$AZ$428,36,FALSE)</f>
        <v>14845</v>
      </c>
      <c r="AM53" s="12">
        <f>VLOOKUP($A53,Sheet1!$B$5:$AZ$428,37,FALSE)</f>
        <v>283606</v>
      </c>
      <c r="AN53" s="12">
        <f>VLOOKUP($A53,Sheet1!$B$5:$AZ$428,38,FALSE)</f>
        <v>1879</v>
      </c>
      <c r="AO53" s="12">
        <f>VLOOKUP($A53,Sheet1!$B$5:$AZ$428,39,FALSE)</f>
        <v>1276</v>
      </c>
      <c r="AP53" s="12">
        <f>VLOOKUP($A53,Sheet1!$B$5:$AZ$428,40,FALSE)</f>
        <v>16944</v>
      </c>
      <c r="AQ53" s="12">
        <f>VLOOKUP($A53,Sheet1!$B$5:$AZ$428,41,FALSE)</f>
        <v>14906</v>
      </c>
      <c r="AR53" s="12">
        <f>VLOOKUP($A53,Sheet1!$B$5:$AZ$428,42,FALSE)</f>
        <v>288648</v>
      </c>
      <c r="AS53" s="12">
        <f>VLOOKUP($A53,Sheet1!$B$5:$AZ$428,43,FALSE)</f>
        <v>1905</v>
      </c>
      <c r="AT53" s="12">
        <f>VLOOKUP($A53,Sheet1!$B$5:$AZ$428,44,FALSE)</f>
        <v>1203</v>
      </c>
      <c r="AU53" s="12">
        <f>VLOOKUP($A53,Sheet1!$B$5:$AZ$428,45,FALSE)</f>
        <v>17659</v>
      </c>
      <c r="AV53" s="12">
        <f>VLOOKUP($A53,Sheet1!$B$5:$AZ$428,46,FALSE)</f>
        <v>14588</v>
      </c>
      <c r="AW53" s="12">
        <f>VLOOKUP($A53,Sheet1!$B$5:$AZ$428,47,FALSE)</f>
        <v>294096</v>
      </c>
      <c r="AX53" s="12">
        <f>VLOOKUP($A53,Sheet1!$B$5:$AZ$428,48,FALSE)</f>
        <v>2145</v>
      </c>
      <c r="AY53" s="12">
        <f>VLOOKUP($A53,Sheet1!$B$5:$AZ$428,49,FALSE)</f>
        <v>981</v>
      </c>
      <c r="AZ53" s="12">
        <f>VLOOKUP($A53,Sheet1!$B$5:$AZ$428,50,FALSE)</f>
        <v>15667</v>
      </c>
      <c r="BA53" s="12">
        <f>VLOOKUP($A53,Sheet1!$B$5:$AZ$428,51,FALSE)</f>
        <v>12147</v>
      </c>
      <c r="BB53" s="12">
        <f>VLOOKUP($A53,Sheet1!$B$5:$BB$428,BB$4,FALSE)</f>
        <v>0</v>
      </c>
      <c r="BC53" s="12">
        <f>VLOOKUP($A53,Sheet1!$B$5:$BB$428,BC$4,FALSE)</f>
        <v>0</v>
      </c>
      <c r="BD53" s="12" t="e">
        <f>VLOOKUP($A53,Sheet1!$B$5:$BB$428,BD$4,FALSE)</f>
        <v>#REF!</v>
      </c>
      <c r="BE53" s="12" t="e">
        <f>VLOOKUP($A53,Sheet1!$B$5:$BB$428,BE$4,FALSE)</f>
        <v>#REF!</v>
      </c>
      <c r="BF53" s="12" t="e">
        <f>VLOOKUP($A53,Sheet1!$B$5:$BB$428,BF$4,FALSE)</f>
        <v>#REF!</v>
      </c>
      <c r="BG53" s="12" t="e">
        <f>VLOOKUP($A53,Sheet1!$B$5:$BB$428,BG$4,FALSE)</f>
        <v>#REF!</v>
      </c>
      <c r="BH53" s="12" t="e">
        <f>VLOOKUP($A53,Sheet1!$B$5:$BB$428,BH$4,FALSE)</f>
        <v>#REF!</v>
      </c>
      <c r="BI53" s="12" t="e">
        <f>VLOOKUP($A53,Sheet1!$B$5:$BB$428,BI$4,FALSE)</f>
        <v>#REF!</v>
      </c>
      <c r="BJ53" s="12" t="e">
        <f>VLOOKUP($A53,Sheet1!$B$5:$BB$428,BJ$4,FALSE)</f>
        <v>#REF!</v>
      </c>
      <c r="BK53" s="12" t="e">
        <f>VLOOKUP($A53,Sheet1!$B$5:$BB$428,BK$4,FALSE)</f>
        <v>#REF!</v>
      </c>
      <c r="BL53" s="12" t="e">
        <f>VLOOKUP($A53,Sheet1!$B$5:$BB$428,BL$4,FALSE)</f>
        <v>#REF!</v>
      </c>
      <c r="BM53" s="12" t="e">
        <f>VLOOKUP($A53,Sheet1!$B$5:$BB$428,BM$4,FALSE)</f>
        <v>#REF!</v>
      </c>
      <c r="BN53" s="12" t="e">
        <f>VLOOKUP($A53,Sheet1!$B$5:$BB$428,BN$4,FALSE)</f>
        <v>#REF!</v>
      </c>
      <c r="BO53" s="12" t="e">
        <f>VLOOKUP($A53,Sheet1!$B$5:$BB$428,BO$4,FALSE)</f>
        <v>#REF!</v>
      </c>
      <c r="BP53" s="12" t="e">
        <f>VLOOKUP($A53,Sheet1!$B$5:$BB$428,BP$4,FALSE)</f>
        <v>#REF!</v>
      </c>
      <c r="BQ53" s="12" t="e">
        <f>VLOOKUP($A53,Sheet1!$B$5:$BB$428,BQ$4,FALSE)</f>
        <v>#REF!</v>
      </c>
      <c r="BR53" s="12" t="e">
        <f>VLOOKUP($A53,Sheet1!$B$5:$BB$428,BR$4,FALSE)</f>
        <v>#REF!</v>
      </c>
      <c r="BS53" s="12" t="e">
        <f>VLOOKUP($A53,Sheet1!$B$5:$BB$428,BS$4,FALSE)</f>
        <v>#REF!</v>
      </c>
      <c r="BT53" s="12" t="e">
        <f>VLOOKUP($A53,Sheet1!$B$5:$BB$428,BT$4,FALSE)</f>
        <v>#REF!</v>
      </c>
      <c r="BU53" s="12" t="e">
        <f>VLOOKUP($A53,Sheet1!$B$5:$BB$428,BU$4,FALSE)</f>
        <v>#REF!</v>
      </c>
    </row>
    <row r="54" spans="1:73" x14ac:dyDescent="0.3">
      <c r="A54" t="s">
        <v>215</v>
      </c>
      <c r="B54" t="str">
        <f>VLOOKUP(A54,classifications!A$3:C$336,3,FALSE)</f>
        <v>Predominantly Urban</v>
      </c>
      <c r="D54" s="12">
        <f>VLOOKUP($A54,Sheet1!$B$5:$AZ$428,2,FALSE)</f>
        <v>165876</v>
      </c>
      <c r="E54" s="12">
        <f>VLOOKUP($A54,Sheet1!$B$5:$AZ$428,3,FALSE)</f>
        <v>2026</v>
      </c>
      <c r="F54" s="12">
        <f>VLOOKUP($A54,Sheet1!$B$5:$AZ$428,4,FALSE)</f>
        <v>817</v>
      </c>
      <c r="G54" s="12">
        <f>VLOOKUP($A54,Sheet1!$B$5:$AZ$428,5,FALSE)</f>
        <v>10539</v>
      </c>
      <c r="H54" s="12">
        <f>VLOOKUP($A54,Sheet1!$B$5:$AZ$428,6,FALSE)</f>
        <v>10097</v>
      </c>
      <c r="I54" s="12">
        <f>VLOOKUP($A54,Sheet1!$B$5:$AZ$428,7,FALSE)</f>
        <v>168370</v>
      </c>
      <c r="J54" s="12">
        <f>VLOOKUP($A54,Sheet1!$B$5:$AZ$428,8,FALSE)</f>
        <v>1607</v>
      </c>
      <c r="K54" s="12">
        <f>VLOOKUP($A54,Sheet1!$B$5:$AZ$428,9,FALSE)</f>
        <v>892</v>
      </c>
      <c r="L54" s="12">
        <f>VLOOKUP($A54,Sheet1!$B$5:$AZ$428,10,FALSE)</f>
        <v>11376</v>
      </c>
      <c r="M54" s="12">
        <f>VLOOKUP($A54,Sheet1!$B$5:$AZ$428,11,FALSE)</f>
        <v>10059</v>
      </c>
      <c r="N54" s="12">
        <f>VLOOKUP($A54,Sheet1!$B$5:$AZ$428,12,FALSE)</f>
        <v>169993</v>
      </c>
      <c r="O54" s="12">
        <f>VLOOKUP($A54,Sheet1!$B$5:$AZ$428,13,FALSE)</f>
        <v>1444</v>
      </c>
      <c r="P54" s="12">
        <f>VLOOKUP($A54,Sheet1!$B$5:$AZ$428,14,FALSE)</f>
        <v>737</v>
      </c>
      <c r="Q54" s="12">
        <f>VLOOKUP($A54,Sheet1!$B$5:$AZ$428,15,FALSE)</f>
        <v>10652</v>
      </c>
      <c r="R54" s="12">
        <f>VLOOKUP($A54,Sheet1!$B$5:$AZ$428,16,FALSE)</f>
        <v>10117</v>
      </c>
      <c r="S54" s="12">
        <f>VLOOKUP($A54,Sheet1!$B$5:$AZ$428,17,FALSE)</f>
        <v>172548</v>
      </c>
      <c r="T54" s="12">
        <f>VLOOKUP($A54,Sheet1!$B$5:$AZ$428,18,FALSE)</f>
        <v>1641</v>
      </c>
      <c r="U54" s="12">
        <f>VLOOKUP($A54,Sheet1!$B$5:$AZ$428,19,FALSE)</f>
        <v>644</v>
      </c>
      <c r="V54" s="12">
        <f>VLOOKUP($A54,Sheet1!$B$5:$AZ$428,20,FALSE)</f>
        <v>11738</v>
      </c>
      <c r="W54" s="12">
        <f>VLOOKUP($A54,Sheet1!$B$5:$AZ$428,21,FALSE)</f>
        <v>10515</v>
      </c>
      <c r="X54" s="12">
        <f>VLOOKUP($A54,Sheet1!$B$5:$AZ$428,22,FALSE)</f>
        <v>175167</v>
      </c>
      <c r="Y54" s="12">
        <f>VLOOKUP($A54,Sheet1!$B$5:$AZ$428,23,FALSE)</f>
        <v>1632</v>
      </c>
      <c r="Z54" s="12">
        <f>VLOOKUP($A54,Sheet1!$B$5:$AZ$428,24,FALSE)</f>
        <v>743</v>
      </c>
      <c r="AA54" s="12">
        <f>VLOOKUP($A54,Sheet1!$B$5:$AZ$428,25,FALSE)</f>
        <v>11298</v>
      </c>
      <c r="AB54" s="12">
        <f>VLOOKUP($A54,Sheet1!$B$5:$AZ$428,26,FALSE)</f>
        <v>10005</v>
      </c>
      <c r="AC54" s="12">
        <f>VLOOKUP($A54,Sheet1!$B$5:$AZ$428,27,FALSE)</f>
        <v>177378</v>
      </c>
      <c r="AD54" s="12">
        <f>VLOOKUP($A54,Sheet1!$B$5:$AZ$428,28,FALSE)</f>
        <v>1592</v>
      </c>
      <c r="AE54" s="12">
        <f>VLOOKUP($A54,Sheet1!$B$5:$AZ$428,29,FALSE)</f>
        <v>731</v>
      </c>
      <c r="AF54" s="12">
        <f>VLOOKUP($A54,Sheet1!$B$5:$AZ$428,30,FALSE)</f>
        <v>11401</v>
      </c>
      <c r="AG54" s="12">
        <f>VLOOKUP($A54,Sheet1!$B$5:$AZ$428,31,FALSE)</f>
        <v>10511</v>
      </c>
      <c r="AH54" s="12">
        <f>VLOOKUP($A54,Sheet1!$B$5:$AZ$428,32,FALSE)</f>
        <v>180387</v>
      </c>
      <c r="AI54" s="12">
        <f>VLOOKUP($A54,Sheet1!$B$5:$AZ$428,33,FALSE)</f>
        <v>1469</v>
      </c>
      <c r="AJ54" s="12">
        <f>VLOOKUP($A54,Sheet1!$B$5:$AZ$428,34,FALSE)</f>
        <v>590</v>
      </c>
      <c r="AK54" s="12">
        <f>VLOOKUP($A54,Sheet1!$B$5:$AZ$428,35,FALSE)</f>
        <v>14236</v>
      </c>
      <c r="AL54" s="12">
        <f>VLOOKUP($A54,Sheet1!$B$5:$AZ$428,36,FALSE)</f>
        <v>12373</v>
      </c>
      <c r="AM54" s="12">
        <f>VLOOKUP($A54,Sheet1!$B$5:$AZ$428,37,FALSE)</f>
        <v>182643</v>
      </c>
      <c r="AN54" s="12">
        <f>VLOOKUP($A54,Sheet1!$B$5:$AZ$428,38,FALSE)</f>
        <v>1791</v>
      </c>
      <c r="AO54" s="12">
        <f>VLOOKUP($A54,Sheet1!$B$5:$AZ$428,39,FALSE)</f>
        <v>1018</v>
      </c>
      <c r="AP54" s="12">
        <f>VLOOKUP($A54,Sheet1!$B$5:$AZ$428,40,FALSE)</f>
        <v>14268</v>
      </c>
      <c r="AQ54" s="12">
        <f>VLOOKUP($A54,Sheet1!$B$5:$AZ$428,41,FALSE)</f>
        <v>13136</v>
      </c>
      <c r="AR54" s="12">
        <f>VLOOKUP($A54,Sheet1!$B$5:$AZ$428,42,FALSE)</f>
        <v>185851</v>
      </c>
      <c r="AS54" s="12">
        <f>VLOOKUP($A54,Sheet1!$B$5:$AZ$428,43,FALSE)</f>
        <v>1892</v>
      </c>
      <c r="AT54" s="12">
        <f>VLOOKUP($A54,Sheet1!$B$5:$AZ$428,44,FALSE)</f>
        <v>771</v>
      </c>
      <c r="AU54" s="12">
        <f>VLOOKUP($A54,Sheet1!$B$5:$AZ$428,45,FALSE)</f>
        <v>15749</v>
      </c>
      <c r="AV54" s="12">
        <f>VLOOKUP($A54,Sheet1!$B$5:$AZ$428,46,FALSE)</f>
        <v>13881</v>
      </c>
      <c r="AW54" s="12">
        <f>VLOOKUP($A54,Sheet1!$B$5:$AZ$428,47,FALSE)</f>
        <v>188416</v>
      </c>
      <c r="AX54" s="12">
        <f>VLOOKUP($A54,Sheet1!$B$5:$AZ$428,48,FALSE)</f>
        <v>2248</v>
      </c>
      <c r="AY54" s="12">
        <f>VLOOKUP($A54,Sheet1!$B$5:$AZ$428,49,FALSE)</f>
        <v>581</v>
      </c>
      <c r="AZ54" s="12">
        <f>VLOOKUP($A54,Sheet1!$B$5:$AZ$428,50,FALSE)</f>
        <v>13568</v>
      </c>
      <c r="BA54" s="12">
        <f>VLOOKUP($A54,Sheet1!$B$5:$AZ$428,51,FALSE)</f>
        <v>12808</v>
      </c>
      <c r="BB54" s="12">
        <f>VLOOKUP($A54,Sheet1!$B$5:$BB$428,BB$4,FALSE)</f>
        <v>0</v>
      </c>
      <c r="BC54" s="12">
        <f>VLOOKUP($A54,Sheet1!$B$5:$BB$428,BC$4,FALSE)</f>
        <v>0</v>
      </c>
      <c r="BD54" s="12" t="e">
        <f>VLOOKUP($A54,Sheet1!$B$5:$BB$428,BD$4,FALSE)</f>
        <v>#REF!</v>
      </c>
      <c r="BE54" s="12" t="e">
        <f>VLOOKUP($A54,Sheet1!$B$5:$BB$428,BE$4,FALSE)</f>
        <v>#REF!</v>
      </c>
      <c r="BF54" s="12" t="e">
        <f>VLOOKUP($A54,Sheet1!$B$5:$BB$428,BF$4,FALSE)</f>
        <v>#REF!</v>
      </c>
      <c r="BG54" s="12" t="e">
        <f>VLOOKUP($A54,Sheet1!$B$5:$BB$428,BG$4,FALSE)</f>
        <v>#REF!</v>
      </c>
      <c r="BH54" s="12" t="e">
        <f>VLOOKUP($A54,Sheet1!$B$5:$BB$428,BH$4,FALSE)</f>
        <v>#REF!</v>
      </c>
      <c r="BI54" s="12" t="e">
        <f>VLOOKUP($A54,Sheet1!$B$5:$BB$428,BI$4,FALSE)</f>
        <v>#REF!</v>
      </c>
      <c r="BJ54" s="12" t="e">
        <f>VLOOKUP($A54,Sheet1!$B$5:$BB$428,BJ$4,FALSE)</f>
        <v>#REF!</v>
      </c>
      <c r="BK54" s="12" t="e">
        <f>VLOOKUP($A54,Sheet1!$B$5:$BB$428,BK$4,FALSE)</f>
        <v>#REF!</v>
      </c>
      <c r="BL54" s="12" t="e">
        <f>VLOOKUP($A54,Sheet1!$B$5:$BB$428,BL$4,FALSE)</f>
        <v>#REF!</v>
      </c>
      <c r="BM54" s="12" t="e">
        <f>VLOOKUP($A54,Sheet1!$B$5:$BB$428,BM$4,FALSE)</f>
        <v>#REF!</v>
      </c>
      <c r="BN54" s="12" t="e">
        <f>VLOOKUP($A54,Sheet1!$B$5:$BB$428,BN$4,FALSE)</f>
        <v>#REF!</v>
      </c>
      <c r="BO54" s="12" t="e">
        <f>VLOOKUP($A54,Sheet1!$B$5:$BB$428,BO$4,FALSE)</f>
        <v>#REF!</v>
      </c>
      <c r="BP54" s="12" t="e">
        <f>VLOOKUP($A54,Sheet1!$B$5:$BB$428,BP$4,FALSE)</f>
        <v>#REF!</v>
      </c>
      <c r="BQ54" s="12" t="e">
        <f>VLOOKUP($A54,Sheet1!$B$5:$BB$428,BQ$4,FALSE)</f>
        <v>#REF!</v>
      </c>
      <c r="BR54" s="12" t="e">
        <f>VLOOKUP($A54,Sheet1!$B$5:$BB$428,BR$4,FALSE)</f>
        <v>#REF!</v>
      </c>
      <c r="BS54" s="12" t="e">
        <f>VLOOKUP($A54,Sheet1!$B$5:$BB$428,BS$4,FALSE)</f>
        <v>#REF!</v>
      </c>
      <c r="BT54" s="12" t="e">
        <f>VLOOKUP($A54,Sheet1!$B$5:$BB$428,BT$4,FALSE)</f>
        <v>#REF!</v>
      </c>
      <c r="BU54" s="12" t="e">
        <f>VLOOKUP($A54,Sheet1!$B$5:$BB$428,BU$4,FALSE)</f>
        <v>#REF!</v>
      </c>
    </row>
    <row r="55" spans="1:73" x14ac:dyDescent="0.3">
      <c r="A55" t="s">
        <v>217</v>
      </c>
      <c r="B55" t="str">
        <f>VLOOKUP(A55,classifications!A$3:C$336,3,FALSE)</f>
        <v>Predominantly Urban</v>
      </c>
      <c r="D55" s="12">
        <f>VLOOKUP($A55,Sheet1!$B$5:$AZ$428,2,FALSE)</f>
        <v>168491</v>
      </c>
      <c r="E55" s="12">
        <f>VLOOKUP($A55,Sheet1!$B$5:$AZ$428,3,FALSE)</f>
        <v>838</v>
      </c>
      <c r="F55" s="12">
        <f>VLOOKUP($A55,Sheet1!$B$5:$AZ$428,4,FALSE)</f>
        <v>731</v>
      </c>
      <c r="G55" s="12">
        <f>VLOOKUP($A55,Sheet1!$B$5:$AZ$428,5,FALSE)</f>
        <v>7709</v>
      </c>
      <c r="H55" s="12">
        <f>VLOOKUP($A55,Sheet1!$B$5:$AZ$428,6,FALSE)</f>
        <v>7485</v>
      </c>
      <c r="I55" s="12">
        <f>VLOOKUP($A55,Sheet1!$B$5:$AZ$428,7,FALSE)</f>
        <v>169379</v>
      </c>
      <c r="J55" s="12">
        <f>VLOOKUP($A55,Sheet1!$B$5:$AZ$428,8,FALSE)</f>
        <v>851</v>
      </c>
      <c r="K55" s="12">
        <f>VLOOKUP($A55,Sheet1!$B$5:$AZ$428,9,FALSE)</f>
        <v>544</v>
      </c>
      <c r="L55" s="12">
        <f>VLOOKUP($A55,Sheet1!$B$5:$AZ$428,10,FALSE)</f>
        <v>7701</v>
      </c>
      <c r="M55" s="12">
        <f>VLOOKUP($A55,Sheet1!$B$5:$AZ$428,11,FALSE)</f>
        <v>7777</v>
      </c>
      <c r="N55" s="12">
        <f>VLOOKUP($A55,Sheet1!$B$5:$AZ$428,12,FALSE)</f>
        <v>170311</v>
      </c>
      <c r="O55" s="12">
        <f>VLOOKUP($A55,Sheet1!$B$5:$AZ$428,13,FALSE)</f>
        <v>707</v>
      </c>
      <c r="P55" s="12">
        <f>VLOOKUP($A55,Sheet1!$B$5:$AZ$428,14,FALSE)</f>
        <v>501</v>
      </c>
      <c r="Q55" s="12">
        <f>VLOOKUP($A55,Sheet1!$B$5:$AZ$428,15,FALSE)</f>
        <v>7820</v>
      </c>
      <c r="R55" s="12">
        <f>VLOOKUP($A55,Sheet1!$B$5:$AZ$428,16,FALSE)</f>
        <v>7531</v>
      </c>
      <c r="S55" s="12">
        <f>VLOOKUP($A55,Sheet1!$B$5:$AZ$428,17,FALSE)</f>
        <v>171590</v>
      </c>
      <c r="T55" s="12">
        <f>VLOOKUP($A55,Sheet1!$B$5:$AZ$428,18,FALSE)</f>
        <v>825</v>
      </c>
      <c r="U55" s="12">
        <f>VLOOKUP($A55,Sheet1!$B$5:$AZ$428,19,FALSE)</f>
        <v>449</v>
      </c>
      <c r="V55" s="12">
        <f>VLOOKUP($A55,Sheet1!$B$5:$AZ$428,20,FALSE)</f>
        <v>8217</v>
      </c>
      <c r="W55" s="12">
        <f>VLOOKUP($A55,Sheet1!$B$5:$AZ$428,21,FALSE)</f>
        <v>8103</v>
      </c>
      <c r="X55" s="12">
        <f>VLOOKUP($A55,Sheet1!$B$5:$AZ$428,22,FALSE)</f>
        <v>172719</v>
      </c>
      <c r="Y55" s="12">
        <f>VLOOKUP($A55,Sheet1!$B$5:$AZ$428,23,FALSE)</f>
        <v>1058</v>
      </c>
      <c r="Z55" s="12">
        <f>VLOOKUP($A55,Sheet1!$B$5:$AZ$428,24,FALSE)</f>
        <v>422</v>
      </c>
      <c r="AA55" s="12">
        <f>VLOOKUP($A55,Sheet1!$B$5:$AZ$428,25,FALSE)</f>
        <v>8321</v>
      </c>
      <c r="AB55" s="12">
        <f>VLOOKUP($A55,Sheet1!$B$5:$AZ$428,26,FALSE)</f>
        <v>8284</v>
      </c>
      <c r="AC55" s="12">
        <f>VLOOKUP($A55,Sheet1!$B$5:$AZ$428,27,FALSE)</f>
        <v>174197</v>
      </c>
      <c r="AD55" s="12">
        <f>VLOOKUP($A55,Sheet1!$B$5:$AZ$428,28,FALSE)</f>
        <v>1012</v>
      </c>
      <c r="AE55" s="12">
        <f>VLOOKUP($A55,Sheet1!$B$5:$AZ$428,29,FALSE)</f>
        <v>610</v>
      </c>
      <c r="AF55" s="12">
        <f>VLOOKUP($A55,Sheet1!$B$5:$AZ$428,30,FALSE)</f>
        <v>8686</v>
      </c>
      <c r="AG55" s="12">
        <f>VLOOKUP($A55,Sheet1!$B$5:$AZ$428,31,FALSE)</f>
        <v>8223</v>
      </c>
      <c r="AH55" s="12">
        <f>VLOOKUP($A55,Sheet1!$B$5:$AZ$428,32,FALSE)</f>
        <v>176194</v>
      </c>
      <c r="AI55" s="12">
        <f>VLOOKUP($A55,Sheet1!$B$5:$AZ$428,33,FALSE)</f>
        <v>885</v>
      </c>
      <c r="AJ55" s="12">
        <f>VLOOKUP($A55,Sheet1!$B$5:$AZ$428,34,FALSE)</f>
        <v>643</v>
      </c>
      <c r="AK55" s="12">
        <f>VLOOKUP($A55,Sheet1!$B$5:$AZ$428,35,FALSE)</f>
        <v>10596</v>
      </c>
      <c r="AL55" s="12">
        <f>VLOOKUP($A55,Sheet1!$B$5:$AZ$428,36,FALSE)</f>
        <v>9352</v>
      </c>
      <c r="AM55" s="12">
        <f>VLOOKUP($A55,Sheet1!$B$5:$AZ$428,37,FALSE)</f>
        <v>177079</v>
      </c>
      <c r="AN55" s="12">
        <f>VLOOKUP($A55,Sheet1!$B$5:$AZ$428,38,FALSE)</f>
        <v>1001</v>
      </c>
      <c r="AO55" s="12">
        <f>VLOOKUP($A55,Sheet1!$B$5:$AZ$428,39,FALSE)</f>
        <v>778</v>
      </c>
      <c r="AP55" s="12">
        <f>VLOOKUP($A55,Sheet1!$B$5:$AZ$428,40,FALSE)</f>
        <v>9715</v>
      </c>
      <c r="AQ55" s="12">
        <f>VLOOKUP($A55,Sheet1!$B$5:$AZ$428,41,FALSE)</f>
        <v>9371</v>
      </c>
      <c r="AR55" s="12">
        <f>VLOOKUP($A55,Sheet1!$B$5:$AZ$428,42,FALSE)</f>
        <v>178388</v>
      </c>
      <c r="AS55" s="12">
        <f>VLOOKUP($A55,Sheet1!$B$5:$AZ$428,43,FALSE)</f>
        <v>918</v>
      </c>
      <c r="AT55" s="12">
        <f>VLOOKUP($A55,Sheet1!$B$5:$AZ$428,44,FALSE)</f>
        <v>625</v>
      </c>
      <c r="AU55" s="12">
        <f>VLOOKUP($A55,Sheet1!$B$5:$AZ$428,45,FALSE)</f>
        <v>10759</v>
      </c>
      <c r="AV55" s="12">
        <f>VLOOKUP($A55,Sheet1!$B$5:$AZ$428,46,FALSE)</f>
        <v>10091</v>
      </c>
      <c r="AW55" s="12">
        <f>VLOOKUP($A55,Sheet1!$B$5:$AZ$428,47,FALSE)</f>
        <v>179549</v>
      </c>
      <c r="AX55" s="12">
        <f>VLOOKUP($A55,Sheet1!$B$5:$AZ$428,48,FALSE)</f>
        <v>909</v>
      </c>
      <c r="AY55" s="12">
        <f>VLOOKUP($A55,Sheet1!$B$5:$AZ$428,49,FALSE)</f>
        <v>518</v>
      </c>
      <c r="AZ55" s="12">
        <f>VLOOKUP($A55,Sheet1!$B$5:$AZ$428,50,FALSE)</f>
        <v>9636</v>
      </c>
      <c r="BA55" s="12">
        <f>VLOOKUP($A55,Sheet1!$B$5:$AZ$428,51,FALSE)</f>
        <v>8877</v>
      </c>
      <c r="BB55" s="12">
        <f>VLOOKUP($A55,Sheet1!$B$5:$BB$428,BB$4,FALSE)</f>
        <v>0</v>
      </c>
      <c r="BC55" s="12">
        <f>VLOOKUP($A55,Sheet1!$B$5:$BB$428,BC$4,FALSE)</f>
        <v>0</v>
      </c>
      <c r="BD55" s="12" t="e">
        <f>VLOOKUP($A55,Sheet1!$B$5:$BB$428,BD$4,FALSE)</f>
        <v>#REF!</v>
      </c>
      <c r="BE55" s="12" t="e">
        <f>VLOOKUP($A55,Sheet1!$B$5:$BB$428,BE$4,FALSE)</f>
        <v>#REF!</v>
      </c>
      <c r="BF55" s="12" t="e">
        <f>VLOOKUP($A55,Sheet1!$B$5:$BB$428,BF$4,FALSE)</f>
        <v>#REF!</v>
      </c>
      <c r="BG55" s="12" t="e">
        <f>VLOOKUP($A55,Sheet1!$B$5:$BB$428,BG$4,FALSE)</f>
        <v>#REF!</v>
      </c>
      <c r="BH55" s="12" t="e">
        <f>VLOOKUP($A55,Sheet1!$B$5:$BB$428,BH$4,FALSE)</f>
        <v>#REF!</v>
      </c>
      <c r="BI55" s="12" t="e">
        <f>VLOOKUP($A55,Sheet1!$B$5:$BB$428,BI$4,FALSE)</f>
        <v>#REF!</v>
      </c>
      <c r="BJ55" s="12" t="e">
        <f>VLOOKUP($A55,Sheet1!$B$5:$BB$428,BJ$4,FALSE)</f>
        <v>#REF!</v>
      </c>
      <c r="BK55" s="12" t="e">
        <f>VLOOKUP($A55,Sheet1!$B$5:$BB$428,BK$4,FALSE)</f>
        <v>#REF!</v>
      </c>
      <c r="BL55" s="12" t="e">
        <f>VLOOKUP($A55,Sheet1!$B$5:$BB$428,BL$4,FALSE)</f>
        <v>#REF!</v>
      </c>
      <c r="BM55" s="12" t="e">
        <f>VLOOKUP($A55,Sheet1!$B$5:$BB$428,BM$4,FALSE)</f>
        <v>#REF!</v>
      </c>
      <c r="BN55" s="12" t="e">
        <f>VLOOKUP($A55,Sheet1!$B$5:$BB$428,BN$4,FALSE)</f>
        <v>#REF!</v>
      </c>
      <c r="BO55" s="12" t="e">
        <f>VLOOKUP($A55,Sheet1!$B$5:$BB$428,BO$4,FALSE)</f>
        <v>#REF!</v>
      </c>
      <c r="BP55" s="12" t="e">
        <f>VLOOKUP($A55,Sheet1!$B$5:$BB$428,BP$4,FALSE)</f>
        <v>#REF!</v>
      </c>
      <c r="BQ55" s="12" t="e">
        <f>VLOOKUP($A55,Sheet1!$B$5:$BB$428,BQ$4,FALSE)</f>
        <v>#REF!</v>
      </c>
      <c r="BR55" s="12" t="e">
        <f>VLOOKUP($A55,Sheet1!$B$5:$BB$428,BR$4,FALSE)</f>
        <v>#REF!</v>
      </c>
      <c r="BS55" s="12" t="e">
        <f>VLOOKUP($A55,Sheet1!$B$5:$BB$428,BS$4,FALSE)</f>
        <v>#REF!</v>
      </c>
      <c r="BT55" s="12" t="e">
        <f>VLOOKUP($A55,Sheet1!$B$5:$BB$428,BT$4,FALSE)</f>
        <v>#REF!</v>
      </c>
      <c r="BU55" s="12" t="e">
        <f>VLOOKUP($A55,Sheet1!$B$5:$BB$428,BU$4,FALSE)</f>
        <v>#REF!</v>
      </c>
    </row>
    <row r="56" spans="1:73" x14ac:dyDescent="0.3">
      <c r="A56" t="s">
        <v>219</v>
      </c>
      <c r="B56" t="str">
        <f>VLOOKUP(A56,classifications!A$3:C$336,3,FALSE)</f>
        <v>Predominantly Urban</v>
      </c>
      <c r="D56" s="12">
        <f>VLOOKUP($A56,Sheet1!$B$5:$AZ$428,2,FALSE)</f>
        <v>115645</v>
      </c>
      <c r="E56" s="12">
        <f>VLOOKUP($A56,Sheet1!$B$5:$AZ$428,3,FALSE)</f>
        <v>1175</v>
      </c>
      <c r="F56" s="12">
        <f>VLOOKUP($A56,Sheet1!$B$5:$AZ$428,4,FALSE)</f>
        <v>612</v>
      </c>
      <c r="G56" s="12">
        <f>VLOOKUP($A56,Sheet1!$B$5:$AZ$428,5,FALSE)</f>
        <v>6975</v>
      </c>
      <c r="H56" s="12">
        <f>VLOOKUP($A56,Sheet1!$B$5:$AZ$428,6,FALSE)</f>
        <v>7242</v>
      </c>
      <c r="I56" s="12">
        <f>VLOOKUP($A56,Sheet1!$B$5:$AZ$428,7,FALSE)</f>
        <v>116058</v>
      </c>
      <c r="J56" s="12">
        <f>VLOOKUP($A56,Sheet1!$B$5:$AZ$428,8,FALSE)</f>
        <v>1033</v>
      </c>
      <c r="K56" s="12">
        <f>VLOOKUP($A56,Sheet1!$B$5:$AZ$428,9,FALSE)</f>
        <v>916</v>
      </c>
      <c r="L56" s="12">
        <f>VLOOKUP($A56,Sheet1!$B$5:$AZ$428,10,FALSE)</f>
        <v>7280</v>
      </c>
      <c r="M56" s="12">
        <f>VLOOKUP($A56,Sheet1!$B$5:$AZ$428,11,FALSE)</f>
        <v>7403</v>
      </c>
      <c r="N56" s="12">
        <f>VLOOKUP($A56,Sheet1!$B$5:$AZ$428,12,FALSE)</f>
        <v>115788</v>
      </c>
      <c r="O56" s="12">
        <f>VLOOKUP($A56,Sheet1!$B$5:$AZ$428,13,FALSE)</f>
        <v>816</v>
      </c>
      <c r="P56" s="12">
        <f>VLOOKUP($A56,Sheet1!$B$5:$AZ$428,14,FALSE)</f>
        <v>899</v>
      </c>
      <c r="Q56" s="12">
        <f>VLOOKUP($A56,Sheet1!$B$5:$AZ$428,15,FALSE)</f>
        <v>6996</v>
      </c>
      <c r="R56" s="12">
        <f>VLOOKUP($A56,Sheet1!$B$5:$AZ$428,16,FALSE)</f>
        <v>7531</v>
      </c>
      <c r="S56" s="12">
        <f>VLOOKUP($A56,Sheet1!$B$5:$AZ$428,17,FALSE)</f>
        <v>116379</v>
      </c>
      <c r="T56" s="12">
        <f>VLOOKUP($A56,Sheet1!$B$5:$AZ$428,18,FALSE)</f>
        <v>999</v>
      </c>
      <c r="U56" s="12">
        <f>VLOOKUP($A56,Sheet1!$B$5:$AZ$428,19,FALSE)</f>
        <v>1012</v>
      </c>
      <c r="V56" s="12">
        <f>VLOOKUP($A56,Sheet1!$B$5:$AZ$428,20,FALSE)</f>
        <v>7667</v>
      </c>
      <c r="W56" s="12">
        <f>VLOOKUP($A56,Sheet1!$B$5:$AZ$428,21,FALSE)</f>
        <v>7473</v>
      </c>
      <c r="X56" s="12">
        <f>VLOOKUP($A56,Sheet1!$B$5:$AZ$428,22,FALSE)</f>
        <v>116592</v>
      </c>
      <c r="Y56" s="12">
        <f>VLOOKUP($A56,Sheet1!$B$5:$AZ$428,23,FALSE)</f>
        <v>1007</v>
      </c>
      <c r="Z56" s="12">
        <f>VLOOKUP($A56,Sheet1!$B$5:$AZ$428,24,FALSE)</f>
        <v>899</v>
      </c>
      <c r="AA56" s="12">
        <f>VLOOKUP($A56,Sheet1!$B$5:$AZ$428,25,FALSE)</f>
        <v>7468</v>
      </c>
      <c r="AB56" s="12">
        <f>VLOOKUP($A56,Sheet1!$B$5:$AZ$428,26,FALSE)</f>
        <v>7573</v>
      </c>
      <c r="AC56" s="12">
        <f>VLOOKUP($A56,Sheet1!$B$5:$AZ$428,27,FALSE)</f>
        <v>117217</v>
      </c>
      <c r="AD56" s="12">
        <f>VLOOKUP($A56,Sheet1!$B$5:$AZ$428,28,FALSE)</f>
        <v>1028</v>
      </c>
      <c r="AE56" s="12">
        <f>VLOOKUP($A56,Sheet1!$B$5:$AZ$428,29,FALSE)</f>
        <v>975</v>
      </c>
      <c r="AF56" s="12">
        <f>VLOOKUP($A56,Sheet1!$B$5:$AZ$428,30,FALSE)</f>
        <v>7727</v>
      </c>
      <c r="AG56" s="12">
        <f>VLOOKUP($A56,Sheet1!$B$5:$AZ$428,31,FALSE)</f>
        <v>7308</v>
      </c>
      <c r="AH56" s="12">
        <f>VLOOKUP($A56,Sheet1!$B$5:$AZ$428,32,FALSE)</f>
        <v>117128</v>
      </c>
      <c r="AI56" s="12">
        <f>VLOOKUP($A56,Sheet1!$B$5:$AZ$428,33,FALSE)</f>
        <v>904</v>
      </c>
      <c r="AJ56" s="12">
        <f>VLOOKUP($A56,Sheet1!$B$5:$AZ$428,34,FALSE)</f>
        <v>907</v>
      </c>
      <c r="AK56" s="12">
        <f>VLOOKUP($A56,Sheet1!$B$5:$AZ$428,35,FALSE)</f>
        <v>8742</v>
      </c>
      <c r="AL56" s="12">
        <f>VLOOKUP($A56,Sheet1!$B$5:$AZ$428,36,FALSE)</f>
        <v>8927</v>
      </c>
      <c r="AM56" s="12">
        <f>VLOOKUP($A56,Sheet1!$B$5:$AZ$428,37,FALSE)</f>
        <v>117090</v>
      </c>
      <c r="AN56" s="12">
        <f>VLOOKUP($A56,Sheet1!$B$5:$AZ$428,38,FALSE)</f>
        <v>1096</v>
      </c>
      <c r="AO56" s="12">
        <f>VLOOKUP($A56,Sheet1!$B$5:$AZ$428,39,FALSE)</f>
        <v>947</v>
      </c>
      <c r="AP56" s="12">
        <f>VLOOKUP($A56,Sheet1!$B$5:$AZ$428,40,FALSE)</f>
        <v>8612</v>
      </c>
      <c r="AQ56" s="12">
        <f>VLOOKUP($A56,Sheet1!$B$5:$AZ$428,41,FALSE)</f>
        <v>8868</v>
      </c>
      <c r="AR56" s="12">
        <f>VLOOKUP($A56,Sheet1!$B$5:$AZ$428,42,FALSE)</f>
        <v>116306</v>
      </c>
      <c r="AS56" s="12">
        <f>VLOOKUP($A56,Sheet1!$B$5:$AZ$428,43,FALSE)</f>
        <v>1036</v>
      </c>
      <c r="AT56" s="12">
        <f>VLOOKUP($A56,Sheet1!$B$5:$AZ$428,44,FALSE)</f>
        <v>1411</v>
      </c>
      <c r="AU56" s="12">
        <f>VLOOKUP($A56,Sheet1!$B$5:$AZ$428,45,FALSE)</f>
        <v>8629</v>
      </c>
      <c r="AV56" s="12">
        <f>VLOOKUP($A56,Sheet1!$B$5:$AZ$428,46,FALSE)</f>
        <v>9110</v>
      </c>
      <c r="AW56" s="12">
        <f>VLOOKUP($A56,Sheet1!$B$5:$AZ$428,47,FALSE)</f>
        <v>116043</v>
      </c>
      <c r="AX56" s="12">
        <f>VLOOKUP($A56,Sheet1!$B$5:$AZ$428,48,FALSE)</f>
        <v>1068</v>
      </c>
      <c r="AY56" s="12">
        <f>VLOOKUP($A56,Sheet1!$B$5:$AZ$428,49,FALSE)</f>
        <v>778</v>
      </c>
      <c r="AZ56" s="12">
        <f>VLOOKUP($A56,Sheet1!$B$5:$AZ$428,50,FALSE)</f>
        <v>7758</v>
      </c>
      <c r="BA56" s="12">
        <f>VLOOKUP($A56,Sheet1!$B$5:$AZ$428,51,FALSE)</f>
        <v>8190</v>
      </c>
      <c r="BB56" s="12">
        <f>VLOOKUP($A56,Sheet1!$B$5:$BB$428,BB$4,FALSE)</f>
        <v>0</v>
      </c>
      <c r="BC56" s="12">
        <f>VLOOKUP($A56,Sheet1!$B$5:$BB$428,BC$4,FALSE)</f>
        <v>0</v>
      </c>
      <c r="BD56" s="12" t="e">
        <f>VLOOKUP($A56,Sheet1!$B$5:$BB$428,BD$4,FALSE)</f>
        <v>#REF!</v>
      </c>
      <c r="BE56" s="12" t="e">
        <f>VLOOKUP($A56,Sheet1!$B$5:$BB$428,BE$4,FALSE)</f>
        <v>#REF!</v>
      </c>
      <c r="BF56" s="12" t="e">
        <f>VLOOKUP($A56,Sheet1!$B$5:$BB$428,BF$4,FALSE)</f>
        <v>#REF!</v>
      </c>
      <c r="BG56" s="12" t="e">
        <f>VLOOKUP($A56,Sheet1!$B$5:$BB$428,BG$4,FALSE)</f>
        <v>#REF!</v>
      </c>
      <c r="BH56" s="12" t="e">
        <f>VLOOKUP($A56,Sheet1!$B$5:$BB$428,BH$4,FALSE)</f>
        <v>#REF!</v>
      </c>
      <c r="BI56" s="12" t="e">
        <f>VLOOKUP($A56,Sheet1!$B$5:$BB$428,BI$4,FALSE)</f>
        <v>#REF!</v>
      </c>
      <c r="BJ56" s="12" t="e">
        <f>VLOOKUP($A56,Sheet1!$B$5:$BB$428,BJ$4,FALSE)</f>
        <v>#REF!</v>
      </c>
      <c r="BK56" s="12" t="e">
        <f>VLOOKUP($A56,Sheet1!$B$5:$BB$428,BK$4,FALSE)</f>
        <v>#REF!</v>
      </c>
      <c r="BL56" s="12" t="e">
        <f>VLOOKUP($A56,Sheet1!$B$5:$BB$428,BL$4,FALSE)</f>
        <v>#REF!</v>
      </c>
      <c r="BM56" s="12" t="e">
        <f>VLOOKUP($A56,Sheet1!$B$5:$BB$428,BM$4,FALSE)</f>
        <v>#REF!</v>
      </c>
      <c r="BN56" s="12" t="e">
        <f>VLOOKUP($A56,Sheet1!$B$5:$BB$428,BN$4,FALSE)</f>
        <v>#REF!</v>
      </c>
      <c r="BO56" s="12" t="e">
        <f>VLOOKUP($A56,Sheet1!$B$5:$BB$428,BO$4,FALSE)</f>
        <v>#REF!</v>
      </c>
      <c r="BP56" s="12" t="e">
        <f>VLOOKUP($A56,Sheet1!$B$5:$BB$428,BP$4,FALSE)</f>
        <v>#REF!</v>
      </c>
      <c r="BQ56" s="12" t="e">
        <f>VLOOKUP($A56,Sheet1!$B$5:$BB$428,BQ$4,FALSE)</f>
        <v>#REF!</v>
      </c>
      <c r="BR56" s="12" t="e">
        <f>VLOOKUP($A56,Sheet1!$B$5:$BB$428,BR$4,FALSE)</f>
        <v>#REF!</v>
      </c>
      <c r="BS56" s="12" t="e">
        <f>VLOOKUP($A56,Sheet1!$B$5:$BB$428,BS$4,FALSE)</f>
        <v>#REF!</v>
      </c>
      <c r="BT56" s="12" t="e">
        <f>VLOOKUP($A56,Sheet1!$B$5:$BB$428,BT$4,FALSE)</f>
        <v>#REF!</v>
      </c>
      <c r="BU56" s="12" t="e">
        <f>VLOOKUP($A56,Sheet1!$B$5:$BB$428,BU$4,FALSE)</f>
        <v>#REF!</v>
      </c>
    </row>
    <row r="57" spans="1:73" x14ac:dyDescent="0.3">
      <c r="A57" t="s">
        <v>221</v>
      </c>
      <c r="B57" t="str">
        <f>VLOOKUP(A57,classifications!A$3:C$336,3,FALSE)</f>
        <v>Urban with Significant Rural</v>
      </c>
      <c r="D57" s="12">
        <f>VLOOKUP($A57,Sheet1!$B$5:$AZ$428,2,FALSE)</f>
        <v>142252</v>
      </c>
      <c r="E57" s="12">
        <f>VLOOKUP($A57,Sheet1!$B$5:$AZ$428,3,FALSE)</f>
        <v>821</v>
      </c>
      <c r="F57" s="12">
        <f>VLOOKUP($A57,Sheet1!$B$5:$AZ$428,4,FALSE)</f>
        <v>391</v>
      </c>
      <c r="G57" s="12">
        <f>VLOOKUP($A57,Sheet1!$B$5:$AZ$428,5,FALSE)</f>
        <v>6462</v>
      </c>
      <c r="H57" s="12">
        <f>VLOOKUP($A57,Sheet1!$B$5:$AZ$428,6,FALSE)</f>
        <v>6778</v>
      </c>
      <c r="I57" s="12">
        <f>VLOOKUP($A57,Sheet1!$B$5:$AZ$428,7,FALSE)</f>
        <v>142936</v>
      </c>
      <c r="J57" s="12">
        <f>VLOOKUP($A57,Sheet1!$B$5:$AZ$428,8,FALSE)</f>
        <v>794</v>
      </c>
      <c r="K57" s="12">
        <f>VLOOKUP($A57,Sheet1!$B$5:$AZ$428,9,FALSE)</f>
        <v>672</v>
      </c>
      <c r="L57" s="12">
        <f>VLOOKUP($A57,Sheet1!$B$5:$AZ$428,10,FALSE)</f>
        <v>6949</v>
      </c>
      <c r="M57" s="12">
        <f>VLOOKUP($A57,Sheet1!$B$5:$AZ$428,11,FALSE)</f>
        <v>7212</v>
      </c>
      <c r="N57" s="12">
        <f>VLOOKUP($A57,Sheet1!$B$5:$AZ$428,12,FALSE)</f>
        <v>143822</v>
      </c>
      <c r="O57" s="12">
        <f>VLOOKUP($A57,Sheet1!$B$5:$AZ$428,13,FALSE)</f>
        <v>816</v>
      </c>
      <c r="P57" s="12">
        <f>VLOOKUP($A57,Sheet1!$B$5:$AZ$428,14,FALSE)</f>
        <v>614</v>
      </c>
      <c r="Q57" s="12">
        <f>VLOOKUP($A57,Sheet1!$B$5:$AZ$428,15,FALSE)</f>
        <v>6822</v>
      </c>
      <c r="R57" s="12">
        <f>VLOOKUP($A57,Sheet1!$B$5:$AZ$428,16,FALSE)</f>
        <v>6967</v>
      </c>
      <c r="S57" s="12">
        <f>VLOOKUP($A57,Sheet1!$B$5:$AZ$428,17,FALSE)</f>
        <v>144520</v>
      </c>
      <c r="T57" s="12">
        <f>VLOOKUP($A57,Sheet1!$B$5:$AZ$428,18,FALSE)</f>
        <v>1019</v>
      </c>
      <c r="U57" s="12">
        <f>VLOOKUP($A57,Sheet1!$B$5:$AZ$428,19,FALSE)</f>
        <v>605</v>
      </c>
      <c r="V57" s="12">
        <f>VLOOKUP($A57,Sheet1!$B$5:$AZ$428,20,FALSE)</f>
        <v>7388</v>
      </c>
      <c r="W57" s="12">
        <f>VLOOKUP($A57,Sheet1!$B$5:$AZ$428,21,FALSE)</f>
        <v>7393</v>
      </c>
      <c r="X57" s="12">
        <f>VLOOKUP($A57,Sheet1!$B$5:$AZ$428,22,FALSE)</f>
        <v>145554</v>
      </c>
      <c r="Y57" s="12">
        <f>VLOOKUP($A57,Sheet1!$B$5:$AZ$428,23,FALSE)</f>
        <v>1126</v>
      </c>
      <c r="Z57" s="12">
        <f>VLOOKUP($A57,Sheet1!$B$5:$AZ$428,24,FALSE)</f>
        <v>699</v>
      </c>
      <c r="AA57" s="12">
        <f>VLOOKUP($A57,Sheet1!$B$5:$AZ$428,25,FALSE)</f>
        <v>7273</v>
      </c>
      <c r="AB57" s="12">
        <f>VLOOKUP($A57,Sheet1!$B$5:$AZ$428,26,FALSE)</f>
        <v>7518</v>
      </c>
      <c r="AC57" s="12">
        <f>VLOOKUP($A57,Sheet1!$B$5:$AZ$428,27,FALSE)</f>
        <v>146635</v>
      </c>
      <c r="AD57" s="12">
        <f>VLOOKUP($A57,Sheet1!$B$5:$AZ$428,28,FALSE)</f>
        <v>1256</v>
      </c>
      <c r="AE57" s="12">
        <f>VLOOKUP($A57,Sheet1!$B$5:$AZ$428,29,FALSE)</f>
        <v>693</v>
      </c>
      <c r="AF57" s="12">
        <f>VLOOKUP($A57,Sheet1!$B$5:$AZ$428,30,FALSE)</f>
        <v>7068</v>
      </c>
      <c r="AG57" s="12">
        <f>VLOOKUP($A57,Sheet1!$B$5:$AZ$428,31,FALSE)</f>
        <v>7360</v>
      </c>
      <c r="AH57" s="12">
        <f>VLOOKUP($A57,Sheet1!$B$5:$AZ$428,32,FALSE)</f>
        <v>147602</v>
      </c>
      <c r="AI57" s="12">
        <f>VLOOKUP($A57,Sheet1!$B$5:$AZ$428,33,FALSE)</f>
        <v>1054</v>
      </c>
      <c r="AJ57" s="12">
        <f>VLOOKUP($A57,Sheet1!$B$5:$AZ$428,34,FALSE)</f>
        <v>936</v>
      </c>
      <c r="AK57" s="12">
        <f>VLOOKUP($A57,Sheet1!$B$5:$AZ$428,35,FALSE)</f>
        <v>8681</v>
      </c>
      <c r="AL57" s="12">
        <f>VLOOKUP($A57,Sheet1!$B$5:$AZ$428,36,FALSE)</f>
        <v>8397</v>
      </c>
      <c r="AM57" s="12">
        <f>VLOOKUP($A57,Sheet1!$B$5:$AZ$428,37,FALSE)</f>
        <v>149161</v>
      </c>
      <c r="AN57" s="12">
        <f>VLOOKUP($A57,Sheet1!$B$5:$AZ$428,38,FALSE)</f>
        <v>1284</v>
      </c>
      <c r="AO57" s="12">
        <f>VLOOKUP($A57,Sheet1!$B$5:$AZ$428,39,FALSE)</f>
        <v>1011</v>
      </c>
      <c r="AP57" s="12">
        <f>VLOOKUP($A57,Sheet1!$B$5:$AZ$428,40,FALSE)</f>
        <v>8967</v>
      </c>
      <c r="AQ57" s="12">
        <f>VLOOKUP($A57,Sheet1!$B$5:$AZ$428,41,FALSE)</f>
        <v>8201</v>
      </c>
      <c r="AR57" s="12">
        <f>VLOOKUP($A57,Sheet1!$B$5:$AZ$428,42,FALSE)</f>
        <v>150503</v>
      </c>
      <c r="AS57" s="12">
        <f>VLOOKUP($A57,Sheet1!$B$5:$AZ$428,43,FALSE)</f>
        <v>1097</v>
      </c>
      <c r="AT57" s="12">
        <f>VLOOKUP($A57,Sheet1!$B$5:$AZ$428,44,FALSE)</f>
        <v>1229</v>
      </c>
      <c r="AU57" s="12">
        <f>VLOOKUP($A57,Sheet1!$B$5:$AZ$428,45,FALSE)</f>
        <v>9178</v>
      </c>
      <c r="AV57" s="12">
        <f>VLOOKUP($A57,Sheet1!$B$5:$AZ$428,46,FALSE)</f>
        <v>8181</v>
      </c>
      <c r="AW57" s="12">
        <f>VLOOKUP($A57,Sheet1!$B$5:$AZ$428,47,FALSE)</f>
        <v>151846</v>
      </c>
      <c r="AX57" s="12">
        <f>VLOOKUP($A57,Sheet1!$B$5:$AZ$428,48,FALSE)</f>
        <v>1004</v>
      </c>
      <c r="AY57" s="12">
        <f>VLOOKUP($A57,Sheet1!$B$5:$AZ$428,49,FALSE)</f>
        <v>1347</v>
      </c>
      <c r="AZ57" s="12">
        <f>VLOOKUP($A57,Sheet1!$B$5:$AZ$428,50,FALSE)</f>
        <v>8310</v>
      </c>
      <c r="BA57" s="12">
        <f>VLOOKUP($A57,Sheet1!$B$5:$AZ$428,51,FALSE)</f>
        <v>6962</v>
      </c>
      <c r="BB57" s="12">
        <f>VLOOKUP($A57,Sheet1!$B$5:$BB$428,BB$4,FALSE)</f>
        <v>0</v>
      </c>
      <c r="BC57" s="12">
        <f>VLOOKUP($A57,Sheet1!$B$5:$BB$428,BC$4,FALSE)</f>
        <v>0</v>
      </c>
      <c r="BD57" s="12" t="e">
        <f>VLOOKUP($A57,Sheet1!$B$5:$BB$428,BD$4,FALSE)</f>
        <v>#REF!</v>
      </c>
      <c r="BE57" s="12" t="e">
        <f>VLOOKUP($A57,Sheet1!$B$5:$BB$428,BE$4,FALSE)</f>
        <v>#REF!</v>
      </c>
      <c r="BF57" s="12" t="e">
        <f>VLOOKUP($A57,Sheet1!$B$5:$BB$428,BF$4,FALSE)</f>
        <v>#REF!</v>
      </c>
      <c r="BG57" s="12" t="e">
        <f>VLOOKUP($A57,Sheet1!$B$5:$BB$428,BG$4,FALSE)</f>
        <v>#REF!</v>
      </c>
      <c r="BH57" s="12" t="e">
        <f>VLOOKUP($A57,Sheet1!$B$5:$BB$428,BH$4,FALSE)</f>
        <v>#REF!</v>
      </c>
      <c r="BI57" s="12" t="e">
        <f>VLOOKUP($A57,Sheet1!$B$5:$BB$428,BI$4,FALSE)</f>
        <v>#REF!</v>
      </c>
      <c r="BJ57" s="12" t="e">
        <f>VLOOKUP($A57,Sheet1!$B$5:$BB$428,BJ$4,FALSE)</f>
        <v>#REF!</v>
      </c>
      <c r="BK57" s="12" t="e">
        <f>VLOOKUP($A57,Sheet1!$B$5:$BB$428,BK$4,FALSE)</f>
        <v>#REF!</v>
      </c>
      <c r="BL57" s="12" t="e">
        <f>VLOOKUP($A57,Sheet1!$B$5:$BB$428,BL$4,FALSE)</f>
        <v>#REF!</v>
      </c>
      <c r="BM57" s="12" t="e">
        <f>VLOOKUP($A57,Sheet1!$B$5:$BB$428,BM$4,FALSE)</f>
        <v>#REF!</v>
      </c>
      <c r="BN57" s="12" t="e">
        <f>VLOOKUP($A57,Sheet1!$B$5:$BB$428,BN$4,FALSE)</f>
        <v>#REF!</v>
      </c>
      <c r="BO57" s="12" t="e">
        <f>VLOOKUP($A57,Sheet1!$B$5:$BB$428,BO$4,FALSE)</f>
        <v>#REF!</v>
      </c>
      <c r="BP57" s="12" t="e">
        <f>VLOOKUP($A57,Sheet1!$B$5:$BB$428,BP$4,FALSE)</f>
        <v>#REF!</v>
      </c>
      <c r="BQ57" s="12" t="e">
        <f>VLOOKUP($A57,Sheet1!$B$5:$BB$428,BQ$4,FALSE)</f>
        <v>#REF!</v>
      </c>
      <c r="BR57" s="12" t="e">
        <f>VLOOKUP($A57,Sheet1!$B$5:$BB$428,BR$4,FALSE)</f>
        <v>#REF!</v>
      </c>
      <c r="BS57" s="12" t="e">
        <f>VLOOKUP($A57,Sheet1!$B$5:$BB$428,BS$4,FALSE)</f>
        <v>#REF!</v>
      </c>
      <c r="BT57" s="12" t="e">
        <f>VLOOKUP($A57,Sheet1!$B$5:$BB$428,BT$4,FALSE)</f>
        <v>#REF!</v>
      </c>
      <c r="BU57" s="12" t="e">
        <f>VLOOKUP($A57,Sheet1!$B$5:$BB$428,BU$4,FALSE)</f>
        <v>#REF!</v>
      </c>
    </row>
    <row r="58" spans="1:73" x14ac:dyDescent="0.3">
      <c r="A58" t="s">
        <v>223</v>
      </c>
      <c r="B58" t="str">
        <f>VLOOKUP(A58,classifications!A$3:C$336,3,FALSE)</f>
        <v>Urban with Significant Rural</v>
      </c>
      <c r="D58" s="12">
        <f>VLOOKUP($A58,Sheet1!$B$5:$AZ$428,2,FALSE)</f>
        <v>370736</v>
      </c>
      <c r="E58" s="12">
        <f>VLOOKUP($A58,Sheet1!$B$5:$AZ$428,3,FALSE)</f>
        <v>1438</v>
      </c>
      <c r="F58" s="12">
        <f>VLOOKUP($A58,Sheet1!$B$5:$AZ$428,4,FALSE)</f>
        <v>1199</v>
      </c>
      <c r="G58" s="12">
        <f>VLOOKUP($A58,Sheet1!$B$5:$AZ$428,5,FALSE)</f>
        <v>13603</v>
      </c>
      <c r="H58" s="12">
        <f>VLOOKUP($A58,Sheet1!$B$5:$AZ$428,6,FALSE)</f>
        <v>12720</v>
      </c>
      <c r="I58" s="12">
        <f>VLOOKUP($A58,Sheet1!$B$5:$AZ$428,7,FALSE)</f>
        <v>372383</v>
      </c>
      <c r="J58" s="12">
        <f>VLOOKUP($A58,Sheet1!$B$5:$AZ$428,8,FALSE)</f>
        <v>1191</v>
      </c>
      <c r="K58" s="12">
        <f>VLOOKUP($A58,Sheet1!$B$5:$AZ$428,9,FALSE)</f>
        <v>985</v>
      </c>
      <c r="L58" s="12">
        <f>VLOOKUP($A58,Sheet1!$B$5:$AZ$428,10,FALSE)</f>
        <v>14506</v>
      </c>
      <c r="M58" s="12">
        <f>VLOOKUP($A58,Sheet1!$B$5:$AZ$428,11,FALSE)</f>
        <v>13600</v>
      </c>
      <c r="N58" s="12">
        <f>VLOOKUP($A58,Sheet1!$B$5:$AZ$428,12,FALSE)</f>
        <v>373006</v>
      </c>
      <c r="O58" s="12">
        <f>VLOOKUP($A58,Sheet1!$B$5:$AZ$428,13,FALSE)</f>
        <v>1295</v>
      </c>
      <c r="P58" s="12">
        <f>VLOOKUP($A58,Sheet1!$B$5:$AZ$428,14,FALSE)</f>
        <v>1292</v>
      </c>
      <c r="Q58" s="12">
        <f>VLOOKUP($A58,Sheet1!$B$5:$AZ$428,15,FALSE)</f>
        <v>13643</v>
      </c>
      <c r="R58" s="12">
        <f>VLOOKUP($A58,Sheet1!$B$5:$AZ$428,16,FALSE)</f>
        <v>13239</v>
      </c>
      <c r="S58" s="12">
        <f>VLOOKUP($A58,Sheet1!$B$5:$AZ$428,17,FALSE)</f>
        <v>374606</v>
      </c>
      <c r="T58" s="12">
        <f>VLOOKUP($A58,Sheet1!$B$5:$AZ$428,18,FALSE)</f>
        <v>1415</v>
      </c>
      <c r="U58" s="12">
        <f>VLOOKUP($A58,Sheet1!$B$5:$AZ$428,19,FALSE)</f>
        <v>1475</v>
      </c>
      <c r="V58" s="12">
        <f>VLOOKUP($A58,Sheet1!$B$5:$AZ$428,20,FALSE)</f>
        <v>14817</v>
      </c>
      <c r="W58" s="12">
        <f>VLOOKUP($A58,Sheet1!$B$5:$AZ$428,21,FALSE)</f>
        <v>13458</v>
      </c>
      <c r="X58" s="12">
        <f>VLOOKUP($A58,Sheet1!$B$5:$AZ$428,22,FALSE)</f>
        <v>375722</v>
      </c>
      <c r="Y58" s="12">
        <f>VLOOKUP($A58,Sheet1!$B$5:$AZ$428,23,FALSE)</f>
        <v>1637</v>
      </c>
      <c r="Z58" s="12">
        <f>VLOOKUP($A58,Sheet1!$B$5:$AZ$428,24,FALSE)</f>
        <v>1484</v>
      </c>
      <c r="AA58" s="12">
        <f>VLOOKUP($A58,Sheet1!$B$5:$AZ$428,25,FALSE)</f>
        <v>14873</v>
      </c>
      <c r="AB58" s="12">
        <f>VLOOKUP($A58,Sheet1!$B$5:$AZ$428,26,FALSE)</f>
        <v>13840</v>
      </c>
      <c r="AC58" s="12">
        <f>VLOOKUP($A58,Sheet1!$B$5:$AZ$428,27,FALSE)</f>
        <v>377303</v>
      </c>
      <c r="AD58" s="12">
        <f>VLOOKUP($A58,Sheet1!$B$5:$AZ$428,28,FALSE)</f>
        <v>1749</v>
      </c>
      <c r="AE58" s="12">
        <f>VLOOKUP($A58,Sheet1!$B$5:$AZ$428,29,FALSE)</f>
        <v>1434</v>
      </c>
      <c r="AF58" s="12">
        <f>VLOOKUP($A58,Sheet1!$B$5:$AZ$428,30,FALSE)</f>
        <v>14810</v>
      </c>
      <c r="AG58" s="12">
        <f>VLOOKUP($A58,Sheet1!$B$5:$AZ$428,31,FALSE)</f>
        <v>13687</v>
      </c>
      <c r="AH58" s="12">
        <f>VLOOKUP($A58,Sheet1!$B$5:$AZ$428,32,FALSE)</f>
        <v>378846</v>
      </c>
      <c r="AI58" s="12">
        <f>VLOOKUP($A58,Sheet1!$B$5:$AZ$428,33,FALSE)</f>
        <v>1515</v>
      </c>
      <c r="AJ58" s="12">
        <f>VLOOKUP($A58,Sheet1!$B$5:$AZ$428,34,FALSE)</f>
        <v>1652</v>
      </c>
      <c r="AK58" s="12">
        <f>VLOOKUP($A58,Sheet1!$B$5:$AZ$428,35,FALSE)</f>
        <v>16818</v>
      </c>
      <c r="AL58" s="12">
        <f>VLOOKUP($A58,Sheet1!$B$5:$AZ$428,36,FALSE)</f>
        <v>15036</v>
      </c>
      <c r="AM58" s="12">
        <f>VLOOKUP($A58,Sheet1!$B$5:$AZ$428,37,FALSE)</f>
        <v>380790</v>
      </c>
      <c r="AN58" s="12">
        <f>VLOOKUP($A58,Sheet1!$B$5:$AZ$428,38,FALSE)</f>
        <v>1540</v>
      </c>
      <c r="AO58" s="12">
        <f>VLOOKUP($A58,Sheet1!$B$5:$AZ$428,39,FALSE)</f>
        <v>1662</v>
      </c>
      <c r="AP58" s="12">
        <f>VLOOKUP($A58,Sheet1!$B$5:$AZ$428,40,FALSE)</f>
        <v>17278</v>
      </c>
      <c r="AQ58" s="12">
        <f>VLOOKUP($A58,Sheet1!$B$5:$AZ$428,41,FALSE)</f>
        <v>14829</v>
      </c>
      <c r="AR58" s="12">
        <f>VLOOKUP($A58,Sheet1!$B$5:$AZ$428,42,FALSE)</f>
        <v>384152</v>
      </c>
      <c r="AS58" s="12">
        <f>VLOOKUP($A58,Sheet1!$B$5:$AZ$428,43,FALSE)</f>
        <v>1392</v>
      </c>
      <c r="AT58" s="12">
        <f>VLOOKUP($A58,Sheet1!$B$5:$AZ$428,44,FALSE)</f>
        <v>1001</v>
      </c>
      <c r="AU58" s="12">
        <f>VLOOKUP($A58,Sheet1!$B$5:$AZ$428,45,FALSE)</f>
        <v>18034</v>
      </c>
      <c r="AV58" s="12">
        <f>VLOOKUP($A58,Sheet1!$B$5:$AZ$428,46,FALSE)</f>
        <v>14703</v>
      </c>
      <c r="AW58" s="12">
        <f>VLOOKUP($A58,Sheet1!$B$5:$AZ$428,47,FALSE)</f>
        <v>386667</v>
      </c>
      <c r="AX58" s="12">
        <f>VLOOKUP($A58,Sheet1!$B$5:$AZ$428,48,FALSE)</f>
        <v>1240</v>
      </c>
      <c r="AY58" s="12">
        <f>VLOOKUP($A58,Sheet1!$B$5:$AZ$428,49,FALSE)</f>
        <v>1267</v>
      </c>
      <c r="AZ58" s="12">
        <f>VLOOKUP($A58,Sheet1!$B$5:$AZ$428,50,FALSE)</f>
        <v>16066</v>
      </c>
      <c r="BA58" s="12">
        <f>VLOOKUP($A58,Sheet1!$B$5:$AZ$428,51,FALSE)</f>
        <v>12537</v>
      </c>
      <c r="BB58" s="12">
        <f>VLOOKUP($A58,Sheet1!$B$5:$BB$428,BB$4,FALSE)</f>
        <v>0</v>
      </c>
      <c r="BC58" s="12">
        <f>VLOOKUP($A58,Sheet1!$B$5:$BB$428,BC$4,FALSE)</f>
        <v>0</v>
      </c>
      <c r="BD58" s="12" t="e">
        <f>VLOOKUP($A58,Sheet1!$B$5:$BB$428,BD$4,FALSE)</f>
        <v>#REF!</v>
      </c>
      <c r="BE58" s="12" t="e">
        <f>VLOOKUP($A58,Sheet1!$B$5:$BB$428,BE$4,FALSE)</f>
        <v>#REF!</v>
      </c>
      <c r="BF58" s="12" t="e">
        <f>VLOOKUP($A58,Sheet1!$B$5:$BB$428,BF$4,FALSE)</f>
        <v>#REF!</v>
      </c>
      <c r="BG58" s="12" t="e">
        <f>VLOOKUP($A58,Sheet1!$B$5:$BB$428,BG$4,FALSE)</f>
        <v>#REF!</v>
      </c>
      <c r="BH58" s="12" t="e">
        <f>VLOOKUP($A58,Sheet1!$B$5:$BB$428,BH$4,FALSE)</f>
        <v>#REF!</v>
      </c>
      <c r="BI58" s="12" t="e">
        <f>VLOOKUP($A58,Sheet1!$B$5:$BB$428,BI$4,FALSE)</f>
        <v>#REF!</v>
      </c>
      <c r="BJ58" s="12" t="e">
        <f>VLOOKUP($A58,Sheet1!$B$5:$BB$428,BJ$4,FALSE)</f>
        <v>#REF!</v>
      </c>
      <c r="BK58" s="12" t="e">
        <f>VLOOKUP($A58,Sheet1!$B$5:$BB$428,BK$4,FALSE)</f>
        <v>#REF!</v>
      </c>
      <c r="BL58" s="12" t="e">
        <f>VLOOKUP($A58,Sheet1!$B$5:$BB$428,BL$4,FALSE)</f>
        <v>#REF!</v>
      </c>
      <c r="BM58" s="12" t="e">
        <f>VLOOKUP($A58,Sheet1!$B$5:$BB$428,BM$4,FALSE)</f>
        <v>#REF!</v>
      </c>
      <c r="BN58" s="12" t="e">
        <f>VLOOKUP($A58,Sheet1!$B$5:$BB$428,BN$4,FALSE)</f>
        <v>#REF!</v>
      </c>
      <c r="BO58" s="12" t="e">
        <f>VLOOKUP($A58,Sheet1!$B$5:$BB$428,BO$4,FALSE)</f>
        <v>#REF!</v>
      </c>
      <c r="BP58" s="12" t="e">
        <f>VLOOKUP($A58,Sheet1!$B$5:$BB$428,BP$4,FALSE)</f>
        <v>#REF!</v>
      </c>
      <c r="BQ58" s="12" t="e">
        <f>VLOOKUP($A58,Sheet1!$B$5:$BB$428,BQ$4,FALSE)</f>
        <v>#REF!</v>
      </c>
      <c r="BR58" s="12" t="e">
        <f>VLOOKUP($A58,Sheet1!$B$5:$BB$428,BR$4,FALSE)</f>
        <v>#REF!</v>
      </c>
      <c r="BS58" s="12" t="e">
        <f>VLOOKUP($A58,Sheet1!$B$5:$BB$428,BS$4,FALSE)</f>
        <v>#REF!</v>
      </c>
      <c r="BT58" s="12" t="e">
        <f>VLOOKUP($A58,Sheet1!$B$5:$BB$428,BT$4,FALSE)</f>
        <v>#REF!</v>
      </c>
      <c r="BU58" s="12" t="e">
        <f>VLOOKUP($A58,Sheet1!$B$5:$BB$428,BU$4,FALSE)</f>
        <v>#REF!</v>
      </c>
    </row>
    <row r="59" spans="1:73" x14ac:dyDescent="0.3">
      <c r="A59" t="s">
        <v>225</v>
      </c>
      <c r="B59" t="str">
        <f>VLOOKUP(A59,classifications!A$3:C$336,3,FALSE)</f>
        <v>Urban with Significant Rural</v>
      </c>
      <c r="D59" s="12">
        <f>VLOOKUP($A59,Sheet1!$B$5:$AZ$428,2,FALSE)</f>
        <v>329526</v>
      </c>
      <c r="E59" s="12">
        <f>VLOOKUP($A59,Sheet1!$B$5:$AZ$428,3,FALSE)</f>
        <v>1301</v>
      </c>
      <c r="F59" s="12">
        <f>VLOOKUP($A59,Sheet1!$B$5:$AZ$428,4,FALSE)</f>
        <v>1560</v>
      </c>
      <c r="G59" s="12">
        <f>VLOOKUP($A59,Sheet1!$B$5:$AZ$428,5,FALSE)</f>
        <v>12018</v>
      </c>
      <c r="H59" s="12">
        <f>VLOOKUP($A59,Sheet1!$B$5:$AZ$428,6,FALSE)</f>
        <v>12246</v>
      </c>
      <c r="I59" s="12">
        <f>VLOOKUP($A59,Sheet1!$B$5:$AZ$428,7,FALSE)</f>
        <v>330224</v>
      </c>
      <c r="J59" s="12">
        <f>VLOOKUP($A59,Sheet1!$B$5:$AZ$428,8,FALSE)</f>
        <v>971</v>
      </c>
      <c r="K59" s="12">
        <f>VLOOKUP($A59,Sheet1!$B$5:$AZ$428,9,FALSE)</f>
        <v>986</v>
      </c>
      <c r="L59" s="12">
        <f>VLOOKUP($A59,Sheet1!$B$5:$AZ$428,10,FALSE)</f>
        <v>13064</v>
      </c>
      <c r="M59" s="12">
        <f>VLOOKUP($A59,Sheet1!$B$5:$AZ$428,11,FALSE)</f>
        <v>12863</v>
      </c>
      <c r="N59" s="12">
        <f>VLOOKUP($A59,Sheet1!$B$5:$AZ$428,12,FALSE)</f>
        <v>331069</v>
      </c>
      <c r="O59" s="12">
        <f>VLOOKUP($A59,Sheet1!$B$5:$AZ$428,13,FALSE)</f>
        <v>1192</v>
      </c>
      <c r="P59" s="12">
        <f>VLOOKUP($A59,Sheet1!$B$5:$AZ$428,14,FALSE)</f>
        <v>1198</v>
      </c>
      <c r="Q59" s="12">
        <f>VLOOKUP($A59,Sheet1!$B$5:$AZ$428,15,FALSE)</f>
        <v>12924</v>
      </c>
      <c r="R59" s="12">
        <f>VLOOKUP($A59,Sheet1!$B$5:$AZ$428,16,FALSE)</f>
        <v>12384</v>
      </c>
      <c r="S59" s="12">
        <f>VLOOKUP($A59,Sheet1!$B$5:$AZ$428,17,FALSE)</f>
        <v>332272</v>
      </c>
      <c r="T59" s="12">
        <f>VLOOKUP($A59,Sheet1!$B$5:$AZ$428,18,FALSE)</f>
        <v>1475</v>
      </c>
      <c r="U59" s="12">
        <f>VLOOKUP($A59,Sheet1!$B$5:$AZ$428,19,FALSE)</f>
        <v>1257</v>
      </c>
      <c r="V59" s="12">
        <f>VLOOKUP($A59,Sheet1!$B$5:$AZ$428,20,FALSE)</f>
        <v>13942</v>
      </c>
      <c r="W59" s="12">
        <f>VLOOKUP($A59,Sheet1!$B$5:$AZ$428,21,FALSE)</f>
        <v>13555</v>
      </c>
      <c r="X59" s="12">
        <f>VLOOKUP($A59,Sheet1!$B$5:$AZ$428,22,FALSE)</f>
        <v>333949</v>
      </c>
      <c r="Y59" s="12">
        <f>VLOOKUP($A59,Sheet1!$B$5:$AZ$428,23,FALSE)</f>
        <v>1496</v>
      </c>
      <c r="Z59" s="12">
        <f>VLOOKUP($A59,Sheet1!$B$5:$AZ$428,24,FALSE)</f>
        <v>1231</v>
      </c>
      <c r="AA59" s="12">
        <f>VLOOKUP($A59,Sheet1!$B$5:$AZ$428,25,FALSE)</f>
        <v>14322</v>
      </c>
      <c r="AB59" s="12">
        <f>VLOOKUP($A59,Sheet1!$B$5:$AZ$428,26,FALSE)</f>
        <v>13097</v>
      </c>
      <c r="AC59" s="12">
        <f>VLOOKUP($A59,Sheet1!$B$5:$AZ$428,27,FALSE)</f>
        <v>335724</v>
      </c>
      <c r="AD59" s="12">
        <f>VLOOKUP($A59,Sheet1!$B$5:$AZ$428,28,FALSE)</f>
        <v>1370</v>
      </c>
      <c r="AE59" s="12">
        <f>VLOOKUP($A59,Sheet1!$B$5:$AZ$428,29,FALSE)</f>
        <v>1049</v>
      </c>
      <c r="AF59" s="12">
        <f>VLOOKUP($A59,Sheet1!$B$5:$AZ$428,30,FALSE)</f>
        <v>14332</v>
      </c>
      <c r="AG59" s="12">
        <f>VLOOKUP($A59,Sheet1!$B$5:$AZ$428,31,FALSE)</f>
        <v>13002</v>
      </c>
      <c r="AH59" s="12">
        <f>VLOOKUP($A59,Sheet1!$B$5:$AZ$428,32,FALSE)</f>
        <v>337986</v>
      </c>
      <c r="AI59" s="12">
        <f>VLOOKUP($A59,Sheet1!$B$5:$AZ$428,33,FALSE)</f>
        <v>1402</v>
      </c>
      <c r="AJ59" s="12">
        <f>VLOOKUP($A59,Sheet1!$B$5:$AZ$428,34,FALSE)</f>
        <v>1473</v>
      </c>
      <c r="AK59" s="12">
        <f>VLOOKUP($A59,Sheet1!$B$5:$AZ$428,35,FALSE)</f>
        <v>16610</v>
      </c>
      <c r="AL59" s="12">
        <f>VLOOKUP($A59,Sheet1!$B$5:$AZ$428,36,FALSE)</f>
        <v>14281</v>
      </c>
      <c r="AM59" s="12">
        <f>VLOOKUP($A59,Sheet1!$B$5:$AZ$428,37,FALSE)</f>
        <v>340502</v>
      </c>
      <c r="AN59" s="12">
        <f>VLOOKUP($A59,Sheet1!$B$5:$AZ$428,38,FALSE)</f>
        <v>1501</v>
      </c>
      <c r="AO59" s="12">
        <f>VLOOKUP($A59,Sheet1!$B$5:$AZ$428,39,FALSE)</f>
        <v>1385</v>
      </c>
      <c r="AP59" s="12">
        <f>VLOOKUP($A59,Sheet1!$B$5:$AZ$428,40,FALSE)</f>
        <v>17405</v>
      </c>
      <c r="AQ59" s="12">
        <f>VLOOKUP($A59,Sheet1!$B$5:$AZ$428,41,FALSE)</f>
        <v>15043</v>
      </c>
      <c r="AR59" s="12">
        <f>VLOOKUP($A59,Sheet1!$B$5:$AZ$428,42,FALSE)</f>
        <v>343071</v>
      </c>
      <c r="AS59" s="12">
        <f>VLOOKUP($A59,Sheet1!$B$5:$AZ$428,43,FALSE)</f>
        <v>1362</v>
      </c>
      <c r="AT59" s="12">
        <f>VLOOKUP($A59,Sheet1!$B$5:$AZ$428,44,FALSE)</f>
        <v>779</v>
      </c>
      <c r="AU59" s="12">
        <f>VLOOKUP($A59,Sheet1!$B$5:$AZ$428,45,FALSE)</f>
        <v>17308</v>
      </c>
      <c r="AV59" s="12">
        <f>VLOOKUP($A59,Sheet1!$B$5:$AZ$428,46,FALSE)</f>
        <v>15290</v>
      </c>
      <c r="AW59" s="12">
        <f>VLOOKUP($A59,Sheet1!$B$5:$AZ$428,47,FALSE)</f>
        <v>343823</v>
      </c>
      <c r="AX59" s="12">
        <f>VLOOKUP($A59,Sheet1!$B$5:$AZ$428,48,FALSE)</f>
        <v>1351</v>
      </c>
      <c r="AY59" s="12">
        <f>VLOOKUP($A59,Sheet1!$B$5:$AZ$428,49,FALSE)</f>
        <v>1085</v>
      </c>
      <c r="AZ59" s="12">
        <f>VLOOKUP($A59,Sheet1!$B$5:$AZ$428,50,FALSE)</f>
        <v>14549</v>
      </c>
      <c r="BA59" s="12">
        <f>VLOOKUP($A59,Sheet1!$B$5:$AZ$428,51,FALSE)</f>
        <v>13564</v>
      </c>
      <c r="BB59" s="12">
        <f>VLOOKUP($A59,Sheet1!$B$5:$BB$428,BB$4,FALSE)</f>
        <v>0</v>
      </c>
      <c r="BC59" s="12">
        <f>VLOOKUP($A59,Sheet1!$B$5:$BB$428,BC$4,FALSE)</f>
        <v>0</v>
      </c>
      <c r="BD59" s="12" t="e">
        <f>VLOOKUP($A59,Sheet1!$B$5:$BB$428,BD$4,FALSE)</f>
        <v>#REF!</v>
      </c>
      <c r="BE59" s="12" t="e">
        <f>VLOOKUP($A59,Sheet1!$B$5:$BB$428,BE$4,FALSE)</f>
        <v>#REF!</v>
      </c>
      <c r="BF59" s="12" t="e">
        <f>VLOOKUP($A59,Sheet1!$B$5:$BB$428,BF$4,FALSE)</f>
        <v>#REF!</v>
      </c>
      <c r="BG59" s="12" t="e">
        <f>VLOOKUP($A59,Sheet1!$B$5:$BB$428,BG$4,FALSE)</f>
        <v>#REF!</v>
      </c>
      <c r="BH59" s="12" t="e">
        <f>VLOOKUP($A59,Sheet1!$B$5:$BB$428,BH$4,FALSE)</f>
        <v>#REF!</v>
      </c>
      <c r="BI59" s="12" t="e">
        <f>VLOOKUP($A59,Sheet1!$B$5:$BB$428,BI$4,FALSE)</f>
        <v>#REF!</v>
      </c>
      <c r="BJ59" s="12" t="e">
        <f>VLOOKUP($A59,Sheet1!$B$5:$BB$428,BJ$4,FALSE)</f>
        <v>#REF!</v>
      </c>
      <c r="BK59" s="12" t="e">
        <f>VLOOKUP($A59,Sheet1!$B$5:$BB$428,BK$4,FALSE)</f>
        <v>#REF!</v>
      </c>
      <c r="BL59" s="12" t="e">
        <f>VLOOKUP($A59,Sheet1!$B$5:$BB$428,BL$4,FALSE)</f>
        <v>#REF!</v>
      </c>
      <c r="BM59" s="12" t="e">
        <f>VLOOKUP($A59,Sheet1!$B$5:$BB$428,BM$4,FALSE)</f>
        <v>#REF!</v>
      </c>
      <c r="BN59" s="12" t="e">
        <f>VLOOKUP($A59,Sheet1!$B$5:$BB$428,BN$4,FALSE)</f>
        <v>#REF!</v>
      </c>
      <c r="BO59" s="12" t="e">
        <f>VLOOKUP($A59,Sheet1!$B$5:$BB$428,BO$4,FALSE)</f>
        <v>#REF!</v>
      </c>
      <c r="BP59" s="12" t="e">
        <f>VLOOKUP($A59,Sheet1!$B$5:$BB$428,BP$4,FALSE)</f>
        <v>#REF!</v>
      </c>
      <c r="BQ59" s="12" t="e">
        <f>VLOOKUP($A59,Sheet1!$B$5:$BB$428,BQ$4,FALSE)</f>
        <v>#REF!</v>
      </c>
      <c r="BR59" s="12" t="e">
        <f>VLOOKUP($A59,Sheet1!$B$5:$BB$428,BR$4,FALSE)</f>
        <v>#REF!</v>
      </c>
      <c r="BS59" s="12" t="e">
        <f>VLOOKUP($A59,Sheet1!$B$5:$BB$428,BS$4,FALSE)</f>
        <v>#REF!</v>
      </c>
      <c r="BT59" s="12" t="e">
        <f>VLOOKUP($A59,Sheet1!$B$5:$BB$428,BT$4,FALSE)</f>
        <v>#REF!</v>
      </c>
      <c r="BU59" s="12" t="e">
        <f>VLOOKUP($A59,Sheet1!$B$5:$BB$428,BU$4,FALSE)</f>
        <v>#REF!</v>
      </c>
    </row>
    <row r="60" spans="1:73" x14ac:dyDescent="0.3">
      <c r="A60" t="s">
        <v>227</v>
      </c>
      <c r="B60" t="str">
        <f>VLOOKUP(A60,classifications!A$3:C$336,3,FALSE)</f>
        <v>Predominantly Urban</v>
      </c>
      <c r="D60" s="12">
        <f>VLOOKUP($A60,Sheet1!$B$5:$AZ$428,2,FALSE)</f>
        <v>103788</v>
      </c>
      <c r="E60" s="12">
        <f>VLOOKUP($A60,Sheet1!$B$5:$AZ$428,3,FALSE)</f>
        <v>214</v>
      </c>
      <c r="F60" s="12">
        <f>VLOOKUP($A60,Sheet1!$B$5:$AZ$428,4,FALSE)</f>
        <v>132</v>
      </c>
      <c r="G60" s="12">
        <f>VLOOKUP($A60,Sheet1!$B$5:$AZ$428,5,FALSE)</f>
        <v>3528</v>
      </c>
      <c r="H60" s="12">
        <f>VLOOKUP($A60,Sheet1!$B$5:$AZ$428,6,FALSE)</f>
        <v>3518</v>
      </c>
      <c r="I60" s="12">
        <f>VLOOKUP($A60,Sheet1!$B$5:$AZ$428,7,FALSE)</f>
        <v>103788</v>
      </c>
      <c r="J60" s="12">
        <f>VLOOKUP($A60,Sheet1!$B$5:$AZ$428,8,FALSE)</f>
        <v>146</v>
      </c>
      <c r="K60" s="12">
        <f>VLOOKUP($A60,Sheet1!$B$5:$AZ$428,9,FALSE)</f>
        <v>124</v>
      </c>
      <c r="L60" s="12">
        <f>VLOOKUP($A60,Sheet1!$B$5:$AZ$428,10,FALSE)</f>
        <v>3389</v>
      </c>
      <c r="M60" s="12">
        <f>VLOOKUP($A60,Sheet1!$B$5:$AZ$428,11,FALSE)</f>
        <v>3568</v>
      </c>
      <c r="N60" s="12">
        <f>VLOOKUP($A60,Sheet1!$B$5:$AZ$428,12,FALSE)</f>
        <v>104066</v>
      </c>
      <c r="O60" s="12">
        <f>VLOOKUP($A60,Sheet1!$B$5:$AZ$428,13,FALSE)</f>
        <v>146</v>
      </c>
      <c r="P60" s="12">
        <f>VLOOKUP($A60,Sheet1!$B$5:$AZ$428,14,FALSE)</f>
        <v>102</v>
      </c>
      <c r="Q60" s="12">
        <f>VLOOKUP($A60,Sheet1!$B$5:$AZ$428,15,FALSE)</f>
        <v>3600</v>
      </c>
      <c r="R60" s="12">
        <f>VLOOKUP($A60,Sheet1!$B$5:$AZ$428,16,FALSE)</f>
        <v>3384</v>
      </c>
      <c r="S60" s="12">
        <f>VLOOKUP($A60,Sheet1!$B$5:$AZ$428,17,FALSE)</f>
        <v>104331</v>
      </c>
      <c r="T60" s="12">
        <f>VLOOKUP($A60,Sheet1!$B$5:$AZ$428,18,FALSE)</f>
        <v>199</v>
      </c>
      <c r="U60" s="12">
        <f>VLOOKUP($A60,Sheet1!$B$5:$AZ$428,19,FALSE)</f>
        <v>73</v>
      </c>
      <c r="V60" s="12">
        <f>VLOOKUP($A60,Sheet1!$B$5:$AZ$428,20,FALSE)</f>
        <v>3557</v>
      </c>
      <c r="W60" s="12">
        <f>VLOOKUP($A60,Sheet1!$B$5:$AZ$428,21,FALSE)</f>
        <v>3534</v>
      </c>
      <c r="X60" s="12">
        <f>VLOOKUP($A60,Sheet1!$B$5:$AZ$428,22,FALSE)</f>
        <v>104463</v>
      </c>
      <c r="Y60" s="12">
        <f>VLOOKUP($A60,Sheet1!$B$5:$AZ$428,23,FALSE)</f>
        <v>215</v>
      </c>
      <c r="Z60" s="12">
        <f>VLOOKUP($A60,Sheet1!$B$5:$AZ$428,24,FALSE)</f>
        <v>100</v>
      </c>
      <c r="AA60" s="12">
        <f>VLOOKUP($A60,Sheet1!$B$5:$AZ$428,25,FALSE)</f>
        <v>3630</v>
      </c>
      <c r="AB60" s="12">
        <f>VLOOKUP($A60,Sheet1!$B$5:$AZ$428,26,FALSE)</f>
        <v>3516</v>
      </c>
      <c r="AC60" s="12">
        <f>VLOOKUP($A60,Sheet1!$B$5:$AZ$428,27,FALSE)</f>
        <v>104527</v>
      </c>
      <c r="AD60" s="12">
        <f>VLOOKUP($A60,Sheet1!$B$5:$AZ$428,28,FALSE)</f>
        <v>227</v>
      </c>
      <c r="AE60" s="12">
        <f>VLOOKUP($A60,Sheet1!$B$5:$AZ$428,29,FALSE)</f>
        <v>83</v>
      </c>
      <c r="AF60" s="12">
        <f>VLOOKUP($A60,Sheet1!$B$5:$AZ$428,30,FALSE)</f>
        <v>3586</v>
      </c>
      <c r="AG60" s="12">
        <f>VLOOKUP($A60,Sheet1!$B$5:$AZ$428,31,FALSE)</f>
        <v>3589</v>
      </c>
      <c r="AH60" s="12">
        <f>VLOOKUP($A60,Sheet1!$B$5:$AZ$428,32,FALSE)</f>
        <v>104579</v>
      </c>
      <c r="AI60" s="12">
        <f>VLOOKUP($A60,Sheet1!$B$5:$AZ$428,33,FALSE)</f>
        <v>217</v>
      </c>
      <c r="AJ60" s="12">
        <f>VLOOKUP($A60,Sheet1!$B$5:$AZ$428,34,FALSE)</f>
        <v>72</v>
      </c>
      <c r="AK60" s="12">
        <f>VLOOKUP($A60,Sheet1!$B$5:$AZ$428,35,FALSE)</f>
        <v>4556</v>
      </c>
      <c r="AL60" s="12">
        <f>VLOOKUP($A60,Sheet1!$B$5:$AZ$428,36,FALSE)</f>
        <v>4525</v>
      </c>
      <c r="AM60" s="12">
        <f>VLOOKUP($A60,Sheet1!$B$5:$AZ$428,37,FALSE)</f>
        <v>104628</v>
      </c>
      <c r="AN60" s="12">
        <f>VLOOKUP($A60,Sheet1!$B$5:$AZ$428,38,FALSE)</f>
        <v>190</v>
      </c>
      <c r="AO60" s="12">
        <f>VLOOKUP($A60,Sheet1!$B$5:$AZ$428,39,FALSE)</f>
        <v>135</v>
      </c>
      <c r="AP60" s="12">
        <f>VLOOKUP($A60,Sheet1!$B$5:$AZ$428,40,FALSE)</f>
        <v>4661</v>
      </c>
      <c r="AQ60" s="12">
        <f>VLOOKUP($A60,Sheet1!$B$5:$AZ$428,41,FALSE)</f>
        <v>4423</v>
      </c>
      <c r="AR60" s="12">
        <f>VLOOKUP($A60,Sheet1!$B$5:$AZ$428,42,FALSE)</f>
        <v>104900</v>
      </c>
      <c r="AS60" s="12">
        <f>VLOOKUP($A60,Sheet1!$B$5:$AZ$428,43,FALSE)</f>
        <v>180</v>
      </c>
      <c r="AT60" s="12">
        <f>VLOOKUP($A60,Sheet1!$B$5:$AZ$428,44,FALSE)</f>
        <v>97</v>
      </c>
      <c r="AU60" s="12">
        <f>VLOOKUP($A60,Sheet1!$B$5:$AZ$428,45,FALSE)</f>
        <v>4791</v>
      </c>
      <c r="AV60" s="12">
        <f>VLOOKUP($A60,Sheet1!$B$5:$AZ$428,46,FALSE)</f>
        <v>4471</v>
      </c>
      <c r="AW60" s="12">
        <f>VLOOKUP($A60,Sheet1!$B$5:$AZ$428,47,FALSE)</f>
        <v>104930</v>
      </c>
      <c r="AX60" s="12">
        <f>VLOOKUP($A60,Sheet1!$B$5:$AZ$428,48,FALSE)</f>
        <v>186</v>
      </c>
      <c r="AY60" s="12">
        <f>VLOOKUP($A60,Sheet1!$B$5:$AZ$428,49,FALSE)</f>
        <v>76</v>
      </c>
      <c r="AZ60" s="12">
        <f>VLOOKUP($A60,Sheet1!$B$5:$AZ$428,50,FALSE)</f>
        <v>4141</v>
      </c>
      <c r="BA60" s="12">
        <f>VLOOKUP($A60,Sheet1!$B$5:$AZ$428,51,FALSE)</f>
        <v>3992</v>
      </c>
      <c r="BB60" s="12">
        <f>VLOOKUP($A60,Sheet1!$B$5:$BB$428,BB$4,FALSE)</f>
        <v>0</v>
      </c>
      <c r="BC60" s="12">
        <f>VLOOKUP($A60,Sheet1!$B$5:$BB$428,BC$4,FALSE)</f>
        <v>0</v>
      </c>
      <c r="BD60" s="12" t="e">
        <f>VLOOKUP($A60,Sheet1!$B$5:$BB$428,BD$4,FALSE)</f>
        <v>#REF!</v>
      </c>
      <c r="BE60" s="12" t="e">
        <f>VLOOKUP($A60,Sheet1!$B$5:$BB$428,BE$4,FALSE)</f>
        <v>#REF!</v>
      </c>
      <c r="BF60" s="12" t="e">
        <f>VLOOKUP($A60,Sheet1!$B$5:$BB$428,BF$4,FALSE)</f>
        <v>#REF!</v>
      </c>
      <c r="BG60" s="12" t="e">
        <f>VLOOKUP($A60,Sheet1!$B$5:$BB$428,BG$4,FALSE)</f>
        <v>#REF!</v>
      </c>
      <c r="BH60" s="12" t="e">
        <f>VLOOKUP($A60,Sheet1!$B$5:$BB$428,BH$4,FALSE)</f>
        <v>#REF!</v>
      </c>
      <c r="BI60" s="12" t="e">
        <f>VLOOKUP($A60,Sheet1!$B$5:$BB$428,BI$4,FALSE)</f>
        <v>#REF!</v>
      </c>
      <c r="BJ60" s="12" t="e">
        <f>VLOOKUP($A60,Sheet1!$B$5:$BB$428,BJ$4,FALSE)</f>
        <v>#REF!</v>
      </c>
      <c r="BK60" s="12" t="e">
        <f>VLOOKUP($A60,Sheet1!$B$5:$BB$428,BK$4,FALSE)</f>
        <v>#REF!</v>
      </c>
      <c r="BL60" s="12" t="e">
        <f>VLOOKUP($A60,Sheet1!$B$5:$BB$428,BL$4,FALSE)</f>
        <v>#REF!</v>
      </c>
      <c r="BM60" s="12" t="e">
        <f>VLOOKUP($A60,Sheet1!$B$5:$BB$428,BM$4,FALSE)</f>
        <v>#REF!</v>
      </c>
      <c r="BN60" s="12" t="e">
        <f>VLOOKUP($A60,Sheet1!$B$5:$BB$428,BN$4,FALSE)</f>
        <v>#REF!</v>
      </c>
      <c r="BO60" s="12" t="e">
        <f>VLOOKUP($A60,Sheet1!$B$5:$BB$428,BO$4,FALSE)</f>
        <v>#REF!</v>
      </c>
      <c r="BP60" s="12" t="e">
        <f>VLOOKUP($A60,Sheet1!$B$5:$BB$428,BP$4,FALSE)</f>
        <v>#REF!</v>
      </c>
      <c r="BQ60" s="12" t="e">
        <f>VLOOKUP($A60,Sheet1!$B$5:$BB$428,BQ$4,FALSE)</f>
        <v>#REF!</v>
      </c>
      <c r="BR60" s="12" t="e">
        <f>VLOOKUP($A60,Sheet1!$B$5:$BB$428,BR$4,FALSE)</f>
        <v>#REF!</v>
      </c>
      <c r="BS60" s="12" t="e">
        <f>VLOOKUP($A60,Sheet1!$B$5:$BB$428,BS$4,FALSE)</f>
        <v>#REF!</v>
      </c>
      <c r="BT60" s="12" t="e">
        <f>VLOOKUP($A60,Sheet1!$B$5:$BB$428,BT$4,FALSE)</f>
        <v>#REF!</v>
      </c>
      <c r="BU60" s="12" t="e">
        <f>VLOOKUP($A60,Sheet1!$B$5:$BB$428,BU$4,FALSE)</f>
        <v>#REF!</v>
      </c>
    </row>
    <row r="61" spans="1:73" x14ac:dyDescent="0.3">
      <c r="A61" t="s">
        <v>229</v>
      </c>
      <c r="B61" t="str">
        <f>VLOOKUP(A61,classifications!A$3:C$336,3,FALSE)</f>
        <v>Predominantly Rural</v>
      </c>
      <c r="D61" s="12">
        <f>VLOOKUP($A61,Sheet1!$B$5:$AZ$428,2,FALSE)</f>
        <v>113995</v>
      </c>
      <c r="E61" s="12">
        <f>VLOOKUP($A61,Sheet1!$B$5:$AZ$428,3,FALSE)</f>
        <v>627</v>
      </c>
      <c r="F61" s="12">
        <f>VLOOKUP($A61,Sheet1!$B$5:$AZ$428,4,FALSE)</f>
        <v>568</v>
      </c>
      <c r="G61" s="12">
        <f>VLOOKUP($A61,Sheet1!$B$5:$AZ$428,5,FALSE)</f>
        <v>7005</v>
      </c>
      <c r="H61" s="12">
        <f>VLOOKUP($A61,Sheet1!$B$5:$AZ$428,6,FALSE)</f>
        <v>6310</v>
      </c>
      <c r="I61" s="12">
        <f>VLOOKUP($A61,Sheet1!$B$5:$AZ$428,7,FALSE)</f>
        <v>114899</v>
      </c>
      <c r="J61" s="12">
        <f>VLOOKUP($A61,Sheet1!$B$5:$AZ$428,8,FALSE)</f>
        <v>844</v>
      </c>
      <c r="K61" s="12">
        <f>VLOOKUP($A61,Sheet1!$B$5:$AZ$428,9,FALSE)</f>
        <v>539</v>
      </c>
      <c r="L61" s="12">
        <f>VLOOKUP($A61,Sheet1!$B$5:$AZ$428,10,FALSE)</f>
        <v>7423</v>
      </c>
      <c r="M61" s="12">
        <f>VLOOKUP($A61,Sheet1!$B$5:$AZ$428,11,FALSE)</f>
        <v>6648</v>
      </c>
      <c r="N61" s="12">
        <f>VLOOKUP($A61,Sheet1!$B$5:$AZ$428,12,FALSE)</f>
        <v>115800</v>
      </c>
      <c r="O61" s="12">
        <f>VLOOKUP($A61,Sheet1!$B$5:$AZ$428,13,FALSE)</f>
        <v>735</v>
      </c>
      <c r="P61" s="12">
        <f>VLOOKUP($A61,Sheet1!$B$5:$AZ$428,14,FALSE)</f>
        <v>484</v>
      </c>
      <c r="Q61" s="12">
        <f>VLOOKUP($A61,Sheet1!$B$5:$AZ$428,15,FALSE)</f>
        <v>7417</v>
      </c>
      <c r="R61" s="12">
        <f>VLOOKUP($A61,Sheet1!$B$5:$AZ$428,16,FALSE)</f>
        <v>6558</v>
      </c>
      <c r="S61" s="12">
        <f>VLOOKUP($A61,Sheet1!$B$5:$AZ$428,17,FALSE)</f>
        <v>116261</v>
      </c>
      <c r="T61" s="12">
        <f>VLOOKUP($A61,Sheet1!$B$5:$AZ$428,18,FALSE)</f>
        <v>786</v>
      </c>
      <c r="U61" s="12">
        <f>VLOOKUP($A61,Sheet1!$B$5:$AZ$428,19,FALSE)</f>
        <v>425</v>
      </c>
      <c r="V61" s="12">
        <f>VLOOKUP($A61,Sheet1!$B$5:$AZ$428,20,FALSE)</f>
        <v>7830</v>
      </c>
      <c r="W61" s="12">
        <f>VLOOKUP($A61,Sheet1!$B$5:$AZ$428,21,FALSE)</f>
        <v>7121</v>
      </c>
      <c r="X61" s="12">
        <f>VLOOKUP($A61,Sheet1!$B$5:$AZ$428,22,FALSE)</f>
        <v>117784</v>
      </c>
      <c r="Y61" s="12">
        <f>VLOOKUP($A61,Sheet1!$B$5:$AZ$428,23,FALSE)</f>
        <v>796</v>
      </c>
      <c r="Z61" s="12">
        <f>VLOOKUP($A61,Sheet1!$B$5:$AZ$428,24,FALSE)</f>
        <v>408</v>
      </c>
      <c r="AA61" s="12">
        <f>VLOOKUP($A61,Sheet1!$B$5:$AZ$428,25,FALSE)</f>
        <v>7964</v>
      </c>
      <c r="AB61" s="12">
        <f>VLOOKUP($A61,Sheet1!$B$5:$AZ$428,26,FALSE)</f>
        <v>6791</v>
      </c>
      <c r="AC61" s="12">
        <f>VLOOKUP($A61,Sheet1!$B$5:$AZ$428,27,FALSE)</f>
        <v>119125</v>
      </c>
      <c r="AD61" s="12">
        <f>VLOOKUP($A61,Sheet1!$B$5:$AZ$428,28,FALSE)</f>
        <v>849</v>
      </c>
      <c r="AE61" s="12">
        <f>VLOOKUP($A61,Sheet1!$B$5:$AZ$428,29,FALSE)</f>
        <v>406</v>
      </c>
      <c r="AF61" s="12">
        <f>VLOOKUP($A61,Sheet1!$B$5:$AZ$428,30,FALSE)</f>
        <v>7903</v>
      </c>
      <c r="AG61" s="12">
        <f>VLOOKUP($A61,Sheet1!$B$5:$AZ$428,31,FALSE)</f>
        <v>6658</v>
      </c>
      <c r="AH61" s="12">
        <f>VLOOKUP($A61,Sheet1!$B$5:$AZ$428,32,FALSE)</f>
        <v>120192</v>
      </c>
      <c r="AI61" s="12">
        <f>VLOOKUP($A61,Sheet1!$B$5:$AZ$428,33,FALSE)</f>
        <v>766</v>
      </c>
      <c r="AJ61" s="12">
        <f>VLOOKUP($A61,Sheet1!$B$5:$AZ$428,34,FALSE)</f>
        <v>468</v>
      </c>
      <c r="AK61" s="12">
        <f>VLOOKUP($A61,Sheet1!$B$5:$AZ$428,35,FALSE)</f>
        <v>9085</v>
      </c>
      <c r="AL61" s="12">
        <f>VLOOKUP($A61,Sheet1!$B$5:$AZ$428,36,FALSE)</f>
        <v>7836</v>
      </c>
      <c r="AM61" s="12">
        <f>VLOOKUP($A61,Sheet1!$B$5:$AZ$428,37,FALSE)</f>
        <v>120750</v>
      </c>
      <c r="AN61" s="12">
        <f>VLOOKUP($A61,Sheet1!$B$5:$AZ$428,38,FALSE)</f>
        <v>854</v>
      </c>
      <c r="AO61" s="12">
        <f>VLOOKUP($A61,Sheet1!$B$5:$AZ$428,39,FALSE)</f>
        <v>523</v>
      </c>
      <c r="AP61" s="12">
        <f>VLOOKUP($A61,Sheet1!$B$5:$AZ$428,40,FALSE)</f>
        <v>8594</v>
      </c>
      <c r="AQ61" s="12">
        <f>VLOOKUP($A61,Sheet1!$B$5:$AZ$428,41,FALSE)</f>
        <v>7940</v>
      </c>
      <c r="AR61" s="12">
        <f>VLOOKUP($A61,Sheet1!$B$5:$AZ$428,42,FALSE)</f>
        <v>121129</v>
      </c>
      <c r="AS61" s="12">
        <f>VLOOKUP($A61,Sheet1!$B$5:$AZ$428,43,FALSE)</f>
        <v>782</v>
      </c>
      <c r="AT61" s="12">
        <f>VLOOKUP($A61,Sheet1!$B$5:$AZ$428,44,FALSE)</f>
        <v>575</v>
      </c>
      <c r="AU61" s="12">
        <f>VLOOKUP($A61,Sheet1!$B$5:$AZ$428,45,FALSE)</f>
        <v>8562</v>
      </c>
      <c r="AV61" s="12">
        <f>VLOOKUP($A61,Sheet1!$B$5:$AZ$428,46,FALSE)</f>
        <v>8019</v>
      </c>
      <c r="AW61" s="12">
        <f>VLOOKUP($A61,Sheet1!$B$5:$AZ$428,47,FALSE)</f>
        <v>121508</v>
      </c>
      <c r="AX61" s="12">
        <f>VLOOKUP($A61,Sheet1!$B$5:$AZ$428,48,FALSE)</f>
        <v>738</v>
      </c>
      <c r="AY61" s="12">
        <f>VLOOKUP($A61,Sheet1!$B$5:$AZ$428,49,FALSE)</f>
        <v>684</v>
      </c>
      <c r="AZ61" s="12">
        <f>VLOOKUP($A61,Sheet1!$B$5:$AZ$428,50,FALSE)</f>
        <v>8014</v>
      </c>
      <c r="BA61" s="12">
        <f>VLOOKUP($A61,Sheet1!$B$5:$AZ$428,51,FALSE)</f>
        <v>7046</v>
      </c>
      <c r="BB61" s="12">
        <f>VLOOKUP($A61,Sheet1!$B$5:$BB$428,BB$4,FALSE)</f>
        <v>0</v>
      </c>
      <c r="BC61" s="12">
        <f>VLOOKUP($A61,Sheet1!$B$5:$BB$428,BC$4,FALSE)</f>
        <v>0</v>
      </c>
      <c r="BD61" s="12" t="e">
        <f>VLOOKUP($A61,Sheet1!$B$5:$BB$428,BD$4,FALSE)</f>
        <v>#REF!</v>
      </c>
      <c r="BE61" s="12" t="e">
        <f>VLOOKUP($A61,Sheet1!$B$5:$BB$428,BE$4,FALSE)</f>
        <v>#REF!</v>
      </c>
      <c r="BF61" s="12" t="e">
        <f>VLOOKUP($A61,Sheet1!$B$5:$BB$428,BF$4,FALSE)</f>
        <v>#REF!</v>
      </c>
      <c r="BG61" s="12" t="e">
        <f>VLOOKUP($A61,Sheet1!$B$5:$BB$428,BG$4,FALSE)</f>
        <v>#REF!</v>
      </c>
      <c r="BH61" s="12" t="e">
        <f>VLOOKUP($A61,Sheet1!$B$5:$BB$428,BH$4,FALSE)</f>
        <v>#REF!</v>
      </c>
      <c r="BI61" s="12" t="e">
        <f>VLOOKUP($A61,Sheet1!$B$5:$BB$428,BI$4,FALSE)</f>
        <v>#REF!</v>
      </c>
      <c r="BJ61" s="12" t="e">
        <f>VLOOKUP($A61,Sheet1!$B$5:$BB$428,BJ$4,FALSE)</f>
        <v>#REF!</v>
      </c>
      <c r="BK61" s="12" t="e">
        <f>VLOOKUP($A61,Sheet1!$B$5:$BB$428,BK$4,FALSE)</f>
        <v>#REF!</v>
      </c>
      <c r="BL61" s="12" t="e">
        <f>VLOOKUP($A61,Sheet1!$B$5:$BB$428,BL$4,FALSE)</f>
        <v>#REF!</v>
      </c>
      <c r="BM61" s="12" t="e">
        <f>VLOOKUP($A61,Sheet1!$B$5:$BB$428,BM$4,FALSE)</f>
        <v>#REF!</v>
      </c>
      <c r="BN61" s="12" t="e">
        <f>VLOOKUP($A61,Sheet1!$B$5:$BB$428,BN$4,FALSE)</f>
        <v>#REF!</v>
      </c>
      <c r="BO61" s="12" t="e">
        <f>VLOOKUP($A61,Sheet1!$B$5:$BB$428,BO$4,FALSE)</f>
        <v>#REF!</v>
      </c>
      <c r="BP61" s="12" t="e">
        <f>VLOOKUP($A61,Sheet1!$B$5:$BB$428,BP$4,FALSE)</f>
        <v>#REF!</v>
      </c>
      <c r="BQ61" s="12" t="e">
        <f>VLOOKUP($A61,Sheet1!$B$5:$BB$428,BQ$4,FALSE)</f>
        <v>#REF!</v>
      </c>
      <c r="BR61" s="12" t="e">
        <f>VLOOKUP($A61,Sheet1!$B$5:$BB$428,BR$4,FALSE)</f>
        <v>#REF!</v>
      </c>
      <c r="BS61" s="12" t="e">
        <f>VLOOKUP($A61,Sheet1!$B$5:$BB$428,BS$4,FALSE)</f>
        <v>#REF!</v>
      </c>
      <c r="BT61" s="12" t="e">
        <f>VLOOKUP($A61,Sheet1!$B$5:$BB$428,BT$4,FALSE)</f>
        <v>#REF!</v>
      </c>
      <c r="BU61" s="12" t="e">
        <f>VLOOKUP($A61,Sheet1!$B$5:$BB$428,BU$4,FALSE)</f>
        <v>#REF!</v>
      </c>
    </row>
    <row r="62" spans="1:73" x14ac:dyDescent="0.3">
      <c r="A62" t="s">
        <v>232</v>
      </c>
      <c r="B62" t="str">
        <f>VLOOKUP(A62,classifications!A$3:C$336,3,FALSE)</f>
        <v>Urban with Significant Rural</v>
      </c>
      <c r="D62" s="12">
        <f>VLOOKUP($A62,Sheet1!$B$5:$AZ$428,2,FALSE)</f>
        <v>107591</v>
      </c>
      <c r="E62" s="12">
        <f>VLOOKUP($A62,Sheet1!$B$5:$AZ$428,3,FALSE)</f>
        <v>390</v>
      </c>
      <c r="F62" s="12">
        <f>VLOOKUP($A62,Sheet1!$B$5:$AZ$428,4,FALSE)</f>
        <v>267</v>
      </c>
      <c r="G62" s="12">
        <f>VLOOKUP($A62,Sheet1!$B$5:$AZ$428,5,FALSE)</f>
        <v>4754</v>
      </c>
      <c r="H62" s="12">
        <f>VLOOKUP($A62,Sheet1!$B$5:$AZ$428,6,FALSE)</f>
        <v>3918</v>
      </c>
      <c r="I62" s="12">
        <f>VLOOKUP($A62,Sheet1!$B$5:$AZ$428,7,FALSE)</f>
        <v>109075</v>
      </c>
      <c r="J62" s="12">
        <f>VLOOKUP($A62,Sheet1!$B$5:$AZ$428,8,FALSE)</f>
        <v>266</v>
      </c>
      <c r="K62" s="12">
        <f>VLOOKUP($A62,Sheet1!$B$5:$AZ$428,9,FALSE)</f>
        <v>147</v>
      </c>
      <c r="L62" s="12">
        <f>VLOOKUP($A62,Sheet1!$B$5:$AZ$428,10,FALSE)</f>
        <v>5179</v>
      </c>
      <c r="M62" s="12">
        <f>VLOOKUP($A62,Sheet1!$B$5:$AZ$428,11,FALSE)</f>
        <v>4088</v>
      </c>
      <c r="N62" s="12">
        <f>VLOOKUP($A62,Sheet1!$B$5:$AZ$428,12,FALSE)</f>
        <v>110531</v>
      </c>
      <c r="O62" s="12">
        <f>VLOOKUP($A62,Sheet1!$B$5:$AZ$428,13,FALSE)</f>
        <v>266</v>
      </c>
      <c r="P62" s="12">
        <f>VLOOKUP($A62,Sheet1!$B$5:$AZ$428,14,FALSE)</f>
        <v>157</v>
      </c>
      <c r="Q62" s="12">
        <f>VLOOKUP($A62,Sheet1!$B$5:$AZ$428,15,FALSE)</f>
        <v>5253</v>
      </c>
      <c r="R62" s="12">
        <f>VLOOKUP($A62,Sheet1!$B$5:$AZ$428,16,FALSE)</f>
        <v>4138</v>
      </c>
      <c r="S62" s="12">
        <f>VLOOKUP($A62,Sheet1!$B$5:$AZ$428,17,FALSE)</f>
        <v>111623</v>
      </c>
      <c r="T62" s="12">
        <f>VLOOKUP($A62,Sheet1!$B$5:$AZ$428,18,FALSE)</f>
        <v>221</v>
      </c>
      <c r="U62" s="12">
        <f>VLOOKUP($A62,Sheet1!$B$5:$AZ$428,19,FALSE)</f>
        <v>162</v>
      </c>
      <c r="V62" s="12">
        <f>VLOOKUP($A62,Sheet1!$B$5:$AZ$428,20,FALSE)</f>
        <v>5181</v>
      </c>
      <c r="W62" s="12">
        <f>VLOOKUP($A62,Sheet1!$B$5:$AZ$428,21,FALSE)</f>
        <v>4289</v>
      </c>
      <c r="X62" s="12">
        <f>VLOOKUP($A62,Sheet1!$B$5:$AZ$428,22,FALSE)</f>
        <v>112963</v>
      </c>
      <c r="Y62" s="12">
        <f>VLOOKUP($A62,Sheet1!$B$5:$AZ$428,23,FALSE)</f>
        <v>241</v>
      </c>
      <c r="Z62" s="12">
        <f>VLOOKUP($A62,Sheet1!$B$5:$AZ$428,24,FALSE)</f>
        <v>155</v>
      </c>
      <c r="AA62" s="12">
        <f>VLOOKUP($A62,Sheet1!$B$5:$AZ$428,25,FALSE)</f>
        <v>5441</v>
      </c>
      <c r="AB62" s="12">
        <f>VLOOKUP($A62,Sheet1!$B$5:$AZ$428,26,FALSE)</f>
        <v>4485</v>
      </c>
      <c r="AC62" s="12">
        <f>VLOOKUP($A62,Sheet1!$B$5:$AZ$428,27,FALSE)</f>
        <v>114266</v>
      </c>
      <c r="AD62" s="12">
        <f>VLOOKUP($A62,Sheet1!$B$5:$AZ$428,28,FALSE)</f>
        <v>201</v>
      </c>
      <c r="AE62" s="12">
        <f>VLOOKUP($A62,Sheet1!$B$5:$AZ$428,29,FALSE)</f>
        <v>158</v>
      </c>
      <c r="AF62" s="12">
        <f>VLOOKUP($A62,Sheet1!$B$5:$AZ$428,30,FALSE)</f>
        <v>5429</v>
      </c>
      <c r="AG62" s="12">
        <f>VLOOKUP($A62,Sheet1!$B$5:$AZ$428,31,FALSE)</f>
        <v>4461</v>
      </c>
      <c r="AH62" s="12">
        <f>VLOOKUP($A62,Sheet1!$B$5:$AZ$428,32,FALSE)</f>
        <v>115772</v>
      </c>
      <c r="AI62" s="12">
        <f>VLOOKUP($A62,Sheet1!$B$5:$AZ$428,33,FALSE)</f>
        <v>212</v>
      </c>
      <c r="AJ62" s="12">
        <f>VLOOKUP($A62,Sheet1!$B$5:$AZ$428,34,FALSE)</f>
        <v>203</v>
      </c>
      <c r="AK62" s="12">
        <f>VLOOKUP($A62,Sheet1!$B$5:$AZ$428,35,FALSE)</f>
        <v>6083</v>
      </c>
      <c r="AL62" s="12">
        <f>VLOOKUP($A62,Sheet1!$B$5:$AZ$428,36,FALSE)</f>
        <v>4676</v>
      </c>
      <c r="AM62" s="12">
        <f>VLOOKUP($A62,Sheet1!$B$5:$AZ$428,37,FALSE)</f>
        <v>116821</v>
      </c>
      <c r="AN62" s="12">
        <f>VLOOKUP($A62,Sheet1!$B$5:$AZ$428,38,FALSE)</f>
        <v>245</v>
      </c>
      <c r="AO62" s="12">
        <f>VLOOKUP($A62,Sheet1!$B$5:$AZ$428,39,FALSE)</f>
        <v>198</v>
      </c>
      <c r="AP62" s="12">
        <f>VLOOKUP($A62,Sheet1!$B$5:$AZ$428,40,FALSE)</f>
        <v>5950</v>
      </c>
      <c r="AQ62" s="12">
        <f>VLOOKUP($A62,Sheet1!$B$5:$AZ$428,41,FALSE)</f>
        <v>4853</v>
      </c>
      <c r="AR62" s="12">
        <f>VLOOKUP($A62,Sheet1!$B$5:$AZ$428,42,FALSE)</f>
        <v>118216</v>
      </c>
      <c r="AS62" s="12">
        <f>VLOOKUP($A62,Sheet1!$B$5:$AZ$428,43,FALSE)</f>
        <v>248</v>
      </c>
      <c r="AT62" s="12">
        <f>VLOOKUP($A62,Sheet1!$B$5:$AZ$428,44,FALSE)</f>
        <v>88</v>
      </c>
      <c r="AU62" s="12">
        <f>VLOOKUP($A62,Sheet1!$B$5:$AZ$428,45,FALSE)</f>
        <v>6303</v>
      </c>
      <c r="AV62" s="12">
        <f>VLOOKUP($A62,Sheet1!$B$5:$AZ$428,46,FALSE)</f>
        <v>5117</v>
      </c>
      <c r="AW62" s="12">
        <f>VLOOKUP($A62,Sheet1!$B$5:$AZ$428,47,FALSE)</f>
        <v>118870</v>
      </c>
      <c r="AX62" s="12">
        <f>VLOOKUP($A62,Sheet1!$B$5:$AZ$428,48,FALSE)</f>
        <v>227</v>
      </c>
      <c r="AY62" s="12">
        <f>VLOOKUP($A62,Sheet1!$B$5:$AZ$428,49,FALSE)</f>
        <v>132</v>
      </c>
      <c r="AZ62" s="12">
        <f>VLOOKUP($A62,Sheet1!$B$5:$AZ$428,50,FALSE)</f>
        <v>5357</v>
      </c>
      <c r="BA62" s="12">
        <f>VLOOKUP($A62,Sheet1!$B$5:$AZ$428,51,FALSE)</f>
        <v>4398</v>
      </c>
      <c r="BB62" s="12">
        <f>VLOOKUP($A62,Sheet1!$B$5:$BB$428,BB$4,FALSE)</f>
        <v>0</v>
      </c>
      <c r="BC62" s="12">
        <f>VLOOKUP($A62,Sheet1!$B$5:$BB$428,BC$4,FALSE)</f>
        <v>0</v>
      </c>
      <c r="BD62" s="12" t="e">
        <f>VLOOKUP($A62,Sheet1!$B$5:$BB$428,BD$4,FALSE)</f>
        <v>#REF!</v>
      </c>
      <c r="BE62" s="12" t="e">
        <f>VLOOKUP($A62,Sheet1!$B$5:$BB$428,BE$4,FALSE)</f>
        <v>#REF!</v>
      </c>
      <c r="BF62" s="12" t="e">
        <f>VLOOKUP($A62,Sheet1!$B$5:$BB$428,BF$4,FALSE)</f>
        <v>#REF!</v>
      </c>
      <c r="BG62" s="12" t="e">
        <f>VLOOKUP($A62,Sheet1!$B$5:$BB$428,BG$4,FALSE)</f>
        <v>#REF!</v>
      </c>
      <c r="BH62" s="12" t="e">
        <f>VLOOKUP($A62,Sheet1!$B$5:$BB$428,BH$4,FALSE)</f>
        <v>#REF!</v>
      </c>
      <c r="BI62" s="12" t="e">
        <f>VLOOKUP($A62,Sheet1!$B$5:$BB$428,BI$4,FALSE)</f>
        <v>#REF!</v>
      </c>
      <c r="BJ62" s="12" t="e">
        <f>VLOOKUP($A62,Sheet1!$B$5:$BB$428,BJ$4,FALSE)</f>
        <v>#REF!</v>
      </c>
      <c r="BK62" s="12" t="e">
        <f>VLOOKUP($A62,Sheet1!$B$5:$BB$428,BK$4,FALSE)</f>
        <v>#REF!</v>
      </c>
      <c r="BL62" s="12" t="e">
        <f>VLOOKUP($A62,Sheet1!$B$5:$BB$428,BL$4,FALSE)</f>
        <v>#REF!</v>
      </c>
      <c r="BM62" s="12" t="e">
        <f>VLOOKUP($A62,Sheet1!$B$5:$BB$428,BM$4,FALSE)</f>
        <v>#REF!</v>
      </c>
      <c r="BN62" s="12" t="e">
        <f>VLOOKUP($A62,Sheet1!$B$5:$BB$428,BN$4,FALSE)</f>
        <v>#REF!</v>
      </c>
      <c r="BO62" s="12" t="e">
        <f>VLOOKUP($A62,Sheet1!$B$5:$BB$428,BO$4,FALSE)</f>
        <v>#REF!</v>
      </c>
      <c r="BP62" s="12" t="e">
        <f>VLOOKUP($A62,Sheet1!$B$5:$BB$428,BP$4,FALSE)</f>
        <v>#REF!</v>
      </c>
      <c r="BQ62" s="12" t="e">
        <f>VLOOKUP($A62,Sheet1!$B$5:$BB$428,BQ$4,FALSE)</f>
        <v>#REF!</v>
      </c>
      <c r="BR62" s="12" t="e">
        <f>VLOOKUP($A62,Sheet1!$B$5:$BB$428,BR$4,FALSE)</f>
        <v>#REF!</v>
      </c>
      <c r="BS62" s="12" t="e">
        <f>VLOOKUP($A62,Sheet1!$B$5:$BB$428,BS$4,FALSE)</f>
        <v>#REF!</v>
      </c>
      <c r="BT62" s="12" t="e">
        <f>VLOOKUP($A62,Sheet1!$B$5:$BB$428,BT$4,FALSE)</f>
        <v>#REF!</v>
      </c>
      <c r="BU62" s="12" t="e">
        <f>VLOOKUP($A62,Sheet1!$B$5:$BB$428,BU$4,FALSE)</f>
        <v>#REF!</v>
      </c>
    </row>
    <row r="63" spans="1:73" x14ac:dyDescent="0.3">
      <c r="A63" t="s">
        <v>235</v>
      </c>
      <c r="B63" t="str">
        <f>VLOOKUP(A63,classifications!A$3:C$336,3,FALSE)</f>
        <v>Predominantly Urban</v>
      </c>
      <c r="D63" s="12">
        <f>VLOOKUP($A63,Sheet1!$B$5:$AZ$428,2,FALSE)</f>
        <v>7412</v>
      </c>
      <c r="E63" s="12">
        <f>VLOOKUP($A63,Sheet1!$B$5:$AZ$428,3,FALSE)</f>
        <v>899</v>
      </c>
      <c r="F63" s="12">
        <f>VLOOKUP($A63,Sheet1!$B$5:$AZ$428,4,FALSE)</f>
        <v>483</v>
      </c>
      <c r="G63" s="12">
        <f>VLOOKUP($A63,Sheet1!$B$5:$AZ$428,5,FALSE)</f>
        <v>884</v>
      </c>
      <c r="H63" s="12">
        <f>VLOOKUP($A63,Sheet1!$B$5:$AZ$428,6,FALSE)</f>
        <v>857</v>
      </c>
      <c r="I63" s="12">
        <f>VLOOKUP($A63,Sheet1!$B$5:$AZ$428,7,FALSE)</f>
        <v>6612</v>
      </c>
      <c r="J63" s="12">
        <f>VLOOKUP($A63,Sheet1!$B$5:$AZ$428,8,FALSE)</f>
        <v>698</v>
      </c>
      <c r="K63" s="12">
        <f>VLOOKUP($A63,Sheet1!$B$5:$AZ$428,9,FALSE)</f>
        <v>1482</v>
      </c>
      <c r="L63" s="12">
        <f>VLOOKUP($A63,Sheet1!$B$5:$AZ$428,10,FALSE)</f>
        <v>856</v>
      </c>
      <c r="M63" s="12">
        <f>VLOOKUP($A63,Sheet1!$B$5:$AZ$428,11,FALSE)</f>
        <v>894</v>
      </c>
      <c r="N63" s="12">
        <f>VLOOKUP($A63,Sheet1!$B$5:$AZ$428,12,FALSE)</f>
        <v>6031</v>
      </c>
      <c r="O63" s="12">
        <f>VLOOKUP($A63,Sheet1!$B$5:$AZ$428,13,FALSE)</f>
        <v>624</v>
      </c>
      <c r="P63" s="12">
        <f>VLOOKUP($A63,Sheet1!$B$5:$AZ$428,14,FALSE)</f>
        <v>1097</v>
      </c>
      <c r="Q63" s="12">
        <f>VLOOKUP($A63,Sheet1!$B$5:$AZ$428,15,FALSE)</f>
        <v>628</v>
      </c>
      <c r="R63" s="12">
        <f>VLOOKUP($A63,Sheet1!$B$5:$AZ$428,16,FALSE)</f>
        <v>821</v>
      </c>
      <c r="S63" s="12">
        <f>VLOOKUP($A63,Sheet1!$B$5:$AZ$428,17,FALSE)</f>
        <v>6139</v>
      </c>
      <c r="T63" s="12">
        <f>VLOOKUP($A63,Sheet1!$B$5:$AZ$428,18,FALSE)</f>
        <v>698</v>
      </c>
      <c r="U63" s="12">
        <f>VLOOKUP($A63,Sheet1!$B$5:$AZ$428,19,FALSE)</f>
        <v>780</v>
      </c>
      <c r="V63" s="12">
        <f>VLOOKUP($A63,Sheet1!$B$5:$AZ$428,20,FALSE)</f>
        <v>906</v>
      </c>
      <c r="W63" s="12">
        <f>VLOOKUP($A63,Sheet1!$B$5:$AZ$428,21,FALSE)</f>
        <v>768</v>
      </c>
      <c r="X63" s="12">
        <f>VLOOKUP($A63,Sheet1!$B$5:$AZ$428,22,FALSE)</f>
        <v>6687</v>
      </c>
      <c r="Y63" s="12">
        <f>VLOOKUP($A63,Sheet1!$B$5:$AZ$428,23,FALSE)</f>
        <v>941</v>
      </c>
      <c r="Z63" s="12">
        <f>VLOOKUP($A63,Sheet1!$B$5:$AZ$428,24,FALSE)</f>
        <v>416</v>
      </c>
      <c r="AA63" s="12">
        <f>VLOOKUP($A63,Sheet1!$B$5:$AZ$428,25,FALSE)</f>
        <v>802</v>
      </c>
      <c r="AB63" s="12">
        <f>VLOOKUP($A63,Sheet1!$B$5:$AZ$428,26,FALSE)</f>
        <v>809</v>
      </c>
      <c r="AC63" s="12">
        <f>VLOOKUP($A63,Sheet1!$B$5:$AZ$428,27,FALSE)</f>
        <v>7246</v>
      </c>
      <c r="AD63" s="12">
        <f>VLOOKUP($A63,Sheet1!$B$5:$AZ$428,28,FALSE)</f>
        <v>927</v>
      </c>
      <c r="AE63" s="12">
        <f>VLOOKUP($A63,Sheet1!$B$5:$AZ$428,29,FALSE)</f>
        <v>323</v>
      </c>
      <c r="AF63" s="12">
        <f>VLOOKUP($A63,Sheet1!$B$5:$AZ$428,30,FALSE)</f>
        <v>745</v>
      </c>
      <c r="AG63" s="12">
        <f>VLOOKUP($A63,Sheet1!$B$5:$AZ$428,31,FALSE)</f>
        <v>809</v>
      </c>
      <c r="AH63" s="12">
        <f>VLOOKUP($A63,Sheet1!$B$5:$AZ$428,32,FALSE)</f>
        <v>7654</v>
      </c>
      <c r="AI63" s="12">
        <f>VLOOKUP($A63,Sheet1!$B$5:$AZ$428,33,FALSE)</f>
        <v>756</v>
      </c>
      <c r="AJ63" s="12">
        <f>VLOOKUP($A63,Sheet1!$B$5:$AZ$428,34,FALSE)</f>
        <v>441</v>
      </c>
      <c r="AK63" s="12">
        <f>VLOOKUP($A63,Sheet1!$B$5:$AZ$428,35,FALSE)</f>
        <v>856</v>
      </c>
      <c r="AL63" s="12">
        <f>VLOOKUP($A63,Sheet1!$B$5:$AZ$428,36,FALSE)</f>
        <v>792</v>
      </c>
      <c r="AM63" s="12">
        <f>VLOOKUP($A63,Sheet1!$B$5:$AZ$428,37,FALSE)</f>
        <v>8706</v>
      </c>
      <c r="AN63" s="12">
        <f>VLOOKUP($A63,Sheet1!$B$5:$AZ$428,38,FALSE)</f>
        <v>1460</v>
      </c>
      <c r="AO63" s="12">
        <f>VLOOKUP($A63,Sheet1!$B$5:$AZ$428,39,FALSE)</f>
        <v>362</v>
      </c>
      <c r="AP63" s="12">
        <f>VLOOKUP($A63,Sheet1!$B$5:$AZ$428,40,FALSE)</f>
        <v>931</v>
      </c>
      <c r="AQ63" s="12">
        <f>VLOOKUP($A63,Sheet1!$B$5:$AZ$428,41,FALSE)</f>
        <v>1011</v>
      </c>
      <c r="AR63" s="12">
        <f>VLOOKUP($A63,Sheet1!$B$5:$AZ$428,42,FALSE)</f>
        <v>9721</v>
      </c>
      <c r="AS63" s="12">
        <f>VLOOKUP($A63,Sheet1!$B$5:$AZ$428,43,FALSE)</f>
        <v>1232</v>
      </c>
      <c r="AT63" s="12">
        <f>VLOOKUP($A63,Sheet1!$B$5:$AZ$428,44,FALSE)</f>
        <v>388</v>
      </c>
      <c r="AU63" s="12">
        <f>VLOOKUP($A63,Sheet1!$B$5:$AZ$428,45,FALSE)</f>
        <v>1116</v>
      </c>
      <c r="AV63" s="12">
        <f>VLOOKUP($A63,Sheet1!$B$5:$AZ$428,46,FALSE)</f>
        <v>971</v>
      </c>
      <c r="AW63" s="12">
        <f>VLOOKUP($A63,Sheet1!$B$5:$AZ$428,47,FALSE)</f>
        <v>10938</v>
      </c>
      <c r="AX63" s="12">
        <f>VLOOKUP($A63,Sheet1!$B$5:$AZ$428,48,FALSE)</f>
        <v>1433</v>
      </c>
      <c r="AY63" s="12">
        <f>VLOOKUP($A63,Sheet1!$B$5:$AZ$428,49,FALSE)</f>
        <v>192</v>
      </c>
      <c r="AZ63" s="12">
        <f>VLOOKUP($A63,Sheet1!$B$5:$AZ$428,50,FALSE)</f>
        <v>879</v>
      </c>
      <c r="BA63" s="12">
        <f>VLOOKUP($A63,Sheet1!$B$5:$AZ$428,51,FALSE)</f>
        <v>915</v>
      </c>
      <c r="BB63" s="12">
        <f>VLOOKUP($A63,Sheet1!$B$5:$BB$428,BB$4,FALSE)</f>
        <v>0</v>
      </c>
      <c r="BC63" s="12">
        <f>VLOOKUP($A63,Sheet1!$B$5:$BB$428,BC$4,FALSE)</f>
        <v>0</v>
      </c>
      <c r="BD63" s="12" t="e">
        <f>VLOOKUP($A63,Sheet1!$B$5:$BB$428,BD$4,FALSE)</f>
        <v>#REF!</v>
      </c>
      <c r="BE63" s="12" t="e">
        <f>VLOOKUP($A63,Sheet1!$B$5:$BB$428,BE$4,FALSE)</f>
        <v>#REF!</v>
      </c>
      <c r="BF63" s="12" t="e">
        <f>VLOOKUP($A63,Sheet1!$B$5:$BB$428,BF$4,FALSE)</f>
        <v>#REF!</v>
      </c>
      <c r="BG63" s="12" t="e">
        <f>VLOOKUP($A63,Sheet1!$B$5:$BB$428,BG$4,FALSE)</f>
        <v>#REF!</v>
      </c>
      <c r="BH63" s="12" t="e">
        <f>VLOOKUP($A63,Sheet1!$B$5:$BB$428,BH$4,FALSE)</f>
        <v>#REF!</v>
      </c>
      <c r="BI63" s="12" t="e">
        <f>VLOOKUP($A63,Sheet1!$B$5:$BB$428,BI$4,FALSE)</f>
        <v>#REF!</v>
      </c>
      <c r="BJ63" s="12" t="e">
        <f>VLOOKUP($A63,Sheet1!$B$5:$BB$428,BJ$4,FALSE)</f>
        <v>#REF!</v>
      </c>
      <c r="BK63" s="12" t="e">
        <f>VLOOKUP($A63,Sheet1!$B$5:$BB$428,BK$4,FALSE)</f>
        <v>#REF!</v>
      </c>
      <c r="BL63" s="12" t="e">
        <f>VLOOKUP($A63,Sheet1!$B$5:$BB$428,BL$4,FALSE)</f>
        <v>#REF!</v>
      </c>
      <c r="BM63" s="12" t="e">
        <f>VLOOKUP($A63,Sheet1!$B$5:$BB$428,BM$4,FALSE)</f>
        <v>#REF!</v>
      </c>
      <c r="BN63" s="12" t="e">
        <f>VLOOKUP($A63,Sheet1!$B$5:$BB$428,BN$4,FALSE)</f>
        <v>#REF!</v>
      </c>
      <c r="BO63" s="12" t="e">
        <f>VLOOKUP($A63,Sheet1!$B$5:$BB$428,BO$4,FALSE)</f>
        <v>#REF!</v>
      </c>
      <c r="BP63" s="12" t="e">
        <f>VLOOKUP($A63,Sheet1!$B$5:$BB$428,BP$4,FALSE)</f>
        <v>#REF!</v>
      </c>
      <c r="BQ63" s="12" t="e">
        <f>VLOOKUP($A63,Sheet1!$B$5:$BB$428,BQ$4,FALSE)</f>
        <v>#REF!</v>
      </c>
      <c r="BR63" s="12" t="e">
        <f>VLOOKUP($A63,Sheet1!$B$5:$BB$428,BR$4,FALSE)</f>
        <v>#REF!</v>
      </c>
      <c r="BS63" s="12" t="e">
        <f>VLOOKUP($A63,Sheet1!$B$5:$BB$428,BS$4,FALSE)</f>
        <v>#REF!</v>
      </c>
      <c r="BT63" s="12" t="e">
        <f>VLOOKUP($A63,Sheet1!$B$5:$BB$428,BT$4,FALSE)</f>
        <v>#REF!</v>
      </c>
      <c r="BU63" s="12" t="e">
        <f>VLOOKUP($A63,Sheet1!$B$5:$BB$428,BU$4,FALSE)</f>
        <v>#REF!</v>
      </c>
    </row>
    <row r="64" spans="1:73" x14ac:dyDescent="0.3">
      <c r="A64" t="s">
        <v>239</v>
      </c>
      <c r="B64" t="str">
        <f>VLOOKUP(A64,classifications!A$3:C$336,3,FALSE)</f>
        <v>Urban with Significant Rural</v>
      </c>
      <c r="D64" s="12">
        <f>VLOOKUP($A64,Sheet1!$B$5:$AZ$428,2,FALSE)</f>
        <v>173614</v>
      </c>
      <c r="E64" s="12">
        <f>VLOOKUP($A64,Sheet1!$B$5:$AZ$428,3,FALSE)</f>
        <v>2337</v>
      </c>
      <c r="F64" s="12">
        <f>VLOOKUP($A64,Sheet1!$B$5:$AZ$428,4,FALSE)</f>
        <v>1317</v>
      </c>
      <c r="G64" s="12">
        <f>VLOOKUP($A64,Sheet1!$B$5:$AZ$428,5,FALSE)</f>
        <v>9031</v>
      </c>
      <c r="H64" s="12">
        <f>VLOOKUP($A64,Sheet1!$B$5:$AZ$428,6,FALSE)</f>
        <v>8554</v>
      </c>
      <c r="I64" s="12">
        <f>VLOOKUP($A64,Sheet1!$B$5:$AZ$428,7,FALSE)</f>
        <v>176185</v>
      </c>
      <c r="J64" s="12">
        <f>VLOOKUP($A64,Sheet1!$B$5:$AZ$428,8,FALSE)</f>
        <v>1790</v>
      </c>
      <c r="K64" s="12">
        <f>VLOOKUP($A64,Sheet1!$B$5:$AZ$428,9,FALSE)</f>
        <v>1134</v>
      </c>
      <c r="L64" s="12">
        <f>VLOOKUP($A64,Sheet1!$B$5:$AZ$428,10,FALSE)</f>
        <v>9746</v>
      </c>
      <c r="M64" s="12">
        <f>VLOOKUP($A64,Sheet1!$B$5:$AZ$428,11,FALSE)</f>
        <v>8621</v>
      </c>
      <c r="N64" s="12">
        <f>VLOOKUP($A64,Sheet1!$B$5:$AZ$428,12,FALSE)</f>
        <v>177993</v>
      </c>
      <c r="O64" s="12">
        <f>VLOOKUP($A64,Sheet1!$B$5:$AZ$428,13,FALSE)</f>
        <v>1908</v>
      </c>
      <c r="P64" s="12">
        <f>VLOOKUP($A64,Sheet1!$B$5:$AZ$428,14,FALSE)</f>
        <v>1025</v>
      </c>
      <c r="Q64" s="12">
        <f>VLOOKUP($A64,Sheet1!$B$5:$AZ$428,15,FALSE)</f>
        <v>9119</v>
      </c>
      <c r="R64" s="12">
        <f>VLOOKUP($A64,Sheet1!$B$5:$AZ$428,16,FALSE)</f>
        <v>8972</v>
      </c>
      <c r="S64" s="12">
        <f>VLOOKUP($A64,Sheet1!$B$5:$AZ$428,17,FALSE)</f>
        <v>180973</v>
      </c>
      <c r="T64" s="12">
        <f>VLOOKUP($A64,Sheet1!$B$5:$AZ$428,18,FALSE)</f>
        <v>1938</v>
      </c>
      <c r="U64" s="12">
        <f>VLOOKUP($A64,Sheet1!$B$5:$AZ$428,19,FALSE)</f>
        <v>994</v>
      </c>
      <c r="V64" s="12">
        <f>VLOOKUP($A64,Sheet1!$B$5:$AZ$428,20,FALSE)</f>
        <v>10209</v>
      </c>
      <c r="W64" s="12">
        <f>VLOOKUP($A64,Sheet1!$B$5:$AZ$428,21,FALSE)</f>
        <v>9318</v>
      </c>
      <c r="X64" s="12">
        <f>VLOOKUP($A64,Sheet1!$B$5:$AZ$428,22,FALSE)</f>
        <v>184916</v>
      </c>
      <c r="Y64" s="12">
        <f>VLOOKUP($A64,Sheet1!$B$5:$AZ$428,23,FALSE)</f>
        <v>2519</v>
      </c>
      <c r="Z64" s="12">
        <f>VLOOKUP($A64,Sheet1!$B$5:$AZ$428,24,FALSE)</f>
        <v>772</v>
      </c>
      <c r="AA64" s="12">
        <f>VLOOKUP($A64,Sheet1!$B$5:$AZ$428,25,FALSE)</f>
        <v>10788</v>
      </c>
      <c r="AB64" s="12">
        <f>VLOOKUP($A64,Sheet1!$B$5:$AZ$428,26,FALSE)</f>
        <v>9407</v>
      </c>
      <c r="AC64" s="12">
        <f>VLOOKUP($A64,Sheet1!$B$5:$AZ$428,27,FALSE)</f>
        <v>187633</v>
      </c>
      <c r="AD64" s="12">
        <f>VLOOKUP($A64,Sheet1!$B$5:$AZ$428,28,FALSE)</f>
        <v>2350</v>
      </c>
      <c r="AE64" s="12">
        <f>VLOOKUP($A64,Sheet1!$B$5:$AZ$428,29,FALSE)</f>
        <v>1180</v>
      </c>
      <c r="AF64" s="12">
        <f>VLOOKUP($A64,Sheet1!$B$5:$AZ$428,30,FALSE)</f>
        <v>10555</v>
      </c>
      <c r="AG64" s="12">
        <f>VLOOKUP($A64,Sheet1!$B$5:$AZ$428,31,FALSE)</f>
        <v>9706</v>
      </c>
      <c r="AH64" s="12">
        <f>VLOOKUP($A64,Sheet1!$B$5:$AZ$428,32,FALSE)</f>
        <v>190098</v>
      </c>
      <c r="AI64" s="12">
        <f>VLOOKUP($A64,Sheet1!$B$5:$AZ$428,33,FALSE)</f>
        <v>1990</v>
      </c>
      <c r="AJ64" s="12">
        <f>VLOOKUP($A64,Sheet1!$B$5:$AZ$428,34,FALSE)</f>
        <v>1045</v>
      </c>
      <c r="AK64" s="12">
        <f>VLOOKUP($A64,Sheet1!$B$5:$AZ$428,35,FALSE)</f>
        <v>12188</v>
      </c>
      <c r="AL64" s="12">
        <f>VLOOKUP($A64,Sheet1!$B$5:$AZ$428,36,FALSE)</f>
        <v>11278</v>
      </c>
      <c r="AM64" s="12">
        <f>VLOOKUP($A64,Sheet1!$B$5:$AZ$428,37,FALSE)</f>
        <v>192523</v>
      </c>
      <c r="AN64" s="12">
        <f>VLOOKUP($A64,Sheet1!$B$5:$AZ$428,38,FALSE)</f>
        <v>2303</v>
      </c>
      <c r="AO64" s="12">
        <f>VLOOKUP($A64,Sheet1!$B$5:$AZ$428,39,FALSE)</f>
        <v>1357</v>
      </c>
      <c r="AP64" s="12">
        <f>VLOOKUP($A64,Sheet1!$B$5:$AZ$428,40,FALSE)</f>
        <v>12740</v>
      </c>
      <c r="AQ64" s="12">
        <f>VLOOKUP($A64,Sheet1!$B$5:$AZ$428,41,FALSE)</f>
        <v>11809</v>
      </c>
      <c r="AR64" s="12">
        <f>VLOOKUP($A64,Sheet1!$B$5:$AZ$428,42,FALSE)</f>
        <v>194706</v>
      </c>
      <c r="AS64" s="12">
        <f>VLOOKUP($A64,Sheet1!$B$5:$AZ$428,43,FALSE)</f>
        <v>2293</v>
      </c>
      <c r="AT64" s="12">
        <f>VLOOKUP($A64,Sheet1!$B$5:$AZ$428,44,FALSE)</f>
        <v>1424</v>
      </c>
      <c r="AU64" s="12">
        <f>VLOOKUP($A64,Sheet1!$B$5:$AZ$428,45,FALSE)</f>
        <v>12739</v>
      </c>
      <c r="AV64" s="12">
        <f>VLOOKUP($A64,Sheet1!$B$5:$AZ$428,46,FALSE)</f>
        <v>11931</v>
      </c>
      <c r="AW64" s="12">
        <f>VLOOKUP($A64,Sheet1!$B$5:$AZ$428,47,FALSE)</f>
        <v>197200</v>
      </c>
      <c r="AX64" s="12">
        <f>VLOOKUP($A64,Sheet1!$B$5:$AZ$428,48,FALSE)</f>
        <v>2613</v>
      </c>
      <c r="AY64" s="12">
        <f>VLOOKUP($A64,Sheet1!$B$5:$AZ$428,49,FALSE)</f>
        <v>1335</v>
      </c>
      <c r="AZ64" s="12">
        <f>VLOOKUP($A64,Sheet1!$B$5:$AZ$428,50,FALSE)</f>
        <v>12039</v>
      </c>
      <c r="BA64" s="12">
        <f>VLOOKUP($A64,Sheet1!$B$5:$AZ$428,51,FALSE)</f>
        <v>11435</v>
      </c>
      <c r="BB64" s="12">
        <f>VLOOKUP($A64,Sheet1!$B$5:$BB$428,BB$4,FALSE)</f>
        <v>0</v>
      </c>
      <c r="BC64" s="12">
        <f>VLOOKUP($A64,Sheet1!$B$5:$BB$428,BC$4,FALSE)</f>
        <v>0</v>
      </c>
      <c r="BD64" s="12" t="e">
        <f>VLOOKUP($A64,Sheet1!$B$5:$BB$428,BD$4,FALSE)</f>
        <v>#REF!</v>
      </c>
      <c r="BE64" s="12" t="e">
        <f>VLOOKUP($A64,Sheet1!$B$5:$BB$428,BE$4,FALSE)</f>
        <v>#REF!</v>
      </c>
      <c r="BF64" s="12" t="e">
        <f>VLOOKUP($A64,Sheet1!$B$5:$BB$428,BF$4,FALSE)</f>
        <v>#REF!</v>
      </c>
      <c r="BG64" s="12" t="e">
        <f>VLOOKUP($A64,Sheet1!$B$5:$BB$428,BG$4,FALSE)</f>
        <v>#REF!</v>
      </c>
      <c r="BH64" s="12" t="e">
        <f>VLOOKUP($A64,Sheet1!$B$5:$BB$428,BH$4,FALSE)</f>
        <v>#REF!</v>
      </c>
      <c r="BI64" s="12" t="e">
        <f>VLOOKUP($A64,Sheet1!$B$5:$BB$428,BI$4,FALSE)</f>
        <v>#REF!</v>
      </c>
      <c r="BJ64" s="12" t="e">
        <f>VLOOKUP($A64,Sheet1!$B$5:$BB$428,BJ$4,FALSE)</f>
        <v>#REF!</v>
      </c>
      <c r="BK64" s="12" t="e">
        <f>VLOOKUP($A64,Sheet1!$B$5:$BB$428,BK$4,FALSE)</f>
        <v>#REF!</v>
      </c>
      <c r="BL64" s="12" t="e">
        <f>VLOOKUP($A64,Sheet1!$B$5:$BB$428,BL$4,FALSE)</f>
        <v>#REF!</v>
      </c>
      <c r="BM64" s="12" t="e">
        <f>VLOOKUP($A64,Sheet1!$B$5:$BB$428,BM$4,FALSE)</f>
        <v>#REF!</v>
      </c>
      <c r="BN64" s="12" t="e">
        <f>VLOOKUP($A64,Sheet1!$B$5:$BB$428,BN$4,FALSE)</f>
        <v>#REF!</v>
      </c>
      <c r="BO64" s="12" t="e">
        <f>VLOOKUP($A64,Sheet1!$B$5:$BB$428,BO$4,FALSE)</f>
        <v>#REF!</v>
      </c>
      <c r="BP64" s="12" t="e">
        <f>VLOOKUP($A64,Sheet1!$B$5:$BB$428,BP$4,FALSE)</f>
        <v>#REF!</v>
      </c>
      <c r="BQ64" s="12" t="e">
        <f>VLOOKUP($A64,Sheet1!$B$5:$BB$428,BQ$4,FALSE)</f>
        <v>#REF!</v>
      </c>
      <c r="BR64" s="12" t="e">
        <f>VLOOKUP($A64,Sheet1!$B$5:$BB$428,BR$4,FALSE)</f>
        <v>#REF!</v>
      </c>
      <c r="BS64" s="12" t="e">
        <f>VLOOKUP($A64,Sheet1!$B$5:$BB$428,BS$4,FALSE)</f>
        <v>#REF!</v>
      </c>
      <c r="BT64" s="12" t="e">
        <f>VLOOKUP($A64,Sheet1!$B$5:$BB$428,BT$4,FALSE)</f>
        <v>#REF!</v>
      </c>
      <c r="BU64" s="12" t="e">
        <f>VLOOKUP($A64,Sheet1!$B$5:$BB$428,BU$4,FALSE)</f>
        <v>#REF!</v>
      </c>
    </row>
    <row r="65" spans="1:73" x14ac:dyDescent="0.3">
      <c r="A65" t="s">
        <v>242</v>
      </c>
      <c r="B65" t="str">
        <f>VLOOKUP(A65,classifications!A$3:C$336,3,FALSE)</f>
        <v>Predominantly Rural</v>
      </c>
      <c r="D65" s="12">
        <f>VLOOKUP($A65,Sheet1!$B$5:$AZ$428,2,FALSE)</f>
        <v>70627</v>
      </c>
      <c r="E65" s="12">
        <f>VLOOKUP($A65,Sheet1!$B$5:$AZ$428,3,FALSE)</f>
        <v>162</v>
      </c>
      <c r="F65" s="12">
        <f>VLOOKUP($A65,Sheet1!$B$5:$AZ$428,4,FALSE)</f>
        <v>77</v>
      </c>
      <c r="G65" s="12">
        <f>VLOOKUP($A65,Sheet1!$B$5:$AZ$428,5,FALSE)</f>
        <v>1706</v>
      </c>
      <c r="H65" s="12">
        <f>VLOOKUP($A65,Sheet1!$B$5:$AZ$428,6,FALSE)</f>
        <v>1860</v>
      </c>
      <c r="I65" s="12">
        <f>VLOOKUP($A65,Sheet1!$B$5:$AZ$428,7,FALSE)</f>
        <v>70309</v>
      </c>
      <c r="J65" s="12">
        <f>VLOOKUP($A65,Sheet1!$B$5:$AZ$428,8,FALSE)</f>
        <v>95</v>
      </c>
      <c r="K65" s="12">
        <f>VLOOKUP($A65,Sheet1!$B$5:$AZ$428,9,FALSE)</f>
        <v>116</v>
      </c>
      <c r="L65" s="12">
        <f>VLOOKUP($A65,Sheet1!$B$5:$AZ$428,10,FALSE)</f>
        <v>1626</v>
      </c>
      <c r="M65" s="12">
        <f>VLOOKUP($A65,Sheet1!$B$5:$AZ$428,11,FALSE)</f>
        <v>1947</v>
      </c>
      <c r="N65" s="12">
        <f>VLOOKUP($A65,Sheet1!$B$5:$AZ$428,12,FALSE)</f>
        <v>70052</v>
      </c>
      <c r="O65" s="12">
        <f>VLOOKUP($A65,Sheet1!$B$5:$AZ$428,13,FALSE)</f>
        <v>87</v>
      </c>
      <c r="P65" s="12">
        <f>VLOOKUP($A65,Sheet1!$B$5:$AZ$428,14,FALSE)</f>
        <v>106</v>
      </c>
      <c r="Q65" s="12">
        <f>VLOOKUP($A65,Sheet1!$B$5:$AZ$428,15,FALSE)</f>
        <v>1683</v>
      </c>
      <c r="R65" s="12">
        <f>VLOOKUP($A65,Sheet1!$B$5:$AZ$428,16,FALSE)</f>
        <v>1914</v>
      </c>
      <c r="S65" s="12">
        <f>VLOOKUP($A65,Sheet1!$B$5:$AZ$428,17,FALSE)</f>
        <v>69866</v>
      </c>
      <c r="T65" s="12">
        <f>VLOOKUP($A65,Sheet1!$B$5:$AZ$428,18,FALSE)</f>
        <v>92</v>
      </c>
      <c r="U65" s="12">
        <f>VLOOKUP($A65,Sheet1!$B$5:$AZ$428,19,FALSE)</f>
        <v>96</v>
      </c>
      <c r="V65" s="12">
        <f>VLOOKUP($A65,Sheet1!$B$5:$AZ$428,20,FALSE)</f>
        <v>1789</v>
      </c>
      <c r="W65" s="12">
        <f>VLOOKUP($A65,Sheet1!$B$5:$AZ$428,21,FALSE)</f>
        <v>1942</v>
      </c>
      <c r="X65" s="12">
        <f>VLOOKUP($A65,Sheet1!$B$5:$AZ$428,22,FALSE)</f>
        <v>69688</v>
      </c>
      <c r="Y65" s="12">
        <f>VLOOKUP($A65,Sheet1!$B$5:$AZ$428,23,FALSE)</f>
        <v>95</v>
      </c>
      <c r="Z65" s="12">
        <f>VLOOKUP($A65,Sheet1!$B$5:$AZ$428,24,FALSE)</f>
        <v>76</v>
      </c>
      <c r="AA65" s="12">
        <f>VLOOKUP($A65,Sheet1!$B$5:$AZ$428,25,FALSE)</f>
        <v>1792</v>
      </c>
      <c r="AB65" s="12">
        <f>VLOOKUP($A65,Sheet1!$B$5:$AZ$428,26,FALSE)</f>
        <v>1892</v>
      </c>
      <c r="AC65" s="12">
        <f>VLOOKUP($A65,Sheet1!$B$5:$AZ$428,27,FALSE)</f>
        <v>69306</v>
      </c>
      <c r="AD65" s="12">
        <f>VLOOKUP($A65,Sheet1!$B$5:$AZ$428,28,FALSE)</f>
        <v>73</v>
      </c>
      <c r="AE65" s="12">
        <f>VLOOKUP($A65,Sheet1!$B$5:$AZ$428,29,FALSE)</f>
        <v>56</v>
      </c>
      <c r="AF65" s="12">
        <f>VLOOKUP($A65,Sheet1!$B$5:$AZ$428,30,FALSE)</f>
        <v>1696</v>
      </c>
      <c r="AG65" s="12">
        <f>VLOOKUP($A65,Sheet1!$B$5:$AZ$428,31,FALSE)</f>
        <v>2083</v>
      </c>
      <c r="AH65" s="12">
        <f>VLOOKUP($A65,Sheet1!$B$5:$AZ$428,32,FALSE)</f>
        <v>68689</v>
      </c>
      <c r="AI65" s="12">
        <f>VLOOKUP($A65,Sheet1!$B$5:$AZ$428,33,FALSE)</f>
        <v>74</v>
      </c>
      <c r="AJ65" s="12">
        <f>VLOOKUP($A65,Sheet1!$B$5:$AZ$428,34,FALSE)</f>
        <v>76</v>
      </c>
      <c r="AK65" s="12">
        <f>VLOOKUP($A65,Sheet1!$B$5:$AZ$428,35,FALSE)</f>
        <v>1792</v>
      </c>
      <c r="AL65" s="12">
        <f>VLOOKUP($A65,Sheet1!$B$5:$AZ$428,36,FALSE)</f>
        <v>1980</v>
      </c>
      <c r="AM65" s="12">
        <f>VLOOKUP($A65,Sheet1!$B$5:$AZ$428,37,FALSE)</f>
        <v>68424</v>
      </c>
      <c r="AN65" s="12">
        <f>VLOOKUP($A65,Sheet1!$B$5:$AZ$428,38,FALSE)</f>
        <v>129</v>
      </c>
      <c r="AO65" s="12">
        <f>VLOOKUP($A65,Sheet1!$B$5:$AZ$428,39,FALSE)</f>
        <v>77</v>
      </c>
      <c r="AP65" s="12">
        <f>VLOOKUP($A65,Sheet1!$B$5:$AZ$428,40,FALSE)</f>
        <v>1780</v>
      </c>
      <c r="AQ65" s="12">
        <f>VLOOKUP($A65,Sheet1!$B$5:$AZ$428,41,FALSE)</f>
        <v>1910</v>
      </c>
      <c r="AR65" s="12">
        <f>VLOOKUP($A65,Sheet1!$B$5:$AZ$428,42,FALSE)</f>
        <v>68183</v>
      </c>
      <c r="AS65" s="12">
        <f>VLOOKUP($A65,Sheet1!$B$5:$AZ$428,43,FALSE)</f>
        <v>76</v>
      </c>
      <c r="AT65" s="12">
        <f>VLOOKUP($A65,Sheet1!$B$5:$AZ$428,44,FALSE)</f>
        <v>36</v>
      </c>
      <c r="AU65" s="12">
        <f>VLOOKUP($A65,Sheet1!$B$5:$AZ$428,45,FALSE)</f>
        <v>1889</v>
      </c>
      <c r="AV65" s="12">
        <f>VLOOKUP($A65,Sheet1!$B$5:$AZ$428,46,FALSE)</f>
        <v>2028</v>
      </c>
      <c r="AW65" s="12">
        <f>VLOOKUP($A65,Sheet1!$B$5:$AZ$428,47,FALSE)</f>
        <v>68041</v>
      </c>
      <c r="AX65" s="12">
        <f>VLOOKUP($A65,Sheet1!$B$5:$AZ$428,48,FALSE)</f>
        <v>85</v>
      </c>
      <c r="AY65" s="12">
        <f>VLOOKUP($A65,Sheet1!$B$5:$AZ$428,49,FALSE)</f>
        <v>45</v>
      </c>
      <c r="AZ65" s="12">
        <f>VLOOKUP($A65,Sheet1!$B$5:$AZ$428,50,FALSE)</f>
        <v>1712</v>
      </c>
      <c r="BA65" s="12">
        <f>VLOOKUP($A65,Sheet1!$B$5:$AZ$428,51,FALSE)</f>
        <v>1680</v>
      </c>
      <c r="BB65" s="12">
        <f>VLOOKUP($A65,Sheet1!$B$5:$BB$428,BB$4,FALSE)</f>
        <v>0</v>
      </c>
      <c r="BC65" s="12">
        <f>VLOOKUP($A65,Sheet1!$B$5:$BB$428,BC$4,FALSE)</f>
        <v>0</v>
      </c>
      <c r="BD65" s="12" t="e">
        <f>VLOOKUP($A65,Sheet1!$B$5:$BB$428,BD$4,FALSE)</f>
        <v>#REF!</v>
      </c>
      <c r="BE65" s="12" t="e">
        <f>VLOOKUP($A65,Sheet1!$B$5:$BB$428,BE$4,FALSE)</f>
        <v>#REF!</v>
      </c>
      <c r="BF65" s="12" t="e">
        <f>VLOOKUP($A65,Sheet1!$B$5:$BB$428,BF$4,FALSE)</f>
        <v>#REF!</v>
      </c>
      <c r="BG65" s="12" t="e">
        <f>VLOOKUP($A65,Sheet1!$B$5:$BB$428,BG$4,FALSE)</f>
        <v>#REF!</v>
      </c>
      <c r="BH65" s="12" t="e">
        <f>VLOOKUP($A65,Sheet1!$B$5:$BB$428,BH$4,FALSE)</f>
        <v>#REF!</v>
      </c>
      <c r="BI65" s="12" t="e">
        <f>VLOOKUP($A65,Sheet1!$B$5:$BB$428,BI$4,FALSE)</f>
        <v>#REF!</v>
      </c>
      <c r="BJ65" s="12" t="e">
        <f>VLOOKUP($A65,Sheet1!$B$5:$BB$428,BJ$4,FALSE)</f>
        <v>#REF!</v>
      </c>
      <c r="BK65" s="12" t="e">
        <f>VLOOKUP($A65,Sheet1!$B$5:$BB$428,BK$4,FALSE)</f>
        <v>#REF!</v>
      </c>
      <c r="BL65" s="12" t="e">
        <f>VLOOKUP($A65,Sheet1!$B$5:$BB$428,BL$4,FALSE)</f>
        <v>#REF!</v>
      </c>
      <c r="BM65" s="12" t="e">
        <f>VLOOKUP($A65,Sheet1!$B$5:$BB$428,BM$4,FALSE)</f>
        <v>#REF!</v>
      </c>
      <c r="BN65" s="12" t="e">
        <f>VLOOKUP($A65,Sheet1!$B$5:$BB$428,BN$4,FALSE)</f>
        <v>#REF!</v>
      </c>
      <c r="BO65" s="12" t="e">
        <f>VLOOKUP($A65,Sheet1!$B$5:$BB$428,BO$4,FALSE)</f>
        <v>#REF!</v>
      </c>
      <c r="BP65" s="12" t="e">
        <f>VLOOKUP($A65,Sheet1!$B$5:$BB$428,BP$4,FALSE)</f>
        <v>#REF!</v>
      </c>
      <c r="BQ65" s="12" t="e">
        <f>VLOOKUP($A65,Sheet1!$B$5:$BB$428,BQ$4,FALSE)</f>
        <v>#REF!</v>
      </c>
      <c r="BR65" s="12" t="e">
        <f>VLOOKUP($A65,Sheet1!$B$5:$BB$428,BR$4,FALSE)</f>
        <v>#REF!</v>
      </c>
      <c r="BS65" s="12" t="e">
        <f>VLOOKUP($A65,Sheet1!$B$5:$BB$428,BS$4,FALSE)</f>
        <v>#REF!</v>
      </c>
      <c r="BT65" s="12" t="e">
        <f>VLOOKUP($A65,Sheet1!$B$5:$BB$428,BT$4,FALSE)</f>
        <v>#REF!</v>
      </c>
      <c r="BU65" s="12" t="e">
        <f>VLOOKUP($A65,Sheet1!$B$5:$BB$428,BU$4,FALSE)</f>
        <v>#REF!</v>
      </c>
    </row>
    <row r="66" spans="1:73" x14ac:dyDescent="0.3">
      <c r="A66" t="s">
        <v>245</v>
      </c>
      <c r="B66" t="str">
        <f>VLOOKUP(A66,classifications!A$3:C$336,3,FALSE)</f>
        <v>Predominantly Rural</v>
      </c>
      <c r="D66" s="12">
        <f>VLOOKUP($A66,Sheet1!$B$5:$AZ$428,2,FALSE)</f>
        <v>533760</v>
      </c>
      <c r="E66" s="12">
        <f>VLOOKUP($A66,Sheet1!$B$5:$AZ$428,3,FALSE)</f>
        <v>2211</v>
      </c>
      <c r="F66" s="12">
        <f>VLOOKUP($A66,Sheet1!$B$5:$AZ$428,4,FALSE)</f>
        <v>1441</v>
      </c>
      <c r="G66" s="12">
        <f>VLOOKUP($A66,Sheet1!$B$5:$AZ$428,5,FALSE)</f>
        <v>20446</v>
      </c>
      <c r="H66" s="12">
        <f>VLOOKUP($A66,Sheet1!$B$5:$AZ$428,6,FALSE)</f>
        <v>16214</v>
      </c>
      <c r="I66" s="12">
        <f>VLOOKUP($A66,Sheet1!$B$5:$AZ$428,7,FALSE)</f>
        <v>538249</v>
      </c>
      <c r="J66" s="12">
        <f>VLOOKUP($A66,Sheet1!$B$5:$AZ$428,8,FALSE)</f>
        <v>1740</v>
      </c>
      <c r="K66" s="12">
        <f>VLOOKUP($A66,Sheet1!$B$5:$AZ$428,9,FALSE)</f>
        <v>1047</v>
      </c>
      <c r="L66" s="12">
        <f>VLOOKUP($A66,Sheet1!$B$5:$AZ$428,10,FALSE)</f>
        <v>21166</v>
      </c>
      <c r="M66" s="12">
        <f>VLOOKUP($A66,Sheet1!$B$5:$AZ$428,11,FALSE)</f>
        <v>17418</v>
      </c>
      <c r="N66" s="12">
        <f>VLOOKUP($A66,Sheet1!$B$5:$AZ$428,12,FALSE)</f>
        <v>541738</v>
      </c>
      <c r="O66" s="12">
        <f>VLOOKUP($A66,Sheet1!$B$5:$AZ$428,13,FALSE)</f>
        <v>1914</v>
      </c>
      <c r="P66" s="12">
        <f>VLOOKUP($A66,Sheet1!$B$5:$AZ$428,14,FALSE)</f>
        <v>1452</v>
      </c>
      <c r="Q66" s="12">
        <f>VLOOKUP($A66,Sheet1!$B$5:$AZ$428,15,FALSE)</f>
        <v>20062</v>
      </c>
      <c r="R66" s="12">
        <f>VLOOKUP($A66,Sheet1!$B$5:$AZ$428,16,FALSE)</f>
        <v>16975</v>
      </c>
      <c r="S66" s="12">
        <f>VLOOKUP($A66,Sheet1!$B$5:$AZ$428,17,FALSE)</f>
        <v>545961</v>
      </c>
      <c r="T66" s="12">
        <f>VLOOKUP($A66,Sheet1!$B$5:$AZ$428,18,FALSE)</f>
        <v>2049</v>
      </c>
      <c r="U66" s="12">
        <f>VLOOKUP($A66,Sheet1!$B$5:$AZ$428,19,FALSE)</f>
        <v>1474</v>
      </c>
      <c r="V66" s="12">
        <f>VLOOKUP($A66,Sheet1!$B$5:$AZ$428,20,FALSE)</f>
        <v>21455</v>
      </c>
      <c r="W66" s="12">
        <f>VLOOKUP($A66,Sheet1!$B$5:$AZ$428,21,FALSE)</f>
        <v>17641</v>
      </c>
      <c r="X66" s="12">
        <f>VLOOKUP($A66,Sheet1!$B$5:$AZ$428,22,FALSE)</f>
        <v>550283</v>
      </c>
      <c r="Y66" s="12">
        <f>VLOOKUP($A66,Sheet1!$B$5:$AZ$428,23,FALSE)</f>
        <v>2174</v>
      </c>
      <c r="Z66" s="12">
        <f>VLOOKUP($A66,Sheet1!$B$5:$AZ$428,24,FALSE)</f>
        <v>1671</v>
      </c>
      <c r="AA66" s="12">
        <f>VLOOKUP($A66,Sheet1!$B$5:$AZ$428,25,FALSE)</f>
        <v>21459</v>
      </c>
      <c r="AB66" s="12">
        <f>VLOOKUP($A66,Sheet1!$B$5:$AZ$428,26,FALSE)</f>
        <v>16954</v>
      </c>
      <c r="AC66" s="12">
        <f>VLOOKUP($A66,Sheet1!$B$5:$AZ$428,27,FALSE)</f>
        <v>555057</v>
      </c>
      <c r="AD66" s="12">
        <f>VLOOKUP($A66,Sheet1!$B$5:$AZ$428,28,FALSE)</f>
        <v>2179</v>
      </c>
      <c r="AE66" s="12">
        <f>VLOOKUP($A66,Sheet1!$B$5:$AZ$428,29,FALSE)</f>
        <v>1721</v>
      </c>
      <c r="AF66" s="12">
        <f>VLOOKUP($A66,Sheet1!$B$5:$AZ$428,30,FALSE)</f>
        <v>21364</v>
      </c>
      <c r="AG66" s="12">
        <f>VLOOKUP($A66,Sheet1!$B$5:$AZ$428,31,FALSE)</f>
        <v>16478</v>
      </c>
      <c r="AH66" s="12">
        <f>VLOOKUP($A66,Sheet1!$B$5:$AZ$428,32,FALSE)</f>
        <v>561349</v>
      </c>
      <c r="AI66" s="12">
        <f>VLOOKUP($A66,Sheet1!$B$5:$AZ$428,33,FALSE)</f>
        <v>1984</v>
      </c>
      <c r="AJ66" s="12">
        <f>VLOOKUP($A66,Sheet1!$B$5:$AZ$428,34,FALSE)</f>
        <v>1853</v>
      </c>
      <c r="AK66" s="12">
        <f>VLOOKUP($A66,Sheet1!$B$5:$AZ$428,35,FALSE)</f>
        <v>25639</v>
      </c>
      <c r="AL66" s="12">
        <f>VLOOKUP($A66,Sheet1!$B$5:$AZ$428,36,FALSE)</f>
        <v>18547</v>
      </c>
      <c r="AM66" s="12">
        <f>VLOOKUP($A66,Sheet1!$B$5:$AZ$428,37,FALSE)</f>
        <v>565968</v>
      </c>
      <c r="AN66" s="12">
        <f>VLOOKUP($A66,Sheet1!$B$5:$AZ$428,38,FALSE)</f>
        <v>2233</v>
      </c>
      <c r="AO66" s="12">
        <f>VLOOKUP($A66,Sheet1!$B$5:$AZ$428,39,FALSE)</f>
        <v>1491</v>
      </c>
      <c r="AP66" s="12">
        <f>VLOOKUP($A66,Sheet1!$B$5:$AZ$428,40,FALSE)</f>
        <v>24842</v>
      </c>
      <c r="AQ66" s="12">
        <f>VLOOKUP($A66,Sheet1!$B$5:$AZ$428,41,FALSE)</f>
        <v>19405</v>
      </c>
      <c r="AR66" s="12">
        <f>VLOOKUP($A66,Sheet1!$B$5:$AZ$428,42,FALSE)</f>
        <v>569578</v>
      </c>
      <c r="AS66" s="12">
        <f>VLOOKUP($A66,Sheet1!$B$5:$AZ$428,43,FALSE)</f>
        <v>1960</v>
      </c>
      <c r="AT66" s="12">
        <f>VLOOKUP($A66,Sheet1!$B$5:$AZ$428,44,FALSE)</f>
        <v>2513</v>
      </c>
      <c r="AU66" s="12">
        <f>VLOOKUP($A66,Sheet1!$B$5:$AZ$428,45,FALSE)</f>
        <v>25172</v>
      </c>
      <c r="AV66" s="12">
        <f>VLOOKUP($A66,Sheet1!$B$5:$AZ$428,46,FALSE)</f>
        <v>19645</v>
      </c>
      <c r="AW66" s="12">
        <f>VLOOKUP($A66,Sheet1!$B$5:$AZ$428,47,FALSE)</f>
        <v>573299</v>
      </c>
      <c r="AX66" s="12">
        <f>VLOOKUP($A66,Sheet1!$B$5:$AZ$428,48,FALSE)</f>
        <v>1927</v>
      </c>
      <c r="AY66" s="12">
        <f>VLOOKUP($A66,Sheet1!$B$5:$AZ$428,49,FALSE)</f>
        <v>1594</v>
      </c>
      <c r="AZ66" s="12">
        <f>VLOOKUP($A66,Sheet1!$B$5:$AZ$428,50,FALSE)</f>
        <v>22685</v>
      </c>
      <c r="BA66" s="12">
        <f>VLOOKUP($A66,Sheet1!$B$5:$AZ$428,51,FALSE)</f>
        <v>17750</v>
      </c>
      <c r="BB66" s="12">
        <f>VLOOKUP($A66,Sheet1!$B$5:$BB$428,BB$4,FALSE)</f>
        <v>0</v>
      </c>
      <c r="BC66" s="12">
        <f>VLOOKUP($A66,Sheet1!$B$5:$BB$428,BC$4,FALSE)</f>
        <v>0</v>
      </c>
      <c r="BD66" s="12" t="e">
        <f>VLOOKUP($A66,Sheet1!$B$5:$BB$428,BD$4,FALSE)</f>
        <v>#REF!</v>
      </c>
      <c r="BE66" s="12" t="e">
        <f>VLOOKUP($A66,Sheet1!$B$5:$BB$428,BE$4,FALSE)</f>
        <v>#REF!</v>
      </c>
      <c r="BF66" s="12" t="e">
        <f>VLOOKUP($A66,Sheet1!$B$5:$BB$428,BF$4,FALSE)</f>
        <v>#REF!</v>
      </c>
      <c r="BG66" s="12" t="e">
        <f>VLOOKUP($A66,Sheet1!$B$5:$BB$428,BG$4,FALSE)</f>
        <v>#REF!</v>
      </c>
      <c r="BH66" s="12" t="e">
        <f>VLOOKUP($A66,Sheet1!$B$5:$BB$428,BH$4,FALSE)</f>
        <v>#REF!</v>
      </c>
      <c r="BI66" s="12" t="e">
        <f>VLOOKUP($A66,Sheet1!$B$5:$BB$428,BI$4,FALSE)</f>
        <v>#REF!</v>
      </c>
      <c r="BJ66" s="12" t="e">
        <f>VLOOKUP($A66,Sheet1!$B$5:$BB$428,BJ$4,FALSE)</f>
        <v>#REF!</v>
      </c>
      <c r="BK66" s="12" t="e">
        <f>VLOOKUP($A66,Sheet1!$B$5:$BB$428,BK$4,FALSE)</f>
        <v>#REF!</v>
      </c>
      <c r="BL66" s="12" t="e">
        <f>VLOOKUP($A66,Sheet1!$B$5:$BB$428,BL$4,FALSE)</f>
        <v>#REF!</v>
      </c>
      <c r="BM66" s="12" t="e">
        <f>VLOOKUP($A66,Sheet1!$B$5:$BB$428,BM$4,FALSE)</f>
        <v>#REF!</v>
      </c>
      <c r="BN66" s="12" t="e">
        <f>VLOOKUP($A66,Sheet1!$B$5:$BB$428,BN$4,FALSE)</f>
        <v>#REF!</v>
      </c>
      <c r="BO66" s="12" t="e">
        <f>VLOOKUP($A66,Sheet1!$B$5:$BB$428,BO$4,FALSE)</f>
        <v>#REF!</v>
      </c>
      <c r="BP66" s="12" t="e">
        <f>VLOOKUP($A66,Sheet1!$B$5:$BB$428,BP$4,FALSE)</f>
        <v>#REF!</v>
      </c>
      <c r="BQ66" s="12" t="e">
        <f>VLOOKUP($A66,Sheet1!$B$5:$BB$428,BQ$4,FALSE)</f>
        <v>#REF!</v>
      </c>
      <c r="BR66" s="12" t="e">
        <f>VLOOKUP($A66,Sheet1!$B$5:$BB$428,BR$4,FALSE)</f>
        <v>#REF!</v>
      </c>
      <c r="BS66" s="12" t="e">
        <f>VLOOKUP($A66,Sheet1!$B$5:$BB$428,BS$4,FALSE)</f>
        <v>#REF!</v>
      </c>
      <c r="BT66" s="12" t="e">
        <f>VLOOKUP($A66,Sheet1!$B$5:$BB$428,BT$4,FALSE)</f>
        <v>#REF!</v>
      </c>
      <c r="BU66" s="12" t="e">
        <f>VLOOKUP($A66,Sheet1!$B$5:$BB$428,BU$4,FALSE)</f>
        <v>#REF!</v>
      </c>
    </row>
    <row r="67" spans="1:73" x14ac:dyDescent="0.3">
      <c r="A67" t="s">
        <v>247</v>
      </c>
      <c r="B67" t="str">
        <f>VLOOKUP(A67,classifications!A$3:C$336,3,FALSE)</f>
        <v>Predominantly Rural</v>
      </c>
      <c r="D67" s="12">
        <f>VLOOKUP($A67,Sheet1!$B$5:$AZ$428,2,FALSE)</f>
        <v>83180</v>
      </c>
      <c r="E67" s="12">
        <f>VLOOKUP($A67,Sheet1!$B$5:$AZ$428,3,FALSE)</f>
        <v>433</v>
      </c>
      <c r="F67" s="12">
        <f>VLOOKUP($A67,Sheet1!$B$5:$AZ$428,4,FALSE)</f>
        <v>302</v>
      </c>
      <c r="G67" s="12">
        <f>VLOOKUP($A67,Sheet1!$B$5:$AZ$428,5,FALSE)</f>
        <v>5369</v>
      </c>
      <c r="H67" s="12">
        <f>VLOOKUP($A67,Sheet1!$B$5:$AZ$428,6,FALSE)</f>
        <v>4725</v>
      </c>
      <c r="I67" s="12">
        <f>VLOOKUP($A67,Sheet1!$B$5:$AZ$428,7,FALSE)</f>
        <v>83624</v>
      </c>
      <c r="J67" s="12">
        <f>VLOOKUP($A67,Sheet1!$B$5:$AZ$428,8,FALSE)</f>
        <v>409</v>
      </c>
      <c r="K67" s="12">
        <f>VLOOKUP($A67,Sheet1!$B$5:$AZ$428,9,FALSE)</f>
        <v>363</v>
      </c>
      <c r="L67" s="12">
        <f>VLOOKUP($A67,Sheet1!$B$5:$AZ$428,10,FALSE)</f>
        <v>5395</v>
      </c>
      <c r="M67" s="12">
        <f>VLOOKUP($A67,Sheet1!$B$5:$AZ$428,11,FALSE)</f>
        <v>4918</v>
      </c>
      <c r="N67" s="12">
        <f>VLOOKUP($A67,Sheet1!$B$5:$AZ$428,12,FALSE)</f>
        <v>84266</v>
      </c>
      <c r="O67" s="12">
        <f>VLOOKUP($A67,Sheet1!$B$5:$AZ$428,13,FALSE)</f>
        <v>399</v>
      </c>
      <c r="P67" s="12">
        <f>VLOOKUP($A67,Sheet1!$B$5:$AZ$428,14,FALSE)</f>
        <v>346</v>
      </c>
      <c r="Q67" s="12">
        <f>VLOOKUP($A67,Sheet1!$B$5:$AZ$428,15,FALSE)</f>
        <v>5491</v>
      </c>
      <c r="R67" s="12">
        <f>VLOOKUP($A67,Sheet1!$B$5:$AZ$428,16,FALSE)</f>
        <v>4821</v>
      </c>
      <c r="S67" s="12">
        <f>VLOOKUP($A67,Sheet1!$B$5:$AZ$428,17,FALSE)</f>
        <v>84920</v>
      </c>
      <c r="T67" s="12">
        <f>VLOOKUP($A67,Sheet1!$B$5:$AZ$428,18,FALSE)</f>
        <v>432</v>
      </c>
      <c r="U67" s="12">
        <f>VLOOKUP($A67,Sheet1!$B$5:$AZ$428,19,FALSE)</f>
        <v>324</v>
      </c>
      <c r="V67" s="12">
        <f>VLOOKUP($A67,Sheet1!$B$5:$AZ$428,20,FALSE)</f>
        <v>5911</v>
      </c>
      <c r="W67" s="12">
        <f>VLOOKUP($A67,Sheet1!$B$5:$AZ$428,21,FALSE)</f>
        <v>5319</v>
      </c>
      <c r="X67" s="12">
        <f>VLOOKUP($A67,Sheet1!$B$5:$AZ$428,22,FALSE)</f>
        <v>85548</v>
      </c>
      <c r="Y67" s="12">
        <f>VLOOKUP($A67,Sheet1!$B$5:$AZ$428,23,FALSE)</f>
        <v>502</v>
      </c>
      <c r="Z67" s="12">
        <f>VLOOKUP($A67,Sheet1!$B$5:$AZ$428,24,FALSE)</f>
        <v>350</v>
      </c>
      <c r="AA67" s="12">
        <f>VLOOKUP($A67,Sheet1!$B$5:$AZ$428,25,FALSE)</f>
        <v>5966</v>
      </c>
      <c r="AB67" s="12">
        <f>VLOOKUP($A67,Sheet1!$B$5:$AZ$428,26,FALSE)</f>
        <v>5253</v>
      </c>
      <c r="AC67" s="12">
        <f>VLOOKUP($A67,Sheet1!$B$5:$AZ$428,27,FALSE)</f>
        <v>86121</v>
      </c>
      <c r="AD67" s="12">
        <f>VLOOKUP($A67,Sheet1!$B$5:$AZ$428,28,FALSE)</f>
        <v>489</v>
      </c>
      <c r="AE67" s="12">
        <f>VLOOKUP($A67,Sheet1!$B$5:$AZ$428,29,FALSE)</f>
        <v>408</v>
      </c>
      <c r="AF67" s="12">
        <f>VLOOKUP($A67,Sheet1!$B$5:$AZ$428,30,FALSE)</f>
        <v>5803</v>
      </c>
      <c r="AG67" s="12">
        <f>VLOOKUP($A67,Sheet1!$B$5:$AZ$428,31,FALSE)</f>
        <v>5206</v>
      </c>
      <c r="AH67" s="12">
        <f>VLOOKUP($A67,Sheet1!$B$5:$AZ$428,32,FALSE)</f>
        <v>87509</v>
      </c>
      <c r="AI67" s="12">
        <f>VLOOKUP($A67,Sheet1!$B$5:$AZ$428,33,FALSE)</f>
        <v>442</v>
      </c>
      <c r="AJ67" s="12">
        <f>VLOOKUP($A67,Sheet1!$B$5:$AZ$428,34,FALSE)</f>
        <v>369</v>
      </c>
      <c r="AK67" s="12">
        <f>VLOOKUP($A67,Sheet1!$B$5:$AZ$428,35,FALSE)</f>
        <v>7204</v>
      </c>
      <c r="AL67" s="12">
        <f>VLOOKUP($A67,Sheet1!$B$5:$AZ$428,36,FALSE)</f>
        <v>5742</v>
      </c>
      <c r="AM67" s="12">
        <f>VLOOKUP($A67,Sheet1!$B$5:$AZ$428,37,FALSE)</f>
        <v>89022</v>
      </c>
      <c r="AN67" s="12">
        <f>VLOOKUP($A67,Sheet1!$B$5:$AZ$428,38,FALSE)</f>
        <v>526</v>
      </c>
      <c r="AO67" s="12">
        <f>VLOOKUP($A67,Sheet1!$B$5:$AZ$428,39,FALSE)</f>
        <v>278</v>
      </c>
      <c r="AP67" s="12">
        <f>VLOOKUP($A67,Sheet1!$B$5:$AZ$428,40,FALSE)</f>
        <v>6907</v>
      </c>
      <c r="AQ67" s="12">
        <f>VLOOKUP($A67,Sheet1!$B$5:$AZ$428,41,FALSE)</f>
        <v>5451</v>
      </c>
      <c r="AR67" s="12">
        <f>VLOOKUP($A67,Sheet1!$B$5:$AZ$428,42,FALSE)</f>
        <v>89862</v>
      </c>
      <c r="AS67" s="12">
        <f>VLOOKUP($A67,Sheet1!$B$5:$AZ$428,43,FALSE)</f>
        <v>464</v>
      </c>
      <c r="AT67" s="12">
        <f>VLOOKUP($A67,Sheet1!$B$5:$AZ$428,44,FALSE)</f>
        <v>533</v>
      </c>
      <c r="AU67" s="12">
        <f>VLOOKUP($A67,Sheet1!$B$5:$AZ$428,45,FALSE)</f>
        <v>6818</v>
      </c>
      <c r="AV67" s="12">
        <f>VLOOKUP($A67,Sheet1!$B$5:$AZ$428,46,FALSE)</f>
        <v>5808</v>
      </c>
      <c r="AW67" s="12">
        <f>VLOOKUP($A67,Sheet1!$B$5:$AZ$428,47,FALSE)</f>
        <v>90264</v>
      </c>
      <c r="AX67" s="12">
        <f>VLOOKUP($A67,Sheet1!$B$5:$AZ$428,48,FALSE)</f>
        <v>456</v>
      </c>
      <c r="AY67" s="12">
        <f>VLOOKUP($A67,Sheet1!$B$5:$AZ$428,49,FALSE)</f>
        <v>328</v>
      </c>
      <c r="AZ67" s="12">
        <f>VLOOKUP($A67,Sheet1!$B$5:$AZ$428,50,FALSE)</f>
        <v>5898</v>
      </c>
      <c r="BA67" s="12">
        <f>VLOOKUP($A67,Sheet1!$B$5:$AZ$428,51,FALSE)</f>
        <v>5364</v>
      </c>
      <c r="BB67" s="12">
        <f>VLOOKUP($A67,Sheet1!$B$5:$BB$428,BB$4,FALSE)</f>
        <v>0</v>
      </c>
      <c r="BC67" s="12">
        <f>VLOOKUP($A67,Sheet1!$B$5:$BB$428,BC$4,FALSE)</f>
        <v>0</v>
      </c>
      <c r="BD67" s="12" t="e">
        <f>VLOOKUP($A67,Sheet1!$B$5:$BB$428,BD$4,FALSE)</f>
        <v>#REF!</v>
      </c>
      <c r="BE67" s="12" t="e">
        <f>VLOOKUP($A67,Sheet1!$B$5:$BB$428,BE$4,FALSE)</f>
        <v>#REF!</v>
      </c>
      <c r="BF67" s="12" t="e">
        <f>VLOOKUP($A67,Sheet1!$B$5:$BB$428,BF$4,FALSE)</f>
        <v>#REF!</v>
      </c>
      <c r="BG67" s="12" t="e">
        <f>VLOOKUP($A67,Sheet1!$B$5:$BB$428,BG$4,FALSE)</f>
        <v>#REF!</v>
      </c>
      <c r="BH67" s="12" t="e">
        <f>VLOOKUP($A67,Sheet1!$B$5:$BB$428,BH$4,FALSE)</f>
        <v>#REF!</v>
      </c>
      <c r="BI67" s="12" t="e">
        <f>VLOOKUP($A67,Sheet1!$B$5:$BB$428,BI$4,FALSE)</f>
        <v>#REF!</v>
      </c>
      <c r="BJ67" s="12" t="e">
        <f>VLOOKUP($A67,Sheet1!$B$5:$BB$428,BJ$4,FALSE)</f>
        <v>#REF!</v>
      </c>
      <c r="BK67" s="12" t="e">
        <f>VLOOKUP($A67,Sheet1!$B$5:$BB$428,BK$4,FALSE)</f>
        <v>#REF!</v>
      </c>
      <c r="BL67" s="12" t="e">
        <f>VLOOKUP($A67,Sheet1!$B$5:$BB$428,BL$4,FALSE)</f>
        <v>#REF!</v>
      </c>
      <c r="BM67" s="12" t="e">
        <f>VLOOKUP($A67,Sheet1!$B$5:$BB$428,BM$4,FALSE)</f>
        <v>#REF!</v>
      </c>
      <c r="BN67" s="12" t="e">
        <f>VLOOKUP($A67,Sheet1!$B$5:$BB$428,BN$4,FALSE)</f>
        <v>#REF!</v>
      </c>
      <c r="BO67" s="12" t="e">
        <f>VLOOKUP($A67,Sheet1!$B$5:$BB$428,BO$4,FALSE)</f>
        <v>#REF!</v>
      </c>
      <c r="BP67" s="12" t="e">
        <f>VLOOKUP($A67,Sheet1!$B$5:$BB$428,BP$4,FALSE)</f>
        <v>#REF!</v>
      </c>
      <c r="BQ67" s="12" t="e">
        <f>VLOOKUP($A67,Sheet1!$B$5:$BB$428,BQ$4,FALSE)</f>
        <v>#REF!</v>
      </c>
      <c r="BR67" s="12" t="e">
        <f>VLOOKUP($A67,Sheet1!$B$5:$BB$428,BR$4,FALSE)</f>
        <v>#REF!</v>
      </c>
      <c r="BS67" s="12" t="e">
        <f>VLOOKUP($A67,Sheet1!$B$5:$BB$428,BS$4,FALSE)</f>
        <v>#REF!</v>
      </c>
      <c r="BT67" s="12" t="e">
        <f>VLOOKUP($A67,Sheet1!$B$5:$BB$428,BT$4,FALSE)</f>
        <v>#REF!</v>
      </c>
      <c r="BU67" s="12" t="e">
        <f>VLOOKUP($A67,Sheet1!$B$5:$BB$428,BU$4,FALSE)</f>
        <v>#REF!</v>
      </c>
    </row>
    <row r="68" spans="1:73" x14ac:dyDescent="0.3">
      <c r="A68" t="s">
        <v>251</v>
      </c>
      <c r="B68" t="str">
        <f>VLOOKUP(A68,classifications!A$3:C$336,3,FALSE)</f>
        <v>Predominantly Urban</v>
      </c>
      <c r="D68" s="12">
        <f>VLOOKUP($A68,Sheet1!$B$5:$AZ$428,2,FALSE)</f>
        <v>316915</v>
      </c>
      <c r="E68" s="12">
        <f>VLOOKUP($A68,Sheet1!$B$5:$AZ$428,3,FALSE)</f>
        <v>9043</v>
      </c>
      <c r="F68" s="12">
        <f>VLOOKUP($A68,Sheet1!$B$5:$AZ$428,4,FALSE)</f>
        <v>3837</v>
      </c>
      <c r="G68" s="12">
        <f>VLOOKUP($A68,Sheet1!$B$5:$AZ$428,5,FALSE)</f>
        <v>14802</v>
      </c>
      <c r="H68" s="12">
        <f>VLOOKUP($A68,Sheet1!$B$5:$AZ$428,6,FALSE)</f>
        <v>15576</v>
      </c>
      <c r="I68" s="12">
        <f>VLOOKUP($A68,Sheet1!$B$5:$AZ$428,7,FALSE)</f>
        <v>322504</v>
      </c>
      <c r="J68" s="12">
        <f>VLOOKUP($A68,Sheet1!$B$5:$AZ$428,8,FALSE)</f>
        <v>7050</v>
      </c>
      <c r="K68" s="12">
        <f>VLOOKUP($A68,Sheet1!$B$5:$AZ$428,9,FALSE)</f>
        <v>2576</v>
      </c>
      <c r="L68" s="12">
        <f>VLOOKUP($A68,Sheet1!$B$5:$AZ$428,10,FALSE)</f>
        <v>16392</v>
      </c>
      <c r="M68" s="12">
        <f>VLOOKUP($A68,Sheet1!$B$5:$AZ$428,11,FALSE)</f>
        <v>17384</v>
      </c>
      <c r="N68" s="12">
        <f>VLOOKUP($A68,Sheet1!$B$5:$AZ$428,12,FALSE)</f>
        <v>328423</v>
      </c>
      <c r="O68" s="12">
        <f>VLOOKUP($A68,Sheet1!$B$5:$AZ$428,13,FALSE)</f>
        <v>7330</v>
      </c>
      <c r="P68" s="12">
        <f>VLOOKUP($A68,Sheet1!$B$5:$AZ$428,14,FALSE)</f>
        <v>2737</v>
      </c>
      <c r="Q68" s="12">
        <f>VLOOKUP($A68,Sheet1!$B$5:$AZ$428,15,FALSE)</f>
        <v>15671</v>
      </c>
      <c r="R68" s="12">
        <f>VLOOKUP($A68,Sheet1!$B$5:$AZ$428,16,FALSE)</f>
        <v>16267</v>
      </c>
      <c r="S68" s="12">
        <f>VLOOKUP($A68,Sheet1!$B$5:$AZ$428,17,FALSE)</f>
        <v>335018</v>
      </c>
      <c r="T68" s="12">
        <f>VLOOKUP($A68,Sheet1!$B$5:$AZ$428,18,FALSE)</f>
        <v>8043</v>
      </c>
      <c r="U68" s="12">
        <f>VLOOKUP($A68,Sheet1!$B$5:$AZ$428,19,FALSE)</f>
        <v>3105</v>
      </c>
      <c r="V68" s="12">
        <f>VLOOKUP($A68,Sheet1!$B$5:$AZ$428,20,FALSE)</f>
        <v>16912</v>
      </c>
      <c r="W68" s="12">
        <f>VLOOKUP($A68,Sheet1!$B$5:$AZ$428,21,FALSE)</f>
        <v>17176</v>
      </c>
      <c r="X68" s="12">
        <f>VLOOKUP($A68,Sheet1!$B$5:$AZ$428,22,FALSE)</f>
        <v>344288</v>
      </c>
      <c r="Y68" s="12">
        <f>VLOOKUP($A68,Sheet1!$B$5:$AZ$428,23,FALSE)</f>
        <v>10757</v>
      </c>
      <c r="Z68" s="12">
        <f>VLOOKUP($A68,Sheet1!$B$5:$AZ$428,24,FALSE)</f>
        <v>2845</v>
      </c>
      <c r="AA68" s="12">
        <f>VLOOKUP($A68,Sheet1!$B$5:$AZ$428,25,FALSE)</f>
        <v>16774</v>
      </c>
      <c r="AB68" s="12">
        <f>VLOOKUP($A68,Sheet1!$B$5:$AZ$428,26,FALSE)</f>
        <v>17153</v>
      </c>
      <c r="AC68" s="12">
        <f>VLOOKUP($A68,Sheet1!$B$5:$AZ$428,27,FALSE)</f>
        <v>353215</v>
      </c>
      <c r="AD68" s="12">
        <f>VLOOKUP($A68,Sheet1!$B$5:$AZ$428,28,FALSE)</f>
        <v>10416</v>
      </c>
      <c r="AE68" s="12">
        <f>VLOOKUP($A68,Sheet1!$B$5:$AZ$428,29,FALSE)</f>
        <v>2764</v>
      </c>
      <c r="AF68" s="12">
        <f>VLOOKUP($A68,Sheet1!$B$5:$AZ$428,30,FALSE)</f>
        <v>17042</v>
      </c>
      <c r="AG68" s="12">
        <f>VLOOKUP($A68,Sheet1!$B$5:$AZ$428,31,FALSE)</f>
        <v>17543</v>
      </c>
      <c r="AH68" s="12">
        <f>VLOOKUP($A68,Sheet1!$B$5:$AZ$428,32,FALSE)</f>
        <v>360149</v>
      </c>
      <c r="AI68" s="12">
        <f>VLOOKUP($A68,Sheet1!$B$5:$AZ$428,33,FALSE)</f>
        <v>8674</v>
      </c>
      <c r="AJ68" s="12">
        <f>VLOOKUP($A68,Sheet1!$B$5:$AZ$428,34,FALSE)</f>
        <v>2368</v>
      </c>
      <c r="AK68" s="12">
        <f>VLOOKUP($A68,Sheet1!$B$5:$AZ$428,35,FALSE)</f>
        <v>20125</v>
      </c>
      <c r="AL68" s="12">
        <f>VLOOKUP($A68,Sheet1!$B$5:$AZ$428,36,FALSE)</f>
        <v>21139</v>
      </c>
      <c r="AM68" s="12">
        <f>VLOOKUP($A68,Sheet1!$B$5:$AZ$428,37,FALSE)</f>
        <v>366785</v>
      </c>
      <c r="AN68" s="12">
        <f>VLOOKUP($A68,Sheet1!$B$5:$AZ$428,38,FALSE)</f>
        <v>10999</v>
      </c>
      <c r="AO68" s="12">
        <f>VLOOKUP($A68,Sheet1!$B$5:$AZ$428,39,FALSE)</f>
        <v>3369</v>
      </c>
      <c r="AP68" s="12">
        <f>VLOOKUP($A68,Sheet1!$B$5:$AZ$428,40,FALSE)</f>
        <v>21097</v>
      </c>
      <c r="AQ68" s="12">
        <f>VLOOKUP($A68,Sheet1!$B$5:$AZ$428,41,FALSE)</f>
        <v>23370</v>
      </c>
      <c r="AR68" s="12">
        <f>VLOOKUP($A68,Sheet1!$B$5:$AZ$428,42,FALSE)</f>
        <v>371521</v>
      </c>
      <c r="AS68" s="12">
        <f>VLOOKUP($A68,Sheet1!$B$5:$AZ$428,43,FALSE)</f>
        <v>11126</v>
      </c>
      <c r="AT68" s="12">
        <f>VLOOKUP($A68,Sheet1!$B$5:$AZ$428,44,FALSE)</f>
        <v>3549</v>
      </c>
      <c r="AU68" s="12">
        <f>VLOOKUP($A68,Sheet1!$B$5:$AZ$428,45,FALSE)</f>
        <v>21341</v>
      </c>
      <c r="AV68" s="12">
        <f>VLOOKUP($A68,Sheet1!$B$5:$AZ$428,46,FALSE)</f>
        <v>25582</v>
      </c>
      <c r="AW68" s="12">
        <f>VLOOKUP($A68,Sheet1!$B$5:$AZ$428,47,FALSE)</f>
        <v>379387</v>
      </c>
      <c r="AX68" s="12">
        <f>VLOOKUP($A68,Sheet1!$B$5:$AZ$428,48,FALSE)</f>
        <v>12782</v>
      </c>
      <c r="AY68" s="12">
        <f>VLOOKUP($A68,Sheet1!$B$5:$AZ$428,49,FALSE)</f>
        <v>3002</v>
      </c>
      <c r="AZ68" s="12">
        <f>VLOOKUP($A68,Sheet1!$B$5:$AZ$428,50,FALSE)</f>
        <v>20689</v>
      </c>
      <c r="BA68" s="12">
        <f>VLOOKUP($A68,Sheet1!$B$5:$AZ$428,51,FALSE)</f>
        <v>23725</v>
      </c>
      <c r="BB68" s="12">
        <f>VLOOKUP($A68,Sheet1!$B$5:$BB$428,BB$4,FALSE)</f>
        <v>0</v>
      </c>
      <c r="BC68" s="12">
        <f>VLOOKUP($A68,Sheet1!$B$5:$BB$428,BC$4,FALSE)</f>
        <v>0</v>
      </c>
      <c r="BD68" s="12" t="e">
        <f>VLOOKUP($A68,Sheet1!$B$5:$BB$428,BD$4,FALSE)</f>
        <v>#REF!</v>
      </c>
      <c r="BE68" s="12" t="e">
        <f>VLOOKUP($A68,Sheet1!$B$5:$BB$428,BE$4,FALSE)</f>
        <v>#REF!</v>
      </c>
      <c r="BF68" s="12" t="e">
        <f>VLOOKUP($A68,Sheet1!$B$5:$BB$428,BF$4,FALSE)</f>
        <v>#REF!</v>
      </c>
      <c r="BG68" s="12" t="e">
        <f>VLOOKUP($A68,Sheet1!$B$5:$BB$428,BG$4,FALSE)</f>
        <v>#REF!</v>
      </c>
      <c r="BH68" s="12" t="e">
        <f>VLOOKUP($A68,Sheet1!$B$5:$BB$428,BH$4,FALSE)</f>
        <v>#REF!</v>
      </c>
      <c r="BI68" s="12" t="e">
        <f>VLOOKUP($A68,Sheet1!$B$5:$BB$428,BI$4,FALSE)</f>
        <v>#REF!</v>
      </c>
      <c r="BJ68" s="12" t="e">
        <f>VLOOKUP($A68,Sheet1!$B$5:$BB$428,BJ$4,FALSE)</f>
        <v>#REF!</v>
      </c>
      <c r="BK68" s="12" t="e">
        <f>VLOOKUP($A68,Sheet1!$B$5:$BB$428,BK$4,FALSE)</f>
        <v>#REF!</v>
      </c>
      <c r="BL68" s="12" t="e">
        <f>VLOOKUP($A68,Sheet1!$B$5:$BB$428,BL$4,FALSE)</f>
        <v>#REF!</v>
      </c>
      <c r="BM68" s="12" t="e">
        <f>VLOOKUP($A68,Sheet1!$B$5:$BB$428,BM$4,FALSE)</f>
        <v>#REF!</v>
      </c>
      <c r="BN68" s="12" t="e">
        <f>VLOOKUP($A68,Sheet1!$B$5:$BB$428,BN$4,FALSE)</f>
        <v>#REF!</v>
      </c>
      <c r="BO68" s="12" t="e">
        <f>VLOOKUP($A68,Sheet1!$B$5:$BB$428,BO$4,FALSE)</f>
        <v>#REF!</v>
      </c>
      <c r="BP68" s="12" t="e">
        <f>VLOOKUP($A68,Sheet1!$B$5:$BB$428,BP$4,FALSE)</f>
        <v>#REF!</v>
      </c>
      <c r="BQ68" s="12" t="e">
        <f>VLOOKUP($A68,Sheet1!$B$5:$BB$428,BQ$4,FALSE)</f>
        <v>#REF!</v>
      </c>
      <c r="BR68" s="12" t="e">
        <f>VLOOKUP($A68,Sheet1!$B$5:$BB$428,BR$4,FALSE)</f>
        <v>#REF!</v>
      </c>
      <c r="BS68" s="12" t="e">
        <f>VLOOKUP($A68,Sheet1!$B$5:$BB$428,BS$4,FALSE)</f>
        <v>#REF!</v>
      </c>
      <c r="BT68" s="12" t="e">
        <f>VLOOKUP($A68,Sheet1!$B$5:$BB$428,BT$4,FALSE)</f>
        <v>#REF!</v>
      </c>
      <c r="BU68" s="12" t="e">
        <f>VLOOKUP($A68,Sheet1!$B$5:$BB$428,BU$4,FALSE)</f>
        <v>#REF!</v>
      </c>
    </row>
    <row r="69" spans="1:73" x14ac:dyDescent="0.3">
      <c r="A69" t="s">
        <v>253</v>
      </c>
      <c r="B69" t="str">
        <f>VLOOKUP(A69,classifications!A$3:C$336,3,FALSE)</f>
        <v>Predominantly Rural</v>
      </c>
      <c r="D69" s="12">
        <f>VLOOKUP($A69,Sheet1!$B$5:$AZ$428,2,FALSE)</f>
        <v>55459</v>
      </c>
      <c r="E69" s="12">
        <f>VLOOKUP($A69,Sheet1!$B$5:$AZ$428,3,FALSE)</f>
        <v>182</v>
      </c>
      <c r="F69" s="12">
        <f>VLOOKUP($A69,Sheet1!$B$5:$AZ$428,4,FALSE)</f>
        <v>191</v>
      </c>
      <c r="G69" s="12">
        <f>VLOOKUP($A69,Sheet1!$B$5:$AZ$428,5,FALSE)</f>
        <v>2488</v>
      </c>
      <c r="H69" s="12">
        <f>VLOOKUP($A69,Sheet1!$B$5:$AZ$428,6,FALSE)</f>
        <v>2273</v>
      </c>
      <c r="I69" s="12">
        <f>VLOOKUP($A69,Sheet1!$B$5:$AZ$428,7,FALSE)</f>
        <v>55492</v>
      </c>
      <c r="J69" s="12">
        <f>VLOOKUP($A69,Sheet1!$B$5:$AZ$428,8,FALSE)</f>
        <v>162</v>
      </c>
      <c r="K69" s="12">
        <f>VLOOKUP($A69,Sheet1!$B$5:$AZ$428,9,FALSE)</f>
        <v>161</v>
      </c>
      <c r="L69" s="12">
        <f>VLOOKUP($A69,Sheet1!$B$5:$AZ$428,10,FALSE)</f>
        <v>2583</v>
      </c>
      <c r="M69" s="12">
        <f>VLOOKUP($A69,Sheet1!$B$5:$AZ$428,11,FALSE)</f>
        <v>2463</v>
      </c>
      <c r="N69" s="12">
        <f>VLOOKUP($A69,Sheet1!$B$5:$AZ$428,12,FALSE)</f>
        <v>55594</v>
      </c>
      <c r="O69" s="12">
        <f>VLOOKUP($A69,Sheet1!$B$5:$AZ$428,13,FALSE)</f>
        <v>158</v>
      </c>
      <c r="P69" s="12">
        <f>VLOOKUP($A69,Sheet1!$B$5:$AZ$428,14,FALSE)</f>
        <v>123</v>
      </c>
      <c r="Q69" s="12">
        <f>VLOOKUP($A69,Sheet1!$B$5:$AZ$428,15,FALSE)</f>
        <v>2679</v>
      </c>
      <c r="R69" s="12">
        <f>VLOOKUP($A69,Sheet1!$B$5:$AZ$428,16,FALSE)</f>
        <v>2446</v>
      </c>
      <c r="S69" s="12">
        <f>VLOOKUP($A69,Sheet1!$B$5:$AZ$428,17,FALSE)</f>
        <v>55750</v>
      </c>
      <c r="T69" s="12">
        <f>VLOOKUP($A69,Sheet1!$B$5:$AZ$428,18,FALSE)</f>
        <v>180</v>
      </c>
      <c r="U69" s="12">
        <f>VLOOKUP($A69,Sheet1!$B$5:$AZ$428,19,FALSE)</f>
        <v>175</v>
      </c>
      <c r="V69" s="12">
        <f>VLOOKUP($A69,Sheet1!$B$5:$AZ$428,20,FALSE)</f>
        <v>2785</v>
      </c>
      <c r="W69" s="12">
        <f>VLOOKUP($A69,Sheet1!$B$5:$AZ$428,21,FALSE)</f>
        <v>2494</v>
      </c>
      <c r="X69" s="12">
        <f>VLOOKUP($A69,Sheet1!$B$5:$AZ$428,22,FALSE)</f>
        <v>55826</v>
      </c>
      <c r="Y69" s="12">
        <f>VLOOKUP($A69,Sheet1!$B$5:$AZ$428,23,FALSE)</f>
        <v>175</v>
      </c>
      <c r="Z69" s="12">
        <f>VLOOKUP($A69,Sheet1!$B$5:$AZ$428,24,FALSE)</f>
        <v>124</v>
      </c>
      <c r="AA69" s="12">
        <f>VLOOKUP($A69,Sheet1!$B$5:$AZ$428,25,FALSE)</f>
        <v>2789</v>
      </c>
      <c r="AB69" s="12">
        <f>VLOOKUP($A69,Sheet1!$B$5:$AZ$428,26,FALSE)</f>
        <v>2578</v>
      </c>
      <c r="AC69" s="12">
        <f>VLOOKUP($A69,Sheet1!$B$5:$AZ$428,27,FALSE)</f>
        <v>56343</v>
      </c>
      <c r="AD69" s="12">
        <f>VLOOKUP($A69,Sheet1!$B$5:$AZ$428,28,FALSE)</f>
        <v>163</v>
      </c>
      <c r="AE69" s="12">
        <f>VLOOKUP($A69,Sheet1!$B$5:$AZ$428,29,FALSE)</f>
        <v>80</v>
      </c>
      <c r="AF69" s="12">
        <f>VLOOKUP($A69,Sheet1!$B$5:$AZ$428,30,FALSE)</f>
        <v>2992</v>
      </c>
      <c r="AG69" s="12">
        <f>VLOOKUP($A69,Sheet1!$B$5:$AZ$428,31,FALSE)</f>
        <v>2346</v>
      </c>
      <c r="AH69" s="12">
        <f>VLOOKUP($A69,Sheet1!$B$5:$AZ$428,32,FALSE)</f>
        <v>56604</v>
      </c>
      <c r="AI69" s="12">
        <f>VLOOKUP($A69,Sheet1!$B$5:$AZ$428,33,FALSE)</f>
        <v>193</v>
      </c>
      <c r="AJ69" s="12">
        <f>VLOOKUP($A69,Sheet1!$B$5:$AZ$428,34,FALSE)</f>
        <v>100</v>
      </c>
      <c r="AK69" s="12">
        <f>VLOOKUP($A69,Sheet1!$B$5:$AZ$428,35,FALSE)</f>
        <v>3267</v>
      </c>
      <c r="AL69" s="12">
        <f>VLOOKUP($A69,Sheet1!$B$5:$AZ$428,36,FALSE)</f>
        <v>2879</v>
      </c>
      <c r="AM69" s="12">
        <f>VLOOKUP($A69,Sheet1!$B$5:$AZ$428,37,FALSE)</f>
        <v>56832</v>
      </c>
      <c r="AN69" s="12">
        <f>VLOOKUP($A69,Sheet1!$B$5:$AZ$428,38,FALSE)</f>
        <v>183</v>
      </c>
      <c r="AO69" s="12">
        <f>VLOOKUP($A69,Sheet1!$B$5:$AZ$428,39,FALSE)</f>
        <v>75</v>
      </c>
      <c r="AP69" s="12">
        <f>VLOOKUP($A69,Sheet1!$B$5:$AZ$428,40,FALSE)</f>
        <v>3192</v>
      </c>
      <c r="AQ69" s="12">
        <f>VLOOKUP($A69,Sheet1!$B$5:$AZ$428,41,FALSE)</f>
        <v>2882</v>
      </c>
      <c r="AR69" s="12">
        <f>VLOOKUP($A69,Sheet1!$B$5:$AZ$428,42,FALSE)</f>
        <v>57142</v>
      </c>
      <c r="AS69" s="12">
        <f>VLOOKUP($A69,Sheet1!$B$5:$AZ$428,43,FALSE)</f>
        <v>149</v>
      </c>
      <c r="AT69" s="12">
        <f>VLOOKUP($A69,Sheet1!$B$5:$AZ$428,44,FALSE)</f>
        <v>88</v>
      </c>
      <c r="AU69" s="12">
        <f>VLOOKUP($A69,Sheet1!$B$5:$AZ$428,45,FALSE)</f>
        <v>3388</v>
      </c>
      <c r="AV69" s="12">
        <f>VLOOKUP($A69,Sheet1!$B$5:$AZ$428,46,FALSE)</f>
        <v>2962</v>
      </c>
      <c r="AW69" s="12">
        <f>VLOOKUP($A69,Sheet1!$B$5:$AZ$428,47,FALSE)</f>
        <v>57338</v>
      </c>
      <c r="AX69" s="12">
        <f>VLOOKUP($A69,Sheet1!$B$5:$AZ$428,48,FALSE)</f>
        <v>146</v>
      </c>
      <c r="AY69" s="12">
        <f>VLOOKUP($A69,Sheet1!$B$5:$AZ$428,49,FALSE)</f>
        <v>53</v>
      </c>
      <c r="AZ69" s="12">
        <f>VLOOKUP($A69,Sheet1!$B$5:$AZ$428,50,FALSE)</f>
        <v>2974</v>
      </c>
      <c r="BA69" s="12">
        <f>VLOOKUP($A69,Sheet1!$B$5:$AZ$428,51,FALSE)</f>
        <v>2569</v>
      </c>
      <c r="BB69" s="12">
        <f>VLOOKUP($A69,Sheet1!$B$5:$BB$428,BB$4,FALSE)</f>
        <v>0</v>
      </c>
      <c r="BC69" s="12">
        <f>VLOOKUP($A69,Sheet1!$B$5:$BB$428,BC$4,FALSE)</f>
        <v>0</v>
      </c>
      <c r="BD69" s="12" t="e">
        <f>VLOOKUP($A69,Sheet1!$B$5:$BB$428,BD$4,FALSE)</f>
        <v>#REF!</v>
      </c>
      <c r="BE69" s="12" t="e">
        <f>VLOOKUP($A69,Sheet1!$B$5:$BB$428,BE$4,FALSE)</f>
        <v>#REF!</v>
      </c>
      <c r="BF69" s="12" t="e">
        <f>VLOOKUP($A69,Sheet1!$B$5:$BB$428,BF$4,FALSE)</f>
        <v>#REF!</v>
      </c>
      <c r="BG69" s="12" t="e">
        <f>VLOOKUP($A69,Sheet1!$B$5:$BB$428,BG$4,FALSE)</f>
        <v>#REF!</v>
      </c>
      <c r="BH69" s="12" t="e">
        <f>VLOOKUP($A69,Sheet1!$B$5:$BB$428,BH$4,FALSE)</f>
        <v>#REF!</v>
      </c>
      <c r="BI69" s="12" t="e">
        <f>VLOOKUP($A69,Sheet1!$B$5:$BB$428,BI$4,FALSE)</f>
        <v>#REF!</v>
      </c>
      <c r="BJ69" s="12" t="e">
        <f>VLOOKUP($A69,Sheet1!$B$5:$BB$428,BJ$4,FALSE)</f>
        <v>#REF!</v>
      </c>
      <c r="BK69" s="12" t="e">
        <f>VLOOKUP($A69,Sheet1!$B$5:$BB$428,BK$4,FALSE)</f>
        <v>#REF!</v>
      </c>
      <c r="BL69" s="12" t="e">
        <f>VLOOKUP($A69,Sheet1!$B$5:$BB$428,BL$4,FALSE)</f>
        <v>#REF!</v>
      </c>
      <c r="BM69" s="12" t="e">
        <f>VLOOKUP($A69,Sheet1!$B$5:$BB$428,BM$4,FALSE)</f>
        <v>#REF!</v>
      </c>
      <c r="BN69" s="12" t="e">
        <f>VLOOKUP($A69,Sheet1!$B$5:$BB$428,BN$4,FALSE)</f>
        <v>#REF!</v>
      </c>
      <c r="BO69" s="12" t="e">
        <f>VLOOKUP($A69,Sheet1!$B$5:$BB$428,BO$4,FALSE)</f>
        <v>#REF!</v>
      </c>
      <c r="BP69" s="12" t="e">
        <f>VLOOKUP($A69,Sheet1!$B$5:$BB$428,BP$4,FALSE)</f>
        <v>#REF!</v>
      </c>
      <c r="BQ69" s="12" t="e">
        <f>VLOOKUP($A69,Sheet1!$B$5:$BB$428,BQ$4,FALSE)</f>
        <v>#REF!</v>
      </c>
      <c r="BR69" s="12" t="e">
        <f>VLOOKUP($A69,Sheet1!$B$5:$BB$428,BR$4,FALSE)</f>
        <v>#REF!</v>
      </c>
      <c r="BS69" s="12" t="e">
        <f>VLOOKUP($A69,Sheet1!$B$5:$BB$428,BS$4,FALSE)</f>
        <v>#REF!</v>
      </c>
      <c r="BT69" s="12" t="e">
        <f>VLOOKUP($A69,Sheet1!$B$5:$BB$428,BT$4,FALSE)</f>
        <v>#REF!</v>
      </c>
      <c r="BU69" s="12" t="e">
        <f>VLOOKUP($A69,Sheet1!$B$5:$BB$428,BU$4,FALSE)</f>
        <v>#REF!</v>
      </c>
    </row>
    <row r="70" spans="1:73" x14ac:dyDescent="0.3">
      <c r="A70" t="s">
        <v>255</v>
      </c>
      <c r="B70" t="str">
        <f>VLOOKUP(A70,classifications!A$3:C$336,3,FALSE)</f>
        <v>Predominantly Urban</v>
      </c>
      <c r="D70" s="12">
        <f>VLOOKUP($A70,Sheet1!$B$5:$AZ$428,2,FALSE)</f>
        <v>107053</v>
      </c>
      <c r="E70" s="12">
        <f>VLOOKUP($A70,Sheet1!$B$5:$AZ$428,3,FALSE)</f>
        <v>1036</v>
      </c>
      <c r="F70" s="12">
        <f>VLOOKUP($A70,Sheet1!$B$5:$AZ$428,4,FALSE)</f>
        <v>401</v>
      </c>
      <c r="G70" s="12">
        <f>VLOOKUP($A70,Sheet1!$B$5:$AZ$428,5,FALSE)</f>
        <v>4197</v>
      </c>
      <c r="H70" s="12">
        <f>VLOOKUP($A70,Sheet1!$B$5:$AZ$428,6,FALSE)</f>
        <v>4093</v>
      </c>
      <c r="I70" s="12">
        <f>VLOOKUP($A70,Sheet1!$B$5:$AZ$428,7,FALSE)</f>
        <v>108234</v>
      </c>
      <c r="J70" s="12">
        <f>VLOOKUP($A70,Sheet1!$B$5:$AZ$428,8,FALSE)</f>
        <v>1058</v>
      </c>
      <c r="K70" s="12">
        <f>VLOOKUP($A70,Sheet1!$B$5:$AZ$428,9,FALSE)</f>
        <v>746</v>
      </c>
      <c r="L70" s="12">
        <f>VLOOKUP($A70,Sheet1!$B$5:$AZ$428,10,FALSE)</f>
        <v>4463</v>
      </c>
      <c r="M70" s="12">
        <f>VLOOKUP($A70,Sheet1!$B$5:$AZ$428,11,FALSE)</f>
        <v>4562</v>
      </c>
      <c r="N70" s="12">
        <f>VLOOKUP($A70,Sheet1!$B$5:$AZ$428,12,FALSE)</f>
        <v>108953</v>
      </c>
      <c r="O70" s="12">
        <f>VLOOKUP($A70,Sheet1!$B$5:$AZ$428,13,FALSE)</f>
        <v>1024</v>
      </c>
      <c r="P70" s="12">
        <f>VLOOKUP($A70,Sheet1!$B$5:$AZ$428,14,FALSE)</f>
        <v>580</v>
      </c>
      <c r="Q70" s="12">
        <f>VLOOKUP($A70,Sheet1!$B$5:$AZ$428,15,FALSE)</f>
        <v>4289</v>
      </c>
      <c r="R70" s="12">
        <f>VLOOKUP($A70,Sheet1!$B$5:$AZ$428,16,FALSE)</f>
        <v>4887</v>
      </c>
      <c r="S70" s="12">
        <f>VLOOKUP($A70,Sheet1!$B$5:$AZ$428,17,FALSE)</f>
        <v>109874</v>
      </c>
      <c r="T70" s="12">
        <f>VLOOKUP($A70,Sheet1!$B$5:$AZ$428,18,FALSE)</f>
        <v>1265</v>
      </c>
      <c r="U70" s="12">
        <f>VLOOKUP($A70,Sheet1!$B$5:$AZ$428,19,FALSE)</f>
        <v>513</v>
      </c>
      <c r="V70" s="12">
        <f>VLOOKUP($A70,Sheet1!$B$5:$AZ$428,20,FALSE)</f>
        <v>4177</v>
      </c>
      <c r="W70" s="12">
        <f>VLOOKUP($A70,Sheet1!$B$5:$AZ$428,21,FALSE)</f>
        <v>4954</v>
      </c>
      <c r="X70" s="12">
        <f>VLOOKUP($A70,Sheet1!$B$5:$AZ$428,22,FALSE)</f>
        <v>110887</v>
      </c>
      <c r="Y70" s="12">
        <f>VLOOKUP($A70,Sheet1!$B$5:$AZ$428,23,FALSE)</f>
        <v>1375</v>
      </c>
      <c r="Z70" s="12">
        <f>VLOOKUP($A70,Sheet1!$B$5:$AZ$428,24,FALSE)</f>
        <v>515</v>
      </c>
      <c r="AA70" s="12">
        <f>VLOOKUP($A70,Sheet1!$B$5:$AZ$428,25,FALSE)</f>
        <v>4308</v>
      </c>
      <c r="AB70" s="12">
        <f>VLOOKUP($A70,Sheet1!$B$5:$AZ$428,26,FALSE)</f>
        <v>5081</v>
      </c>
      <c r="AC70" s="12">
        <f>VLOOKUP($A70,Sheet1!$B$5:$AZ$428,27,FALSE)</f>
        <v>111546</v>
      </c>
      <c r="AD70" s="12">
        <f>VLOOKUP($A70,Sheet1!$B$5:$AZ$428,28,FALSE)</f>
        <v>1581</v>
      </c>
      <c r="AE70" s="12">
        <f>VLOOKUP($A70,Sheet1!$B$5:$AZ$428,29,FALSE)</f>
        <v>565</v>
      </c>
      <c r="AF70" s="12">
        <f>VLOOKUP($A70,Sheet1!$B$5:$AZ$428,30,FALSE)</f>
        <v>4041</v>
      </c>
      <c r="AG70" s="12">
        <f>VLOOKUP($A70,Sheet1!$B$5:$AZ$428,31,FALSE)</f>
        <v>5287</v>
      </c>
      <c r="AH70" s="12">
        <f>VLOOKUP($A70,Sheet1!$B$5:$AZ$428,32,FALSE)</f>
        <v>111664</v>
      </c>
      <c r="AI70" s="12">
        <f>VLOOKUP($A70,Sheet1!$B$5:$AZ$428,33,FALSE)</f>
        <v>1212</v>
      </c>
      <c r="AJ70" s="12">
        <f>VLOOKUP($A70,Sheet1!$B$5:$AZ$428,34,FALSE)</f>
        <v>678</v>
      </c>
      <c r="AK70" s="12">
        <f>VLOOKUP($A70,Sheet1!$B$5:$AZ$428,35,FALSE)</f>
        <v>4442</v>
      </c>
      <c r="AL70" s="12">
        <f>VLOOKUP($A70,Sheet1!$B$5:$AZ$428,36,FALSE)</f>
        <v>5657</v>
      </c>
      <c r="AM70" s="12">
        <f>VLOOKUP($A70,Sheet1!$B$5:$AZ$428,37,FALSE)</f>
        <v>112448</v>
      </c>
      <c r="AN70" s="12">
        <f>VLOOKUP($A70,Sheet1!$B$5:$AZ$428,38,FALSE)</f>
        <v>1382</v>
      </c>
      <c r="AO70" s="12">
        <f>VLOOKUP($A70,Sheet1!$B$5:$AZ$428,39,FALSE)</f>
        <v>826</v>
      </c>
      <c r="AP70" s="12">
        <f>VLOOKUP($A70,Sheet1!$B$5:$AZ$428,40,FALSE)</f>
        <v>4976</v>
      </c>
      <c r="AQ70" s="12">
        <f>VLOOKUP($A70,Sheet1!$B$5:$AZ$428,41,FALSE)</f>
        <v>5496</v>
      </c>
      <c r="AR70" s="12">
        <f>VLOOKUP($A70,Sheet1!$B$5:$AZ$428,42,FALSE)</f>
        <v>112409</v>
      </c>
      <c r="AS70" s="12">
        <f>VLOOKUP($A70,Sheet1!$B$5:$AZ$428,43,FALSE)</f>
        <v>1125</v>
      </c>
      <c r="AT70" s="12">
        <f>VLOOKUP($A70,Sheet1!$B$5:$AZ$428,44,FALSE)</f>
        <v>863</v>
      </c>
      <c r="AU70" s="12">
        <f>VLOOKUP($A70,Sheet1!$B$5:$AZ$428,45,FALSE)</f>
        <v>4953</v>
      </c>
      <c r="AV70" s="12">
        <f>VLOOKUP($A70,Sheet1!$B$5:$AZ$428,46,FALSE)</f>
        <v>6078</v>
      </c>
      <c r="AW70" s="12">
        <f>VLOOKUP($A70,Sheet1!$B$5:$AZ$428,47,FALSE)</f>
        <v>112474</v>
      </c>
      <c r="AX70" s="12">
        <f>VLOOKUP($A70,Sheet1!$B$5:$AZ$428,48,FALSE)</f>
        <v>1059</v>
      </c>
      <c r="AY70" s="12">
        <f>VLOOKUP($A70,Sheet1!$B$5:$AZ$428,49,FALSE)</f>
        <v>1082</v>
      </c>
      <c r="AZ70" s="12">
        <f>VLOOKUP($A70,Sheet1!$B$5:$AZ$428,50,FALSE)</f>
        <v>4524</v>
      </c>
      <c r="BA70" s="12">
        <f>VLOOKUP($A70,Sheet1!$B$5:$AZ$428,51,FALSE)</f>
        <v>5107</v>
      </c>
      <c r="BB70" s="12">
        <f>VLOOKUP($A70,Sheet1!$B$5:$BB$428,BB$4,FALSE)</f>
        <v>0</v>
      </c>
      <c r="BC70" s="12">
        <f>VLOOKUP($A70,Sheet1!$B$5:$BB$428,BC$4,FALSE)</f>
        <v>0</v>
      </c>
      <c r="BD70" s="12" t="e">
        <f>VLOOKUP($A70,Sheet1!$B$5:$BB$428,BD$4,FALSE)</f>
        <v>#REF!</v>
      </c>
      <c r="BE70" s="12" t="e">
        <f>VLOOKUP($A70,Sheet1!$B$5:$BB$428,BE$4,FALSE)</f>
        <v>#REF!</v>
      </c>
      <c r="BF70" s="12" t="e">
        <f>VLOOKUP($A70,Sheet1!$B$5:$BB$428,BF$4,FALSE)</f>
        <v>#REF!</v>
      </c>
      <c r="BG70" s="12" t="e">
        <f>VLOOKUP($A70,Sheet1!$B$5:$BB$428,BG$4,FALSE)</f>
        <v>#REF!</v>
      </c>
      <c r="BH70" s="12" t="e">
        <f>VLOOKUP($A70,Sheet1!$B$5:$BB$428,BH$4,FALSE)</f>
        <v>#REF!</v>
      </c>
      <c r="BI70" s="12" t="e">
        <f>VLOOKUP($A70,Sheet1!$B$5:$BB$428,BI$4,FALSE)</f>
        <v>#REF!</v>
      </c>
      <c r="BJ70" s="12" t="e">
        <f>VLOOKUP($A70,Sheet1!$B$5:$BB$428,BJ$4,FALSE)</f>
        <v>#REF!</v>
      </c>
      <c r="BK70" s="12" t="e">
        <f>VLOOKUP($A70,Sheet1!$B$5:$BB$428,BK$4,FALSE)</f>
        <v>#REF!</v>
      </c>
      <c r="BL70" s="12" t="e">
        <f>VLOOKUP($A70,Sheet1!$B$5:$BB$428,BL$4,FALSE)</f>
        <v>#REF!</v>
      </c>
      <c r="BM70" s="12" t="e">
        <f>VLOOKUP($A70,Sheet1!$B$5:$BB$428,BM$4,FALSE)</f>
        <v>#REF!</v>
      </c>
      <c r="BN70" s="12" t="e">
        <f>VLOOKUP($A70,Sheet1!$B$5:$BB$428,BN$4,FALSE)</f>
        <v>#REF!</v>
      </c>
      <c r="BO70" s="12" t="e">
        <f>VLOOKUP($A70,Sheet1!$B$5:$BB$428,BO$4,FALSE)</f>
        <v>#REF!</v>
      </c>
      <c r="BP70" s="12" t="e">
        <f>VLOOKUP($A70,Sheet1!$B$5:$BB$428,BP$4,FALSE)</f>
        <v>#REF!</v>
      </c>
      <c r="BQ70" s="12" t="e">
        <f>VLOOKUP($A70,Sheet1!$B$5:$BB$428,BQ$4,FALSE)</f>
        <v>#REF!</v>
      </c>
      <c r="BR70" s="12" t="e">
        <f>VLOOKUP($A70,Sheet1!$B$5:$BB$428,BR$4,FALSE)</f>
        <v>#REF!</v>
      </c>
      <c r="BS70" s="12" t="e">
        <f>VLOOKUP($A70,Sheet1!$B$5:$BB$428,BS$4,FALSE)</f>
        <v>#REF!</v>
      </c>
      <c r="BT70" s="12" t="e">
        <f>VLOOKUP($A70,Sheet1!$B$5:$BB$428,BT$4,FALSE)</f>
        <v>#REF!</v>
      </c>
      <c r="BU70" s="12" t="e">
        <f>VLOOKUP($A70,Sheet1!$B$5:$BB$428,BU$4,FALSE)</f>
        <v>#REF!</v>
      </c>
    </row>
    <row r="71" spans="1:73" x14ac:dyDescent="0.3">
      <c r="A71" t="s">
        <v>257</v>
      </c>
      <c r="B71" t="str">
        <f>VLOOKUP(A71,classifications!A$3:C$336,3,FALSE)</f>
        <v>Predominantly Urban</v>
      </c>
      <c r="D71" s="12">
        <f>VLOOKUP($A71,Sheet1!$B$5:$AZ$428,2,FALSE)</f>
        <v>364815</v>
      </c>
      <c r="E71" s="12">
        <f>VLOOKUP($A71,Sheet1!$B$5:$AZ$428,3,FALSE)</f>
        <v>4197</v>
      </c>
      <c r="F71" s="12">
        <f>VLOOKUP($A71,Sheet1!$B$5:$AZ$428,4,FALSE)</f>
        <v>2204</v>
      </c>
      <c r="G71" s="12">
        <f>VLOOKUP($A71,Sheet1!$B$5:$AZ$428,5,FALSE)</f>
        <v>18492</v>
      </c>
      <c r="H71" s="12">
        <f>VLOOKUP($A71,Sheet1!$B$5:$AZ$428,6,FALSE)</f>
        <v>18351</v>
      </c>
      <c r="I71" s="12">
        <f>VLOOKUP($A71,Sheet1!$B$5:$AZ$428,7,FALSE)</f>
        <v>369189</v>
      </c>
      <c r="J71" s="12">
        <f>VLOOKUP($A71,Sheet1!$B$5:$AZ$428,8,FALSE)</f>
        <v>3548</v>
      </c>
      <c r="K71" s="12">
        <f>VLOOKUP($A71,Sheet1!$B$5:$AZ$428,9,FALSE)</f>
        <v>1779</v>
      </c>
      <c r="L71" s="12">
        <f>VLOOKUP($A71,Sheet1!$B$5:$AZ$428,10,FALSE)</f>
        <v>19442</v>
      </c>
      <c r="M71" s="12">
        <f>VLOOKUP($A71,Sheet1!$B$5:$AZ$428,11,FALSE)</f>
        <v>20196</v>
      </c>
      <c r="N71" s="12">
        <f>VLOOKUP($A71,Sheet1!$B$5:$AZ$428,12,FALSE)</f>
        <v>373628</v>
      </c>
      <c r="O71" s="12">
        <f>VLOOKUP($A71,Sheet1!$B$5:$AZ$428,13,FALSE)</f>
        <v>3293</v>
      </c>
      <c r="P71" s="12">
        <f>VLOOKUP($A71,Sheet1!$B$5:$AZ$428,14,FALSE)</f>
        <v>1586</v>
      </c>
      <c r="Q71" s="12">
        <f>VLOOKUP($A71,Sheet1!$B$5:$AZ$428,15,FALSE)</f>
        <v>19199</v>
      </c>
      <c r="R71" s="12">
        <f>VLOOKUP($A71,Sheet1!$B$5:$AZ$428,16,FALSE)</f>
        <v>19823</v>
      </c>
      <c r="S71" s="12">
        <f>VLOOKUP($A71,Sheet1!$B$5:$AZ$428,17,FALSE)</f>
        <v>377073</v>
      </c>
      <c r="T71" s="12">
        <f>VLOOKUP($A71,Sheet1!$B$5:$AZ$428,18,FALSE)</f>
        <v>4236</v>
      </c>
      <c r="U71" s="12">
        <f>VLOOKUP($A71,Sheet1!$B$5:$AZ$428,19,FALSE)</f>
        <v>1881</v>
      </c>
      <c r="V71" s="12">
        <f>VLOOKUP($A71,Sheet1!$B$5:$AZ$428,20,FALSE)</f>
        <v>19983</v>
      </c>
      <c r="W71" s="12">
        <f>VLOOKUP($A71,Sheet1!$B$5:$AZ$428,21,FALSE)</f>
        <v>22345</v>
      </c>
      <c r="X71" s="12">
        <f>VLOOKUP($A71,Sheet1!$B$5:$AZ$428,22,FALSE)</f>
        <v>380070</v>
      </c>
      <c r="Y71" s="12">
        <f>VLOOKUP($A71,Sheet1!$B$5:$AZ$428,23,FALSE)</f>
        <v>4495</v>
      </c>
      <c r="Z71" s="12">
        <f>VLOOKUP($A71,Sheet1!$B$5:$AZ$428,24,FALSE)</f>
        <v>2050</v>
      </c>
      <c r="AA71" s="12">
        <f>VLOOKUP($A71,Sheet1!$B$5:$AZ$428,25,FALSE)</f>
        <v>20355</v>
      </c>
      <c r="AB71" s="12">
        <f>VLOOKUP($A71,Sheet1!$B$5:$AZ$428,26,FALSE)</f>
        <v>22960</v>
      </c>
      <c r="AC71" s="12">
        <f>VLOOKUP($A71,Sheet1!$B$5:$AZ$428,27,FALSE)</f>
        <v>383301</v>
      </c>
      <c r="AD71" s="12">
        <f>VLOOKUP($A71,Sheet1!$B$5:$AZ$428,28,FALSE)</f>
        <v>4674</v>
      </c>
      <c r="AE71" s="12">
        <f>VLOOKUP($A71,Sheet1!$B$5:$AZ$428,29,FALSE)</f>
        <v>2127</v>
      </c>
      <c r="AF71" s="12">
        <f>VLOOKUP($A71,Sheet1!$B$5:$AZ$428,30,FALSE)</f>
        <v>20656</v>
      </c>
      <c r="AG71" s="12">
        <f>VLOOKUP($A71,Sheet1!$B$5:$AZ$428,31,FALSE)</f>
        <v>23458</v>
      </c>
      <c r="AH71" s="12">
        <f>VLOOKUP($A71,Sheet1!$B$5:$AZ$428,32,FALSE)</f>
        <v>384837</v>
      </c>
      <c r="AI71" s="12">
        <f>VLOOKUP($A71,Sheet1!$B$5:$AZ$428,33,FALSE)</f>
        <v>4008</v>
      </c>
      <c r="AJ71" s="12">
        <f>VLOOKUP($A71,Sheet1!$B$5:$AZ$428,34,FALSE)</f>
        <v>2385</v>
      </c>
      <c r="AK71" s="12">
        <f>VLOOKUP($A71,Sheet1!$B$5:$AZ$428,35,FALSE)</f>
        <v>23076</v>
      </c>
      <c r="AL71" s="12">
        <f>VLOOKUP($A71,Sheet1!$B$5:$AZ$428,36,FALSE)</f>
        <v>26490</v>
      </c>
      <c r="AM71" s="12">
        <f>VLOOKUP($A71,Sheet1!$B$5:$AZ$428,37,FALSE)</f>
        <v>385346</v>
      </c>
      <c r="AN71" s="12">
        <f>VLOOKUP($A71,Sheet1!$B$5:$AZ$428,38,FALSE)</f>
        <v>3790</v>
      </c>
      <c r="AO71" s="12">
        <f>VLOOKUP($A71,Sheet1!$B$5:$AZ$428,39,FALSE)</f>
        <v>1936</v>
      </c>
      <c r="AP71" s="12">
        <f>VLOOKUP($A71,Sheet1!$B$5:$AZ$428,40,FALSE)</f>
        <v>22897</v>
      </c>
      <c r="AQ71" s="12">
        <f>VLOOKUP($A71,Sheet1!$B$5:$AZ$428,41,FALSE)</f>
        <v>27263</v>
      </c>
      <c r="AR71" s="12">
        <f>VLOOKUP($A71,Sheet1!$B$5:$AZ$428,42,FALSE)</f>
        <v>386710</v>
      </c>
      <c r="AS71" s="12">
        <f>VLOOKUP($A71,Sheet1!$B$5:$AZ$428,43,FALSE)</f>
        <v>3581</v>
      </c>
      <c r="AT71" s="12">
        <f>VLOOKUP($A71,Sheet1!$B$5:$AZ$428,44,FALSE)</f>
        <v>2295</v>
      </c>
      <c r="AU71" s="12">
        <f>VLOOKUP($A71,Sheet1!$B$5:$AZ$428,45,FALSE)</f>
        <v>24761</v>
      </c>
      <c r="AV71" s="12">
        <f>VLOOKUP($A71,Sheet1!$B$5:$AZ$428,46,FALSE)</f>
        <v>27542</v>
      </c>
      <c r="AW71" s="12">
        <f>VLOOKUP($A71,Sheet1!$B$5:$AZ$428,47,FALSE)</f>
        <v>388563</v>
      </c>
      <c r="AX71" s="12">
        <f>VLOOKUP($A71,Sheet1!$B$5:$AZ$428,48,FALSE)</f>
        <v>3357</v>
      </c>
      <c r="AY71" s="12">
        <f>VLOOKUP($A71,Sheet1!$B$5:$AZ$428,49,FALSE)</f>
        <v>2448</v>
      </c>
      <c r="AZ71" s="12">
        <f>VLOOKUP($A71,Sheet1!$B$5:$AZ$428,50,FALSE)</f>
        <v>22865</v>
      </c>
      <c r="BA71" s="12">
        <f>VLOOKUP($A71,Sheet1!$B$5:$AZ$428,51,FALSE)</f>
        <v>24314</v>
      </c>
      <c r="BB71" s="12">
        <f>VLOOKUP($A71,Sheet1!$B$5:$BB$428,BB$4,FALSE)</f>
        <v>0</v>
      </c>
      <c r="BC71" s="12">
        <f>VLOOKUP($A71,Sheet1!$B$5:$BB$428,BC$4,FALSE)</f>
        <v>0</v>
      </c>
      <c r="BD71" s="12" t="e">
        <f>VLOOKUP($A71,Sheet1!$B$5:$BB$428,BD$4,FALSE)</f>
        <v>#REF!</v>
      </c>
      <c r="BE71" s="12" t="e">
        <f>VLOOKUP($A71,Sheet1!$B$5:$BB$428,BE$4,FALSE)</f>
        <v>#REF!</v>
      </c>
      <c r="BF71" s="12" t="e">
        <f>VLOOKUP($A71,Sheet1!$B$5:$BB$428,BF$4,FALSE)</f>
        <v>#REF!</v>
      </c>
      <c r="BG71" s="12" t="e">
        <f>VLOOKUP($A71,Sheet1!$B$5:$BB$428,BG$4,FALSE)</f>
        <v>#REF!</v>
      </c>
      <c r="BH71" s="12" t="e">
        <f>VLOOKUP($A71,Sheet1!$B$5:$BB$428,BH$4,FALSE)</f>
        <v>#REF!</v>
      </c>
      <c r="BI71" s="12" t="e">
        <f>VLOOKUP($A71,Sheet1!$B$5:$BB$428,BI$4,FALSE)</f>
        <v>#REF!</v>
      </c>
      <c r="BJ71" s="12" t="e">
        <f>VLOOKUP($A71,Sheet1!$B$5:$BB$428,BJ$4,FALSE)</f>
        <v>#REF!</v>
      </c>
      <c r="BK71" s="12" t="e">
        <f>VLOOKUP($A71,Sheet1!$B$5:$BB$428,BK$4,FALSE)</f>
        <v>#REF!</v>
      </c>
      <c r="BL71" s="12" t="e">
        <f>VLOOKUP($A71,Sheet1!$B$5:$BB$428,BL$4,FALSE)</f>
        <v>#REF!</v>
      </c>
      <c r="BM71" s="12" t="e">
        <f>VLOOKUP($A71,Sheet1!$B$5:$BB$428,BM$4,FALSE)</f>
        <v>#REF!</v>
      </c>
      <c r="BN71" s="12" t="e">
        <f>VLOOKUP($A71,Sheet1!$B$5:$BB$428,BN$4,FALSE)</f>
        <v>#REF!</v>
      </c>
      <c r="BO71" s="12" t="e">
        <f>VLOOKUP($A71,Sheet1!$B$5:$BB$428,BO$4,FALSE)</f>
        <v>#REF!</v>
      </c>
      <c r="BP71" s="12" t="e">
        <f>VLOOKUP($A71,Sheet1!$B$5:$BB$428,BP$4,FALSE)</f>
        <v>#REF!</v>
      </c>
      <c r="BQ71" s="12" t="e">
        <f>VLOOKUP($A71,Sheet1!$B$5:$BB$428,BQ$4,FALSE)</f>
        <v>#REF!</v>
      </c>
      <c r="BR71" s="12" t="e">
        <f>VLOOKUP($A71,Sheet1!$B$5:$BB$428,BR$4,FALSE)</f>
        <v>#REF!</v>
      </c>
      <c r="BS71" s="12" t="e">
        <f>VLOOKUP($A71,Sheet1!$B$5:$BB$428,BS$4,FALSE)</f>
        <v>#REF!</v>
      </c>
      <c r="BT71" s="12" t="e">
        <f>VLOOKUP($A71,Sheet1!$B$5:$BB$428,BT$4,FALSE)</f>
        <v>#REF!</v>
      </c>
      <c r="BU71" s="12" t="e">
        <f>VLOOKUP($A71,Sheet1!$B$5:$BB$428,BU$4,FALSE)</f>
        <v>#REF!</v>
      </c>
    </row>
    <row r="72" spans="1:73" x14ac:dyDescent="0.3">
      <c r="A72" t="s">
        <v>259</v>
      </c>
      <c r="B72" t="str">
        <f>VLOOKUP(A72,classifications!A$3:C$336,3,FALSE)</f>
        <v>Urban with Significant Rural</v>
      </c>
      <c r="D72" s="12">
        <f>VLOOKUP($A72,Sheet1!$B$5:$AZ$428,2,FALSE)</f>
        <v>145298</v>
      </c>
      <c r="E72" s="12">
        <f>VLOOKUP($A72,Sheet1!$B$5:$AZ$428,3,FALSE)</f>
        <v>737</v>
      </c>
      <c r="F72" s="12">
        <f>VLOOKUP($A72,Sheet1!$B$5:$AZ$428,4,FALSE)</f>
        <v>694</v>
      </c>
      <c r="G72" s="12">
        <f>VLOOKUP($A72,Sheet1!$B$5:$AZ$428,5,FALSE)</f>
        <v>6621</v>
      </c>
      <c r="H72" s="12">
        <f>VLOOKUP($A72,Sheet1!$B$5:$AZ$428,6,FALSE)</f>
        <v>6106</v>
      </c>
      <c r="I72" s="12">
        <f>VLOOKUP($A72,Sheet1!$B$5:$AZ$428,7,FALSE)</f>
        <v>146728</v>
      </c>
      <c r="J72" s="12">
        <f>VLOOKUP($A72,Sheet1!$B$5:$AZ$428,8,FALSE)</f>
        <v>594</v>
      </c>
      <c r="K72" s="12">
        <f>VLOOKUP($A72,Sheet1!$B$5:$AZ$428,9,FALSE)</f>
        <v>603</v>
      </c>
      <c r="L72" s="12">
        <f>VLOOKUP($A72,Sheet1!$B$5:$AZ$428,10,FALSE)</f>
        <v>7381</v>
      </c>
      <c r="M72" s="12">
        <f>VLOOKUP($A72,Sheet1!$B$5:$AZ$428,11,FALSE)</f>
        <v>6624</v>
      </c>
      <c r="N72" s="12">
        <f>VLOOKUP($A72,Sheet1!$B$5:$AZ$428,12,FALSE)</f>
        <v>148075</v>
      </c>
      <c r="O72" s="12">
        <f>VLOOKUP($A72,Sheet1!$B$5:$AZ$428,13,FALSE)</f>
        <v>576</v>
      </c>
      <c r="P72" s="12">
        <f>VLOOKUP($A72,Sheet1!$B$5:$AZ$428,14,FALSE)</f>
        <v>514</v>
      </c>
      <c r="Q72" s="12">
        <f>VLOOKUP($A72,Sheet1!$B$5:$AZ$428,15,FALSE)</f>
        <v>7256</v>
      </c>
      <c r="R72" s="12">
        <f>VLOOKUP($A72,Sheet1!$B$5:$AZ$428,16,FALSE)</f>
        <v>6596</v>
      </c>
      <c r="S72" s="12">
        <f>VLOOKUP($A72,Sheet1!$B$5:$AZ$428,17,FALSE)</f>
        <v>149515</v>
      </c>
      <c r="T72" s="12">
        <f>VLOOKUP($A72,Sheet1!$B$5:$AZ$428,18,FALSE)</f>
        <v>700</v>
      </c>
      <c r="U72" s="12">
        <f>VLOOKUP($A72,Sheet1!$B$5:$AZ$428,19,FALSE)</f>
        <v>356</v>
      </c>
      <c r="V72" s="12">
        <f>VLOOKUP($A72,Sheet1!$B$5:$AZ$428,20,FALSE)</f>
        <v>7602</v>
      </c>
      <c r="W72" s="12">
        <f>VLOOKUP($A72,Sheet1!$B$5:$AZ$428,21,FALSE)</f>
        <v>7332</v>
      </c>
      <c r="X72" s="12">
        <f>VLOOKUP($A72,Sheet1!$B$5:$AZ$428,22,FALSE)</f>
        <v>151069</v>
      </c>
      <c r="Y72" s="12">
        <f>VLOOKUP($A72,Sheet1!$B$5:$AZ$428,23,FALSE)</f>
        <v>860</v>
      </c>
      <c r="Z72" s="12">
        <f>VLOOKUP($A72,Sheet1!$B$5:$AZ$428,24,FALSE)</f>
        <v>389</v>
      </c>
      <c r="AA72" s="12">
        <f>VLOOKUP($A72,Sheet1!$B$5:$AZ$428,25,FALSE)</f>
        <v>7541</v>
      </c>
      <c r="AB72" s="12">
        <f>VLOOKUP($A72,Sheet1!$B$5:$AZ$428,26,FALSE)</f>
        <v>7393</v>
      </c>
      <c r="AC72" s="12">
        <f>VLOOKUP($A72,Sheet1!$B$5:$AZ$428,27,FALSE)</f>
        <v>152445</v>
      </c>
      <c r="AD72" s="12">
        <f>VLOOKUP($A72,Sheet1!$B$5:$AZ$428,28,FALSE)</f>
        <v>975</v>
      </c>
      <c r="AE72" s="12">
        <f>VLOOKUP($A72,Sheet1!$B$5:$AZ$428,29,FALSE)</f>
        <v>521</v>
      </c>
      <c r="AF72" s="12">
        <f>VLOOKUP($A72,Sheet1!$B$5:$AZ$428,30,FALSE)</f>
        <v>7984</v>
      </c>
      <c r="AG72" s="12">
        <f>VLOOKUP($A72,Sheet1!$B$5:$AZ$428,31,FALSE)</f>
        <v>7757</v>
      </c>
      <c r="AH72" s="12">
        <f>VLOOKUP($A72,Sheet1!$B$5:$AZ$428,32,FALSE)</f>
        <v>153316</v>
      </c>
      <c r="AI72" s="12">
        <f>VLOOKUP($A72,Sheet1!$B$5:$AZ$428,33,FALSE)</f>
        <v>799</v>
      </c>
      <c r="AJ72" s="12">
        <f>VLOOKUP($A72,Sheet1!$B$5:$AZ$428,34,FALSE)</f>
        <v>471</v>
      </c>
      <c r="AK72" s="12">
        <f>VLOOKUP($A72,Sheet1!$B$5:$AZ$428,35,FALSE)</f>
        <v>8571</v>
      </c>
      <c r="AL72" s="12">
        <f>VLOOKUP($A72,Sheet1!$B$5:$AZ$428,36,FALSE)</f>
        <v>8652</v>
      </c>
      <c r="AM72" s="12">
        <f>VLOOKUP($A72,Sheet1!$B$5:$AZ$428,37,FALSE)</f>
        <v>154280</v>
      </c>
      <c r="AN72" s="12">
        <f>VLOOKUP($A72,Sheet1!$B$5:$AZ$428,38,FALSE)</f>
        <v>914</v>
      </c>
      <c r="AO72" s="12">
        <f>VLOOKUP($A72,Sheet1!$B$5:$AZ$428,39,FALSE)</f>
        <v>615</v>
      </c>
      <c r="AP72" s="12">
        <f>VLOOKUP($A72,Sheet1!$B$5:$AZ$428,40,FALSE)</f>
        <v>8212</v>
      </c>
      <c r="AQ72" s="12">
        <f>VLOOKUP($A72,Sheet1!$B$5:$AZ$428,41,FALSE)</f>
        <v>8283</v>
      </c>
      <c r="AR72" s="12">
        <f>VLOOKUP($A72,Sheet1!$B$5:$AZ$428,42,FALSE)</f>
        <v>154763</v>
      </c>
      <c r="AS72" s="12">
        <f>VLOOKUP($A72,Sheet1!$B$5:$AZ$428,43,FALSE)</f>
        <v>834</v>
      </c>
      <c r="AT72" s="12">
        <f>VLOOKUP($A72,Sheet1!$B$5:$AZ$428,44,FALSE)</f>
        <v>654</v>
      </c>
      <c r="AU72" s="12">
        <f>VLOOKUP($A72,Sheet1!$B$5:$AZ$428,45,FALSE)</f>
        <v>8445</v>
      </c>
      <c r="AV72" s="12">
        <f>VLOOKUP($A72,Sheet1!$B$5:$AZ$428,46,FALSE)</f>
        <v>8677</v>
      </c>
      <c r="AW72" s="12">
        <f>VLOOKUP($A72,Sheet1!$B$5:$AZ$428,47,FALSE)</f>
        <v>155457</v>
      </c>
      <c r="AX72" s="12">
        <f>VLOOKUP($A72,Sheet1!$B$5:$AZ$428,48,FALSE)</f>
        <v>800</v>
      </c>
      <c r="AY72" s="12">
        <f>VLOOKUP($A72,Sheet1!$B$5:$AZ$428,49,FALSE)</f>
        <v>653</v>
      </c>
      <c r="AZ72" s="12">
        <f>VLOOKUP($A72,Sheet1!$B$5:$AZ$428,50,FALSE)</f>
        <v>7635</v>
      </c>
      <c r="BA72" s="12">
        <f>VLOOKUP($A72,Sheet1!$B$5:$AZ$428,51,FALSE)</f>
        <v>7484</v>
      </c>
      <c r="BB72" s="12">
        <f>VLOOKUP($A72,Sheet1!$B$5:$BB$428,BB$4,FALSE)</f>
        <v>0</v>
      </c>
      <c r="BC72" s="12">
        <f>VLOOKUP($A72,Sheet1!$B$5:$BB$428,BC$4,FALSE)</f>
        <v>0</v>
      </c>
      <c r="BD72" s="12" t="e">
        <f>VLOOKUP($A72,Sheet1!$B$5:$BB$428,BD$4,FALSE)</f>
        <v>#REF!</v>
      </c>
      <c r="BE72" s="12" t="e">
        <f>VLOOKUP($A72,Sheet1!$B$5:$BB$428,BE$4,FALSE)</f>
        <v>#REF!</v>
      </c>
      <c r="BF72" s="12" t="e">
        <f>VLOOKUP($A72,Sheet1!$B$5:$BB$428,BF$4,FALSE)</f>
        <v>#REF!</v>
      </c>
      <c r="BG72" s="12" t="e">
        <f>VLOOKUP($A72,Sheet1!$B$5:$BB$428,BG$4,FALSE)</f>
        <v>#REF!</v>
      </c>
      <c r="BH72" s="12" t="e">
        <f>VLOOKUP($A72,Sheet1!$B$5:$BB$428,BH$4,FALSE)</f>
        <v>#REF!</v>
      </c>
      <c r="BI72" s="12" t="e">
        <f>VLOOKUP($A72,Sheet1!$B$5:$BB$428,BI$4,FALSE)</f>
        <v>#REF!</v>
      </c>
      <c r="BJ72" s="12" t="e">
        <f>VLOOKUP($A72,Sheet1!$B$5:$BB$428,BJ$4,FALSE)</f>
        <v>#REF!</v>
      </c>
      <c r="BK72" s="12" t="e">
        <f>VLOOKUP($A72,Sheet1!$B$5:$BB$428,BK$4,FALSE)</f>
        <v>#REF!</v>
      </c>
      <c r="BL72" s="12" t="e">
        <f>VLOOKUP($A72,Sheet1!$B$5:$BB$428,BL$4,FALSE)</f>
        <v>#REF!</v>
      </c>
      <c r="BM72" s="12" t="e">
        <f>VLOOKUP($A72,Sheet1!$B$5:$BB$428,BM$4,FALSE)</f>
        <v>#REF!</v>
      </c>
      <c r="BN72" s="12" t="e">
        <f>VLOOKUP($A72,Sheet1!$B$5:$BB$428,BN$4,FALSE)</f>
        <v>#REF!</v>
      </c>
      <c r="BO72" s="12" t="e">
        <f>VLOOKUP($A72,Sheet1!$B$5:$BB$428,BO$4,FALSE)</f>
        <v>#REF!</v>
      </c>
      <c r="BP72" s="12" t="e">
        <f>VLOOKUP($A72,Sheet1!$B$5:$BB$428,BP$4,FALSE)</f>
        <v>#REF!</v>
      </c>
      <c r="BQ72" s="12" t="e">
        <f>VLOOKUP($A72,Sheet1!$B$5:$BB$428,BQ$4,FALSE)</f>
        <v>#REF!</v>
      </c>
      <c r="BR72" s="12" t="e">
        <f>VLOOKUP($A72,Sheet1!$B$5:$BB$428,BR$4,FALSE)</f>
        <v>#REF!</v>
      </c>
      <c r="BS72" s="12" t="e">
        <f>VLOOKUP($A72,Sheet1!$B$5:$BB$428,BS$4,FALSE)</f>
        <v>#REF!</v>
      </c>
      <c r="BT72" s="12" t="e">
        <f>VLOOKUP($A72,Sheet1!$B$5:$BB$428,BT$4,FALSE)</f>
        <v>#REF!</v>
      </c>
      <c r="BU72" s="12" t="e">
        <f>VLOOKUP($A72,Sheet1!$B$5:$BB$428,BU$4,FALSE)</f>
        <v>#REF!</v>
      </c>
    </row>
    <row r="73" spans="1:73" x14ac:dyDescent="0.3">
      <c r="A73" t="s">
        <v>261</v>
      </c>
      <c r="B73" t="str">
        <f>VLOOKUP(A73,classifications!A$3:C$336,3,FALSE)</f>
        <v>Predominantly Urban</v>
      </c>
      <c r="D73" s="12">
        <f>VLOOKUP($A73,Sheet1!$B$5:$AZ$428,2,FALSE)</f>
        <v>105584</v>
      </c>
      <c r="E73" s="12">
        <f>VLOOKUP($A73,Sheet1!$B$5:$AZ$428,3,FALSE)</f>
        <v>326</v>
      </c>
      <c r="F73" s="12">
        <f>VLOOKUP($A73,Sheet1!$B$5:$AZ$428,4,FALSE)</f>
        <v>319</v>
      </c>
      <c r="G73" s="12">
        <f>VLOOKUP($A73,Sheet1!$B$5:$AZ$428,5,FALSE)</f>
        <v>3484</v>
      </c>
      <c r="H73" s="12">
        <f>VLOOKUP($A73,Sheet1!$B$5:$AZ$428,6,FALSE)</f>
        <v>3708</v>
      </c>
      <c r="I73" s="12">
        <f>VLOOKUP($A73,Sheet1!$B$5:$AZ$428,7,FALSE)</f>
        <v>105503</v>
      </c>
      <c r="J73" s="12">
        <f>VLOOKUP($A73,Sheet1!$B$5:$AZ$428,8,FALSE)</f>
        <v>252</v>
      </c>
      <c r="K73" s="12">
        <f>VLOOKUP($A73,Sheet1!$B$5:$AZ$428,9,FALSE)</f>
        <v>310</v>
      </c>
      <c r="L73" s="12">
        <f>VLOOKUP($A73,Sheet1!$B$5:$AZ$428,10,FALSE)</f>
        <v>3565</v>
      </c>
      <c r="M73" s="12">
        <f>VLOOKUP($A73,Sheet1!$B$5:$AZ$428,11,FALSE)</f>
        <v>3943</v>
      </c>
      <c r="N73" s="12">
        <f>VLOOKUP($A73,Sheet1!$B$5:$AZ$428,12,FALSE)</f>
        <v>105726</v>
      </c>
      <c r="O73" s="12">
        <f>VLOOKUP($A73,Sheet1!$B$5:$AZ$428,13,FALSE)</f>
        <v>238</v>
      </c>
      <c r="P73" s="12">
        <f>VLOOKUP($A73,Sheet1!$B$5:$AZ$428,14,FALSE)</f>
        <v>235</v>
      </c>
      <c r="Q73" s="12">
        <f>VLOOKUP($A73,Sheet1!$B$5:$AZ$428,15,FALSE)</f>
        <v>3627</v>
      </c>
      <c r="R73" s="12">
        <f>VLOOKUP($A73,Sheet1!$B$5:$AZ$428,16,FALSE)</f>
        <v>3653</v>
      </c>
      <c r="S73" s="12">
        <f>VLOOKUP($A73,Sheet1!$B$5:$AZ$428,17,FALSE)</f>
        <v>105877</v>
      </c>
      <c r="T73" s="12">
        <f>VLOOKUP($A73,Sheet1!$B$5:$AZ$428,18,FALSE)</f>
        <v>275</v>
      </c>
      <c r="U73" s="12">
        <f>VLOOKUP($A73,Sheet1!$B$5:$AZ$428,19,FALSE)</f>
        <v>335</v>
      </c>
      <c r="V73" s="12">
        <f>VLOOKUP($A73,Sheet1!$B$5:$AZ$428,20,FALSE)</f>
        <v>3780</v>
      </c>
      <c r="W73" s="12">
        <f>VLOOKUP($A73,Sheet1!$B$5:$AZ$428,21,FALSE)</f>
        <v>3758</v>
      </c>
      <c r="X73" s="12">
        <f>VLOOKUP($A73,Sheet1!$B$5:$AZ$428,22,FALSE)</f>
        <v>105998</v>
      </c>
      <c r="Y73" s="12">
        <f>VLOOKUP($A73,Sheet1!$B$5:$AZ$428,23,FALSE)</f>
        <v>397</v>
      </c>
      <c r="Z73" s="12">
        <f>VLOOKUP($A73,Sheet1!$B$5:$AZ$428,24,FALSE)</f>
        <v>356</v>
      </c>
      <c r="AA73" s="12">
        <f>VLOOKUP($A73,Sheet1!$B$5:$AZ$428,25,FALSE)</f>
        <v>3743</v>
      </c>
      <c r="AB73" s="12">
        <f>VLOOKUP($A73,Sheet1!$B$5:$AZ$428,26,FALSE)</f>
        <v>3779</v>
      </c>
      <c r="AC73" s="12">
        <f>VLOOKUP($A73,Sheet1!$B$5:$AZ$428,27,FALSE)</f>
        <v>106327</v>
      </c>
      <c r="AD73" s="12">
        <f>VLOOKUP($A73,Sheet1!$B$5:$AZ$428,28,FALSE)</f>
        <v>335</v>
      </c>
      <c r="AE73" s="12">
        <f>VLOOKUP($A73,Sheet1!$B$5:$AZ$428,29,FALSE)</f>
        <v>181</v>
      </c>
      <c r="AF73" s="12">
        <f>VLOOKUP($A73,Sheet1!$B$5:$AZ$428,30,FALSE)</f>
        <v>3712</v>
      </c>
      <c r="AG73" s="12">
        <f>VLOOKUP($A73,Sheet1!$B$5:$AZ$428,31,FALSE)</f>
        <v>3652</v>
      </c>
      <c r="AH73" s="12">
        <f>VLOOKUP($A73,Sheet1!$B$5:$AZ$428,32,FALSE)</f>
        <v>106347</v>
      </c>
      <c r="AI73" s="12">
        <f>VLOOKUP($A73,Sheet1!$B$5:$AZ$428,33,FALSE)</f>
        <v>358</v>
      </c>
      <c r="AJ73" s="12">
        <f>VLOOKUP($A73,Sheet1!$B$5:$AZ$428,34,FALSE)</f>
        <v>351</v>
      </c>
      <c r="AK73" s="12">
        <f>VLOOKUP($A73,Sheet1!$B$5:$AZ$428,35,FALSE)</f>
        <v>4198</v>
      </c>
      <c r="AL73" s="12">
        <f>VLOOKUP($A73,Sheet1!$B$5:$AZ$428,36,FALSE)</f>
        <v>4152</v>
      </c>
      <c r="AM73" s="12">
        <f>VLOOKUP($A73,Sheet1!$B$5:$AZ$428,37,FALSE)</f>
        <v>106566</v>
      </c>
      <c r="AN73" s="12">
        <f>VLOOKUP($A73,Sheet1!$B$5:$AZ$428,38,FALSE)</f>
        <v>355</v>
      </c>
      <c r="AO73" s="12">
        <f>VLOOKUP($A73,Sheet1!$B$5:$AZ$428,39,FALSE)</f>
        <v>186</v>
      </c>
      <c r="AP73" s="12">
        <f>VLOOKUP($A73,Sheet1!$B$5:$AZ$428,40,FALSE)</f>
        <v>4223</v>
      </c>
      <c r="AQ73" s="12">
        <f>VLOOKUP($A73,Sheet1!$B$5:$AZ$428,41,FALSE)</f>
        <v>4172</v>
      </c>
      <c r="AR73" s="12">
        <f>VLOOKUP($A73,Sheet1!$B$5:$AZ$428,42,FALSE)</f>
        <v>106803</v>
      </c>
      <c r="AS73" s="12">
        <f>VLOOKUP($A73,Sheet1!$B$5:$AZ$428,43,FALSE)</f>
        <v>327</v>
      </c>
      <c r="AT73" s="12">
        <f>VLOOKUP($A73,Sheet1!$B$5:$AZ$428,44,FALSE)</f>
        <v>253</v>
      </c>
      <c r="AU73" s="12">
        <f>VLOOKUP($A73,Sheet1!$B$5:$AZ$428,45,FALSE)</f>
        <v>4562</v>
      </c>
      <c r="AV73" s="12">
        <f>VLOOKUP($A73,Sheet1!$B$5:$AZ$428,46,FALSE)</f>
        <v>4321</v>
      </c>
      <c r="AW73" s="12">
        <f>VLOOKUP($A73,Sheet1!$B$5:$AZ$428,47,FALSE)</f>
        <v>107402</v>
      </c>
      <c r="AX73" s="12">
        <f>VLOOKUP($A73,Sheet1!$B$5:$AZ$428,48,FALSE)</f>
        <v>350</v>
      </c>
      <c r="AY73" s="12">
        <f>VLOOKUP($A73,Sheet1!$B$5:$AZ$428,49,FALSE)</f>
        <v>205</v>
      </c>
      <c r="AZ73" s="12">
        <f>VLOOKUP($A73,Sheet1!$B$5:$AZ$428,50,FALSE)</f>
        <v>4383</v>
      </c>
      <c r="BA73" s="12">
        <f>VLOOKUP($A73,Sheet1!$B$5:$AZ$428,51,FALSE)</f>
        <v>3694</v>
      </c>
      <c r="BB73" s="12">
        <f>VLOOKUP($A73,Sheet1!$B$5:$BB$428,BB$4,FALSE)</f>
        <v>0</v>
      </c>
      <c r="BC73" s="12">
        <f>VLOOKUP($A73,Sheet1!$B$5:$BB$428,BC$4,FALSE)</f>
        <v>0</v>
      </c>
      <c r="BD73" s="12" t="e">
        <f>VLOOKUP($A73,Sheet1!$B$5:$BB$428,BD$4,FALSE)</f>
        <v>#REF!</v>
      </c>
      <c r="BE73" s="12" t="e">
        <f>VLOOKUP($A73,Sheet1!$B$5:$BB$428,BE$4,FALSE)</f>
        <v>#REF!</v>
      </c>
      <c r="BF73" s="12" t="e">
        <f>VLOOKUP($A73,Sheet1!$B$5:$BB$428,BF$4,FALSE)</f>
        <v>#REF!</v>
      </c>
      <c r="BG73" s="12" t="e">
        <f>VLOOKUP($A73,Sheet1!$B$5:$BB$428,BG$4,FALSE)</f>
        <v>#REF!</v>
      </c>
      <c r="BH73" s="12" t="e">
        <f>VLOOKUP($A73,Sheet1!$B$5:$BB$428,BH$4,FALSE)</f>
        <v>#REF!</v>
      </c>
      <c r="BI73" s="12" t="e">
        <f>VLOOKUP($A73,Sheet1!$B$5:$BB$428,BI$4,FALSE)</f>
        <v>#REF!</v>
      </c>
      <c r="BJ73" s="12" t="e">
        <f>VLOOKUP($A73,Sheet1!$B$5:$BB$428,BJ$4,FALSE)</f>
        <v>#REF!</v>
      </c>
      <c r="BK73" s="12" t="e">
        <f>VLOOKUP($A73,Sheet1!$B$5:$BB$428,BK$4,FALSE)</f>
        <v>#REF!</v>
      </c>
      <c r="BL73" s="12" t="e">
        <f>VLOOKUP($A73,Sheet1!$B$5:$BB$428,BL$4,FALSE)</f>
        <v>#REF!</v>
      </c>
      <c r="BM73" s="12" t="e">
        <f>VLOOKUP($A73,Sheet1!$B$5:$BB$428,BM$4,FALSE)</f>
        <v>#REF!</v>
      </c>
      <c r="BN73" s="12" t="e">
        <f>VLOOKUP($A73,Sheet1!$B$5:$BB$428,BN$4,FALSE)</f>
        <v>#REF!</v>
      </c>
      <c r="BO73" s="12" t="e">
        <f>VLOOKUP($A73,Sheet1!$B$5:$BB$428,BO$4,FALSE)</f>
        <v>#REF!</v>
      </c>
      <c r="BP73" s="12" t="e">
        <f>VLOOKUP($A73,Sheet1!$B$5:$BB$428,BP$4,FALSE)</f>
        <v>#REF!</v>
      </c>
      <c r="BQ73" s="12" t="e">
        <f>VLOOKUP($A73,Sheet1!$B$5:$BB$428,BQ$4,FALSE)</f>
        <v>#REF!</v>
      </c>
      <c r="BR73" s="12" t="e">
        <f>VLOOKUP($A73,Sheet1!$B$5:$BB$428,BR$4,FALSE)</f>
        <v>#REF!</v>
      </c>
      <c r="BS73" s="12" t="e">
        <f>VLOOKUP($A73,Sheet1!$B$5:$BB$428,BS$4,FALSE)</f>
        <v>#REF!</v>
      </c>
      <c r="BT73" s="12" t="e">
        <f>VLOOKUP($A73,Sheet1!$B$5:$BB$428,BT$4,FALSE)</f>
        <v>#REF!</v>
      </c>
      <c r="BU73" s="12" t="e">
        <f>VLOOKUP($A73,Sheet1!$B$5:$BB$428,BU$4,FALSE)</f>
        <v>#REF!</v>
      </c>
    </row>
    <row r="74" spans="1:73" x14ac:dyDescent="0.3">
      <c r="A74" t="s">
        <v>263</v>
      </c>
      <c r="B74" t="str">
        <f>VLOOKUP(A74,classifications!A$3:C$336,3,FALSE)</f>
        <v>Predominantly Urban</v>
      </c>
      <c r="D74" s="12">
        <f>VLOOKUP($A74,Sheet1!$B$5:$AZ$428,2,FALSE)</f>
        <v>97604</v>
      </c>
      <c r="E74" s="12">
        <f>VLOOKUP($A74,Sheet1!$B$5:$AZ$428,3,FALSE)</f>
        <v>469</v>
      </c>
      <c r="F74" s="12">
        <f>VLOOKUP($A74,Sheet1!$B$5:$AZ$428,4,FALSE)</f>
        <v>289</v>
      </c>
      <c r="G74" s="12">
        <f>VLOOKUP($A74,Sheet1!$B$5:$AZ$428,5,FALSE)</f>
        <v>4974</v>
      </c>
      <c r="H74" s="12">
        <f>VLOOKUP($A74,Sheet1!$B$5:$AZ$428,6,FALSE)</f>
        <v>4726</v>
      </c>
      <c r="I74" s="12">
        <f>VLOOKUP($A74,Sheet1!$B$5:$AZ$428,7,FALSE)</f>
        <v>98851</v>
      </c>
      <c r="J74" s="12">
        <f>VLOOKUP($A74,Sheet1!$B$5:$AZ$428,8,FALSE)</f>
        <v>402</v>
      </c>
      <c r="K74" s="12">
        <f>VLOOKUP($A74,Sheet1!$B$5:$AZ$428,9,FALSE)</f>
        <v>314</v>
      </c>
      <c r="L74" s="12">
        <f>VLOOKUP($A74,Sheet1!$B$5:$AZ$428,10,FALSE)</f>
        <v>5946</v>
      </c>
      <c r="M74" s="12">
        <f>VLOOKUP($A74,Sheet1!$B$5:$AZ$428,11,FALSE)</f>
        <v>5438</v>
      </c>
      <c r="N74" s="12">
        <f>VLOOKUP($A74,Sheet1!$B$5:$AZ$428,12,FALSE)</f>
        <v>100399</v>
      </c>
      <c r="O74" s="12">
        <f>VLOOKUP($A74,Sheet1!$B$5:$AZ$428,13,FALSE)</f>
        <v>430</v>
      </c>
      <c r="P74" s="12">
        <f>VLOOKUP($A74,Sheet1!$B$5:$AZ$428,14,FALSE)</f>
        <v>285</v>
      </c>
      <c r="Q74" s="12">
        <f>VLOOKUP($A74,Sheet1!$B$5:$AZ$428,15,FALSE)</f>
        <v>5992</v>
      </c>
      <c r="R74" s="12">
        <f>VLOOKUP($A74,Sheet1!$B$5:$AZ$428,16,FALSE)</f>
        <v>5186</v>
      </c>
      <c r="S74" s="12">
        <f>VLOOKUP($A74,Sheet1!$B$5:$AZ$428,17,FALSE)</f>
        <v>102010</v>
      </c>
      <c r="T74" s="12">
        <f>VLOOKUP($A74,Sheet1!$B$5:$AZ$428,18,FALSE)</f>
        <v>514</v>
      </c>
      <c r="U74" s="12">
        <f>VLOOKUP($A74,Sheet1!$B$5:$AZ$428,19,FALSE)</f>
        <v>214</v>
      </c>
      <c r="V74" s="12">
        <f>VLOOKUP($A74,Sheet1!$B$5:$AZ$428,20,FALSE)</f>
        <v>6254</v>
      </c>
      <c r="W74" s="12">
        <f>VLOOKUP($A74,Sheet1!$B$5:$AZ$428,21,FALSE)</f>
        <v>5674</v>
      </c>
      <c r="X74" s="12">
        <f>VLOOKUP($A74,Sheet1!$B$5:$AZ$428,22,FALSE)</f>
        <v>103531</v>
      </c>
      <c r="Y74" s="12">
        <f>VLOOKUP($A74,Sheet1!$B$5:$AZ$428,23,FALSE)</f>
        <v>520</v>
      </c>
      <c r="Z74" s="12">
        <f>VLOOKUP($A74,Sheet1!$B$5:$AZ$428,24,FALSE)</f>
        <v>252</v>
      </c>
      <c r="AA74" s="12">
        <f>VLOOKUP($A74,Sheet1!$B$5:$AZ$428,25,FALSE)</f>
        <v>6506</v>
      </c>
      <c r="AB74" s="12">
        <f>VLOOKUP($A74,Sheet1!$B$5:$AZ$428,26,FALSE)</f>
        <v>5829</v>
      </c>
      <c r="AC74" s="12">
        <f>VLOOKUP($A74,Sheet1!$B$5:$AZ$428,27,FALSE)</f>
        <v>105117</v>
      </c>
      <c r="AD74" s="12">
        <f>VLOOKUP($A74,Sheet1!$B$5:$AZ$428,28,FALSE)</f>
        <v>613</v>
      </c>
      <c r="AE74" s="12">
        <f>VLOOKUP($A74,Sheet1!$B$5:$AZ$428,29,FALSE)</f>
        <v>273</v>
      </c>
      <c r="AF74" s="12">
        <f>VLOOKUP($A74,Sheet1!$B$5:$AZ$428,30,FALSE)</f>
        <v>6629</v>
      </c>
      <c r="AG74" s="12">
        <f>VLOOKUP($A74,Sheet1!$B$5:$AZ$428,31,FALSE)</f>
        <v>5961</v>
      </c>
      <c r="AH74" s="12">
        <f>VLOOKUP($A74,Sheet1!$B$5:$AZ$428,32,FALSE)</f>
        <v>107516</v>
      </c>
      <c r="AI74" s="12">
        <f>VLOOKUP($A74,Sheet1!$B$5:$AZ$428,33,FALSE)</f>
        <v>526</v>
      </c>
      <c r="AJ74" s="12">
        <f>VLOOKUP($A74,Sheet1!$B$5:$AZ$428,34,FALSE)</f>
        <v>329</v>
      </c>
      <c r="AK74" s="12">
        <f>VLOOKUP($A74,Sheet1!$B$5:$AZ$428,35,FALSE)</f>
        <v>8005</v>
      </c>
      <c r="AL74" s="12">
        <f>VLOOKUP($A74,Sheet1!$B$5:$AZ$428,36,FALSE)</f>
        <v>6452</v>
      </c>
      <c r="AM74" s="12">
        <f>VLOOKUP($A74,Sheet1!$B$5:$AZ$428,37,FALSE)</f>
        <v>109709</v>
      </c>
      <c r="AN74" s="12">
        <f>VLOOKUP($A74,Sheet1!$B$5:$AZ$428,38,FALSE)</f>
        <v>495</v>
      </c>
      <c r="AO74" s="12">
        <f>VLOOKUP($A74,Sheet1!$B$5:$AZ$428,39,FALSE)</f>
        <v>379</v>
      </c>
      <c r="AP74" s="12">
        <f>VLOOKUP($A74,Sheet1!$B$5:$AZ$428,40,FALSE)</f>
        <v>8209</v>
      </c>
      <c r="AQ74" s="12">
        <f>VLOOKUP($A74,Sheet1!$B$5:$AZ$428,41,FALSE)</f>
        <v>6853</v>
      </c>
      <c r="AR74" s="12">
        <f>VLOOKUP($A74,Sheet1!$B$5:$AZ$428,42,FALSE)</f>
        <v>112606</v>
      </c>
      <c r="AS74" s="12">
        <f>VLOOKUP($A74,Sheet1!$B$5:$AZ$428,43,FALSE)</f>
        <v>454</v>
      </c>
      <c r="AT74" s="12">
        <f>VLOOKUP($A74,Sheet1!$B$5:$AZ$428,44,FALSE)</f>
        <v>322</v>
      </c>
      <c r="AU74" s="12">
        <f>VLOOKUP($A74,Sheet1!$B$5:$AZ$428,45,FALSE)</f>
        <v>8985</v>
      </c>
      <c r="AV74" s="12">
        <f>VLOOKUP($A74,Sheet1!$B$5:$AZ$428,46,FALSE)</f>
        <v>7003</v>
      </c>
      <c r="AW74" s="12">
        <f>VLOOKUP($A74,Sheet1!$B$5:$AZ$428,47,FALSE)</f>
        <v>114051</v>
      </c>
      <c r="AX74" s="12">
        <f>VLOOKUP($A74,Sheet1!$B$5:$AZ$428,48,FALSE)</f>
        <v>414</v>
      </c>
      <c r="AY74" s="12">
        <f>VLOOKUP($A74,Sheet1!$B$5:$AZ$428,49,FALSE)</f>
        <v>452</v>
      </c>
      <c r="AZ74" s="12">
        <f>VLOOKUP($A74,Sheet1!$B$5:$AZ$428,50,FALSE)</f>
        <v>7115</v>
      </c>
      <c r="BA74" s="12">
        <f>VLOOKUP($A74,Sheet1!$B$5:$AZ$428,51,FALSE)</f>
        <v>6328</v>
      </c>
      <c r="BB74" s="12">
        <f>VLOOKUP($A74,Sheet1!$B$5:$BB$428,BB$4,FALSE)</f>
        <v>0</v>
      </c>
      <c r="BC74" s="12">
        <f>VLOOKUP($A74,Sheet1!$B$5:$BB$428,BC$4,FALSE)</f>
        <v>0</v>
      </c>
      <c r="BD74" s="12" t="e">
        <f>VLOOKUP($A74,Sheet1!$B$5:$BB$428,BD$4,FALSE)</f>
        <v>#REF!</v>
      </c>
      <c r="BE74" s="12" t="e">
        <f>VLOOKUP($A74,Sheet1!$B$5:$BB$428,BE$4,FALSE)</f>
        <v>#REF!</v>
      </c>
      <c r="BF74" s="12" t="e">
        <f>VLOOKUP($A74,Sheet1!$B$5:$BB$428,BF$4,FALSE)</f>
        <v>#REF!</v>
      </c>
      <c r="BG74" s="12" t="e">
        <f>VLOOKUP($A74,Sheet1!$B$5:$BB$428,BG$4,FALSE)</f>
        <v>#REF!</v>
      </c>
      <c r="BH74" s="12" t="e">
        <f>VLOOKUP($A74,Sheet1!$B$5:$BB$428,BH$4,FALSE)</f>
        <v>#REF!</v>
      </c>
      <c r="BI74" s="12" t="e">
        <f>VLOOKUP($A74,Sheet1!$B$5:$BB$428,BI$4,FALSE)</f>
        <v>#REF!</v>
      </c>
      <c r="BJ74" s="12" t="e">
        <f>VLOOKUP($A74,Sheet1!$B$5:$BB$428,BJ$4,FALSE)</f>
        <v>#REF!</v>
      </c>
      <c r="BK74" s="12" t="e">
        <f>VLOOKUP($A74,Sheet1!$B$5:$BB$428,BK$4,FALSE)</f>
        <v>#REF!</v>
      </c>
      <c r="BL74" s="12" t="e">
        <f>VLOOKUP($A74,Sheet1!$B$5:$BB$428,BL$4,FALSE)</f>
        <v>#REF!</v>
      </c>
      <c r="BM74" s="12" t="e">
        <f>VLOOKUP($A74,Sheet1!$B$5:$BB$428,BM$4,FALSE)</f>
        <v>#REF!</v>
      </c>
      <c r="BN74" s="12" t="e">
        <f>VLOOKUP($A74,Sheet1!$B$5:$BB$428,BN$4,FALSE)</f>
        <v>#REF!</v>
      </c>
      <c r="BO74" s="12" t="e">
        <f>VLOOKUP($A74,Sheet1!$B$5:$BB$428,BO$4,FALSE)</f>
        <v>#REF!</v>
      </c>
      <c r="BP74" s="12" t="e">
        <f>VLOOKUP($A74,Sheet1!$B$5:$BB$428,BP$4,FALSE)</f>
        <v>#REF!</v>
      </c>
      <c r="BQ74" s="12" t="e">
        <f>VLOOKUP($A74,Sheet1!$B$5:$BB$428,BQ$4,FALSE)</f>
        <v>#REF!</v>
      </c>
      <c r="BR74" s="12" t="e">
        <f>VLOOKUP($A74,Sheet1!$B$5:$BB$428,BR$4,FALSE)</f>
        <v>#REF!</v>
      </c>
      <c r="BS74" s="12" t="e">
        <f>VLOOKUP($A74,Sheet1!$B$5:$BB$428,BS$4,FALSE)</f>
        <v>#REF!</v>
      </c>
      <c r="BT74" s="12" t="e">
        <f>VLOOKUP($A74,Sheet1!$B$5:$BB$428,BT$4,FALSE)</f>
        <v>#REF!</v>
      </c>
      <c r="BU74" s="12" t="e">
        <f>VLOOKUP($A74,Sheet1!$B$5:$BB$428,BU$4,FALSE)</f>
        <v>#REF!</v>
      </c>
    </row>
    <row r="75" spans="1:73" x14ac:dyDescent="0.3">
      <c r="A75" t="s">
        <v>938</v>
      </c>
      <c r="B75" t="str">
        <f>VLOOKUP(A75,classifications!A$3:C$336,3,FALSE)</f>
        <v>Urban with Significant Rural</v>
      </c>
      <c r="D75" s="12">
        <f>VLOOKUP($A75,Sheet1!$B$5:$AZ$428,2,FALSE)</f>
        <v>317959</v>
      </c>
      <c r="E75" s="12">
        <f>VLOOKUP($A75,Sheet1!$B$5:$AZ$428,3,FALSE)</f>
        <v>1558</v>
      </c>
      <c r="F75" s="12">
        <f>VLOOKUP($A75,Sheet1!$B$5:$AZ$428,4,FALSE)</f>
        <v>1000</v>
      </c>
      <c r="G75" s="12">
        <f>VLOOKUP($A75,Sheet1!$B$5:$AZ$428,5,FALSE)</f>
        <v>14180</v>
      </c>
      <c r="H75" s="12">
        <f>VLOOKUP($A75,Sheet1!$B$5:$AZ$428,6,FALSE)</f>
        <v>13066</v>
      </c>
      <c r="I75" s="12">
        <f>VLOOKUP($A75,Sheet1!$B$5:$AZ$428,7,FALSE)</f>
        <v>321483</v>
      </c>
      <c r="J75" s="12">
        <f>VLOOKUP($A75,Sheet1!$B$5:$AZ$428,8,FALSE)</f>
        <v>1702</v>
      </c>
      <c r="K75" s="12">
        <f>VLOOKUP($A75,Sheet1!$B$5:$AZ$428,9,FALSE)</f>
        <v>1099</v>
      </c>
      <c r="L75" s="12">
        <f>VLOOKUP($A75,Sheet1!$B$5:$AZ$428,10,FALSE)</f>
        <v>15195</v>
      </c>
      <c r="M75" s="12">
        <f>VLOOKUP($A75,Sheet1!$B$5:$AZ$428,11,FALSE)</f>
        <v>13851</v>
      </c>
      <c r="N75" s="12">
        <f>VLOOKUP($A75,Sheet1!$B$5:$AZ$428,12,FALSE)</f>
        <v>324009</v>
      </c>
      <c r="O75" s="12">
        <f>VLOOKUP($A75,Sheet1!$B$5:$AZ$428,13,FALSE)</f>
        <v>1660</v>
      </c>
      <c r="P75" s="12">
        <f>VLOOKUP($A75,Sheet1!$B$5:$AZ$428,14,FALSE)</f>
        <v>901</v>
      </c>
      <c r="Q75" s="12">
        <f>VLOOKUP($A75,Sheet1!$B$5:$AZ$428,15,FALSE)</f>
        <v>15055</v>
      </c>
      <c r="R75" s="12">
        <f>VLOOKUP($A75,Sheet1!$B$5:$AZ$428,16,FALSE)</f>
        <v>14084</v>
      </c>
      <c r="S75" s="12">
        <f>VLOOKUP($A75,Sheet1!$B$5:$AZ$428,17,FALSE)</f>
        <v>327856</v>
      </c>
      <c r="T75" s="12">
        <f>VLOOKUP($A75,Sheet1!$B$5:$AZ$428,18,FALSE)</f>
        <v>1995</v>
      </c>
      <c r="U75" s="12">
        <f>VLOOKUP($A75,Sheet1!$B$5:$AZ$428,19,FALSE)</f>
        <v>687</v>
      </c>
      <c r="V75" s="12">
        <f>VLOOKUP($A75,Sheet1!$B$5:$AZ$428,20,FALSE)</f>
        <v>15459</v>
      </c>
      <c r="W75" s="12">
        <f>VLOOKUP($A75,Sheet1!$B$5:$AZ$428,21,FALSE)</f>
        <v>14404</v>
      </c>
      <c r="X75" s="12">
        <f>VLOOKUP($A75,Sheet1!$B$5:$AZ$428,22,FALSE)</f>
        <v>331763</v>
      </c>
      <c r="Y75" s="12">
        <f>VLOOKUP($A75,Sheet1!$B$5:$AZ$428,23,FALSE)</f>
        <v>2446</v>
      </c>
      <c r="Z75" s="12">
        <f>VLOOKUP($A75,Sheet1!$B$5:$AZ$428,24,FALSE)</f>
        <v>831</v>
      </c>
      <c r="AA75" s="12">
        <f>VLOOKUP($A75,Sheet1!$B$5:$AZ$428,25,FALSE)</f>
        <v>15788</v>
      </c>
      <c r="AB75" s="12">
        <f>VLOOKUP($A75,Sheet1!$B$5:$AZ$428,26,FALSE)</f>
        <v>14577</v>
      </c>
      <c r="AC75" s="12">
        <f>VLOOKUP($A75,Sheet1!$B$5:$AZ$428,27,FALSE)</f>
        <v>336991</v>
      </c>
      <c r="AD75" s="12">
        <f>VLOOKUP($A75,Sheet1!$B$5:$AZ$428,28,FALSE)</f>
        <v>2904</v>
      </c>
      <c r="AE75" s="12">
        <f>VLOOKUP($A75,Sheet1!$B$5:$AZ$428,29,FALSE)</f>
        <v>949</v>
      </c>
      <c r="AF75" s="12">
        <f>VLOOKUP($A75,Sheet1!$B$5:$AZ$428,30,FALSE)</f>
        <v>16165</v>
      </c>
      <c r="AG75" s="12">
        <f>VLOOKUP($A75,Sheet1!$B$5:$AZ$428,31,FALSE)</f>
        <v>14075</v>
      </c>
      <c r="AH75" s="12">
        <f>VLOOKUP($A75,Sheet1!$B$5:$AZ$428,32,FALSE)</f>
        <v>341841</v>
      </c>
      <c r="AI75" s="12">
        <f>VLOOKUP($A75,Sheet1!$B$5:$AZ$428,33,FALSE)</f>
        <v>2326</v>
      </c>
      <c r="AJ75" s="12">
        <f>VLOOKUP($A75,Sheet1!$B$5:$AZ$428,34,FALSE)</f>
        <v>920</v>
      </c>
      <c r="AK75" s="12">
        <f>VLOOKUP($A75,Sheet1!$B$5:$AZ$428,35,FALSE)</f>
        <v>19153</v>
      </c>
      <c r="AL75" s="12">
        <f>VLOOKUP($A75,Sheet1!$B$5:$AZ$428,36,FALSE)</f>
        <v>16615</v>
      </c>
      <c r="AM75" s="12">
        <f>VLOOKUP($A75,Sheet1!$B$5:$AZ$428,37,FALSE)</f>
        <v>345477</v>
      </c>
      <c r="AN75" s="12">
        <f>VLOOKUP($A75,Sheet1!$B$5:$AZ$428,38,FALSE)</f>
        <v>2721</v>
      </c>
      <c r="AO75" s="12">
        <f>VLOOKUP($A75,Sheet1!$B$5:$AZ$428,39,FALSE)</f>
        <v>1957</v>
      </c>
      <c r="AP75" s="12">
        <f>VLOOKUP($A75,Sheet1!$B$5:$AZ$428,40,FALSE)</f>
        <v>18865</v>
      </c>
      <c r="AQ75" s="12">
        <f>VLOOKUP($A75,Sheet1!$B$5:$AZ$428,41,FALSE)</f>
        <v>16821</v>
      </c>
      <c r="AR75" s="12">
        <f>VLOOKUP($A75,Sheet1!$B$5:$AZ$428,42,FALSE)</f>
        <v>348228</v>
      </c>
      <c r="AS75" s="12">
        <f>VLOOKUP($A75,Sheet1!$B$5:$AZ$428,43,FALSE)</f>
        <v>2316</v>
      </c>
      <c r="AT75" s="12">
        <f>VLOOKUP($A75,Sheet1!$B$5:$AZ$428,44,FALSE)</f>
        <v>1498</v>
      </c>
      <c r="AU75" s="12">
        <f>VLOOKUP($A75,Sheet1!$B$5:$AZ$428,45,FALSE)</f>
        <v>18909</v>
      </c>
      <c r="AV75" s="12">
        <f>VLOOKUP($A75,Sheet1!$B$5:$AZ$428,46,FALSE)</f>
        <v>17916</v>
      </c>
      <c r="AW75" s="12">
        <f>VLOOKUP($A75,Sheet1!$B$5:$AZ$428,47,FALSE)</f>
        <v>350448</v>
      </c>
      <c r="AX75" s="12">
        <f>VLOOKUP($A75,Sheet1!$B$5:$AZ$428,48,FALSE)</f>
        <v>2024</v>
      </c>
      <c r="AY75" s="12">
        <f>VLOOKUP($A75,Sheet1!$B$5:$AZ$428,49,FALSE)</f>
        <v>1000</v>
      </c>
      <c r="AZ75" s="12">
        <f>VLOOKUP($A75,Sheet1!$B$5:$AZ$428,50,FALSE)</f>
        <v>12105</v>
      </c>
      <c r="BA75" s="12">
        <f>VLOOKUP($A75,Sheet1!$B$5:$AZ$428,51,FALSE)</f>
        <v>11326</v>
      </c>
      <c r="BB75" s="12">
        <f>VLOOKUP($A75,Sheet1!$B$5:$BB$428,BB$4,FALSE)</f>
        <v>0</v>
      </c>
      <c r="BC75" s="12">
        <f>VLOOKUP($A75,Sheet1!$B$5:$BB$428,BC$4,FALSE)</f>
        <v>0</v>
      </c>
      <c r="BD75" s="12" t="e">
        <f>VLOOKUP($A75,Sheet1!$B$5:$BB$428,BD$4,FALSE)</f>
        <v>#REF!</v>
      </c>
      <c r="BE75" s="12" t="e">
        <f>VLOOKUP($A75,Sheet1!$B$5:$BB$428,BE$4,FALSE)</f>
        <v>#REF!</v>
      </c>
      <c r="BF75" s="12" t="e">
        <f>VLOOKUP($A75,Sheet1!$B$5:$BB$428,BF$4,FALSE)</f>
        <v>#REF!</v>
      </c>
      <c r="BG75" s="12" t="e">
        <f>VLOOKUP($A75,Sheet1!$B$5:$BB$428,BG$4,FALSE)</f>
        <v>#REF!</v>
      </c>
      <c r="BH75" s="12" t="e">
        <f>VLOOKUP($A75,Sheet1!$B$5:$BB$428,BH$4,FALSE)</f>
        <v>#REF!</v>
      </c>
      <c r="BI75" s="12" t="e">
        <f>VLOOKUP($A75,Sheet1!$B$5:$BB$428,BI$4,FALSE)</f>
        <v>#REF!</v>
      </c>
      <c r="BJ75" s="12" t="e">
        <f>VLOOKUP($A75,Sheet1!$B$5:$BB$428,BJ$4,FALSE)</f>
        <v>#REF!</v>
      </c>
      <c r="BK75" s="12" t="e">
        <f>VLOOKUP($A75,Sheet1!$B$5:$BB$428,BK$4,FALSE)</f>
        <v>#REF!</v>
      </c>
      <c r="BL75" s="12" t="e">
        <f>VLOOKUP($A75,Sheet1!$B$5:$BB$428,BL$4,FALSE)</f>
        <v>#REF!</v>
      </c>
      <c r="BM75" s="12" t="e">
        <f>VLOOKUP($A75,Sheet1!$B$5:$BB$428,BM$4,FALSE)</f>
        <v>#REF!</v>
      </c>
      <c r="BN75" s="12" t="e">
        <f>VLOOKUP($A75,Sheet1!$B$5:$BB$428,BN$4,FALSE)</f>
        <v>#REF!</v>
      </c>
      <c r="BO75" s="12" t="e">
        <f>VLOOKUP($A75,Sheet1!$B$5:$BB$428,BO$4,FALSE)</f>
        <v>#REF!</v>
      </c>
      <c r="BP75" s="12" t="e">
        <f>VLOOKUP($A75,Sheet1!$B$5:$BB$428,BP$4,FALSE)</f>
        <v>#REF!</v>
      </c>
      <c r="BQ75" s="12" t="e">
        <f>VLOOKUP($A75,Sheet1!$B$5:$BB$428,BQ$4,FALSE)</f>
        <v>#REF!</v>
      </c>
      <c r="BR75" s="12" t="e">
        <f>VLOOKUP($A75,Sheet1!$B$5:$BB$428,BR$4,FALSE)</f>
        <v>#REF!</v>
      </c>
      <c r="BS75" s="12" t="e">
        <f>VLOOKUP($A75,Sheet1!$B$5:$BB$428,BS$4,FALSE)</f>
        <v>#REF!</v>
      </c>
      <c r="BT75" s="12" t="e">
        <f>VLOOKUP($A75,Sheet1!$B$5:$BB$428,BT$4,FALSE)</f>
        <v>#REF!</v>
      </c>
      <c r="BU75" s="12" t="e">
        <f>VLOOKUP($A75,Sheet1!$B$5:$BB$428,BU$4,FALSE)</f>
        <v>#REF!</v>
      </c>
    </row>
    <row r="76" spans="1:73" x14ac:dyDescent="0.3">
      <c r="A76" t="s">
        <v>267</v>
      </c>
      <c r="B76" t="str">
        <f>VLOOKUP(A76,classifications!A$3:C$336,3,FALSE)</f>
        <v>Predominantly Urban</v>
      </c>
      <c r="D76" s="12">
        <f>VLOOKUP($A76,Sheet1!$B$5:$AZ$428,2,FALSE)</f>
        <v>248943</v>
      </c>
      <c r="E76" s="12">
        <f>VLOOKUP($A76,Sheet1!$B$5:$AZ$428,3,FALSE)</f>
        <v>1962</v>
      </c>
      <c r="F76" s="12">
        <f>VLOOKUP($A76,Sheet1!$B$5:$AZ$428,4,FALSE)</f>
        <v>1015</v>
      </c>
      <c r="G76" s="12">
        <f>VLOOKUP($A76,Sheet1!$B$5:$AZ$428,5,FALSE)</f>
        <v>9774</v>
      </c>
      <c r="H76" s="12">
        <f>VLOOKUP($A76,Sheet1!$B$5:$AZ$428,6,FALSE)</f>
        <v>10254</v>
      </c>
      <c r="I76" s="12">
        <f>VLOOKUP($A76,Sheet1!$B$5:$AZ$428,7,FALSE)</f>
        <v>250582</v>
      </c>
      <c r="J76" s="12">
        <f>VLOOKUP($A76,Sheet1!$B$5:$AZ$428,8,FALSE)</f>
        <v>1578</v>
      </c>
      <c r="K76" s="12">
        <f>VLOOKUP($A76,Sheet1!$B$5:$AZ$428,9,FALSE)</f>
        <v>1327</v>
      </c>
      <c r="L76" s="12">
        <f>VLOOKUP($A76,Sheet1!$B$5:$AZ$428,10,FALSE)</f>
        <v>10877</v>
      </c>
      <c r="M76" s="12">
        <f>VLOOKUP($A76,Sheet1!$B$5:$AZ$428,11,FALSE)</f>
        <v>11163</v>
      </c>
      <c r="N76" s="12">
        <f>VLOOKUP($A76,Sheet1!$B$5:$AZ$428,12,FALSE)</f>
        <v>251312</v>
      </c>
      <c r="O76" s="12">
        <f>VLOOKUP($A76,Sheet1!$B$5:$AZ$428,13,FALSE)</f>
        <v>1807</v>
      </c>
      <c r="P76" s="12">
        <f>VLOOKUP($A76,Sheet1!$B$5:$AZ$428,14,FALSE)</f>
        <v>1297</v>
      </c>
      <c r="Q76" s="12">
        <f>VLOOKUP($A76,Sheet1!$B$5:$AZ$428,15,FALSE)</f>
        <v>10246</v>
      </c>
      <c r="R76" s="12">
        <f>VLOOKUP($A76,Sheet1!$B$5:$AZ$428,16,FALSE)</f>
        <v>11386</v>
      </c>
      <c r="S76" s="12">
        <f>VLOOKUP($A76,Sheet1!$B$5:$AZ$428,17,FALSE)</f>
        <v>252313</v>
      </c>
      <c r="T76" s="12">
        <f>VLOOKUP($A76,Sheet1!$B$5:$AZ$428,18,FALSE)</f>
        <v>1994</v>
      </c>
      <c r="U76" s="12">
        <f>VLOOKUP($A76,Sheet1!$B$5:$AZ$428,19,FALSE)</f>
        <v>1045</v>
      </c>
      <c r="V76" s="12">
        <f>VLOOKUP($A76,Sheet1!$B$5:$AZ$428,20,FALSE)</f>
        <v>10721</v>
      </c>
      <c r="W76" s="12">
        <f>VLOOKUP($A76,Sheet1!$B$5:$AZ$428,21,FALSE)</f>
        <v>12000</v>
      </c>
      <c r="X76" s="12">
        <f>VLOOKUP($A76,Sheet1!$B$5:$AZ$428,22,FALSE)</f>
        <v>253875</v>
      </c>
      <c r="Y76" s="12">
        <f>VLOOKUP($A76,Sheet1!$B$5:$AZ$428,23,FALSE)</f>
        <v>2178</v>
      </c>
      <c r="Z76" s="12">
        <f>VLOOKUP($A76,Sheet1!$B$5:$AZ$428,24,FALSE)</f>
        <v>1175</v>
      </c>
      <c r="AA76" s="12">
        <f>VLOOKUP($A76,Sheet1!$B$5:$AZ$428,25,FALSE)</f>
        <v>10942</v>
      </c>
      <c r="AB76" s="12">
        <f>VLOOKUP($A76,Sheet1!$B$5:$AZ$428,26,FALSE)</f>
        <v>11577</v>
      </c>
      <c r="AC76" s="12">
        <f>VLOOKUP($A76,Sheet1!$B$5:$AZ$428,27,FALSE)</f>
        <v>256203</v>
      </c>
      <c r="AD76" s="12">
        <f>VLOOKUP($A76,Sheet1!$B$5:$AZ$428,28,FALSE)</f>
        <v>2464</v>
      </c>
      <c r="AE76" s="12">
        <f>VLOOKUP($A76,Sheet1!$B$5:$AZ$428,29,FALSE)</f>
        <v>1086</v>
      </c>
      <c r="AF76" s="12">
        <f>VLOOKUP($A76,Sheet1!$B$5:$AZ$428,30,FALSE)</f>
        <v>10827</v>
      </c>
      <c r="AG76" s="12">
        <f>VLOOKUP($A76,Sheet1!$B$5:$AZ$428,31,FALSE)</f>
        <v>10967</v>
      </c>
      <c r="AH76" s="12">
        <f>VLOOKUP($A76,Sheet1!$B$5:$AZ$428,32,FALSE)</f>
        <v>257034</v>
      </c>
      <c r="AI76" s="12">
        <f>VLOOKUP($A76,Sheet1!$B$5:$AZ$428,33,FALSE)</f>
        <v>2115</v>
      </c>
      <c r="AJ76" s="12">
        <f>VLOOKUP($A76,Sheet1!$B$5:$AZ$428,34,FALSE)</f>
        <v>1066</v>
      </c>
      <c r="AK76" s="12">
        <f>VLOOKUP($A76,Sheet1!$B$5:$AZ$428,35,FALSE)</f>
        <v>12702</v>
      </c>
      <c r="AL76" s="12">
        <f>VLOOKUP($A76,Sheet1!$B$5:$AZ$428,36,FALSE)</f>
        <v>13893</v>
      </c>
      <c r="AM76" s="12">
        <f>VLOOKUP($A76,Sheet1!$B$5:$AZ$428,37,FALSE)</f>
        <v>257174</v>
      </c>
      <c r="AN76" s="12">
        <f>VLOOKUP($A76,Sheet1!$B$5:$AZ$428,38,FALSE)</f>
        <v>2520</v>
      </c>
      <c r="AO76" s="12">
        <f>VLOOKUP($A76,Sheet1!$B$5:$AZ$428,39,FALSE)</f>
        <v>1947</v>
      </c>
      <c r="AP76" s="12">
        <f>VLOOKUP($A76,Sheet1!$B$5:$AZ$428,40,FALSE)</f>
        <v>13140</v>
      </c>
      <c r="AQ76" s="12">
        <f>VLOOKUP($A76,Sheet1!$B$5:$AZ$428,41,FALSE)</f>
        <v>14252</v>
      </c>
      <c r="AR76" s="12">
        <f>VLOOKUP($A76,Sheet1!$B$5:$AZ$428,42,FALSE)</f>
        <v>257302</v>
      </c>
      <c r="AS76" s="12">
        <f>VLOOKUP($A76,Sheet1!$B$5:$AZ$428,43,FALSE)</f>
        <v>2373</v>
      </c>
      <c r="AT76" s="12">
        <f>VLOOKUP($A76,Sheet1!$B$5:$AZ$428,44,FALSE)</f>
        <v>1353</v>
      </c>
      <c r="AU76" s="12">
        <f>VLOOKUP($A76,Sheet1!$B$5:$AZ$428,45,FALSE)</f>
        <v>13148</v>
      </c>
      <c r="AV76" s="12">
        <f>VLOOKUP($A76,Sheet1!$B$5:$AZ$428,46,FALSE)</f>
        <v>14814</v>
      </c>
      <c r="AW76" s="12">
        <f>VLOOKUP($A76,Sheet1!$B$5:$AZ$428,47,FALSE)</f>
        <v>256814</v>
      </c>
      <c r="AX76" s="12">
        <f>VLOOKUP($A76,Sheet1!$B$5:$AZ$428,48,FALSE)</f>
        <v>2268</v>
      </c>
      <c r="AY76" s="12">
        <f>VLOOKUP($A76,Sheet1!$B$5:$AZ$428,49,FALSE)</f>
        <v>844</v>
      </c>
      <c r="AZ76" s="12">
        <f>VLOOKUP($A76,Sheet1!$B$5:$AZ$428,50,FALSE)</f>
        <v>11701</v>
      </c>
      <c r="BA76" s="12">
        <f>VLOOKUP($A76,Sheet1!$B$5:$AZ$428,51,FALSE)</f>
        <v>13875</v>
      </c>
      <c r="BB76" s="12">
        <f>VLOOKUP($A76,Sheet1!$B$5:$BB$428,BB$4,FALSE)</f>
        <v>0</v>
      </c>
      <c r="BC76" s="12">
        <f>VLOOKUP($A76,Sheet1!$B$5:$BB$428,BC$4,FALSE)</f>
        <v>0</v>
      </c>
      <c r="BD76" s="12" t="e">
        <f>VLOOKUP($A76,Sheet1!$B$5:$BB$428,BD$4,FALSE)</f>
        <v>#REF!</v>
      </c>
      <c r="BE76" s="12" t="e">
        <f>VLOOKUP($A76,Sheet1!$B$5:$BB$428,BE$4,FALSE)</f>
        <v>#REF!</v>
      </c>
      <c r="BF76" s="12" t="e">
        <f>VLOOKUP($A76,Sheet1!$B$5:$BB$428,BF$4,FALSE)</f>
        <v>#REF!</v>
      </c>
      <c r="BG76" s="12" t="e">
        <f>VLOOKUP($A76,Sheet1!$B$5:$BB$428,BG$4,FALSE)</f>
        <v>#REF!</v>
      </c>
      <c r="BH76" s="12" t="e">
        <f>VLOOKUP($A76,Sheet1!$B$5:$BB$428,BH$4,FALSE)</f>
        <v>#REF!</v>
      </c>
      <c r="BI76" s="12" t="e">
        <f>VLOOKUP($A76,Sheet1!$B$5:$BB$428,BI$4,FALSE)</f>
        <v>#REF!</v>
      </c>
      <c r="BJ76" s="12" t="e">
        <f>VLOOKUP($A76,Sheet1!$B$5:$BB$428,BJ$4,FALSE)</f>
        <v>#REF!</v>
      </c>
      <c r="BK76" s="12" t="e">
        <f>VLOOKUP($A76,Sheet1!$B$5:$BB$428,BK$4,FALSE)</f>
        <v>#REF!</v>
      </c>
      <c r="BL76" s="12" t="e">
        <f>VLOOKUP($A76,Sheet1!$B$5:$BB$428,BL$4,FALSE)</f>
        <v>#REF!</v>
      </c>
      <c r="BM76" s="12" t="e">
        <f>VLOOKUP($A76,Sheet1!$B$5:$BB$428,BM$4,FALSE)</f>
        <v>#REF!</v>
      </c>
      <c r="BN76" s="12" t="e">
        <f>VLOOKUP($A76,Sheet1!$B$5:$BB$428,BN$4,FALSE)</f>
        <v>#REF!</v>
      </c>
      <c r="BO76" s="12" t="e">
        <f>VLOOKUP($A76,Sheet1!$B$5:$BB$428,BO$4,FALSE)</f>
        <v>#REF!</v>
      </c>
      <c r="BP76" s="12" t="e">
        <f>VLOOKUP($A76,Sheet1!$B$5:$BB$428,BP$4,FALSE)</f>
        <v>#REF!</v>
      </c>
      <c r="BQ76" s="12" t="e">
        <f>VLOOKUP($A76,Sheet1!$B$5:$BB$428,BQ$4,FALSE)</f>
        <v>#REF!</v>
      </c>
      <c r="BR76" s="12" t="e">
        <f>VLOOKUP($A76,Sheet1!$B$5:$BB$428,BR$4,FALSE)</f>
        <v>#REF!</v>
      </c>
      <c r="BS76" s="12" t="e">
        <f>VLOOKUP($A76,Sheet1!$B$5:$BB$428,BS$4,FALSE)</f>
        <v>#REF!</v>
      </c>
      <c r="BT76" s="12" t="e">
        <f>VLOOKUP($A76,Sheet1!$B$5:$BB$428,BT$4,FALSE)</f>
        <v>#REF!</v>
      </c>
      <c r="BU76" s="12" t="e">
        <f>VLOOKUP($A76,Sheet1!$B$5:$BB$428,BU$4,FALSE)</f>
        <v>#REF!</v>
      </c>
    </row>
    <row r="77" spans="1:73" x14ac:dyDescent="0.3">
      <c r="A77" t="s">
        <v>269</v>
      </c>
      <c r="B77" t="str">
        <f>VLOOKUP(A77,classifications!A$3:C$336,3,FALSE)</f>
        <v>Predominantly Rural</v>
      </c>
      <c r="D77" s="12">
        <f>VLOOKUP($A77,Sheet1!$B$5:$AZ$428,2,FALSE)</f>
        <v>71104</v>
      </c>
      <c r="E77" s="12">
        <f>VLOOKUP($A77,Sheet1!$B$5:$AZ$428,3,FALSE)</f>
        <v>160</v>
      </c>
      <c r="F77" s="12">
        <f>VLOOKUP($A77,Sheet1!$B$5:$AZ$428,4,FALSE)</f>
        <v>195</v>
      </c>
      <c r="G77" s="12">
        <f>VLOOKUP($A77,Sheet1!$B$5:$AZ$428,5,FALSE)</f>
        <v>3183</v>
      </c>
      <c r="H77" s="12">
        <f>VLOOKUP($A77,Sheet1!$B$5:$AZ$428,6,FALSE)</f>
        <v>2925</v>
      </c>
      <c r="I77" s="12">
        <f>VLOOKUP($A77,Sheet1!$B$5:$AZ$428,7,FALSE)</f>
        <v>71386</v>
      </c>
      <c r="J77" s="12">
        <f>VLOOKUP($A77,Sheet1!$B$5:$AZ$428,8,FALSE)</f>
        <v>149</v>
      </c>
      <c r="K77" s="12">
        <f>VLOOKUP($A77,Sheet1!$B$5:$AZ$428,9,FALSE)</f>
        <v>124</v>
      </c>
      <c r="L77" s="12">
        <f>VLOOKUP($A77,Sheet1!$B$5:$AZ$428,10,FALSE)</f>
        <v>3007</v>
      </c>
      <c r="M77" s="12">
        <f>VLOOKUP($A77,Sheet1!$B$5:$AZ$428,11,FALSE)</f>
        <v>2608</v>
      </c>
      <c r="N77" s="12">
        <f>VLOOKUP($A77,Sheet1!$B$5:$AZ$428,12,FALSE)</f>
        <v>71372</v>
      </c>
      <c r="O77" s="12">
        <f>VLOOKUP($A77,Sheet1!$B$5:$AZ$428,13,FALSE)</f>
        <v>135</v>
      </c>
      <c r="P77" s="12">
        <f>VLOOKUP($A77,Sheet1!$B$5:$AZ$428,14,FALSE)</f>
        <v>121</v>
      </c>
      <c r="Q77" s="12">
        <f>VLOOKUP($A77,Sheet1!$B$5:$AZ$428,15,FALSE)</f>
        <v>2912</v>
      </c>
      <c r="R77" s="12">
        <f>VLOOKUP($A77,Sheet1!$B$5:$AZ$428,16,FALSE)</f>
        <v>2750</v>
      </c>
      <c r="S77" s="12">
        <f>VLOOKUP($A77,Sheet1!$B$5:$AZ$428,17,FALSE)</f>
        <v>71420</v>
      </c>
      <c r="T77" s="12">
        <f>VLOOKUP($A77,Sheet1!$B$5:$AZ$428,18,FALSE)</f>
        <v>149</v>
      </c>
      <c r="U77" s="12">
        <f>VLOOKUP($A77,Sheet1!$B$5:$AZ$428,19,FALSE)</f>
        <v>64</v>
      </c>
      <c r="V77" s="12">
        <f>VLOOKUP($A77,Sheet1!$B$5:$AZ$428,20,FALSE)</f>
        <v>3117</v>
      </c>
      <c r="W77" s="12">
        <f>VLOOKUP($A77,Sheet1!$B$5:$AZ$428,21,FALSE)</f>
        <v>2888</v>
      </c>
      <c r="X77" s="12">
        <f>VLOOKUP($A77,Sheet1!$B$5:$AZ$428,22,FALSE)</f>
        <v>71301</v>
      </c>
      <c r="Y77" s="12">
        <f>VLOOKUP($A77,Sheet1!$B$5:$AZ$428,23,FALSE)</f>
        <v>143</v>
      </c>
      <c r="Z77" s="12">
        <f>VLOOKUP($A77,Sheet1!$B$5:$AZ$428,24,FALSE)</f>
        <v>66</v>
      </c>
      <c r="AA77" s="12">
        <f>VLOOKUP($A77,Sheet1!$B$5:$AZ$428,25,FALSE)</f>
        <v>3136</v>
      </c>
      <c r="AB77" s="12">
        <f>VLOOKUP($A77,Sheet1!$B$5:$AZ$428,26,FALSE)</f>
        <v>2867</v>
      </c>
      <c r="AC77" s="12">
        <f>VLOOKUP($A77,Sheet1!$B$5:$AZ$428,27,FALSE)</f>
        <v>71477</v>
      </c>
      <c r="AD77" s="12">
        <f>VLOOKUP($A77,Sheet1!$B$5:$AZ$428,28,FALSE)</f>
        <v>141</v>
      </c>
      <c r="AE77" s="12">
        <f>VLOOKUP($A77,Sheet1!$B$5:$AZ$428,29,FALSE)</f>
        <v>77</v>
      </c>
      <c r="AF77" s="12">
        <f>VLOOKUP($A77,Sheet1!$B$5:$AZ$428,30,FALSE)</f>
        <v>3192</v>
      </c>
      <c r="AG77" s="12">
        <f>VLOOKUP($A77,Sheet1!$B$5:$AZ$428,31,FALSE)</f>
        <v>2863</v>
      </c>
      <c r="AH77" s="12">
        <f>VLOOKUP($A77,Sheet1!$B$5:$AZ$428,32,FALSE)</f>
        <v>71849</v>
      </c>
      <c r="AI77" s="12">
        <f>VLOOKUP($A77,Sheet1!$B$5:$AZ$428,33,FALSE)</f>
        <v>146</v>
      </c>
      <c r="AJ77" s="12">
        <f>VLOOKUP($A77,Sheet1!$B$5:$AZ$428,34,FALSE)</f>
        <v>72</v>
      </c>
      <c r="AK77" s="12">
        <f>VLOOKUP($A77,Sheet1!$B$5:$AZ$428,35,FALSE)</f>
        <v>3978</v>
      </c>
      <c r="AL77" s="12">
        <f>VLOOKUP($A77,Sheet1!$B$5:$AZ$428,36,FALSE)</f>
        <v>3438</v>
      </c>
      <c r="AM77" s="12">
        <f>VLOOKUP($A77,Sheet1!$B$5:$AZ$428,37,FALSE)</f>
        <v>71977</v>
      </c>
      <c r="AN77" s="12">
        <f>VLOOKUP($A77,Sheet1!$B$5:$AZ$428,38,FALSE)</f>
        <v>150</v>
      </c>
      <c r="AO77" s="12">
        <f>VLOOKUP($A77,Sheet1!$B$5:$AZ$428,39,FALSE)</f>
        <v>113</v>
      </c>
      <c r="AP77" s="12">
        <f>VLOOKUP($A77,Sheet1!$B$5:$AZ$428,40,FALSE)</f>
        <v>3876</v>
      </c>
      <c r="AQ77" s="12">
        <f>VLOOKUP($A77,Sheet1!$B$5:$AZ$428,41,FALSE)</f>
        <v>3484</v>
      </c>
      <c r="AR77" s="12">
        <f>VLOOKUP($A77,Sheet1!$B$5:$AZ$428,42,FALSE)</f>
        <v>72325</v>
      </c>
      <c r="AS77" s="12">
        <f>VLOOKUP($A77,Sheet1!$B$5:$AZ$428,43,FALSE)</f>
        <v>148</v>
      </c>
      <c r="AT77" s="12">
        <f>VLOOKUP($A77,Sheet1!$B$5:$AZ$428,44,FALSE)</f>
        <v>72</v>
      </c>
      <c r="AU77" s="12">
        <f>VLOOKUP($A77,Sheet1!$B$5:$AZ$428,45,FALSE)</f>
        <v>4167</v>
      </c>
      <c r="AV77" s="12">
        <f>VLOOKUP($A77,Sheet1!$B$5:$AZ$428,46,FALSE)</f>
        <v>3589</v>
      </c>
      <c r="AW77" s="12">
        <f>VLOOKUP($A77,Sheet1!$B$5:$AZ$428,47,FALSE)</f>
        <v>72422</v>
      </c>
      <c r="AX77" s="12">
        <f>VLOOKUP($A77,Sheet1!$B$5:$AZ$428,48,FALSE)</f>
        <v>123</v>
      </c>
      <c r="AY77" s="12">
        <f>VLOOKUP($A77,Sheet1!$B$5:$AZ$428,49,FALSE)</f>
        <v>49</v>
      </c>
      <c r="AZ77" s="12">
        <f>VLOOKUP($A77,Sheet1!$B$5:$AZ$428,50,FALSE)</f>
        <v>3620</v>
      </c>
      <c r="BA77" s="12">
        <f>VLOOKUP($A77,Sheet1!$B$5:$AZ$428,51,FALSE)</f>
        <v>3077</v>
      </c>
      <c r="BB77" s="12">
        <f>VLOOKUP($A77,Sheet1!$B$5:$BB$428,BB$4,FALSE)</f>
        <v>0</v>
      </c>
      <c r="BC77" s="12">
        <f>VLOOKUP($A77,Sheet1!$B$5:$BB$428,BC$4,FALSE)</f>
        <v>0</v>
      </c>
      <c r="BD77" s="12" t="e">
        <f>VLOOKUP($A77,Sheet1!$B$5:$BB$428,BD$4,FALSE)</f>
        <v>#REF!</v>
      </c>
      <c r="BE77" s="12" t="e">
        <f>VLOOKUP($A77,Sheet1!$B$5:$BB$428,BE$4,FALSE)</f>
        <v>#REF!</v>
      </c>
      <c r="BF77" s="12" t="e">
        <f>VLOOKUP($A77,Sheet1!$B$5:$BB$428,BF$4,FALSE)</f>
        <v>#REF!</v>
      </c>
      <c r="BG77" s="12" t="e">
        <f>VLOOKUP($A77,Sheet1!$B$5:$BB$428,BG$4,FALSE)</f>
        <v>#REF!</v>
      </c>
      <c r="BH77" s="12" t="e">
        <f>VLOOKUP($A77,Sheet1!$B$5:$BB$428,BH$4,FALSE)</f>
        <v>#REF!</v>
      </c>
      <c r="BI77" s="12" t="e">
        <f>VLOOKUP($A77,Sheet1!$B$5:$BB$428,BI$4,FALSE)</f>
        <v>#REF!</v>
      </c>
      <c r="BJ77" s="12" t="e">
        <f>VLOOKUP($A77,Sheet1!$B$5:$BB$428,BJ$4,FALSE)</f>
        <v>#REF!</v>
      </c>
      <c r="BK77" s="12" t="e">
        <f>VLOOKUP($A77,Sheet1!$B$5:$BB$428,BK$4,FALSE)</f>
        <v>#REF!</v>
      </c>
      <c r="BL77" s="12" t="e">
        <f>VLOOKUP($A77,Sheet1!$B$5:$BB$428,BL$4,FALSE)</f>
        <v>#REF!</v>
      </c>
      <c r="BM77" s="12" t="e">
        <f>VLOOKUP($A77,Sheet1!$B$5:$BB$428,BM$4,FALSE)</f>
        <v>#REF!</v>
      </c>
      <c r="BN77" s="12" t="e">
        <f>VLOOKUP($A77,Sheet1!$B$5:$BB$428,BN$4,FALSE)</f>
        <v>#REF!</v>
      </c>
      <c r="BO77" s="12" t="e">
        <f>VLOOKUP($A77,Sheet1!$B$5:$BB$428,BO$4,FALSE)</f>
        <v>#REF!</v>
      </c>
      <c r="BP77" s="12" t="e">
        <f>VLOOKUP($A77,Sheet1!$B$5:$BB$428,BP$4,FALSE)</f>
        <v>#REF!</v>
      </c>
      <c r="BQ77" s="12" t="e">
        <f>VLOOKUP($A77,Sheet1!$B$5:$BB$428,BQ$4,FALSE)</f>
        <v>#REF!</v>
      </c>
      <c r="BR77" s="12" t="e">
        <f>VLOOKUP($A77,Sheet1!$B$5:$BB$428,BR$4,FALSE)</f>
        <v>#REF!</v>
      </c>
      <c r="BS77" s="12" t="e">
        <f>VLOOKUP($A77,Sheet1!$B$5:$BB$428,BS$4,FALSE)</f>
        <v>#REF!</v>
      </c>
      <c r="BT77" s="12" t="e">
        <f>VLOOKUP($A77,Sheet1!$B$5:$BB$428,BT$4,FALSE)</f>
        <v>#REF!</v>
      </c>
      <c r="BU77" s="12" t="e">
        <f>VLOOKUP($A77,Sheet1!$B$5:$BB$428,BU$4,FALSE)</f>
        <v>#REF!</v>
      </c>
    </row>
    <row r="78" spans="1:73" x14ac:dyDescent="0.3">
      <c r="A78" t="s">
        <v>271</v>
      </c>
      <c r="B78" t="str">
        <f>VLOOKUP(A78,classifications!A$3:C$336,3,FALSE)</f>
        <v>Predominantly Urban</v>
      </c>
      <c r="D78" s="12">
        <f>VLOOKUP($A78,Sheet1!$B$5:$AZ$428,2,FALSE)</f>
        <v>302468</v>
      </c>
      <c r="E78" s="12">
        <f>VLOOKUP($A78,Sheet1!$B$5:$AZ$428,3,FALSE)</f>
        <v>1052</v>
      </c>
      <c r="F78" s="12">
        <f>VLOOKUP($A78,Sheet1!$B$5:$AZ$428,4,FALSE)</f>
        <v>536</v>
      </c>
      <c r="G78" s="12">
        <f>VLOOKUP($A78,Sheet1!$B$5:$AZ$428,5,FALSE)</f>
        <v>7014</v>
      </c>
      <c r="H78" s="12">
        <f>VLOOKUP($A78,Sheet1!$B$5:$AZ$428,6,FALSE)</f>
        <v>8034</v>
      </c>
      <c r="I78" s="12">
        <f>VLOOKUP($A78,Sheet1!$B$5:$AZ$428,7,FALSE)</f>
        <v>302920</v>
      </c>
      <c r="J78" s="12">
        <f>VLOOKUP($A78,Sheet1!$B$5:$AZ$428,8,FALSE)</f>
        <v>957</v>
      </c>
      <c r="K78" s="12">
        <f>VLOOKUP($A78,Sheet1!$B$5:$AZ$428,9,FALSE)</f>
        <v>643</v>
      </c>
      <c r="L78" s="12">
        <f>VLOOKUP($A78,Sheet1!$B$5:$AZ$428,10,FALSE)</f>
        <v>7587</v>
      </c>
      <c r="M78" s="12">
        <f>VLOOKUP($A78,Sheet1!$B$5:$AZ$428,11,FALSE)</f>
        <v>8590</v>
      </c>
      <c r="N78" s="12">
        <f>VLOOKUP($A78,Sheet1!$B$5:$AZ$428,12,FALSE)</f>
        <v>303693</v>
      </c>
      <c r="O78" s="12">
        <f>VLOOKUP($A78,Sheet1!$B$5:$AZ$428,13,FALSE)</f>
        <v>1061</v>
      </c>
      <c r="P78" s="12">
        <f>VLOOKUP($A78,Sheet1!$B$5:$AZ$428,14,FALSE)</f>
        <v>644</v>
      </c>
      <c r="Q78" s="12">
        <f>VLOOKUP($A78,Sheet1!$B$5:$AZ$428,15,FALSE)</f>
        <v>7766</v>
      </c>
      <c r="R78" s="12">
        <f>VLOOKUP($A78,Sheet1!$B$5:$AZ$428,16,FALSE)</f>
        <v>8107</v>
      </c>
      <c r="S78" s="12">
        <f>VLOOKUP($A78,Sheet1!$B$5:$AZ$428,17,FALSE)</f>
        <v>304398</v>
      </c>
      <c r="T78" s="12">
        <f>VLOOKUP($A78,Sheet1!$B$5:$AZ$428,18,FALSE)</f>
        <v>1397</v>
      </c>
      <c r="U78" s="12">
        <f>VLOOKUP($A78,Sheet1!$B$5:$AZ$428,19,FALSE)</f>
        <v>703</v>
      </c>
      <c r="V78" s="12">
        <f>VLOOKUP($A78,Sheet1!$B$5:$AZ$428,20,FALSE)</f>
        <v>7928</v>
      </c>
      <c r="W78" s="12">
        <f>VLOOKUP($A78,Sheet1!$B$5:$AZ$428,21,FALSE)</f>
        <v>8677</v>
      </c>
      <c r="X78" s="12">
        <f>VLOOKUP($A78,Sheet1!$B$5:$AZ$428,22,FALSE)</f>
        <v>305496</v>
      </c>
      <c r="Y78" s="12">
        <f>VLOOKUP($A78,Sheet1!$B$5:$AZ$428,23,FALSE)</f>
        <v>1932</v>
      </c>
      <c r="Z78" s="12">
        <f>VLOOKUP($A78,Sheet1!$B$5:$AZ$428,24,FALSE)</f>
        <v>586</v>
      </c>
      <c r="AA78" s="12">
        <f>VLOOKUP($A78,Sheet1!$B$5:$AZ$428,25,FALSE)</f>
        <v>7562</v>
      </c>
      <c r="AB78" s="12">
        <f>VLOOKUP($A78,Sheet1!$B$5:$AZ$428,26,FALSE)</f>
        <v>8319</v>
      </c>
      <c r="AC78" s="12">
        <f>VLOOKUP($A78,Sheet1!$B$5:$AZ$428,27,FALSE)</f>
        <v>307374</v>
      </c>
      <c r="AD78" s="12">
        <f>VLOOKUP($A78,Sheet1!$B$5:$AZ$428,28,FALSE)</f>
        <v>2166</v>
      </c>
      <c r="AE78" s="12">
        <f>VLOOKUP($A78,Sheet1!$B$5:$AZ$428,29,FALSE)</f>
        <v>715</v>
      </c>
      <c r="AF78" s="12">
        <f>VLOOKUP($A78,Sheet1!$B$5:$AZ$428,30,FALSE)</f>
        <v>8074</v>
      </c>
      <c r="AG78" s="12">
        <f>VLOOKUP($A78,Sheet1!$B$5:$AZ$428,31,FALSE)</f>
        <v>8132</v>
      </c>
      <c r="AH78" s="12">
        <f>VLOOKUP($A78,Sheet1!$B$5:$AZ$428,32,FALSE)</f>
        <v>308940</v>
      </c>
      <c r="AI78" s="12">
        <f>VLOOKUP($A78,Sheet1!$B$5:$AZ$428,33,FALSE)</f>
        <v>1776</v>
      </c>
      <c r="AJ78" s="12">
        <f>VLOOKUP($A78,Sheet1!$B$5:$AZ$428,34,FALSE)</f>
        <v>879</v>
      </c>
      <c r="AK78" s="12">
        <f>VLOOKUP($A78,Sheet1!$B$5:$AZ$428,35,FALSE)</f>
        <v>9406</v>
      </c>
      <c r="AL78" s="12">
        <f>VLOOKUP($A78,Sheet1!$B$5:$AZ$428,36,FALSE)</f>
        <v>9275</v>
      </c>
      <c r="AM78" s="12">
        <f>VLOOKUP($A78,Sheet1!$B$5:$AZ$428,37,FALSE)</f>
        <v>310542</v>
      </c>
      <c r="AN78" s="12">
        <f>VLOOKUP($A78,Sheet1!$B$5:$AZ$428,38,FALSE)</f>
        <v>1756</v>
      </c>
      <c r="AO78" s="12">
        <f>VLOOKUP($A78,Sheet1!$B$5:$AZ$428,39,FALSE)</f>
        <v>873</v>
      </c>
      <c r="AP78" s="12">
        <f>VLOOKUP($A78,Sheet1!$B$5:$AZ$428,40,FALSE)</f>
        <v>9871</v>
      </c>
      <c r="AQ78" s="12">
        <f>VLOOKUP($A78,Sheet1!$B$5:$AZ$428,41,FALSE)</f>
        <v>9366</v>
      </c>
      <c r="AR78" s="12">
        <f>VLOOKUP($A78,Sheet1!$B$5:$AZ$428,42,FALSE)</f>
        <v>311890</v>
      </c>
      <c r="AS78" s="12">
        <f>VLOOKUP($A78,Sheet1!$B$5:$AZ$428,43,FALSE)</f>
        <v>1665</v>
      </c>
      <c r="AT78" s="12">
        <f>VLOOKUP($A78,Sheet1!$B$5:$AZ$428,44,FALSE)</f>
        <v>1038</v>
      </c>
      <c r="AU78" s="12">
        <f>VLOOKUP($A78,Sheet1!$B$5:$AZ$428,45,FALSE)</f>
        <v>10403</v>
      </c>
      <c r="AV78" s="12">
        <f>VLOOKUP($A78,Sheet1!$B$5:$AZ$428,46,FALSE)</f>
        <v>9827</v>
      </c>
      <c r="AW78" s="12">
        <f>VLOOKUP($A78,Sheet1!$B$5:$AZ$428,47,FALSE)</f>
        <v>312785</v>
      </c>
      <c r="AX78" s="12">
        <f>VLOOKUP($A78,Sheet1!$B$5:$AZ$428,48,FALSE)</f>
        <v>1412</v>
      </c>
      <c r="AY78" s="12">
        <f>VLOOKUP($A78,Sheet1!$B$5:$AZ$428,49,FALSE)</f>
        <v>668</v>
      </c>
      <c r="AZ78" s="12">
        <f>VLOOKUP($A78,Sheet1!$B$5:$AZ$428,50,FALSE)</f>
        <v>9144</v>
      </c>
      <c r="BA78" s="12">
        <f>VLOOKUP($A78,Sheet1!$B$5:$AZ$428,51,FALSE)</f>
        <v>8656</v>
      </c>
      <c r="BB78" s="12">
        <f>VLOOKUP($A78,Sheet1!$B$5:$BB$428,BB$4,FALSE)</f>
        <v>0</v>
      </c>
      <c r="BC78" s="12">
        <f>VLOOKUP($A78,Sheet1!$B$5:$BB$428,BC$4,FALSE)</f>
        <v>0</v>
      </c>
      <c r="BD78" s="12" t="e">
        <f>VLOOKUP($A78,Sheet1!$B$5:$BB$428,BD$4,FALSE)</f>
        <v>#REF!</v>
      </c>
      <c r="BE78" s="12" t="e">
        <f>VLOOKUP($A78,Sheet1!$B$5:$BB$428,BE$4,FALSE)</f>
        <v>#REF!</v>
      </c>
      <c r="BF78" s="12" t="e">
        <f>VLOOKUP($A78,Sheet1!$B$5:$BB$428,BF$4,FALSE)</f>
        <v>#REF!</v>
      </c>
      <c r="BG78" s="12" t="e">
        <f>VLOOKUP($A78,Sheet1!$B$5:$BB$428,BG$4,FALSE)</f>
        <v>#REF!</v>
      </c>
      <c r="BH78" s="12" t="e">
        <f>VLOOKUP($A78,Sheet1!$B$5:$BB$428,BH$4,FALSE)</f>
        <v>#REF!</v>
      </c>
      <c r="BI78" s="12" t="e">
        <f>VLOOKUP($A78,Sheet1!$B$5:$BB$428,BI$4,FALSE)</f>
        <v>#REF!</v>
      </c>
      <c r="BJ78" s="12" t="e">
        <f>VLOOKUP($A78,Sheet1!$B$5:$BB$428,BJ$4,FALSE)</f>
        <v>#REF!</v>
      </c>
      <c r="BK78" s="12" t="e">
        <f>VLOOKUP($A78,Sheet1!$B$5:$BB$428,BK$4,FALSE)</f>
        <v>#REF!</v>
      </c>
      <c r="BL78" s="12" t="e">
        <f>VLOOKUP($A78,Sheet1!$B$5:$BB$428,BL$4,FALSE)</f>
        <v>#REF!</v>
      </c>
      <c r="BM78" s="12" t="e">
        <f>VLOOKUP($A78,Sheet1!$B$5:$BB$428,BM$4,FALSE)</f>
        <v>#REF!</v>
      </c>
      <c r="BN78" s="12" t="e">
        <f>VLOOKUP($A78,Sheet1!$B$5:$BB$428,BN$4,FALSE)</f>
        <v>#REF!</v>
      </c>
      <c r="BO78" s="12" t="e">
        <f>VLOOKUP($A78,Sheet1!$B$5:$BB$428,BO$4,FALSE)</f>
        <v>#REF!</v>
      </c>
      <c r="BP78" s="12" t="e">
        <f>VLOOKUP($A78,Sheet1!$B$5:$BB$428,BP$4,FALSE)</f>
        <v>#REF!</v>
      </c>
      <c r="BQ78" s="12" t="e">
        <f>VLOOKUP($A78,Sheet1!$B$5:$BB$428,BQ$4,FALSE)</f>
        <v>#REF!</v>
      </c>
      <c r="BR78" s="12" t="e">
        <f>VLOOKUP($A78,Sheet1!$B$5:$BB$428,BR$4,FALSE)</f>
        <v>#REF!</v>
      </c>
      <c r="BS78" s="12" t="e">
        <f>VLOOKUP($A78,Sheet1!$B$5:$BB$428,BS$4,FALSE)</f>
        <v>#REF!</v>
      </c>
      <c r="BT78" s="12" t="e">
        <f>VLOOKUP($A78,Sheet1!$B$5:$BB$428,BT$4,FALSE)</f>
        <v>#REF!</v>
      </c>
      <c r="BU78" s="12" t="e">
        <f>VLOOKUP($A78,Sheet1!$B$5:$BB$428,BU$4,FALSE)</f>
        <v>#REF!</v>
      </c>
    </row>
    <row r="79" spans="1:73" x14ac:dyDescent="0.3">
      <c r="A79" t="s">
        <v>273</v>
      </c>
      <c r="B79" t="str">
        <f>VLOOKUP(A79,classifications!A$3:C$336,3,FALSE)</f>
        <v>Urban with Significant Rural</v>
      </c>
      <c r="D79" s="12">
        <f>VLOOKUP($A79,Sheet1!$B$5:$AZ$428,2,FALSE)</f>
        <v>111718</v>
      </c>
      <c r="E79" s="12">
        <f>VLOOKUP($A79,Sheet1!$B$5:$AZ$428,3,FALSE)</f>
        <v>483</v>
      </c>
      <c r="F79" s="12">
        <f>VLOOKUP($A79,Sheet1!$B$5:$AZ$428,4,FALSE)</f>
        <v>365</v>
      </c>
      <c r="G79" s="12">
        <f>VLOOKUP($A79,Sheet1!$B$5:$AZ$428,5,FALSE)</f>
        <v>4092</v>
      </c>
      <c r="H79" s="12">
        <f>VLOOKUP($A79,Sheet1!$B$5:$AZ$428,6,FALSE)</f>
        <v>3878</v>
      </c>
      <c r="I79" s="12">
        <f>VLOOKUP($A79,Sheet1!$B$5:$AZ$428,7,FALSE)</f>
        <v>111798</v>
      </c>
      <c r="J79" s="12">
        <f>VLOOKUP($A79,Sheet1!$B$5:$AZ$428,8,FALSE)</f>
        <v>492</v>
      </c>
      <c r="K79" s="12">
        <f>VLOOKUP($A79,Sheet1!$B$5:$AZ$428,9,FALSE)</f>
        <v>425</v>
      </c>
      <c r="L79" s="12">
        <f>VLOOKUP($A79,Sheet1!$B$5:$AZ$428,10,FALSE)</f>
        <v>4479</v>
      </c>
      <c r="M79" s="12">
        <f>VLOOKUP($A79,Sheet1!$B$5:$AZ$428,11,FALSE)</f>
        <v>4497</v>
      </c>
      <c r="N79" s="12">
        <f>VLOOKUP($A79,Sheet1!$B$5:$AZ$428,12,FALSE)</f>
        <v>112490</v>
      </c>
      <c r="O79" s="12">
        <f>VLOOKUP($A79,Sheet1!$B$5:$AZ$428,13,FALSE)</f>
        <v>461</v>
      </c>
      <c r="P79" s="12">
        <f>VLOOKUP($A79,Sheet1!$B$5:$AZ$428,14,FALSE)</f>
        <v>272</v>
      </c>
      <c r="Q79" s="12">
        <f>VLOOKUP($A79,Sheet1!$B$5:$AZ$428,15,FALSE)</f>
        <v>4757</v>
      </c>
      <c r="R79" s="12">
        <f>VLOOKUP($A79,Sheet1!$B$5:$AZ$428,16,FALSE)</f>
        <v>4354</v>
      </c>
      <c r="S79" s="12">
        <f>VLOOKUP($A79,Sheet1!$B$5:$AZ$428,17,FALSE)</f>
        <v>113292</v>
      </c>
      <c r="T79" s="12">
        <f>VLOOKUP($A79,Sheet1!$B$5:$AZ$428,18,FALSE)</f>
        <v>526</v>
      </c>
      <c r="U79" s="12">
        <f>VLOOKUP($A79,Sheet1!$B$5:$AZ$428,19,FALSE)</f>
        <v>284</v>
      </c>
      <c r="V79" s="12">
        <f>VLOOKUP($A79,Sheet1!$B$5:$AZ$428,20,FALSE)</f>
        <v>4852</v>
      </c>
      <c r="W79" s="12">
        <f>VLOOKUP($A79,Sheet1!$B$5:$AZ$428,21,FALSE)</f>
        <v>4203</v>
      </c>
      <c r="X79" s="12">
        <f>VLOOKUP($A79,Sheet1!$B$5:$AZ$428,22,FALSE)</f>
        <v>113446</v>
      </c>
      <c r="Y79" s="12">
        <f>VLOOKUP($A79,Sheet1!$B$5:$AZ$428,23,FALSE)</f>
        <v>462</v>
      </c>
      <c r="Z79" s="12">
        <f>VLOOKUP($A79,Sheet1!$B$5:$AZ$428,24,FALSE)</f>
        <v>248</v>
      </c>
      <c r="AA79" s="12">
        <f>VLOOKUP($A79,Sheet1!$B$5:$AZ$428,25,FALSE)</f>
        <v>4576</v>
      </c>
      <c r="AB79" s="12">
        <f>VLOOKUP($A79,Sheet1!$B$5:$AZ$428,26,FALSE)</f>
        <v>4411</v>
      </c>
      <c r="AC79" s="12">
        <f>VLOOKUP($A79,Sheet1!$B$5:$AZ$428,27,FALSE)</f>
        <v>114572</v>
      </c>
      <c r="AD79" s="12">
        <f>VLOOKUP($A79,Sheet1!$B$5:$AZ$428,28,FALSE)</f>
        <v>443</v>
      </c>
      <c r="AE79" s="12">
        <f>VLOOKUP($A79,Sheet1!$B$5:$AZ$428,29,FALSE)</f>
        <v>226</v>
      </c>
      <c r="AF79" s="12">
        <f>VLOOKUP($A79,Sheet1!$B$5:$AZ$428,30,FALSE)</f>
        <v>4893</v>
      </c>
      <c r="AG79" s="12">
        <f>VLOOKUP($A79,Sheet1!$B$5:$AZ$428,31,FALSE)</f>
        <v>3917</v>
      </c>
      <c r="AH79" s="12">
        <f>VLOOKUP($A79,Sheet1!$B$5:$AZ$428,32,FALSE)</f>
        <v>115803</v>
      </c>
      <c r="AI79" s="12">
        <f>VLOOKUP($A79,Sheet1!$B$5:$AZ$428,33,FALSE)</f>
        <v>435</v>
      </c>
      <c r="AJ79" s="12">
        <f>VLOOKUP($A79,Sheet1!$B$5:$AZ$428,34,FALSE)</f>
        <v>291</v>
      </c>
      <c r="AK79" s="12">
        <f>VLOOKUP($A79,Sheet1!$B$5:$AZ$428,35,FALSE)</f>
        <v>5440</v>
      </c>
      <c r="AL79" s="12">
        <f>VLOOKUP($A79,Sheet1!$B$5:$AZ$428,36,FALSE)</f>
        <v>4102</v>
      </c>
      <c r="AM79" s="12">
        <f>VLOOKUP($A79,Sheet1!$B$5:$AZ$428,37,FALSE)</f>
        <v>116969</v>
      </c>
      <c r="AN79" s="12">
        <f>VLOOKUP($A79,Sheet1!$B$5:$AZ$428,38,FALSE)</f>
        <v>447</v>
      </c>
      <c r="AO79" s="12">
        <f>VLOOKUP($A79,Sheet1!$B$5:$AZ$428,39,FALSE)</f>
        <v>338</v>
      </c>
      <c r="AP79" s="12">
        <f>VLOOKUP($A79,Sheet1!$B$5:$AZ$428,40,FALSE)</f>
        <v>5552</v>
      </c>
      <c r="AQ79" s="12">
        <f>VLOOKUP($A79,Sheet1!$B$5:$AZ$428,41,FALSE)</f>
        <v>4314</v>
      </c>
      <c r="AR79" s="12">
        <f>VLOOKUP($A79,Sheet1!$B$5:$AZ$428,42,FALSE)</f>
        <v>118131</v>
      </c>
      <c r="AS79" s="12">
        <f>VLOOKUP($A79,Sheet1!$B$5:$AZ$428,43,FALSE)</f>
        <v>374</v>
      </c>
      <c r="AT79" s="12">
        <f>VLOOKUP($A79,Sheet1!$B$5:$AZ$428,44,FALSE)</f>
        <v>289</v>
      </c>
      <c r="AU79" s="12">
        <f>VLOOKUP($A79,Sheet1!$B$5:$AZ$428,45,FALSE)</f>
        <v>5727</v>
      </c>
      <c r="AV79" s="12">
        <f>VLOOKUP($A79,Sheet1!$B$5:$AZ$428,46,FALSE)</f>
        <v>4455</v>
      </c>
      <c r="AW79" s="12">
        <f>VLOOKUP($A79,Sheet1!$B$5:$AZ$428,47,FALSE)</f>
        <v>118514</v>
      </c>
      <c r="AX79" s="12">
        <f>VLOOKUP($A79,Sheet1!$B$5:$AZ$428,48,FALSE)</f>
        <v>373</v>
      </c>
      <c r="AY79" s="12">
        <f>VLOOKUP($A79,Sheet1!$B$5:$AZ$428,49,FALSE)</f>
        <v>383</v>
      </c>
      <c r="AZ79" s="12">
        <f>VLOOKUP($A79,Sheet1!$B$5:$AZ$428,50,FALSE)</f>
        <v>4649</v>
      </c>
      <c r="BA79" s="12">
        <f>VLOOKUP($A79,Sheet1!$B$5:$AZ$428,51,FALSE)</f>
        <v>3958</v>
      </c>
      <c r="BB79" s="12">
        <f>VLOOKUP($A79,Sheet1!$B$5:$BB$428,BB$4,FALSE)</f>
        <v>0</v>
      </c>
      <c r="BC79" s="12">
        <f>VLOOKUP($A79,Sheet1!$B$5:$BB$428,BC$4,FALSE)</f>
        <v>0</v>
      </c>
      <c r="BD79" s="12" t="e">
        <f>VLOOKUP($A79,Sheet1!$B$5:$BB$428,BD$4,FALSE)</f>
        <v>#REF!</v>
      </c>
      <c r="BE79" s="12" t="e">
        <f>VLOOKUP($A79,Sheet1!$B$5:$BB$428,BE$4,FALSE)</f>
        <v>#REF!</v>
      </c>
      <c r="BF79" s="12" t="e">
        <f>VLOOKUP($A79,Sheet1!$B$5:$BB$428,BF$4,FALSE)</f>
        <v>#REF!</v>
      </c>
      <c r="BG79" s="12" t="e">
        <f>VLOOKUP($A79,Sheet1!$B$5:$BB$428,BG$4,FALSE)</f>
        <v>#REF!</v>
      </c>
      <c r="BH79" s="12" t="e">
        <f>VLOOKUP($A79,Sheet1!$B$5:$BB$428,BH$4,FALSE)</f>
        <v>#REF!</v>
      </c>
      <c r="BI79" s="12" t="e">
        <f>VLOOKUP($A79,Sheet1!$B$5:$BB$428,BI$4,FALSE)</f>
        <v>#REF!</v>
      </c>
      <c r="BJ79" s="12" t="e">
        <f>VLOOKUP($A79,Sheet1!$B$5:$BB$428,BJ$4,FALSE)</f>
        <v>#REF!</v>
      </c>
      <c r="BK79" s="12" t="e">
        <f>VLOOKUP($A79,Sheet1!$B$5:$BB$428,BK$4,FALSE)</f>
        <v>#REF!</v>
      </c>
      <c r="BL79" s="12" t="e">
        <f>VLOOKUP($A79,Sheet1!$B$5:$BB$428,BL$4,FALSE)</f>
        <v>#REF!</v>
      </c>
      <c r="BM79" s="12" t="e">
        <f>VLOOKUP($A79,Sheet1!$B$5:$BB$428,BM$4,FALSE)</f>
        <v>#REF!</v>
      </c>
      <c r="BN79" s="12" t="e">
        <f>VLOOKUP($A79,Sheet1!$B$5:$BB$428,BN$4,FALSE)</f>
        <v>#REF!</v>
      </c>
      <c r="BO79" s="12" t="e">
        <f>VLOOKUP($A79,Sheet1!$B$5:$BB$428,BO$4,FALSE)</f>
        <v>#REF!</v>
      </c>
      <c r="BP79" s="12" t="e">
        <f>VLOOKUP($A79,Sheet1!$B$5:$BB$428,BP$4,FALSE)</f>
        <v>#REF!</v>
      </c>
      <c r="BQ79" s="12" t="e">
        <f>VLOOKUP($A79,Sheet1!$B$5:$BB$428,BQ$4,FALSE)</f>
        <v>#REF!</v>
      </c>
      <c r="BR79" s="12" t="e">
        <f>VLOOKUP($A79,Sheet1!$B$5:$BB$428,BR$4,FALSE)</f>
        <v>#REF!</v>
      </c>
      <c r="BS79" s="12" t="e">
        <f>VLOOKUP($A79,Sheet1!$B$5:$BB$428,BS$4,FALSE)</f>
        <v>#REF!</v>
      </c>
      <c r="BT79" s="12" t="e">
        <f>VLOOKUP($A79,Sheet1!$B$5:$BB$428,BT$4,FALSE)</f>
        <v>#REF!</v>
      </c>
      <c r="BU79" s="12" t="e">
        <f>VLOOKUP($A79,Sheet1!$B$5:$BB$428,BU$4,FALSE)</f>
        <v>#REF!</v>
      </c>
    </row>
    <row r="80" spans="1:73" x14ac:dyDescent="0.3">
      <c r="A80" t="s">
        <v>275</v>
      </c>
      <c r="B80" t="str">
        <f>VLOOKUP(A80,classifications!A$3:C$336,3,FALSE)</f>
        <v>Predominantly Urban</v>
      </c>
      <c r="D80" s="12">
        <f>VLOOKUP($A80,Sheet1!$B$5:$AZ$428,2,FALSE)</f>
        <v>313261</v>
      </c>
      <c r="E80" s="12">
        <f>VLOOKUP($A80,Sheet1!$B$5:$AZ$428,3,FALSE)</f>
        <v>859</v>
      </c>
      <c r="F80" s="12">
        <f>VLOOKUP($A80,Sheet1!$B$5:$AZ$428,4,FALSE)</f>
        <v>514</v>
      </c>
      <c r="G80" s="12">
        <f>VLOOKUP($A80,Sheet1!$B$5:$AZ$428,5,FALSE)</f>
        <v>8335</v>
      </c>
      <c r="H80" s="12">
        <f>VLOOKUP($A80,Sheet1!$B$5:$AZ$428,6,FALSE)</f>
        <v>9017</v>
      </c>
      <c r="I80" s="12">
        <f>VLOOKUP($A80,Sheet1!$B$5:$AZ$428,7,FALSE)</f>
        <v>313570</v>
      </c>
      <c r="J80" s="12">
        <f>VLOOKUP($A80,Sheet1!$B$5:$AZ$428,8,FALSE)</f>
        <v>556</v>
      </c>
      <c r="K80" s="12">
        <f>VLOOKUP($A80,Sheet1!$B$5:$AZ$428,9,FALSE)</f>
        <v>327</v>
      </c>
      <c r="L80" s="12">
        <f>VLOOKUP($A80,Sheet1!$B$5:$AZ$428,10,FALSE)</f>
        <v>8933</v>
      </c>
      <c r="M80" s="12">
        <f>VLOOKUP($A80,Sheet1!$B$5:$AZ$428,11,FALSE)</f>
        <v>9818</v>
      </c>
      <c r="N80" s="12">
        <f>VLOOKUP($A80,Sheet1!$B$5:$AZ$428,12,FALSE)</f>
        <v>314357</v>
      </c>
      <c r="O80" s="12">
        <f>VLOOKUP($A80,Sheet1!$B$5:$AZ$428,13,FALSE)</f>
        <v>497</v>
      </c>
      <c r="P80" s="12">
        <f>VLOOKUP($A80,Sheet1!$B$5:$AZ$428,14,FALSE)</f>
        <v>410</v>
      </c>
      <c r="Q80" s="12">
        <f>VLOOKUP($A80,Sheet1!$B$5:$AZ$428,15,FALSE)</f>
        <v>9155</v>
      </c>
      <c r="R80" s="12">
        <f>VLOOKUP($A80,Sheet1!$B$5:$AZ$428,16,FALSE)</f>
        <v>9227</v>
      </c>
      <c r="S80" s="12">
        <f>VLOOKUP($A80,Sheet1!$B$5:$AZ$428,17,FALSE)</f>
        <v>315653</v>
      </c>
      <c r="T80" s="12">
        <f>VLOOKUP($A80,Sheet1!$B$5:$AZ$428,18,FALSE)</f>
        <v>645</v>
      </c>
      <c r="U80" s="12">
        <f>VLOOKUP($A80,Sheet1!$B$5:$AZ$428,19,FALSE)</f>
        <v>401</v>
      </c>
      <c r="V80" s="12">
        <f>VLOOKUP($A80,Sheet1!$B$5:$AZ$428,20,FALSE)</f>
        <v>9605</v>
      </c>
      <c r="W80" s="12">
        <f>VLOOKUP($A80,Sheet1!$B$5:$AZ$428,21,FALSE)</f>
        <v>9575</v>
      </c>
      <c r="X80" s="12">
        <f>VLOOKUP($A80,Sheet1!$B$5:$AZ$428,22,FALSE)</f>
        <v>316331</v>
      </c>
      <c r="Y80" s="12">
        <f>VLOOKUP($A80,Sheet1!$B$5:$AZ$428,23,FALSE)</f>
        <v>825</v>
      </c>
      <c r="Z80" s="12">
        <f>VLOOKUP($A80,Sheet1!$B$5:$AZ$428,24,FALSE)</f>
        <v>447</v>
      </c>
      <c r="AA80" s="12">
        <f>VLOOKUP($A80,Sheet1!$B$5:$AZ$428,25,FALSE)</f>
        <v>9300</v>
      </c>
      <c r="AB80" s="12">
        <f>VLOOKUP($A80,Sheet1!$B$5:$AZ$428,26,FALSE)</f>
        <v>9406</v>
      </c>
      <c r="AC80" s="12">
        <f>VLOOKUP($A80,Sheet1!$B$5:$AZ$428,27,FALSE)</f>
        <v>317558</v>
      </c>
      <c r="AD80" s="12">
        <f>VLOOKUP($A80,Sheet1!$B$5:$AZ$428,28,FALSE)</f>
        <v>928</v>
      </c>
      <c r="AE80" s="12">
        <f>VLOOKUP($A80,Sheet1!$B$5:$AZ$428,29,FALSE)</f>
        <v>394</v>
      </c>
      <c r="AF80" s="12">
        <f>VLOOKUP($A80,Sheet1!$B$5:$AZ$428,30,FALSE)</f>
        <v>9328</v>
      </c>
      <c r="AG80" s="12">
        <f>VLOOKUP($A80,Sheet1!$B$5:$AZ$428,31,FALSE)</f>
        <v>9299</v>
      </c>
      <c r="AH80" s="12">
        <f>VLOOKUP($A80,Sheet1!$B$5:$AZ$428,32,FALSE)</f>
        <v>319419</v>
      </c>
      <c r="AI80" s="12">
        <f>VLOOKUP($A80,Sheet1!$B$5:$AZ$428,33,FALSE)</f>
        <v>764</v>
      </c>
      <c r="AJ80" s="12">
        <f>VLOOKUP($A80,Sheet1!$B$5:$AZ$428,34,FALSE)</f>
        <v>337</v>
      </c>
      <c r="AK80" s="12">
        <f>VLOOKUP($A80,Sheet1!$B$5:$AZ$428,35,FALSE)</f>
        <v>12042</v>
      </c>
      <c r="AL80" s="12">
        <f>VLOOKUP($A80,Sheet1!$B$5:$AZ$428,36,FALSE)</f>
        <v>11258</v>
      </c>
      <c r="AM80" s="12">
        <f>VLOOKUP($A80,Sheet1!$B$5:$AZ$428,37,FALSE)</f>
        <v>320626</v>
      </c>
      <c r="AN80" s="12">
        <f>VLOOKUP($A80,Sheet1!$B$5:$AZ$428,38,FALSE)</f>
        <v>869</v>
      </c>
      <c r="AO80" s="12">
        <f>VLOOKUP($A80,Sheet1!$B$5:$AZ$428,39,FALSE)</f>
        <v>506</v>
      </c>
      <c r="AP80" s="12">
        <f>VLOOKUP($A80,Sheet1!$B$5:$AZ$428,40,FALSE)</f>
        <v>11764</v>
      </c>
      <c r="AQ80" s="12">
        <f>VLOOKUP($A80,Sheet1!$B$5:$AZ$428,41,FALSE)</f>
        <v>11289</v>
      </c>
      <c r="AR80" s="12">
        <f>VLOOKUP($A80,Sheet1!$B$5:$AZ$428,42,FALSE)</f>
        <v>321596</v>
      </c>
      <c r="AS80" s="12">
        <f>VLOOKUP($A80,Sheet1!$B$5:$AZ$428,43,FALSE)</f>
        <v>854</v>
      </c>
      <c r="AT80" s="12">
        <f>VLOOKUP($A80,Sheet1!$B$5:$AZ$428,44,FALSE)</f>
        <v>472</v>
      </c>
      <c r="AU80" s="12">
        <f>VLOOKUP($A80,Sheet1!$B$5:$AZ$428,45,FALSE)</f>
        <v>12169</v>
      </c>
      <c r="AV80" s="12">
        <f>VLOOKUP($A80,Sheet1!$B$5:$AZ$428,46,FALSE)</f>
        <v>11845</v>
      </c>
      <c r="AW80" s="12">
        <f>VLOOKUP($A80,Sheet1!$B$5:$AZ$428,47,FALSE)</f>
        <v>322363</v>
      </c>
      <c r="AX80" s="12">
        <f>VLOOKUP($A80,Sheet1!$B$5:$AZ$428,48,FALSE)</f>
        <v>729</v>
      </c>
      <c r="AY80" s="12">
        <f>VLOOKUP($A80,Sheet1!$B$5:$AZ$428,49,FALSE)</f>
        <v>358</v>
      </c>
      <c r="AZ80" s="12">
        <f>VLOOKUP($A80,Sheet1!$B$5:$AZ$428,50,FALSE)</f>
        <v>10055</v>
      </c>
      <c r="BA80" s="12">
        <f>VLOOKUP($A80,Sheet1!$B$5:$AZ$428,51,FALSE)</f>
        <v>9593</v>
      </c>
      <c r="BB80" s="12">
        <f>VLOOKUP($A80,Sheet1!$B$5:$BB$428,BB$4,FALSE)</f>
        <v>0</v>
      </c>
      <c r="BC80" s="12">
        <f>VLOOKUP($A80,Sheet1!$B$5:$BB$428,BC$4,FALSE)</f>
        <v>0</v>
      </c>
      <c r="BD80" s="12" t="e">
        <f>VLOOKUP($A80,Sheet1!$B$5:$BB$428,BD$4,FALSE)</f>
        <v>#REF!</v>
      </c>
      <c r="BE80" s="12" t="e">
        <f>VLOOKUP($A80,Sheet1!$B$5:$BB$428,BE$4,FALSE)</f>
        <v>#REF!</v>
      </c>
      <c r="BF80" s="12" t="e">
        <f>VLOOKUP($A80,Sheet1!$B$5:$BB$428,BF$4,FALSE)</f>
        <v>#REF!</v>
      </c>
      <c r="BG80" s="12" t="e">
        <f>VLOOKUP($A80,Sheet1!$B$5:$BB$428,BG$4,FALSE)</f>
        <v>#REF!</v>
      </c>
      <c r="BH80" s="12" t="e">
        <f>VLOOKUP($A80,Sheet1!$B$5:$BB$428,BH$4,FALSE)</f>
        <v>#REF!</v>
      </c>
      <c r="BI80" s="12" t="e">
        <f>VLOOKUP($A80,Sheet1!$B$5:$BB$428,BI$4,FALSE)</f>
        <v>#REF!</v>
      </c>
      <c r="BJ80" s="12" t="e">
        <f>VLOOKUP($A80,Sheet1!$B$5:$BB$428,BJ$4,FALSE)</f>
        <v>#REF!</v>
      </c>
      <c r="BK80" s="12" t="e">
        <f>VLOOKUP($A80,Sheet1!$B$5:$BB$428,BK$4,FALSE)</f>
        <v>#REF!</v>
      </c>
      <c r="BL80" s="12" t="e">
        <f>VLOOKUP($A80,Sheet1!$B$5:$BB$428,BL$4,FALSE)</f>
        <v>#REF!</v>
      </c>
      <c r="BM80" s="12" t="e">
        <f>VLOOKUP($A80,Sheet1!$B$5:$BB$428,BM$4,FALSE)</f>
        <v>#REF!</v>
      </c>
      <c r="BN80" s="12" t="e">
        <f>VLOOKUP($A80,Sheet1!$B$5:$BB$428,BN$4,FALSE)</f>
        <v>#REF!</v>
      </c>
      <c r="BO80" s="12" t="e">
        <f>VLOOKUP($A80,Sheet1!$B$5:$BB$428,BO$4,FALSE)</f>
        <v>#REF!</v>
      </c>
      <c r="BP80" s="12" t="e">
        <f>VLOOKUP($A80,Sheet1!$B$5:$BB$428,BP$4,FALSE)</f>
        <v>#REF!</v>
      </c>
      <c r="BQ80" s="12" t="e">
        <f>VLOOKUP($A80,Sheet1!$B$5:$BB$428,BQ$4,FALSE)</f>
        <v>#REF!</v>
      </c>
      <c r="BR80" s="12" t="e">
        <f>VLOOKUP($A80,Sheet1!$B$5:$BB$428,BR$4,FALSE)</f>
        <v>#REF!</v>
      </c>
      <c r="BS80" s="12" t="e">
        <f>VLOOKUP($A80,Sheet1!$B$5:$BB$428,BS$4,FALSE)</f>
        <v>#REF!</v>
      </c>
      <c r="BT80" s="12" t="e">
        <f>VLOOKUP($A80,Sheet1!$B$5:$BB$428,BT$4,FALSE)</f>
        <v>#REF!</v>
      </c>
      <c r="BU80" s="12" t="e">
        <f>VLOOKUP($A80,Sheet1!$B$5:$BB$428,BU$4,FALSE)</f>
        <v>#REF!</v>
      </c>
    </row>
    <row r="81" spans="1:73" x14ac:dyDescent="0.3">
      <c r="A81" t="s">
        <v>249</v>
      </c>
      <c r="B81" t="str">
        <f>VLOOKUP(A81,classifications!A$3:C$336,3,FALSE)</f>
        <v>Predominantly Rural</v>
      </c>
      <c r="D81" s="12">
        <f>VLOOKUP($A81,Sheet1!$B$5:$AZ$428,2,FALSE)</f>
        <v>512994</v>
      </c>
      <c r="E81" s="12">
        <f>VLOOKUP($A81,Sheet1!$B$5:$AZ$428,3,FALSE)</f>
        <v>2323</v>
      </c>
      <c r="F81" s="12">
        <f>VLOOKUP($A81,Sheet1!$B$5:$AZ$428,4,FALSE)</f>
        <v>1253</v>
      </c>
      <c r="G81" s="12">
        <f>VLOOKUP($A81,Sheet1!$B$5:$AZ$428,5,FALSE)</f>
        <v>15772</v>
      </c>
      <c r="H81" s="12">
        <f>VLOOKUP($A81,Sheet1!$B$5:$AZ$428,6,FALSE)</f>
        <v>15517</v>
      </c>
      <c r="I81" s="12">
        <f>VLOOKUP($A81,Sheet1!$B$5:$AZ$428,7,FALSE)</f>
        <v>514261</v>
      </c>
      <c r="J81" s="12">
        <f>VLOOKUP($A81,Sheet1!$B$5:$AZ$428,8,FALSE)</f>
        <v>1856</v>
      </c>
      <c r="K81" s="12">
        <f>VLOOKUP($A81,Sheet1!$B$5:$AZ$428,9,FALSE)</f>
        <v>1129</v>
      </c>
      <c r="L81" s="12">
        <f>VLOOKUP($A81,Sheet1!$B$5:$AZ$428,10,FALSE)</f>
        <v>16040</v>
      </c>
      <c r="M81" s="12">
        <f>VLOOKUP($A81,Sheet1!$B$5:$AZ$428,11,FALSE)</f>
        <v>16084</v>
      </c>
      <c r="N81" s="12">
        <f>VLOOKUP($A81,Sheet1!$B$5:$AZ$428,12,FALSE)</f>
        <v>515923</v>
      </c>
      <c r="O81" s="12">
        <f>VLOOKUP($A81,Sheet1!$B$5:$AZ$428,13,FALSE)</f>
        <v>1862</v>
      </c>
      <c r="P81" s="12">
        <f>VLOOKUP($A81,Sheet1!$B$5:$AZ$428,14,FALSE)</f>
        <v>786</v>
      </c>
      <c r="Q81" s="12">
        <f>VLOOKUP($A81,Sheet1!$B$5:$AZ$428,15,FALSE)</f>
        <v>16290</v>
      </c>
      <c r="R81" s="12">
        <f>VLOOKUP($A81,Sheet1!$B$5:$AZ$428,16,FALSE)</f>
        <v>15697</v>
      </c>
      <c r="S81" s="12">
        <f>VLOOKUP($A81,Sheet1!$B$5:$AZ$428,17,FALSE)</f>
        <v>517573</v>
      </c>
      <c r="T81" s="12">
        <f>VLOOKUP($A81,Sheet1!$B$5:$AZ$428,18,FALSE)</f>
        <v>2198</v>
      </c>
      <c r="U81" s="12">
        <f>VLOOKUP($A81,Sheet1!$B$5:$AZ$428,19,FALSE)</f>
        <v>1424</v>
      </c>
      <c r="V81" s="12">
        <f>VLOOKUP($A81,Sheet1!$B$5:$AZ$428,20,FALSE)</f>
        <v>16926</v>
      </c>
      <c r="W81" s="12">
        <f>VLOOKUP($A81,Sheet1!$B$5:$AZ$428,21,FALSE)</f>
        <v>16232</v>
      </c>
      <c r="X81" s="12">
        <f>VLOOKUP($A81,Sheet1!$B$5:$AZ$428,22,FALSE)</f>
        <v>519347</v>
      </c>
      <c r="Y81" s="12">
        <f>VLOOKUP($A81,Sheet1!$B$5:$AZ$428,23,FALSE)</f>
        <v>2281</v>
      </c>
      <c r="Z81" s="12">
        <f>VLOOKUP($A81,Sheet1!$B$5:$AZ$428,24,FALSE)</f>
        <v>1373</v>
      </c>
      <c r="AA81" s="12">
        <f>VLOOKUP($A81,Sheet1!$B$5:$AZ$428,25,FALSE)</f>
        <v>17154</v>
      </c>
      <c r="AB81" s="12">
        <f>VLOOKUP($A81,Sheet1!$B$5:$AZ$428,26,FALSE)</f>
        <v>15964</v>
      </c>
      <c r="AC81" s="12">
        <f>VLOOKUP($A81,Sheet1!$B$5:$AZ$428,27,FALSE)</f>
        <v>521776</v>
      </c>
      <c r="AD81" s="12">
        <f>VLOOKUP($A81,Sheet1!$B$5:$AZ$428,28,FALSE)</f>
        <v>2168</v>
      </c>
      <c r="AE81" s="12">
        <f>VLOOKUP($A81,Sheet1!$B$5:$AZ$428,29,FALSE)</f>
        <v>937</v>
      </c>
      <c r="AF81" s="12">
        <f>VLOOKUP($A81,Sheet1!$B$5:$AZ$428,30,FALSE)</f>
        <v>17232</v>
      </c>
      <c r="AG81" s="12">
        <f>VLOOKUP($A81,Sheet1!$B$5:$AZ$428,31,FALSE)</f>
        <v>15935</v>
      </c>
      <c r="AH81" s="12">
        <f>VLOOKUP($A81,Sheet1!$B$5:$AZ$428,32,FALSE)</f>
        <v>523662</v>
      </c>
      <c r="AI81" s="12">
        <f>VLOOKUP($A81,Sheet1!$B$5:$AZ$428,33,FALSE)</f>
        <v>2352</v>
      </c>
      <c r="AJ81" s="12">
        <f>VLOOKUP($A81,Sheet1!$B$5:$AZ$428,34,FALSE)</f>
        <v>1415</v>
      </c>
      <c r="AK81" s="12">
        <f>VLOOKUP($A81,Sheet1!$B$5:$AZ$428,35,FALSE)</f>
        <v>20289</v>
      </c>
      <c r="AL81" s="12">
        <f>VLOOKUP($A81,Sheet1!$B$5:$AZ$428,36,FALSE)</f>
        <v>18822</v>
      </c>
      <c r="AM81" s="12">
        <f>VLOOKUP($A81,Sheet1!$B$5:$AZ$428,37,FALSE)</f>
        <v>526980</v>
      </c>
      <c r="AN81" s="12">
        <f>VLOOKUP($A81,Sheet1!$B$5:$AZ$428,38,FALSE)</f>
        <v>2828</v>
      </c>
      <c r="AO81" s="12">
        <f>VLOOKUP($A81,Sheet1!$B$5:$AZ$428,39,FALSE)</f>
        <v>637</v>
      </c>
      <c r="AP81" s="12">
        <f>VLOOKUP($A81,Sheet1!$B$5:$AZ$428,40,FALSE)</f>
        <v>21282</v>
      </c>
      <c r="AQ81" s="12">
        <f>VLOOKUP($A81,Sheet1!$B$5:$AZ$428,41,FALSE)</f>
        <v>19413</v>
      </c>
      <c r="AR81" s="12">
        <f>VLOOKUP($A81,Sheet1!$B$5:$AZ$428,42,FALSE)</f>
        <v>530094</v>
      </c>
      <c r="AS81" s="12">
        <f>VLOOKUP($A81,Sheet1!$B$5:$AZ$428,43,FALSE)</f>
        <v>2695</v>
      </c>
      <c r="AT81" s="12">
        <f>VLOOKUP($A81,Sheet1!$B$5:$AZ$428,44,FALSE)</f>
        <v>927</v>
      </c>
      <c r="AU81" s="12">
        <f>VLOOKUP($A81,Sheet1!$B$5:$AZ$428,45,FALSE)</f>
        <v>22711</v>
      </c>
      <c r="AV81" s="12">
        <f>VLOOKUP($A81,Sheet1!$B$5:$AZ$428,46,FALSE)</f>
        <v>20737</v>
      </c>
      <c r="AW81" s="12">
        <f>VLOOKUP($A81,Sheet1!$B$5:$AZ$428,47,FALSE)</f>
        <v>533149</v>
      </c>
      <c r="AX81" s="12">
        <f>VLOOKUP($A81,Sheet1!$B$5:$AZ$428,48,FALSE)</f>
        <v>3135</v>
      </c>
      <c r="AY81" s="12">
        <f>VLOOKUP($A81,Sheet1!$B$5:$AZ$428,49,FALSE)</f>
        <v>707</v>
      </c>
      <c r="AZ81" s="12">
        <f>VLOOKUP($A81,Sheet1!$B$5:$AZ$428,50,FALSE)</f>
        <v>21848</v>
      </c>
      <c r="BA81" s="12">
        <f>VLOOKUP($A81,Sheet1!$B$5:$AZ$428,51,FALSE)</f>
        <v>19221</v>
      </c>
      <c r="BB81" s="12">
        <f>VLOOKUP($A81,Sheet1!$B$5:$BB$428,BB$4,FALSE)</f>
        <v>0</v>
      </c>
      <c r="BC81" s="12">
        <f>VLOOKUP($A81,Sheet1!$B$5:$BB$428,BC$4,FALSE)</f>
        <v>0</v>
      </c>
      <c r="BD81" s="12" t="e">
        <f>VLOOKUP($A81,Sheet1!$B$5:$BB$428,BD$4,FALSE)</f>
        <v>#REF!</v>
      </c>
      <c r="BE81" s="12" t="e">
        <f>VLOOKUP($A81,Sheet1!$B$5:$BB$428,BE$4,FALSE)</f>
        <v>#REF!</v>
      </c>
      <c r="BF81" s="12" t="e">
        <f>VLOOKUP($A81,Sheet1!$B$5:$BB$428,BF$4,FALSE)</f>
        <v>#REF!</v>
      </c>
      <c r="BG81" s="12" t="e">
        <f>VLOOKUP($A81,Sheet1!$B$5:$BB$428,BG$4,FALSE)</f>
        <v>#REF!</v>
      </c>
      <c r="BH81" s="12" t="e">
        <f>VLOOKUP($A81,Sheet1!$B$5:$BB$428,BH$4,FALSE)</f>
        <v>#REF!</v>
      </c>
      <c r="BI81" s="12" t="e">
        <f>VLOOKUP($A81,Sheet1!$B$5:$BB$428,BI$4,FALSE)</f>
        <v>#REF!</v>
      </c>
      <c r="BJ81" s="12" t="e">
        <f>VLOOKUP($A81,Sheet1!$B$5:$BB$428,BJ$4,FALSE)</f>
        <v>#REF!</v>
      </c>
      <c r="BK81" s="12" t="e">
        <f>VLOOKUP($A81,Sheet1!$B$5:$BB$428,BK$4,FALSE)</f>
        <v>#REF!</v>
      </c>
      <c r="BL81" s="12" t="e">
        <f>VLOOKUP($A81,Sheet1!$B$5:$BB$428,BL$4,FALSE)</f>
        <v>#REF!</v>
      </c>
      <c r="BM81" s="12" t="e">
        <f>VLOOKUP($A81,Sheet1!$B$5:$BB$428,BM$4,FALSE)</f>
        <v>#REF!</v>
      </c>
      <c r="BN81" s="12" t="e">
        <f>VLOOKUP($A81,Sheet1!$B$5:$BB$428,BN$4,FALSE)</f>
        <v>#REF!</v>
      </c>
      <c r="BO81" s="12" t="e">
        <f>VLOOKUP($A81,Sheet1!$B$5:$BB$428,BO$4,FALSE)</f>
        <v>#REF!</v>
      </c>
      <c r="BP81" s="12" t="e">
        <f>VLOOKUP($A81,Sheet1!$B$5:$BB$428,BP$4,FALSE)</f>
        <v>#REF!</v>
      </c>
      <c r="BQ81" s="12" t="e">
        <f>VLOOKUP($A81,Sheet1!$B$5:$BB$428,BQ$4,FALSE)</f>
        <v>#REF!</v>
      </c>
      <c r="BR81" s="12" t="e">
        <f>VLOOKUP($A81,Sheet1!$B$5:$BB$428,BR$4,FALSE)</f>
        <v>#REF!</v>
      </c>
      <c r="BS81" s="12" t="e">
        <f>VLOOKUP($A81,Sheet1!$B$5:$BB$428,BS$4,FALSE)</f>
        <v>#REF!</v>
      </c>
      <c r="BT81" s="12" t="e">
        <f>VLOOKUP($A81,Sheet1!$B$5:$BB$428,BT$4,FALSE)</f>
        <v>#REF!</v>
      </c>
      <c r="BU81" s="12" t="e">
        <f>VLOOKUP($A81,Sheet1!$B$5:$BB$428,BU$4,FALSE)</f>
        <v>#REF!</v>
      </c>
    </row>
    <row r="82" spans="1:73" x14ac:dyDescent="0.3">
      <c r="A82" t="s">
        <v>281</v>
      </c>
      <c r="B82" t="str">
        <f>VLOOKUP(A82,classifications!A$3:C$336,3,FALSE)</f>
        <v>Predominantly Urban</v>
      </c>
      <c r="D82" s="12">
        <f>VLOOKUP($A82,Sheet1!$B$5:$AZ$428,2,FALSE)</f>
        <v>339314</v>
      </c>
      <c r="E82" s="12">
        <f>VLOOKUP($A82,Sheet1!$B$5:$AZ$428,3,FALSE)</f>
        <v>9626</v>
      </c>
      <c r="F82" s="12">
        <f>VLOOKUP($A82,Sheet1!$B$5:$AZ$428,4,FALSE)</f>
        <v>5099</v>
      </c>
      <c r="G82" s="12">
        <f>VLOOKUP($A82,Sheet1!$B$5:$AZ$428,5,FALSE)</f>
        <v>20536</v>
      </c>
      <c r="H82" s="12">
        <f>VLOOKUP($A82,Sheet1!$B$5:$AZ$428,6,FALSE)</f>
        <v>24519</v>
      </c>
      <c r="I82" s="12">
        <f>VLOOKUP($A82,Sheet1!$B$5:$AZ$428,7,FALSE)</f>
        <v>340332</v>
      </c>
      <c r="J82" s="12">
        <f>VLOOKUP($A82,Sheet1!$B$5:$AZ$428,8,FALSE)</f>
        <v>7248</v>
      </c>
      <c r="K82" s="12">
        <f>VLOOKUP($A82,Sheet1!$B$5:$AZ$428,9,FALSE)</f>
        <v>5850</v>
      </c>
      <c r="L82" s="12">
        <f>VLOOKUP($A82,Sheet1!$B$5:$AZ$428,10,FALSE)</f>
        <v>21035</v>
      </c>
      <c r="M82" s="12">
        <f>VLOOKUP($A82,Sheet1!$B$5:$AZ$428,11,FALSE)</f>
        <v>25236</v>
      </c>
      <c r="N82" s="12">
        <f>VLOOKUP($A82,Sheet1!$B$5:$AZ$428,12,FALSE)</f>
        <v>342108</v>
      </c>
      <c r="O82" s="12">
        <f>VLOOKUP($A82,Sheet1!$B$5:$AZ$428,13,FALSE)</f>
        <v>6946</v>
      </c>
      <c r="P82" s="12">
        <f>VLOOKUP($A82,Sheet1!$B$5:$AZ$428,14,FALSE)</f>
        <v>4617</v>
      </c>
      <c r="Q82" s="12">
        <f>VLOOKUP($A82,Sheet1!$B$5:$AZ$428,15,FALSE)</f>
        <v>20260</v>
      </c>
      <c r="R82" s="12">
        <f>VLOOKUP($A82,Sheet1!$B$5:$AZ$428,16,FALSE)</f>
        <v>24664</v>
      </c>
      <c r="S82" s="12">
        <f>VLOOKUP($A82,Sheet1!$B$5:$AZ$428,17,FALSE)</f>
        <v>342997</v>
      </c>
      <c r="T82" s="12">
        <f>VLOOKUP($A82,Sheet1!$B$5:$AZ$428,18,FALSE)</f>
        <v>8221</v>
      </c>
      <c r="U82" s="12">
        <f>VLOOKUP($A82,Sheet1!$B$5:$AZ$428,19,FALSE)</f>
        <v>4658</v>
      </c>
      <c r="V82" s="12">
        <f>VLOOKUP($A82,Sheet1!$B$5:$AZ$428,20,FALSE)</f>
        <v>20278</v>
      </c>
      <c r="W82" s="12">
        <f>VLOOKUP($A82,Sheet1!$B$5:$AZ$428,21,FALSE)</f>
        <v>26669</v>
      </c>
      <c r="X82" s="12">
        <f>VLOOKUP($A82,Sheet1!$B$5:$AZ$428,22,FALSE)</f>
        <v>344285</v>
      </c>
      <c r="Y82" s="12">
        <f>VLOOKUP($A82,Sheet1!$B$5:$AZ$428,23,FALSE)</f>
        <v>8549</v>
      </c>
      <c r="Z82" s="12">
        <f>VLOOKUP($A82,Sheet1!$B$5:$AZ$428,24,FALSE)</f>
        <v>4197</v>
      </c>
      <c r="AA82" s="12">
        <f>VLOOKUP($A82,Sheet1!$B$5:$AZ$428,25,FALSE)</f>
        <v>20030</v>
      </c>
      <c r="AB82" s="12">
        <f>VLOOKUP($A82,Sheet1!$B$5:$AZ$428,26,FALSE)</f>
        <v>26503</v>
      </c>
      <c r="AC82" s="12">
        <f>VLOOKUP($A82,Sheet1!$B$5:$AZ$428,27,FALSE)</f>
        <v>344802</v>
      </c>
      <c r="AD82" s="12">
        <f>VLOOKUP($A82,Sheet1!$B$5:$AZ$428,28,FALSE)</f>
        <v>8788</v>
      </c>
      <c r="AE82" s="12">
        <f>VLOOKUP($A82,Sheet1!$B$5:$AZ$428,29,FALSE)</f>
        <v>4755</v>
      </c>
      <c r="AF82" s="12">
        <f>VLOOKUP($A82,Sheet1!$B$5:$AZ$428,30,FALSE)</f>
        <v>20224</v>
      </c>
      <c r="AG82" s="12">
        <f>VLOOKUP($A82,Sheet1!$B$5:$AZ$428,31,FALSE)</f>
        <v>27026</v>
      </c>
      <c r="AH82" s="12">
        <f>VLOOKUP($A82,Sheet1!$B$5:$AZ$428,32,FALSE)</f>
        <v>342736</v>
      </c>
      <c r="AI82" s="12">
        <f>VLOOKUP($A82,Sheet1!$B$5:$AZ$428,33,FALSE)</f>
        <v>7866</v>
      </c>
      <c r="AJ82" s="12">
        <f>VLOOKUP($A82,Sheet1!$B$5:$AZ$428,34,FALSE)</f>
        <v>5798</v>
      </c>
      <c r="AK82" s="12">
        <f>VLOOKUP($A82,Sheet1!$B$5:$AZ$428,35,FALSE)</f>
        <v>23651</v>
      </c>
      <c r="AL82" s="12">
        <f>VLOOKUP($A82,Sheet1!$B$5:$AZ$428,36,FALSE)</f>
        <v>31112</v>
      </c>
      <c r="AM82" s="12">
        <f>VLOOKUP($A82,Sheet1!$B$5:$AZ$428,37,FALSE)</f>
        <v>341982</v>
      </c>
      <c r="AN82" s="12">
        <f>VLOOKUP($A82,Sheet1!$B$5:$AZ$428,38,FALSE)</f>
        <v>7303</v>
      </c>
      <c r="AO82" s="12">
        <f>VLOOKUP($A82,Sheet1!$B$5:$AZ$428,39,FALSE)</f>
        <v>3740</v>
      </c>
      <c r="AP82" s="12">
        <f>VLOOKUP($A82,Sheet1!$B$5:$AZ$428,40,FALSE)</f>
        <v>24759</v>
      </c>
      <c r="AQ82" s="12">
        <f>VLOOKUP($A82,Sheet1!$B$5:$AZ$428,41,FALSE)</f>
        <v>32000</v>
      </c>
      <c r="AR82" s="12">
        <f>VLOOKUP($A82,Sheet1!$B$5:$AZ$428,42,FALSE)</f>
        <v>341806</v>
      </c>
      <c r="AS82" s="12">
        <f>VLOOKUP($A82,Sheet1!$B$5:$AZ$428,43,FALSE)</f>
        <v>7334</v>
      </c>
      <c r="AT82" s="12">
        <f>VLOOKUP($A82,Sheet1!$B$5:$AZ$428,44,FALSE)</f>
        <v>4820</v>
      </c>
      <c r="AU82" s="12">
        <f>VLOOKUP($A82,Sheet1!$B$5:$AZ$428,45,FALSE)</f>
        <v>26665</v>
      </c>
      <c r="AV82" s="12">
        <f>VLOOKUP($A82,Sheet1!$B$5:$AZ$428,46,FALSE)</f>
        <v>32257</v>
      </c>
      <c r="AW82" s="12">
        <f>VLOOKUP($A82,Sheet1!$B$5:$AZ$428,47,FALSE)</f>
        <v>340341</v>
      </c>
      <c r="AX82" s="12">
        <f>VLOOKUP($A82,Sheet1!$B$5:$AZ$428,48,FALSE)</f>
        <v>7004</v>
      </c>
      <c r="AY82" s="12">
        <f>VLOOKUP($A82,Sheet1!$B$5:$AZ$428,49,FALSE)</f>
        <v>5331</v>
      </c>
      <c r="AZ82" s="12">
        <f>VLOOKUP($A82,Sheet1!$B$5:$AZ$428,50,FALSE)</f>
        <v>22994</v>
      </c>
      <c r="BA82" s="12">
        <f>VLOOKUP($A82,Sheet1!$B$5:$AZ$428,51,FALSE)</f>
        <v>28332</v>
      </c>
      <c r="BB82" s="12">
        <f>VLOOKUP($A82,Sheet1!$B$5:$BB$428,BB$4,FALSE)</f>
        <v>0</v>
      </c>
      <c r="BC82" s="12">
        <f>VLOOKUP($A82,Sheet1!$B$5:$BB$428,BC$4,FALSE)</f>
        <v>0</v>
      </c>
      <c r="BD82" s="12" t="e">
        <f>VLOOKUP($A82,Sheet1!$B$5:$BB$428,BD$4,FALSE)</f>
        <v>#REF!</v>
      </c>
      <c r="BE82" s="12" t="e">
        <f>VLOOKUP($A82,Sheet1!$B$5:$BB$428,BE$4,FALSE)</f>
        <v>#REF!</v>
      </c>
      <c r="BF82" s="12" t="e">
        <f>VLOOKUP($A82,Sheet1!$B$5:$BB$428,BF$4,FALSE)</f>
        <v>#REF!</v>
      </c>
      <c r="BG82" s="12" t="e">
        <f>VLOOKUP($A82,Sheet1!$B$5:$BB$428,BG$4,FALSE)</f>
        <v>#REF!</v>
      </c>
      <c r="BH82" s="12" t="e">
        <f>VLOOKUP($A82,Sheet1!$B$5:$BB$428,BH$4,FALSE)</f>
        <v>#REF!</v>
      </c>
      <c r="BI82" s="12" t="e">
        <f>VLOOKUP($A82,Sheet1!$B$5:$BB$428,BI$4,FALSE)</f>
        <v>#REF!</v>
      </c>
      <c r="BJ82" s="12" t="e">
        <f>VLOOKUP($A82,Sheet1!$B$5:$BB$428,BJ$4,FALSE)</f>
        <v>#REF!</v>
      </c>
      <c r="BK82" s="12" t="e">
        <f>VLOOKUP($A82,Sheet1!$B$5:$BB$428,BK$4,FALSE)</f>
        <v>#REF!</v>
      </c>
      <c r="BL82" s="12" t="e">
        <f>VLOOKUP($A82,Sheet1!$B$5:$BB$428,BL$4,FALSE)</f>
        <v>#REF!</v>
      </c>
      <c r="BM82" s="12" t="e">
        <f>VLOOKUP($A82,Sheet1!$B$5:$BB$428,BM$4,FALSE)</f>
        <v>#REF!</v>
      </c>
      <c r="BN82" s="12" t="e">
        <f>VLOOKUP($A82,Sheet1!$B$5:$BB$428,BN$4,FALSE)</f>
        <v>#REF!</v>
      </c>
      <c r="BO82" s="12" t="e">
        <f>VLOOKUP($A82,Sheet1!$B$5:$BB$428,BO$4,FALSE)</f>
        <v>#REF!</v>
      </c>
      <c r="BP82" s="12" t="e">
        <f>VLOOKUP($A82,Sheet1!$B$5:$BB$428,BP$4,FALSE)</f>
        <v>#REF!</v>
      </c>
      <c r="BQ82" s="12" t="e">
        <f>VLOOKUP($A82,Sheet1!$B$5:$BB$428,BQ$4,FALSE)</f>
        <v>#REF!</v>
      </c>
      <c r="BR82" s="12" t="e">
        <f>VLOOKUP($A82,Sheet1!$B$5:$BB$428,BR$4,FALSE)</f>
        <v>#REF!</v>
      </c>
      <c r="BS82" s="12" t="e">
        <f>VLOOKUP($A82,Sheet1!$B$5:$BB$428,BS$4,FALSE)</f>
        <v>#REF!</v>
      </c>
      <c r="BT82" s="12" t="e">
        <f>VLOOKUP($A82,Sheet1!$B$5:$BB$428,BT$4,FALSE)</f>
        <v>#REF!</v>
      </c>
      <c r="BU82" s="12" t="e">
        <f>VLOOKUP($A82,Sheet1!$B$5:$BB$428,BU$4,FALSE)</f>
        <v>#REF!</v>
      </c>
    </row>
    <row r="83" spans="1:73" x14ac:dyDescent="0.3">
      <c r="A83" t="s">
        <v>285</v>
      </c>
      <c r="B83" t="str">
        <f>VLOOKUP(A83,classifications!A$3:C$336,3,FALSE)</f>
        <v>Predominantly Rural</v>
      </c>
      <c r="D83" s="12">
        <f>VLOOKUP($A83,Sheet1!$B$5:$AZ$428,2,FALSE)</f>
        <v>84245</v>
      </c>
      <c r="E83" s="12">
        <f>VLOOKUP($A83,Sheet1!$B$5:$AZ$428,3,FALSE)</f>
        <v>668</v>
      </c>
      <c r="F83" s="12">
        <f>VLOOKUP($A83,Sheet1!$B$5:$AZ$428,4,FALSE)</f>
        <v>358</v>
      </c>
      <c r="G83" s="12">
        <f>VLOOKUP($A83,Sheet1!$B$5:$AZ$428,5,FALSE)</f>
        <v>4279</v>
      </c>
      <c r="H83" s="12">
        <f>VLOOKUP($A83,Sheet1!$B$5:$AZ$428,6,FALSE)</f>
        <v>3797</v>
      </c>
      <c r="I83" s="12">
        <f>VLOOKUP($A83,Sheet1!$B$5:$AZ$428,7,FALSE)</f>
        <v>85220</v>
      </c>
      <c r="J83" s="12">
        <f>VLOOKUP($A83,Sheet1!$B$5:$AZ$428,8,FALSE)</f>
        <v>592</v>
      </c>
      <c r="K83" s="12">
        <f>VLOOKUP($A83,Sheet1!$B$5:$AZ$428,9,FALSE)</f>
        <v>443</v>
      </c>
      <c r="L83" s="12">
        <f>VLOOKUP($A83,Sheet1!$B$5:$AZ$428,10,FALSE)</f>
        <v>4670</v>
      </c>
      <c r="M83" s="12">
        <f>VLOOKUP($A83,Sheet1!$B$5:$AZ$428,11,FALSE)</f>
        <v>4208</v>
      </c>
      <c r="N83" s="12">
        <f>VLOOKUP($A83,Sheet1!$B$5:$AZ$428,12,FALSE)</f>
        <v>85942</v>
      </c>
      <c r="O83" s="12">
        <f>VLOOKUP($A83,Sheet1!$B$5:$AZ$428,13,FALSE)</f>
        <v>581</v>
      </c>
      <c r="P83" s="12">
        <f>VLOOKUP($A83,Sheet1!$B$5:$AZ$428,14,FALSE)</f>
        <v>298</v>
      </c>
      <c r="Q83" s="12">
        <f>VLOOKUP($A83,Sheet1!$B$5:$AZ$428,15,FALSE)</f>
        <v>4262</v>
      </c>
      <c r="R83" s="12">
        <f>VLOOKUP($A83,Sheet1!$B$5:$AZ$428,16,FALSE)</f>
        <v>4045</v>
      </c>
      <c r="S83" s="12">
        <f>VLOOKUP($A83,Sheet1!$B$5:$AZ$428,17,FALSE)</f>
        <v>87045</v>
      </c>
      <c r="T83" s="12">
        <f>VLOOKUP($A83,Sheet1!$B$5:$AZ$428,18,FALSE)</f>
        <v>656</v>
      </c>
      <c r="U83" s="12">
        <f>VLOOKUP($A83,Sheet1!$B$5:$AZ$428,19,FALSE)</f>
        <v>249</v>
      </c>
      <c r="V83" s="12">
        <f>VLOOKUP($A83,Sheet1!$B$5:$AZ$428,20,FALSE)</f>
        <v>4395</v>
      </c>
      <c r="W83" s="12">
        <f>VLOOKUP($A83,Sheet1!$B$5:$AZ$428,21,FALSE)</f>
        <v>4274</v>
      </c>
      <c r="X83" s="12">
        <f>VLOOKUP($A83,Sheet1!$B$5:$AZ$428,22,FALSE)</f>
        <v>87783</v>
      </c>
      <c r="Y83" s="12">
        <f>VLOOKUP($A83,Sheet1!$B$5:$AZ$428,23,FALSE)</f>
        <v>611</v>
      </c>
      <c r="Z83" s="12">
        <f>VLOOKUP($A83,Sheet1!$B$5:$AZ$428,24,FALSE)</f>
        <v>225</v>
      </c>
      <c r="AA83" s="12">
        <f>VLOOKUP($A83,Sheet1!$B$5:$AZ$428,25,FALSE)</f>
        <v>4375</v>
      </c>
      <c r="AB83" s="12">
        <f>VLOOKUP($A83,Sheet1!$B$5:$AZ$428,26,FALSE)</f>
        <v>4369</v>
      </c>
      <c r="AC83" s="12">
        <f>VLOOKUP($A83,Sheet1!$B$5:$AZ$428,27,FALSE)</f>
        <v>88189</v>
      </c>
      <c r="AD83" s="12">
        <f>VLOOKUP($A83,Sheet1!$B$5:$AZ$428,28,FALSE)</f>
        <v>625</v>
      </c>
      <c r="AE83" s="12">
        <f>VLOOKUP($A83,Sheet1!$B$5:$AZ$428,29,FALSE)</f>
        <v>380</v>
      </c>
      <c r="AF83" s="12">
        <f>VLOOKUP($A83,Sheet1!$B$5:$AZ$428,30,FALSE)</f>
        <v>4220</v>
      </c>
      <c r="AG83" s="12">
        <f>VLOOKUP($A83,Sheet1!$B$5:$AZ$428,31,FALSE)</f>
        <v>4240</v>
      </c>
      <c r="AH83" s="12">
        <f>VLOOKUP($A83,Sheet1!$B$5:$AZ$428,32,FALSE)</f>
        <v>88858</v>
      </c>
      <c r="AI83" s="12">
        <f>VLOOKUP($A83,Sheet1!$B$5:$AZ$428,33,FALSE)</f>
        <v>589</v>
      </c>
      <c r="AJ83" s="12">
        <f>VLOOKUP($A83,Sheet1!$B$5:$AZ$428,34,FALSE)</f>
        <v>366</v>
      </c>
      <c r="AK83" s="12">
        <f>VLOOKUP($A83,Sheet1!$B$5:$AZ$428,35,FALSE)</f>
        <v>4795</v>
      </c>
      <c r="AL83" s="12">
        <f>VLOOKUP($A83,Sheet1!$B$5:$AZ$428,36,FALSE)</f>
        <v>4751</v>
      </c>
      <c r="AM83" s="12">
        <f>VLOOKUP($A83,Sheet1!$B$5:$AZ$428,37,FALSE)</f>
        <v>89362</v>
      </c>
      <c r="AN83" s="12">
        <f>VLOOKUP($A83,Sheet1!$B$5:$AZ$428,38,FALSE)</f>
        <v>729</v>
      </c>
      <c r="AO83" s="12">
        <f>VLOOKUP($A83,Sheet1!$B$5:$AZ$428,39,FALSE)</f>
        <v>574</v>
      </c>
      <c r="AP83" s="12">
        <f>VLOOKUP($A83,Sheet1!$B$5:$AZ$428,40,FALSE)</f>
        <v>4929</v>
      </c>
      <c r="AQ83" s="12">
        <f>VLOOKUP($A83,Sheet1!$B$5:$AZ$428,41,FALSE)</f>
        <v>4648</v>
      </c>
      <c r="AR83" s="12">
        <f>VLOOKUP($A83,Sheet1!$B$5:$AZ$428,42,FALSE)</f>
        <v>89840</v>
      </c>
      <c r="AS83" s="12">
        <f>VLOOKUP($A83,Sheet1!$B$5:$AZ$428,43,FALSE)</f>
        <v>587</v>
      </c>
      <c r="AT83" s="12">
        <f>VLOOKUP($A83,Sheet1!$B$5:$AZ$428,44,FALSE)</f>
        <v>594</v>
      </c>
      <c r="AU83" s="12">
        <f>VLOOKUP($A83,Sheet1!$B$5:$AZ$428,45,FALSE)</f>
        <v>4991</v>
      </c>
      <c r="AV83" s="12">
        <f>VLOOKUP($A83,Sheet1!$B$5:$AZ$428,46,FALSE)</f>
        <v>4607</v>
      </c>
      <c r="AW83" s="12">
        <f>VLOOKUP($A83,Sheet1!$B$5:$AZ$428,47,FALSE)</f>
        <v>90172</v>
      </c>
      <c r="AX83" s="12">
        <f>VLOOKUP($A83,Sheet1!$B$5:$AZ$428,48,FALSE)</f>
        <v>578</v>
      </c>
      <c r="AY83" s="12">
        <f>VLOOKUP($A83,Sheet1!$B$5:$AZ$428,49,FALSE)</f>
        <v>560</v>
      </c>
      <c r="AZ83" s="12">
        <f>VLOOKUP($A83,Sheet1!$B$5:$AZ$428,50,FALSE)</f>
        <v>4533</v>
      </c>
      <c r="BA83" s="12">
        <f>VLOOKUP($A83,Sheet1!$B$5:$AZ$428,51,FALSE)</f>
        <v>3924</v>
      </c>
      <c r="BB83" s="12">
        <f>VLOOKUP($A83,Sheet1!$B$5:$BB$428,BB$4,FALSE)</f>
        <v>0</v>
      </c>
      <c r="BC83" s="12">
        <f>VLOOKUP($A83,Sheet1!$B$5:$BB$428,BC$4,FALSE)</f>
        <v>0</v>
      </c>
      <c r="BD83" s="12" t="e">
        <f>VLOOKUP($A83,Sheet1!$B$5:$BB$428,BD$4,FALSE)</f>
        <v>#REF!</v>
      </c>
      <c r="BE83" s="12" t="e">
        <f>VLOOKUP($A83,Sheet1!$B$5:$BB$428,BE$4,FALSE)</f>
        <v>#REF!</v>
      </c>
      <c r="BF83" s="12" t="e">
        <f>VLOOKUP($A83,Sheet1!$B$5:$BB$428,BF$4,FALSE)</f>
        <v>#REF!</v>
      </c>
      <c r="BG83" s="12" t="e">
        <f>VLOOKUP($A83,Sheet1!$B$5:$BB$428,BG$4,FALSE)</f>
        <v>#REF!</v>
      </c>
      <c r="BH83" s="12" t="e">
        <f>VLOOKUP($A83,Sheet1!$B$5:$BB$428,BH$4,FALSE)</f>
        <v>#REF!</v>
      </c>
      <c r="BI83" s="12" t="e">
        <f>VLOOKUP($A83,Sheet1!$B$5:$BB$428,BI$4,FALSE)</f>
        <v>#REF!</v>
      </c>
      <c r="BJ83" s="12" t="e">
        <f>VLOOKUP($A83,Sheet1!$B$5:$BB$428,BJ$4,FALSE)</f>
        <v>#REF!</v>
      </c>
      <c r="BK83" s="12" t="e">
        <f>VLOOKUP($A83,Sheet1!$B$5:$BB$428,BK$4,FALSE)</f>
        <v>#REF!</v>
      </c>
      <c r="BL83" s="12" t="e">
        <f>VLOOKUP($A83,Sheet1!$B$5:$BB$428,BL$4,FALSE)</f>
        <v>#REF!</v>
      </c>
      <c r="BM83" s="12" t="e">
        <f>VLOOKUP($A83,Sheet1!$B$5:$BB$428,BM$4,FALSE)</f>
        <v>#REF!</v>
      </c>
      <c r="BN83" s="12" t="e">
        <f>VLOOKUP($A83,Sheet1!$B$5:$BB$428,BN$4,FALSE)</f>
        <v>#REF!</v>
      </c>
      <c r="BO83" s="12" t="e">
        <f>VLOOKUP($A83,Sheet1!$B$5:$BB$428,BO$4,FALSE)</f>
        <v>#REF!</v>
      </c>
      <c r="BP83" s="12" t="e">
        <f>VLOOKUP($A83,Sheet1!$B$5:$BB$428,BP$4,FALSE)</f>
        <v>#REF!</v>
      </c>
      <c r="BQ83" s="12" t="e">
        <f>VLOOKUP($A83,Sheet1!$B$5:$BB$428,BQ$4,FALSE)</f>
        <v>#REF!</v>
      </c>
      <c r="BR83" s="12" t="e">
        <f>VLOOKUP($A83,Sheet1!$B$5:$BB$428,BR$4,FALSE)</f>
        <v>#REF!</v>
      </c>
      <c r="BS83" s="12" t="e">
        <f>VLOOKUP($A83,Sheet1!$B$5:$BB$428,BS$4,FALSE)</f>
        <v>#REF!</v>
      </c>
      <c r="BT83" s="12" t="e">
        <f>VLOOKUP($A83,Sheet1!$B$5:$BB$428,BT$4,FALSE)</f>
        <v>#REF!</v>
      </c>
      <c r="BU83" s="12" t="e">
        <f>VLOOKUP($A83,Sheet1!$B$5:$BB$428,BU$4,FALSE)</f>
        <v>#REF!</v>
      </c>
    </row>
    <row r="84" spans="1:73" x14ac:dyDescent="0.3">
      <c r="A84" t="s">
        <v>287</v>
      </c>
      <c r="B84" t="str">
        <f>VLOOKUP(A84,classifications!A$3:C$336,3,FALSE)</f>
        <v>Predominantly Rural</v>
      </c>
      <c r="D84" s="12">
        <f>VLOOKUP($A84,Sheet1!$B$5:$AZ$428,2,FALSE)</f>
        <v>133272</v>
      </c>
      <c r="E84" s="12">
        <f>VLOOKUP($A84,Sheet1!$B$5:$AZ$428,3,FALSE)</f>
        <v>423</v>
      </c>
      <c r="F84" s="12">
        <f>VLOOKUP($A84,Sheet1!$B$5:$AZ$428,4,FALSE)</f>
        <v>243</v>
      </c>
      <c r="G84" s="12">
        <f>VLOOKUP($A84,Sheet1!$B$5:$AZ$428,5,FALSE)</f>
        <v>6412</v>
      </c>
      <c r="H84" s="12">
        <f>VLOOKUP($A84,Sheet1!$B$5:$AZ$428,6,FALSE)</f>
        <v>5434</v>
      </c>
      <c r="I84" s="12">
        <f>VLOOKUP($A84,Sheet1!$B$5:$AZ$428,7,FALSE)</f>
        <v>134430</v>
      </c>
      <c r="J84" s="12">
        <f>VLOOKUP($A84,Sheet1!$B$5:$AZ$428,8,FALSE)</f>
        <v>383</v>
      </c>
      <c r="K84" s="12">
        <f>VLOOKUP($A84,Sheet1!$B$5:$AZ$428,9,FALSE)</f>
        <v>206</v>
      </c>
      <c r="L84" s="12">
        <f>VLOOKUP($A84,Sheet1!$B$5:$AZ$428,10,FALSE)</f>
        <v>7080</v>
      </c>
      <c r="M84" s="12">
        <f>VLOOKUP($A84,Sheet1!$B$5:$AZ$428,11,FALSE)</f>
        <v>5615</v>
      </c>
      <c r="N84" s="12">
        <f>VLOOKUP($A84,Sheet1!$B$5:$AZ$428,12,FALSE)</f>
        <v>135046</v>
      </c>
      <c r="O84" s="12">
        <f>VLOOKUP($A84,Sheet1!$B$5:$AZ$428,13,FALSE)</f>
        <v>334</v>
      </c>
      <c r="P84" s="12">
        <f>VLOOKUP($A84,Sheet1!$B$5:$AZ$428,14,FALSE)</f>
        <v>221</v>
      </c>
      <c r="Q84" s="12">
        <f>VLOOKUP($A84,Sheet1!$B$5:$AZ$428,15,FALSE)</f>
        <v>6976</v>
      </c>
      <c r="R84" s="12">
        <f>VLOOKUP($A84,Sheet1!$B$5:$AZ$428,16,FALSE)</f>
        <v>5730</v>
      </c>
      <c r="S84" s="12">
        <f>VLOOKUP($A84,Sheet1!$B$5:$AZ$428,17,FALSE)</f>
        <v>136518</v>
      </c>
      <c r="T84" s="12">
        <f>VLOOKUP($A84,Sheet1!$B$5:$AZ$428,18,FALSE)</f>
        <v>397</v>
      </c>
      <c r="U84" s="12">
        <f>VLOOKUP($A84,Sheet1!$B$5:$AZ$428,19,FALSE)</f>
        <v>268</v>
      </c>
      <c r="V84" s="12">
        <f>VLOOKUP($A84,Sheet1!$B$5:$AZ$428,20,FALSE)</f>
        <v>7878</v>
      </c>
      <c r="W84" s="12">
        <f>VLOOKUP($A84,Sheet1!$B$5:$AZ$428,21,FALSE)</f>
        <v>5802</v>
      </c>
      <c r="X84" s="12">
        <f>VLOOKUP($A84,Sheet1!$B$5:$AZ$428,22,FALSE)</f>
        <v>138380</v>
      </c>
      <c r="Y84" s="12">
        <f>VLOOKUP($A84,Sheet1!$B$5:$AZ$428,23,FALSE)</f>
        <v>413</v>
      </c>
      <c r="Z84" s="12">
        <f>VLOOKUP($A84,Sheet1!$B$5:$AZ$428,24,FALSE)</f>
        <v>186</v>
      </c>
      <c r="AA84" s="12">
        <f>VLOOKUP($A84,Sheet1!$B$5:$AZ$428,25,FALSE)</f>
        <v>8243</v>
      </c>
      <c r="AB84" s="12">
        <f>VLOOKUP($A84,Sheet1!$B$5:$AZ$428,26,FALSE)</f>
        <v>5877</v>
      </c>
      <c r="AC84" s="12">
        <f>VLOOKUP($A84,Sheet1!$B$5:$AZ$428,27,FALSE)</f>
        <v>140271</v>
      </c>
      <c r="AD84" s="12">
        <f>VLOOKUP($A84,Sheet1!$B$5:$AZ$428,28,FALSE)</f>
        <v>428</v>
      </c>
      <c r="AE84" s="12">
        <f>VLOOKUP($A84,Sheet1!$B$5:$AZ$428,29,FALSE)</f>
        <v>294</v>
      </c>
      <c r="AF84" s="12">
        <f>VLOOKUP($A84,Sheet1!$B$5:$AZ$428,30,FALSE)</f>
        <v>8316</v>
      </c>
      <c r="AG84" s="12">
        <f>VLOOKUP($A84,Sheet1!$B$5:$AZ$428,31,FALSE)</f>
        <v>5848</v>
      </c>
      <c r="AH84" s="12">
        <f>VLOOKUP($A84,Sheet1!$B$5:$AZ$428,32,FALSE)</f>
        <v>142265</v>
      </c>
      <c r="AI84" s="12">
        <f>VLOOKUP($A84,Sheet1!$B$5:$AZ$428,33,FALSE)</f>
        <v>397</v>
      </c>
      <c r="AJ84" s="12">
        <f>VLOOKUP($A84,Sheet1!$B$5:$AZ$428,34,FALSE)</f>
        <v>251</v>
      </c>
      <c r="AK84" s="12">
        <f>VLOOKUP($A84,Sheet1!$B$5:$AZ$428,35,FALSE)</f>
        <v>9285</v>
      </c>
      <c r="AL84" s="12">
        <f>VLOOKUP($A84,Sheet1!$B$5:$AZ$428,36,FALSE)</f>
        <v>6665</v>
      </c>
      <c r="AM84" s="12">
        <f>VLOOKUP($A84,Sheet1!$B$5:$AZ$428,37,FALSE)</f>
        <v>144317</v>
      </c>
      <c r="AN84" s="12">
        <f>VLOOKUP($A84,Sheet1!$B$5:$AZ$428,38,FALSE)</f>
        <v>435</v>
      </c>
      <c r="AO84" s="12">
        <f>VLOOKUP($A84,Sheet1!$B$5:$AZ$428,39,FALSE)</f>
        <v>192</v>
      </c>
      <c r="AP84" s="12">
        <f>VLOOKUP($A84,Sheet1!$B$5:$AZ$428,40,FALSE)</f>
        <v>9103</v>
      </c>
      <c r="AQ84" s="12">
        <f>VLOOKUP($A84,Sheet1!$B$5:$AZ$428,41,FALSE)</f>
        <v>6559</v>
      </c>
      <c r="AR84" s="12">
        <f>VLOOKUP($A84,Sheet1!$B$5:$AZ$428,42,FALSE)</f>
        <v>146284</v>
      </c>
      <c r="AS84" s="12">
        <f>VLOOKUP($A84,Sheet1!$B$5:$AZ$428,43,FALSE)</f>
        <v>364</v>
      </c>
      <c r="AT84" s="12">
        <f>VLOOKUP($A84,Sheet1!$B$5:$AZ$428,44,FALSE)</f>
        <v>256</v>
      </c>
      <c r="AU84" s="12">
        <f>VLOOKUP($A84,Sheet1!$B$5:$AZ$428,45,FALSE)</f>
        <v>9210</v>
      </c>
      <c r="AV84" s="12">
        <f>VLOOKUP($A84,Sheet1!$B$5:$AZ$428,46,FALSE)</f>
        <v>6804</v>
      </c>
      <c r="AW84" s="12">
        <f>VLOOKUP($A84,Sheet1!$B$5:$AZ$428,47,FALSE)</f>
        <v>148080</v>
      </c>
      <c r="AX84" s="12">
        <f>VLOOKUP($A84,Sheet1!$B$5:$AZ$428,48,FALSE)</f>
        <v>336</v>
      </c>
      <c r="AY84" s="12">
        <f>VLOOKUP($A84,Sheet1!$B$5:$AZ$428,49,FALSE)</f>
        <v>239</v>
      </c>
      <c r="AZ84" s="12">
        <f>VLOOKUP($A84,Sheet1!$B$5:$AZ$428,50,FALSE)</f>
        <v>8194</v>
      </c>
      <c r="BA84" s="12">
        <f>VLOOKUP($A84,Sheet1!$B$5:$AZ$428,51,FALSE)</f>
        <v>5769</v>
      </c>
      <c r="BB84" s="12">
        <f>VLOOKUP($A84,Sheet1!$B$5:$BB$428,BB$4,FALSE)</f>
        <v>0</v>
      </c>
      <c r="BC84" s="12">
        <f>VLOOKUP($A84,Sheet1!$B$5:$BB$428,BC$4,FALSE)</f>
        <v>0</v>
      </c>
      <c r="BD84" s="12" t="e">
        <f>VLOOKUP($A84,Sheet1!$B$5:$BB$428,BD$4,FALSE)</f>
        <v>#REF!</v>
      </c>
      <c r="BE84" s="12" t="e">
        <f>VLOOKUP($A84,Sheet1!$B$5:$BB$428,BE$4,FALSE)</f>
        <v>#REF!</v>
      </c>
      <c r="BF84" s="12" t="e">
        <f>VLOOKUP($A84,Sheet1!$B$5:$BB$428,BF$4,FALSE)</f>
        <v>#REF!</v>
      </c>
      <c r="BG84" s="12" t="e">
        <f>VLOOKUP($A84,Sheet1!$B$5:$BB$428,BG$4,FALSE)</f>
        <v>#REF!</v>
      </c>
      <c r="BH84" s="12" t="e">
        <f>VLOOKUP($A84,Sheet1!$B$5:$BB$428,BH$4,FALSE)</f>
        <v>#REF!</v>
      </c>
      <c r="BI84" s="12" t="e">
        <f>VLOOKUP($A84,Sheet1!$B$5:$BB$428,BI$4,FALSE)</f>
        <v>#REF!</v>
      </c>
      <c r="BJ84" s="12" t="e">
        <f>VLOOKUP($A84,Sheet1!$B$5:$BB$428,BJ$4,FALSE)</f>
        <v>#REF!</v>
      </c>
      <c r="BK84" s="12" t="e">
        <f>VLOOKUP($A84,Sheet1!$B$5:$BB$428,BK$4,FALSE)</f>
        <v>#REF!</v>
      </c>
      <c r="BL84" s="12" t="e">
        <f>VLOOKUP($A84,Sheet1!$B$5:$BB$428,BL$4,FALSE)</f>
        <v>#REF!</v>
      </c>
      <c r="BM84" s="12" t="e">
        <f>VLOOKUP($A84,Sheet1!$B$5:$BB$428,BM$4,FALSE)</f>
        <v>#REF!</v>
      </c>
      <c r="BN84" s="12" t="e">
        <f>VLOOKUP($A84,Sheet1!$B$5:$BB$428,BN$4,FALSE)</f>
        <v>#REF!</v>
      </c>
      <c r="BO84" s="12" t="e">
        <f>VLOOKUP($A84,Sheet1!$B$5:$BB$428,BO$4,FALSE)</f>
        <v>#REF!</v>
      </c>
      <c r="BP84" s="12" t="e">
        <f>VLOOKUP($A84,Sheet1!$B$5:$BB$428,BP$4,FALSE)</f>
        <v>#REF!</v>
      </c>
      <c r="BQ84" s="12" t="e">
        <f>VLOOKUP($A84,Sheet1!$B$5:$BB$428,BQ$4,FALSE)</f>
        <v>#REF!</v>
      </c>
      <c r="BR84" s="12" t="e">
        <f>VLOOKUP($A84,Sheet1!$B$5:$BB$428,BR$4,FALSE)</f>
        <v>#REF!</v>
      </c>
      <c r="BS84" s="12" t="e">
        <f>VLOOKUP($A84,Sheet1!$B$5:$BB$428,BS$4,FALSE)</f>
        <v>#REF!</v>
      </c>
      <c r="BT84" s="12" t="e">
        <f>VLOOKUP($A84,Sheet1!$B$5:$BB$428,BT$4,FALSE)</f>
        <v>#REF!</v>
      </c>
      <c r="BU84" s="12" t="e">
        <f>VLOOKUP($A84,Sheet1!$B$5:$BB$428,BU$4,FALSE)</f>
        <v>#REF!</v>
      </c>
    </row>
    <row r="85" spans="1:73" x14ac:dyDescent="0.3">
      <c r="A85" t="s">
        <v>291</v>
      </c>
      <c r="B85" t="str">
        <f>VLOOKUP(A85,classifications!A$3:C$336,3,FALSE)</f>
        <v>Predominantly Rural</v>
      </c>
      <c r="D85" s="12">
        <f>VLOOKUP($A85,Sheet1!$B$5:$AZ$428,2,FALSE)</f>
        <v>116010</v>
      </c>
      <c r="E85" s="12">
        <f>VLOOKUP($A85,Sheet1!$B$5:$AZ$428,3,FALSE)</f>
        <v>476</v>
      </c>
      <c r="F85" s="12">
        <f>VLOOKUP($A85,Sheet1!$B$5:$AZ$428,4,FALSE)</f>
        <v>383</v>
      </c>
      <c r="G85" s="12">
        <f>VLOOKUP($A85,Sheet1!$B$5:$AZ$428,5,FALSE)</f>
        <v>6248</v>
      </c>
      <c r="H85" s="12">
        <f>VLOOKUP($A85,Sheet1!$B$5:$AZ$428,6,FALSE)</f>
        <v>5881</v>
      </c>
      <c r="I85" s="12">
        <f>VLOOKUP($A85,Sheet1!$B$5:$AZ$428,7,FALSE)</f>
        <v>116574</v>
      </c>
      <c r="J85" s="12">
        <f>VLOOKUP($A85,Sheet1!$B$5:$AZ$428,8,FALSE)</f>
        <v>364</v>
      </c>
      <c r="K85" s="12">
        <f>VLOOKUP($A85,Sheet1!$B$5:$AZ$428,9,FALSE)</f>
        <v>366</v>
      </c>
      <c r="L85" s="12">
        <f>VLOOKUP($A85,Sheet1!$B$5:$AZ$428,10,FALSE)</f>
        <v>6573</v>
      </c>
      <c r="M85" s="12">
        <f>VLOOKUP($A85,Sheet1!$B$5:$AZ$428,11,FALSE)</f>
        <v>6186</v>
      </c>
      <c r="N85" s="12">
        <f>VLOOKUP($A85,Sheet1!$B$5:$AZ$428,12,FALSE)</f>
        <v>117401</v>
      </c>
      <c r="O85" s="12">
        <f>VLOOKUP($A85,Sheet1!$B$5:$AZ$428,13,FALSE)</f>
        <v>366</v>
      </c>
      <c r="P85" s="12">
        <f>VLOOKUP($A85,Sheet1!$B$5:$AZ$428,14,FALSE)</f>
        <v>348</v>
      </c>
      <c r="Q85" s="12">
        <f>VLOOKUP($A85,Sheet1!$B$5:$AZ$428,15,FALSE)</f>
        <v>6525</v>
      </c>
      <c r="R85" s="12">
        <f>VLOOKUP($A85,Sheet1!$B$5:$AZ$428,16,FALSE)</f>
        <v>5669</v>
      </c>
      <c r="S85" s="12">
        <f>VLOOKUP($A85,Sheet1!$B$5:$AZ$428,17,FALSE)</f>
        <v>117985</v>
      </c>
      <c r="T85" s="12">
        <f>VLOOKUP($A85,Sheet1!$B$5:$AZ$428,18,FALSE)</f>
        <v>427</v>
      </c>
      <c r="U85" s="12">
        <f>VLOOKUP($A85,Sheet1!$B$5:$AZ$428,19,FALSE)</f>
        <v>234</v>
      </c>
      <c r="V85" s="12">
        <f>VLOOKUP($A85,Sheet1!$B$5:$AZ$428,20,FALSE)</f>
        <v>6786</v>
      </c>
      <c r="W85" s="12">
        <f>VLOOKUP($A85,Sheet1!$B$5:$AZ$428,21,FALSE)</f>
        <v>6345</v>
      </c>
      <c r="X85" s="12">
        <f>VLOOKUP($A85,Sheet1!$B$5:$AZ$428,22,FALSE)</f>
        <v>118694</v>
      </c>
      <c r="Y85" s="12">
        <f>VLOOKUP($A85,Sheet1!$B$5:$AZ$428,23,FALSE)</f>
        <v>459</v>
      </c>
      <c r="Z85" s="12">
        <f>VLOOKUP($A85,Sheet1!$B$5:$AZ$428,24,FALSE)</f>
        <v>248</v>
      </c>
      <c r="AA85" s="12">
        <f>VLOOKUP($A85,Sheet1!$B$5:$AZ$428,25,FALSE)</f>
        <v>6872</v>
      </c>
      <c r="AB85" s="12">
        <f>VLOOKUP($A85,Sheet1!$B$5:$AZ$428,26,FALSE)</f>
        <v>6141</v>
      </c>
      <c r="AC85" s="12">
        <f>VLOOKUP($A85,Sheet1!$B$5:$AZ$428,27,FALSE)</f>
        <v>118705</v>
      </c>
      <c r="AD85" s="12">
        <f>VLOOKUP($A85,Sheet1!$B$5:$AZ$428,28,FALSE)</f>
        <v>448</v>
      </c>
      <c r="AE85" s="12">
        <f>VLOOKUP($A85,Sheet1!$B$5:$AZ$428,29,FALSE)</f>
        <v>241</v>
      </c>
      <c r="AF85" s="12">
        <f>VLOOKUP($A85,Sheet1!$B$5:$AZ$428,30,FALSE)</f>
        <v>6777</v>
      </c>
      <c r="AG85" s="12">
        <f>VLOOKUP($A85,Sheet1!$B$5:$AZ$428,31,FALSE)</f>
        <v>6291</v>
      </c>
      <c r="AH85" s="12">
        <f>VLOOKUP($A85,Sheet1!$B$5:$AZ$428,32,FALSE)</f>
        <v>119392</v>
      </c>
      <c r="AI85" s="12">
        <f>VLOOKUP($A85,Sheet1!$B$5:$AZ$428,33,FALSE)</f>
        <v>407</v>
      </c>
      <c r="AJ85" s="12">
        <f>VLOOKUP($A85,Sheet1!$B$5:$AZ$428,34,FALSE)</f>
        <v>263</v>
      </c>
      <c r="AK85" s="12">
        <f>VLOOKUP($A85,Sheet1!$B$5:$AZ$428,35,FALSE)</f>
        <v>7550</v>
      </c>
      <c r="AL85" s="12">
        <f>VLOOKUP($A85,Sheet1!$B$5:$AZ$428,36,FALSE)</f>
        <v>6881</v>
      </c>
      <c r="AM85" s="12">
        <f>VLOOKUP($A85,Sheet1!$B$5:$AZ$428,37,FALSE)</f>
        <v>120681</v>
      </c>
      <c r="AN85" s="12">
        <f>VLOOKUP($A85,Sheet1!$B$5:$AZ$428,38,FALSE)</f>
        <v>454</v>
      </c>
      <c r="AO85" s="12">
        <f>VLOOKUP($A85,Sheet1!$B$5:$AZ$428,39,FALSE)</f>
        <v>263</v>
      </c>
      <c r="AP85" s="12">
        <f>VLOOKUP($A85,Sheet1!$B$5:$AZ$428,40,FALSE)</f>
        <v>7716</v>
      </c>
      <c r="AQ85" s="12">
        <f>VLOOKUP($A85,Sheet1!$B$5:$AZ$428,41,FALSE)</f>
        <v>6428</v>
      </c>
      <c r="AR85" s="12">
        <f>VLOOKUP($A85,Sheet1!$B$5:$AZ$428,42,FALSE)</f>
        <v>122308</v>
      </c>
      <c r="AS85" s="12">
        <f>VLOOKUP($A85,Sheet1!$B$5:$AZ$428,43,FALSE)</f>
        <v>412</v>
      </c>
      <c r="AT85" s="12">
        <f>VLOOKUP($A85,Sheet1!$B$5:$AZ$428,44,FALSE)</f>
        <v>271</v>
      </c>
      <c r="AU85" s="12">
        <f>VLOOKUP($A85,Sheet1!$B$5:$AZ$428,45,FALSE)</f>
        <v>8210</v>
      </c>
      <c r="AV85" s="12">
        <f>VLOOKUP($A85,Sheet1!$B$5:$AZ$428,46,FALSE)</f>
        <v>6595</v>
      </c>
      <c r="AW85" s="12">
        <f>VLOOKUP($A85,Sheet1!$B$5:$AZ$428,47,FALSE)</f>
        <v>123838</v>
      </c>
      <c r="AX85" s="12">
        <f>VLOOKUP($A85,Sheet1!$B$5:$AZ$428,48,FALSE)</f>
        <v>361</v>
      </c>
      <c r="AY85" s="12">
        <f>VLOOKUP($A85,Sheet1!$B$5:$AZ$428,49,FALSE)</f>
        <v>335</v>
      </c>
      <c r="AZ85" s="12">
        <f>VLOOKUP($A85,Sheet1!$B$5:$AZ$428,50,FALSE)</f>
        <v>7207</v>
      </c>
      <c r="BA85" s="12">
        <f>VLOOKUP($A85,Sheet1!$B$5:$AZ$428,51,FALSE)</f>
        <v>5569</v>
      </c>
      <c r="BB85" s="12">
        <f>VLOOKUP($A85,Sheet1!$B$5:$BB$428,BB$4,FALSE)</f>
        <v>0</v>
      </c>
      <c r="BC85" s="12">
        <f>VLOOKUP($A85,Sheet1!$B$5:$BB$428,BC$4,FALSE)</f>
        <v>0</v>
      </c>
      <c r="BD85" s="12" t="e">
        <f>VLOOKUP($A85,Sheet1!$B$5:$BB$428,BD$4,FALSE)</f>
        <v>#REF!</v>
      </c>
      <c r="BE85" s="12" t="e">
        <f>VLOOKUP($A85,Sheet1!$B$5:$BB$428,BE$4,FALSE)</f>
        <v>#REF!</v>
      </c>
      <c r="BF85" s="12" t="e">
        <f>VLOOKUP($A85,Sheet1!$B$5:$BB$428,BF$4,FALSE)</f>
        <v>#REF!</v>
      </c>
      <c r="BG85" s="12" t="e">
        <f>VLOOKUP($A85,Sheet1!$B$5:$BB$428,BG$4,FALSE)</f>
        <v>#REF!</v>
      </c>
      <c r="BH85" s="12" t="e">
        <f>VLOOKUP($A85,Sheet1!$B$5:$BB$428,BH$4,FALSE)</f>
        <v>#REF!</v>
      </c>
      <c r="BI85" s="12" t="e">
        <f>VLOOKUP($A85,Sheet1!$B$5:$BB$428,BI$4,FALSE)</f>
        <v>#REF!</v>
      </c>
      <c r="BJ85" s="12" t="e">
        <f>VLOOKUP($A85,Sheet1!$B$5:$BB$428,BJ$4,FALSE)</f>
        <v>#REF!</v>
      </c>
      <c r="BK85" s="12" t="e">
        <f>VLOOKUP($A85,Sheet1!$B$5:$BB$428,BK$4,FALSE)</f>
        <v>#REF!</v>
      </c>
      <c r="BL85" s="12" t="e">
        <f>VLOOKUP($A85,Sheet1!$B$5:$BB$428,BL$4,FALSE)</f>
        <v>#REF!</v>
      </c>
      <c r="BM85" s="12" t="e">
        <f>VLOOKUP($A85,Sheet1!$B$5:$BB$428,BM$4,FALSE)</f>
        <v>#REF!</v>
      </c>
      <c r="BN85" s="12" t="e">
        <f>VLOOKUP($A85,Sheet1!$B$5:$BB$428,BN$4,FALSE)</f>
        <v>#REF!</v>
      </c>
      <c r="BO85" s="12" t="e">
        <f>VLOOKUP($A85,Sheet1!$B$5:$BB$428,BO$4,FALSE)</f>
        <v>#REF!</v>
      </c>
      <c r="BP85" s="12" t="e">
        <f>VLOOKUP($A85,Sheet1!$B$5:$BB$428,BP$4,FALSE)</f>
        <v>#REF!</v>
      </c>
      <c r="BQ85" s="12" t="e">
        <f>VLOOKUP($A85,Sheet1!$B$5:$BB$428,BQ$4,FALSE)</f>
        <v>#REF!</v>
      </c>
      <c r="BR85" s="12" t="e">
        <f>VLOOKUP($A85,Sheet1!$B$5:$BB$428,BR$4,FALSE)</f>
        <v>#REF!</v>
      </c>
      <c r="BS85" s="12" t="e">
        <f>VLOOKUP($A85,Sheet1!$B$5:$BB$428,BS$4,FALSE)</f>
        <v>#REF!</v>
      </c>
      <c r="BT85" s="12" t="e">
        <f>VLOOKUP($A85,Sheet1!$B$5:$BB$428,BT$4,FALSE)</f>
        <v>#REF!</v>
      </c>
      <c r="BU85" s="12" t="e">
        <f>VLOOKUP($A85,Sheet1!$B$5:$BB$428,BU$4,FALSE)</f>
        <v>#REF!</v>
      </c>
    </row>
    <row r="86" spans="1:73" x14ac:dyDescent="0.3">
      <c r="A86" t="s">
        <v>293</v>
      </c>
      <c r="B86" t="str">
        <f>VLOOKUP(A86,classifications!A$3:C$336,3,FALSE)</f>
        <v>Urban with Significant Rural</v>
      </c>
      <c r="D86" s="12">
        <f>VLOOKUP($A86,Sheet1!$B$5:$AZ$428,2,FALSE)</f>
        <v>138155</v>
      </c>
      <c r="E86" s="12">
        <f>VLOOKUP($A86,Sheet1!$B$5:$AZ$428,3,FALSE)</f>
        <v>701</v>
      </c>
      <c r="F86" s="12">
        <f>VLOOKUP($A86,Sheet1!$B$5:$AZ$428,4,FALSE)</f>
        <v>486</v>
      </c>
      <c r="G86" s="12">
        <f>VLOOKUP($A86,Sheet1!$B$5:$AZ$428,5,FALSE)</f>
        <v>7375</v>
      </c>
      <c r="H86" s="12">
        <f>VLOOKUP($A86,Sheet1!$B$5:$AZ$428,6,FALSE)</f>
        <v>6871</v>
      </c>
      <c r="I86" s="12">
        <f>VLOOKUP($A86,Sheet1!$B$5:$AZ$428,7,FALSE)</f>
        <v>139405</v>
      </c>
      <c r="J86" s="12">
        <f>VLOOKUP($A86,Sheet1!$B$5:$AZ$428,8,FALSE)</f>
        <v>603</v>
      </c>
      <c r="K86" s="12">
        <f>VLOOKUP($A86,Sheet1!$B$5:$AZ$428,9,FALSE)</f>
        <v>451</v>
      </c>
      <c r="L86" s="12">
        <f>VLOOKUP($A86,Sheet1!$B$5:$AZ$428,10,FALSE)</f>
        <v>7685</v>
      </c>
      <c r="M86" s="12">
        <f>VLOOKUP($A86,Sheet1!$B$5:$AZ$428,11,FALSE)</f>
        <v>7227</v>
      </c>
      <c r="N86" s="12">
        <f>VLOOKUP($A86,Sheet1!$B$5:$AZ$428,12,FALSE)</f>
        <v>140932</v>
      </c>
      <c r="O86" s="12">
        <f>VLOOKUP($A86,Sheet1!$B$5:$AZ$428,13,FALSE)</f>
        <v>651</v>
      </c>
      <c r="P86" s="12">
        <f>VLOOKUP($A86,Sheet1!$B$5:$AZ$428,14,FALSE)</f>
        <v>409</v>
      </c>
      <c r="Q86" s="12">
        <f>VLOOKUP($A86,Sheet1!$B$5:$AZ$428,15,FALSE)</f>
        <v>7991</v>
      </c>
      <c r="R86" s="12">
        <f>VLOOKUP($A86,Sheet1!$B$5:$AZ$428,16,FALSE)</f>
        <v>7168</v>
      </c>
      <c r="S86" s="12">
        <f>VLOOKUP($A86,Sheet1!$B$5:$AZ$428,17,FALSE)</f>
        <v>142781</v>
      </c>
      <c r="T86" s="12">
        <f>VLOOKUP($A86,Sheet1!$B$5:$AZ$428,18,FALSE)</f>
        <v>780</v>
      </c>
      <c r="U86" s="12">
        <f>VLOOKUP($A86,Sheet1!$B$5:$AZ$428,19,FALSE)</f>
        <v>306</v>
      </c>
      <c r="V86" s="12">
        <f>VLOOKUP($A86,Sheet1!$B$5:$AZ$428,20,FALSE)</f>
        <v>8444</v>
      </c>
      <c r="W86" s="12">
        <f>VLOOKUP($A86,Sheet1!$B$5:$AZ$428,21,FALSE)</f>
        <v>7738</v>
      </c>
      <c r="X86" s="12">
        <f>VLOOKUP($A86,Sheet1!$B$5:$AZ$428,22,FALSE)</f>
        <v>144488</v>
      </c>
      <c r="Y86" s="12">
        <f>VLOOKUP($A86,Sheet1!$B$5:$AZ$428,23,FALSE)</f>
        <v>832</v>
      </c>
      <c r="Z86" s="12">
        <f>VLOOKUP($A86,Sheet1!$B$5:$AZ$428,24,FALSE)</f>
        <v>189</v>
      </c>
      <c r="AA86" s="12">
        <f>VLOOKUP($A86,Sheet1!$B$5:$AZ$428,25,FALSE)</f>
        <v>8133</v>
      </c>
      <c r="AB86" s="12">
        <f>VLOOKUP($A86,Sheet1!$B$5:$AZ$428,26,FALSE)</f>
        <v>7582</v>
      </c>
      <c r="AC86" s="12">
        <f>VLOOKUP($A86,Sheet1!$B$5:$AZ$428,27,FALSE)</f>
        <v>146130</v>
      </c>
      <c r="AD86" s="12">
        <f>VLOOKUP($A86,Sheet1!$B$5:$AZ$428,28,FALSE)</f>
        <v>905</v>
      </c>
      <c r="AE86" s="12">
        <f>VLOOKUP($A86,Sheet1!$B$5:$AZ$428,29,FALSE)</f>
        <v>346</v>
      </c>
      <c r="AF86" s="12">
        <f>VLOOKUP($A86,Sheet1!$B$5:$AZ$428,30,FALSE)</f>
        <v>8096</v>
      </c>
      <c r="AG86" s="12">
        <f>VLOOKUP($A86,Sheet1!$B$5:$AZ$428,31,FALSE)</f>
        <v>7613</v>
      </c>
      <c r="AH86" s="12">
        <f>VLOOKUP($A86,Sheet1!$B$5:$AZ$428,32,FALSE)</f>
        <v>147080</v>
      </c>
      <c r="AI86" s="12">
        <f>VLOOKUP($A86,Sheet1!$B$5:$AZ$428,33,FALSE)</f>
        <v>778</v>
      </c>
      <c r="AJ86" s="12">
        <f>VLOOKUP($A86,Sheet1!$B$5:$AZ$428,34,FALSE)</f>
        <v>443</v>
      </c>
      <c r="AK86" s="12">
        <f>VLOOKUP($A86,Sheet1!$B$5:$AZ$428,35,FALSE)</f>
        <v>8724</v>
      </c>
      <c r="AL86" s="12">
        <f>VLOOKUP($A86,Sheet1!$B$5:$AZ$428,36,FALSE)</f>
        <v>8708</v>
      </c>
      <c r="AM86" s="12">
        <f>VLOOKUP($A86,Sheet1!$B$5:$AZ$428,37,FALSE)</f>
        <v>148105</v>
      </c>
      <c r="AN86" s="12">
        <f>VLOOKUP($A86,Sheet1!$B$5:$AZ$428,38,FALSE)</f>
        <v>885</v>
      </c>
      <c r="AO86" s="12">
        <f>VLOOKUP($A86,Sheet1!$B$5:$AZ$428,39,FALSE)</f>
        <v>509</v>
      </c>
      <c r="AP86" s="12">
        <f>VLOOKUP($A86,Sheet1!$B$5:$AZ$428,40,FALSE)</f>
        <v>8759</v>
      </c>
      <c r="AQ86" s="12">
        <f>VLOOKUP($A86,Sheet1!$B$5:$AZ$428,41,FALSE)</f>
        <v>8500</v>
      </c>
      <c r="AR86" s="12">
        <f>VLOOKUP($A86,Sheet1!$B$5:$AZ$428,42,FALSE)</f>
        <v>149748</v>
      </c>
      <c r="AS86" s="12">
        <f>VLOOKUP($A86,Sheet1!$B$5:$AZ$428,43,FALSE)</f>
        <v>781</v>
      </c>
      <c r="AT86" s="12">
        <f>VLOOKUP($A86,Sheet1!$B$5:$AZ$428,44,FALSE)</f>
        <v>502</v>
      </c>
      <c r="AU86" s="12">
        <f>VLOOKUP($A86,Sheet1!$B$5:$AZ$428,45,FALSE)</f>
        <v>9572</v>
      </c>
      <c r="AV86" s="12">
        <f>VLOOKUP($A86,Sheet1!$B$5:$AZ$428,46,FALSE)</f>
        <v>8566</v>
      </c>
      <c r="AW86" s="12">
        <f>VLOOKUP($A86,Sheet1!$B$5:$AZ$428,47,FALSE)</f>
        <v>151786</v>
      </c>
      <c r="AX86" s="12">
        <f>VLOOKUP($A86,Sheet1!$B$5:$AZ$428,48,FALSE)</f>
        <v>746</v>
      </c>
      <c r="AY86" s="12">
        <f>VLOOKUP($A86,Sheet1!$B$5:$AZ$428,49,FALSE)</f>
        <v>497</v>
      </c>
      <c r="AZ86" s="12">
        <f>VLOOKUP($A86,Sheet1!$B$5:$AZ$428,50,FALSE)</f>
        <v>8559</v>
      </c>
      <c r="BA86" s="12">
        <f>VLOOKUP($A86,Sheet1!$B$5:$AZ$428,51,FALSE)</f>
        <v>7071</v>
      </c>
      <c r="BB86" s="12">
        <f>VLOOKUP($A86,Sheet1!$B$5:$BB$428,BB$4,FALSE)</f>
        <v>0</v>
      </c>
      <c r="BC86" s="12">
        <f>VLOOKUP($A86,Sheet1!$B$5:$BB$428,BC$4,FALSE)</f>
        <v>0</v>
      </c>
      <c r="BD86" s="12" t="e">
        <f>VLOOKUP($A86,Sheet1!$B$5:$BB$428,BD$4,FALSE)</f>
        <v>#REF!</v>
      </c>
      <c r="BE86" s="12" t="e">
        <f>VLOOKUP($A86,Sheet1!$B$5:$BB$428,BE$4,FALSE)</f>
        <v>#REF!</v>
      </c>
      <c r="BF86" s="12" t="e">
        <f>VLOOKUP($A86,Sheet1!$B$5:$BB$428,BF$4,FALSE)</f>
        <v>#REF!</v>
      </c>
      <c r="BG86" s="12" t="e">
        <f>VLOOKUP($A86,Sheet1!$B$5:$BB$428,BG$4,FALSE)</f>
        <v>#REF!</v>
      </c>
      <c r="BH86" s="12" t="e">
        <f>VLOOKUP($A86,Sheet1!$B$5:$BB$428,BH$4,FALSE)</f>
        <v>#REF!</v>
      </c>
      <c r="BI86" s="12" t="e">
        <f>VLOOKUP($A86,Sheet1!$B$5:$BB$428,BI$4,FALSE)</f>
        <v>#REF!</v>
      </c>
      <c r="BJ86" s="12" t="e">
        <f>VLOOKUP($A86,Sheet1!$B$5:$BB$428,BJ$4,FALSE)</f>
        <v>#REF!</v>
      </c>
      <c r="BK86" s="12" t="e">
        <f>VLOOKUP($A86,Sheet1!$B$5:$BB$428,BK$4,FALSE)</f>
        <v>#REF!</v>
      </c>
      <c r="BL86" s="12" t="e">
        <f>VLOOKUP($A86,Sheet1!$B$5:$BB$428,BL$4,FALSE)</f>
        <v>#REF!</v>
      </c>
      <c r="BM86" s="12" t="e">
        <f>VLOOKUP($A86,Sheet1!$B$5:$BB$428,BM$4,FALSE)</f>
        <v>#REF!</v>
      </c>
      <c r="BN86" s="12" t="e">
        <f>VLOOKUP($A86,Sheet1!$B$5:$BB$428,BN$4,FALSE)</f>
        <v>#REF!</v>
      </c>
      <c r="BO86" s="12" t="e">
        <f>VLOOKUP($A86,Sheet1!$B$5:$BB$428,BO$4,FALSE)</f>
        <v>#REF!</v>
      </c>
      <c r="BP86" s="12" t="e">
        <f>VLOOKUP($A86,Sheet1!$B$5:$BB$428,BP$4,FALSE)</f>
        <v>#REF!</v>
      </c>
      <c r="BQ86" s="12" t="e">
        <f>VLOOKUP($A86,Sheet1!$B$5:$BB$428,BQ$4,FALSE)</f>
        <v>#REF!</v>
      </c>
      <c r="BR86" s="12" t="e">
        <f>VLOOKUP($A86,Sheet1!$B$5:$BB$428,BR$4,FALSE)</f>
        <v>#REF!</v>
      </c>
      <c r="BS86" s="12" t="e">
        <f>VLOOKUP($A86,Sheet1!$B$5:$BB$428,BS$4,FALSE)</f>
        <v>#REF!</v>
      </c>
      <c r="BT86" s="12" t="e">
        <f>VLOOKUP($A86,Sheet1!$B$5:$BB$428,BT$4,FALSE)</f>
        <v>#REF!</v>
      </c>
      <c r="BU86" s="12" t="e">
        <f>VLOOKUP($A86,Sheet1!$B$5:$BB$428,BU$4,FALSE)</f>
        <v>#REF!</v>
      </c>
    </row>
    <row r="87" spans="1:73" x14ac:dyDescent="0.3">
      <c r="A87" t="s">
        <v>295</v>
      </c>
      <c r="B87" t="str">
        <f>VLOOKUP(A87,classifications!A$3:C$336,3,FALSE)</f>
        <v>Predominantly Rural</v>
      </c>
      <c r="D87" s="12">
        <f>VLOOKUP($A87,Sheet1!$B$5:$AZ$428,2,FALSE)</f>
        <v>136683</v>
      </c>
      <c r="E87" s="12">
        <f>VLOOKUP($A87,Sheet1!$B$5:$AZ$428,3,FALSE)</f>
        <v>361</v>
      </c>
      <c r="F87" s="12">
        <f>VLOOKUP($A87,Sheet1!$B$5:$AZ$428,4,FALSE)</f>
        <v>287</v>
      </c>
      <c r="G87" s="12">
        <f>VLOOKUP($A87,Sheet1!$B$5:$AZ$428,5,FALSE)</f>
        <v>6735</v>
      </c>
      <c r="H87" s="12">
        <f>VLOOKUP($A87,Sheet1!$B$5:$AZ$428,6,FALSE)</f>
        <v>6109</v>
      </c>
      <c r="I87" s="12">
        <f>VLOOKUP($A87,Sheet1!$B$5:$AZ$428,7,FALSE)</f>
        <v>136651</v>
      </c>
      <c r="J87" s="12">
        <f>VLOOKUP($A87,Sheet1!$B$5:$AZ$428,8,FALSE)</f>
        <v>386</v>
      </c>
      <c r="K87" s="12">
        <f>VLOOKUP($A87,Sheet1!$B$5:$AZ$428,9,FALSE)</f>
        <v>177</v>
      </c>
      <c r="L87" s="12">
        <f>VLOOKUP($A87,Sheet1!$B$5:$AZ$428,10,FALSE)</f>
        <v>7001</v>
      </c>
      <c r="M87" s="12">
        <f>VLOOKUP($A87,Sheet1!$B$5:$AZ$428,11,FALSE)</f>
        <v>6687</v>
      </c>
      <c r="N87" s="12">
        <f>VLOOKUP($A87,Sheet1!$B$5:$AZ$428,12,FALSE)</f>
        <v>136799</v>
      </c>
      <c r="O87" s="12">
        <f>VLOOKUP($A87,Sheet1!$B$5:$AZ$428,13,FALSE)</f>
        <v>332</v>
      </c>
      <c r="P87" s="12">
        <f>VLOOKUP($A87,Sheet1!$B$5:$AZ$428,14,FALSE)</f>
        <v>190</v>
      </c>
      <c r="Q87" s="12">
        <f>VLOOKUP($A87,Sheet1!$B$5:$AZ$428,15,FALSE)</f>
        <v>6778</v>
      </c>
      <c r="R87" s="12">
        <f>VLOOKUP($A87,Sheet1!$B$5:$AZ$428,16,FALSE)</f>
        <v>6205</v>
      </c>
      <c r="S87" s="12">
        <f>VLOOKUP($A87,Sheet1!$B$5:$AZ$428,17,FALSE)</f>
        <v>137722</v>
      </c>
      <c r="T87" s="12">
        <f>VLOOKUP($A87,Sheet1!$B$5:$AZ$428,18,FALSE)</f>
        <v>351</v>
      </c>
      <c r="U87" s="12">
        <f>VLOOKUP($A87,Sheet1!$B$5:$AZ$428,19,FALSE)</f>
        <v>143</v>
      </c>
      <c r="V87" s="12">
        <f>VLOOKUP($A87,Sheet1!$B$5:$AZ$428,20,FALSE)</f>
        <v>7442</v>
      </c>
      <c r="W87" s="12">
        <f>VLOOKUP($A87,Sheet1!$B$5:$AZ$428,21,FALSE)</f>
        <v>6277</v>
      </c>
      <c r="X87" s="12">
        <f>VLOOKUP($A87,Sheet1!$B$5:$AZ$428,22,FALSE)</f>
        <v>138068</v>
      </c>
      <c r="Y87" s="12">
        <f>VLOOKUP($A87,Sheet1!$B$5:$AZ$428,23,FALSE)</f>
        <v>387</v>
      </c>
      <c r="Z87" s="12">
        <f>VLOOKUP($A87,Sheet1!$B$5:$AZ$428,24,FALSE)</f>
        <v>113</v>
      </c>
      <c r="AA87" s="12">
        <f>VLOOKUP($A87,Sheet1!$B$5:$AZ$428,25,FALSE)</f>
        <v>7092</v>
      </c>
      <c r="AB87" s="12">
        <f>VLOOKUP($A87,Sheet1!$B$5:$AZ$428,26,FALSE)</f>
        <v>6380</v>
      </c>
      <c r="AC87" s="12">
        <f>VLOOKUP($A87,Sheet1!$B$5:$AZ$428,27,FALSE)</f>
        <v>138743</v>
      </c>
      <c r="AD87" s="12">
        <f>VLOOKUP($A87,Sheet1!$B$5:$AZ$428,28,FALSE)</f>
        <v>363</v>
      </c>
      <c r="AE87" s="12">
        <f>VLOOKUP($A87,Sheet1!$B$5:$AZ$428,29,FALSE)</f>
        <v>122</v>
      </c>
      <c r="AF87" s="12">
        <f>VLOOKUP($A87,Sheet1!$B$5:$AZ$428,30,FALSE)</f>
        <v>6947</v>
      </c>
      <c r="AG87" s="12">
        <f>VLOOKUP($A87,Sheet1!$B$5:$AZ$428,31,FALSE)</f>
        <v>5863</v>
      </c>
      <c r="AH87" s="12">
        <f>VLOOKUP($A87,Sheet1!$B$5:$AZ$428,32,FALSE)</f>
        <v>139718</v>
      </c>
      <c r="AI87" s="12">
        <f>VLOOKUP($A87,Sheet1!$B$5:$AZ$428,33,FALSE)</f>
        <v>337</v>
      </c>
      <c r="AJ87" s="12">
        <f>VLOOKUP($A87,Sheet1!$B$5:$AZ$428,34,FALSE)</f>
        <v>135</v>
      </c>
      <c r="AK87" s="12">
        <f>VLOOKUP($A87,Sheet1!$B$5:$AZ$428,35,FALSE)</f>
        <v>8342</v>
      </c>
      <c r="AL87" s="12">
        <f>VLOOKUP($A87,Sheet1!$B$5:$AZ$428,36,FALSE)</f>
        <v>6798</v>
      </c>
      <c r="AM87" s="12">
        <f>VLOOKUP($A87,Sheet1!$B$5:$AZ$428,37,FALSE)</f>
        <v>140741</v>
      </c>
      <c r="AN87" s="12">
        <f>VLOOKUP($A87,Sheet1!$B$5:$AZ$428,38,FALSE)</f>
        <v>350</v>
      </c>
      <c r="AO87" s="12">
        <f>VLOOKUP($A87,Sheet1!$B$5:$AZ$428,39,FALSE)</f>
        <v>215</v>
      </c>
      <c r="AP87" s="12">
        <f>VLOOKUP($A87,Sheet1!$B$5:$AZ$428,40,FALSE)</f>
        <v>8333</v>
      </c>
      <c r="AQ87" s="12">
        <f>VLOOKUP($A87,Sheet1!$B$5:$AZ$428,41,FALSE)</f>
        <v>6581</v>
      </c>
      <c r="AR87" s="12">
        <f>VLOOKUP($A87,Sheet1!$B$5:$AZ$428,42,FALSE)</f>
        <v>141727</v>
      </c>
      <c r="AS87" s="12">
        <f>VLOOKUP($A87,Sheet1!$B$5:$AZ$428,43,FALSE)</f>
        <v>308</v>
      </c>
      <c r="AT87" s="12">
        <f>VLOOKUP($A87,Sheet1!$B$5:$AZ$428,44,FALSE)</f>
        <v>126</v>
      </c>
      <c r="AU87" s="12">
        <f>VLOOKUP($A87,Sheet1!$B$5:$AZ$428,45,FALSE)</f>
        <v>8575</v>
      </c>
      <c r="AV87" s="12">
        <f>VLOOKUP($A87,Sheet1!$B$5:$AZ$428,46,FALSE)</f>
        <v>6956</v>
      </c>
      <c r="AW87" s="12">
        <f>VLOOKUP($A87,Sheet1!$B$5:$AZ$428,47,FALSE)</f>
        <v>142030</v>
      </c>
      <c r="AX87" s="12">
        <f>VLOOKUP($A87,Sheet1!$B$5:$AZ$428,48,FALSE)</f>
        <v>296</v>
      </c>
      <c r="AY87" s="12">
        <f>VLOOKUP($A87,Sheet1!$B$5:$AZ$428,49,FALSE)</f>
        <v>92</v>
      </c>
      <c r="AZ87" s="12">
        <f>VLOOKUP($A87,Sheet1!$B$5:$AZ$428,50,FALSE)</f>
        <v>7006</v>
      </c>
      <c r="BA87" s="12">
        <f>VLOOKUP($A87,Sheet1!$B$5:$AZ$428,51,FALSE)</f>
        <v>5846</v>
      </c>
      <c r="BB87" s="12">
        <f>VLOOKUP($A87,Sheet1!$B$5:$BB$428,BB$4,FALSE)</f>
        <v>0</v>
      </c>
      <c r="BC87" s="12">
        <f>VLOOKUP($A87,Sheet1!$B$5:$BB$428,BC$4,FALSE)</f>
        <v>0</v>
      </c>
      <c r="BD87" s="12" t="e">
        <f>VLOOKUP($A87,Sheet1!$B$5:$BB$428,BD$4,FALSE)</f>
        <v>#REF!</v>
      </c>
      <c r="BE87" s="12" t="e">
        <f>VLOOKUP($A87,Sheet1!$B$5:$BB$428,BE$4,FALSE)</f>
        <v>#REF!</v>
      </c>
      <c r="BF87" s="12" t="e">
        <f>VLOOKUP($A87,Sheet1!$B$5:$BB$428,BF$4,FALSE)</f>
        <v>#REF!</v>
      </c>
      <c r="BG87" s="12" t="e">
        <f>VLOOKUP($A87,Sheet1!$B$5:$BB$428,BG$4,FALSE)</f>
        <v>#REF!</v>
      </c>
      <c r="BH87" s="12" t="e">
        <f>VLOOKUP($A87,Sheet1!$B$5:$BB$428,BH$4,FALSE)</f>
        <v>#REF!</v>
      </c>
      <c r="BI87" s="12" t="e">
        <f>VLOOKUP($A87,Sheet1!$B$5:$BB$428,BI$4,FALSE)</f>
        <v>#REF!</v>
      </c>
      <c r="BJ87" s="12" t="e">
        <f>VLOOKUP($A87,Sheet1!$B$5:$BB$428,BJ$4,FALSE)</f>
        <v>#REF!</v>
      </c>
      <c r="BK87" s="12" t="e">
        <f>VLOOKUP($A87,Sheet1!$B$5:$BB$428,BK$4,FALSE)</f>
        <v>#REF!</v>
      </c>
      <c r="BL87" s="12" t="e">
        <f>VLOOKUP($A87,Sheet1!$B$5:$BB$428,BL$4,FALSE)</f>
        <v>#REF!</v>
      </c>
      <c r="BM87" s="12" t="e">
        <f>VLOOKUP($A87,Sheet1!$B$5:$BB$428,BM$4,FALSE)</f>
        <v>#REF!</v>
      </c>
      <c r="BN87" s="12" t="e">
        <f>VLOOKUP($A87,Sheet1!$B$5:$BB$428,BN$4,FALSE)</f>
        <v>#REF!</v>
      </c>
      <c r="BO87" s="12" t="e">
        <f>VLOOKUP($A87,Sheet1!$B$5:$BB$428,BO$4,FALSE)</f>
        <v>#REF!</v>
      </c>
      <c r="BP87" s="12" t="e">
        <f>VLOOKUP($A87,Sheet1!$B$5:$BB$428,BP$4,FALSE)</f>
        <v>#REF!</v>
      </c>
      <c r="BQ87" s="12" t="e">
        <f>VLOOKUP($A87,Sheet1!$B$5:$BB$428,BQ$4,FALSE)</f>
        <v>#REF!</v>
      </c>
      <c r="BR87" s="12" t="e">
        <f>VLOOKUP($A87,Sheet1!$B$5:$BB$428,BR$4,FALSE)</f>
        <v>#REF!</v>
      </c>
      <c r="BS87" s="12" t="e">
        <f>VLOOKUP($A87,Sheet1!$B$5:$BB$428,BS$4,FALSE)</f>
        <v>#REF!</v>
      </c>
      <c r="BT87" s="12" t="e">
        <f>VLOOKUP($A87,Sheet1!$B$5:$BB$428,BT$4,FALSE)</f>
        <v>#REF!</v>
      </c>
      <c r="BU87" s="12" t="e">
        <f>VLOOKUP($A87,Sheet1!$B$5:$BB$428,BU$4,FALSE)</f>
        <v>#REF!</v>
      </c>
    </row>
    <row r="88" spans="1:73" x14ac:dyDescent="0.3">
      <c r="A88" t="s">
        <v>940</v>
      </c>
      <c r="B88" t="str">
        <f>VLOOKUP(A88,classifications!A$3:C$336,3,FALSE)</f>
        <v>Urban with Significant Rural</v>
      </c>
      <c r="D88" s="12">
        <f>VLOOKUP($A88,Sheet1!$B$5:$AZ$428,2,FALSE)</f>
        <v>376008</v>
      </c>
      <c r="E88" s="12">
        <f>VLOOKUP($A88,Sheet1!$B$5:$AZ$428,3,FALSE)</f>
        <v>2927</v>
      </c>
      <c r="F88" s="12">
        <f>VLOOKUP($A88,Sheet1!$B$5:$AZ$428,4,FALSE)</f>
        <v>1765</v>
      </c>
      <c r="G88" s="12">
        <f>VLOOKUP($A88,Sheet1!$B$5:$AZ$428,5,FALSE)</f>
        <v>18328</v>
      </c>
      <c r="H88" s="12">
        <f>VLOOKUP($A88,Sheet1!$B$5:$AZ$428,6,FALSE)</f>
        <v>17978</v>
      </c>
      <c r="I88" s="12">
        <f>VLOOKUP($A88,Sheet1!$B$5:$AZ$428,7,FALSE)</f>
        <v>378848</v>
      </c>
      <c r="J88" s="12">
        <f>VLOOKUP($A88,Sheet1!$B$5:$AZ$428,8,FALSE)</f>
        <v>2592</v>
      </c>
      <c r="K88" s="12">
        <f>VLOOKUP($A88,Sheet1!$B$5:$AZ$428,9,FALSE)</f>
        <v>1801</v>
      </c>
      <c r="L88" s="12">
        <f>VLOOKUP($A88,Sheet1!$B$5:$AZ$428,10,FALSE)</f>
        <v>19442</v>
      </c>
      <c r="M88" s="12">
        <f>VLOOKUP($A88,Sheet1!$B$5:$AZ$428,11,FALSE)</f>
        <v>19332</v>
      </c>
      <c r="N88" s="12">
        <f>VLOOKUP($A88,Sheet1!$B$5:$AZ$428,12,FALSE)</f>
        <v>381646</v>
      </c>
      <c r="O88" s="12">
        <f>VLOOKUP($A88,Sheet1!$B$5:$AZ$428,13,FALSE)</f>
        <v>2819</v>
      </c>
      <c r="P88" s="12">
        <f>VLOOKUP($A88,Sheet1!$B$5:$AZ$428,14,FALSE)</f>
        <v>1635</v>
      </c>
      <c r="Q88" s="12">
        <f>VLOOKUP($A88,Sheet1!$B$5:$AZ$428,15,FALSE)</f>
        <v>18498</v>
      </c>
      <c r="R88" s="12">
        <f>VLOOKUP($A88,Sheet1!$B$5:$AZ$428,16,FALSE)</f>
        <v>18806</v>
      </c>
      <c r="S88" s="12">
        <f>VLOOKUP($A88,Sheet1!$B$5:$AZ$428,17,FALSE)</f>
        <v>385495</v>
      </c>
      <c r="T88" s="12">
        <f>VLOOKUP($A88,Sheet1!$B$5:$AZ$428,18,FALSE)</f>
        <v>3661</v>
      </c>
      <c r="U88" s="12">
        <f>VLOOKUP($A88,Sheet1!$B$5:$AZ$428,19,FALSE)</f>
        <v>1367</v>
      </c>
      <c r="V88" s="12">
        <f>VLOOKUP($A88,Sheet1!$B$5:$AZ$428,20,FALSE)</f>
        <v>19489</v>
      </c>
      <c r="W88" s="12">
        <f>VLOOKUP($A88,Sheet1!$B$5:$AZ$428,21,FALSE)</f>
        <v>19674</v>
      </c>
      <c r="X88" s="12">
        <f>VLOOKUP($A88,Sheet1!$B$5:$AZ$428,22,FALSE)</f>
        <v>390404</v>
      </c>
      <c r="Y88" s="12">
        <f>VLOOKUP($A88,Sheet1!$B$5:$AZ$428,23,FALSE)</f>
        <v>4390</v>
      </c>
      <c r="Z88" s="12">
        <f>VLOOKUP($A88,Sheet1!$B$5:$AZ$428,24,FALSE)</f>
        <v>1649</v>
      </c>
      <c r="AA88" s="12">
        <f>VLOOKUP($A88,Sheet1!$B$5:$AZ$428,25,FALSE)</f>
        <v>20267</v>
      </c>
      <c r="AB88" s="12">
        <f>VLOOKUP($A88,Sheet1!$B$5:$AZ$428,26,FALSE)</f>
        <v>19896</v>
      </c>
      <c r="AC88" s="12">
        <f>VLOOKUP($A88,Sheet1!$B$5:$AZ$428,27,FALSE)</f>
        <v>395461</v>
      </c>
      <c r="AD88" s="12">
        <f>VLOOKUP($A88,Sheet1!$B$5:$AZ$428,28,FALSE)</f>
        <v>4735</v>
      </c>
      <c r="AE88" s="12">
        <f>VLOOKUP($A88,Sheet1!$B$5:$AZ$428,29,FALSE)</f>
        <v>1614</v>
      </c>
      <c r="AF88" s="12">
        <f>VLOOKUP($A88,Sheet1!$B$5:$AZ$428,30,FALSE)</f>
        <v>20277</v>
      </c>
      <c r="AG88" s="12">
        <f>VLOOKUP($A88,Sheet1!$B$5:$AZ$428,31,FALSE)</f>
        <v>20143</v>
      </c>
      <c r="AH88" s="12">
        <f>VLOOKUP($A88,Sheet1!$B$5:$AZ$428,32,FALSE)</f>
        <v>399368</v>
      </c>
      <c r="AI88" s="12">
        <f>VLOOKUP($A88,Sheet1!$B$5:$AZ$428,33,FALSE)</f>
        <v>3870</v>
      </c>
      <c r="AJ88" s="12">
        <f>VLOOKUP($A88,Sheet1!$B$5:$AZ$428,34,FALSE)</f>
        <v>1673</v>
      </c>
      <c r="AK88" s="12">
        <f>VLOOKUP($A88,Sheet1!$B$5:$AZ$428,35,FALSE)</f>
        <v>24391</v>
      </c>
      <c r="AL88" s="12">
        <f>VLOOKUP($A88,Sheet1!$B$5:$AZ$428,36,FALSE)</f>
        <v>24396</v>
      </c>
      <c r="AM88" s="12">
        <f>VLOOKUP($A88,Sheet1!$B$5:$AZ$428,37,FALSE)</f>
        <v>402145</v>
      </c>
      <c r="AN88" s="12">
        <f>VLOOKUP($A88,Sheet1!$B$5:$AZ$428,38,FALSE)</f>
        <v>4783</v>
      </c>
      <c r="AO88" s="12">
        <f>VLOOKUP($A88,Sheet1!$B$5:$AZ$428,39,FALSE)</f>
        <v>3287</v>
      </c>
      <c r="AP88" s="12">
        <f>VLOOKUP($A88,Sheet1!$B$5:$AZ$428,40,FALSE)</f>
        <v>23726</v>
      </c>
      <c r="AQ88" s="12">
        <f>VLOOKUP($A88,Sheet1!$B$5:$AZ$428,41,FALSE)</f>
        <v>23802</v>
      </c>
      <c r="AR88" s="12">
        <f>VLOOKUP($A88,Sheet1!$B$5:$AZ$428,42,FALSE)</f>
        <v>405050</v>
      </c>
      <c r="AS88" s="12">
        <f>VLOOKUP($A88,Sheet1!$B$5:$AZ$428,43,FALSE)</f>
        <v>3995</v>
      </c>
      <c r="AT88" s="12">
        <f>VLOOKUP($A88,Sheet1!$B$5:$AZ$428,44,FALSE)</f>
        <v>2401</v>
      </c>
      <c r="AU88" s="12">
        <f>VLOOKUP($A88,Sheet1!$B$5:$AZ$428,45,FALSE)</f>
        <v>24799</v>
      </c>
      <c r="AV88" s="12">
        <f>VLOOKUP($A88,Sheet1!$B$5:$AZ$428,46,FALSE)</f>
        <v>25018</v>
      </c>
      <c r="AW88" s="12">
        <f>VLOOKUP($A88,Sheet1!$B$5:$AZ$428,47,FALSE)</f>
        <v>406733</v>
      </c>
      <c r="AX88" s="12">
        <f>VLOOKUP($A88,Sheet1!$B$5:$AZ$428,48,FALSE)</f>
        <v>3830</v>
      </c>
      <c r="AY88" s="12">
        <f>VLOOKUP($A88,Sheet1!$B$5:$AZ$428,49,FALSE)</f>
        <v>1383</v>
      </c>
      <c r="AZ88" s="12">
        <f>VLOOKUP($A88,Sheet1!$B$5:$AZ$428,50,FALSE)</f>
        <v>16584</v>
      </c>
      <c r="BA88" s="12">
        <f>VLOOKUP($A88,Sheet1!$B$5:$AZ$428,51,FALSE)</f>
        <v>18126</v>
      </c>
      <c r="BB88" s="12">
        <f>VLOOKUP($A88,Sheet1!$B$5:$BB$428,BB$4,FALSE)</f>
        <v>0</v>
      </c>
      <c r="BC88" s="12">
        <f>VLOOKUP($A88,Sheet1!$B$5:$BB$428,BC$4,FALSE)</f>
        <v>0</v>
      </c>
      <c r="BD88" s="12" t="e">
        <f>VLOOKUP($A88,Sheet1!$B$5:$BB$428,BD$4,FALSE)</f>
        <v>#REF!</v>
      </c>
      <c r="BE88" s="12" t="e">
        <f>VLOOKUP($A88,Sheet1!$B$5:$BB$428,BE$4,FALSE)</f>
        <v>#REF!</v>
      </c>
      <c r="BF88" s="12" t="e">
        <f>VLOOKUP($A88,Sheet1!$B$5:$BB$428,BF$4,FALSE)</f>
        <v>#REF!</v>
      </c>
      <c r="BG88" s="12" t="e">
        <f>VLOOKUP($A88,Sheet1!$B$5:$BB$428,BG$4,FALSE)</f>
        <v>#REF!</v>
      </c>
      <c r="BH88" s="12" t="e">
        <f>VLOOKUP($A88,Sheet1!$B$5:$BB$428,BH$4,FALSE)</f>
        <v>#REF!</v>
      </c>
      <c r="BI88" s="12" t="e">
        <f>VLOOKUP($A88,Sheet1!$B$5:$BB$428,BI$4,FALSE)</f>
        <v>#REF!</v>
      </c>
      <c r="BJ88" s="12" t="e">
        <f>VLOOKUP($A88,Sheet1!$B$5:$BB$428,BJ$4,FALSE)</f>
        <v>#REF!</v>
      </c>
      <c r="BK88" s="12" t="e">
        <f>VLOOKUP($A88,Sheet1!$B$5:$BB$428,BK$4,FALSE)</f>
        <v>#REF!</v>
      </c>
      <c r="BL88" s="12" t="e">
        <f>VLOOKUP($A88,Sheet1!$B$5:$BB$428,BL$4,FALSE)</f>
        <v>#REF!</v>
      </c>
      <c r="BM88" s="12" t="e">
        <f>VLOOKUP($A88,Sheet1!$B$5:$BB$428,BM$4,FALSE)</f>
        <v>#REF!</v>
      </c>
      <c r="BN88" s="12" t="e">
        <f>VLOOKUP($A88,Sheet1!$B$5:$BB$428,BN$4,FALSE)</f>
        <v>#REF!</v>
      </c>
      <c r="BO88" s="12" t="e">
        <f>VLOOKUP($A88,Sheet1!$B$5:$BB$428,BO$4,FALSE)</f>
        <v>#REF!</v>
      </c>
      <c r="BP88" s="12" t="e">
        <f>VLOOKUP($A88,Sheet1!$B$5:$BB$428,BP$4,FALSE)</f>
        <v>#REF!</v>
      </c>
      <c r="BQ88" s="12" t="e">
        <f>VLOOKUP($A88,Sheet1!$B$5:$BB$428,BQ$4,FALSE)</f>
        <v>#REF!</v>
      </c>
      <c r="BR88" s="12" t="e">
        <f>VLOOKUP($A88,Sheet1!$B$5:$BB$428,BR$4,FALSE)</f>
        <v>#REF!</v>
      </c>
      <c r="BS88" s="12" t="e">
        <f>VLOOKUP($A88,Sheet1!$B$5:$BB$428,BS$4,FALSE)</f>
        <v>#REF!</v>
      </c>
      <c r="BT88" s="12" t="e">
        <f>VLOOKUP($A88,Sheet1!$B$5:$BB$428,BT$4,FALSE)</f>
        <v>#REF!</v>
      </c>
      <c r="BU88" s="12" t="e">
        <f>VLOOKUP($A88,Sheet1!$B$5:$BB$428,BU$4,FALSE)</f>
        <v>#REF!</v>
      </c>
    </row>
    <row r="89" spans="1:73" x14ac:dyDescent="0.3">
      <c r="A89" t="s">
        <v>302</v>
      </c>
      <c r="B89" t="str">
        <f>VLOOKUP(A89,classifications!A$3:C$336,3,FALSE)</f>
        <v>Predominantly Rural</v>
      </c>
      <c r="D89" s="12">
        <f>VLOOKUP($A89,Sheet1!$B$5:$AZ$428,2,FALSE)</f>
        <v>334673</v>
      </c>
      <c r="E89" s="12">
        <f>VLOOKUP($A89,Sheet1!$B$5:$AZ$428,3,FALSE)</f>
        <v>1055</v>
      </c>
      <c r="F89" s="12">
        <f>VLOOKUP($A89,Sheet1!$B$5:$AZ$428,4,FALSE)</f>
        <v>394</v>
      </c>
      <c r="G89" s="12">
        <f>VLOOKUP($A89,Sheet1!$B$5:$AZ$428,5,FALSE)</f>
        <v>13751</v>
      </c>
      <c r="H89" s="12">
        <f>VLOOKUP($A89,Sheet1!$B$5:$AZ$428,6,FALSE)</f>
        <v>12199</v>
      </c>
      <c r="I89" s="12">
        <f>VLOOKUP($A89,Sheet1!$B$5:$AZ$428,7,FALSE)</f>
        <v>335901</v>
      </c>
      <c r="J89" s="12">
        <f>VLOOKUP($A89,Sheet1!$B$5:$AZ$428,8,FALSE)</f>
        <v>792</v>
      </c>
      <c r="K89" s="12">
        <f>VLOOKUP($A89,Sheet1!$B$5:$AZ$428,9,FALSE)</f>
        <v>494</v>
      </c>
      <c r="L89" s="12">
        <f>VLOOKUP($A89,Sheet1!$B$5:$AZ$428,10,FALSE)</f>
        <v>14769</v>
      </c>
      <c r="M89" s="12">
        <f>VLOOKUP($A89,Sheet1!$B$5:$AZ$428,11,FALSE)</f>
        <v>13462</v>
      </c>
      <c r="N89" s="12">
        <f>VLOOKUP($A89,Sheet1!$B$5:$AZ$428,12,FALSE)</f>
        <v>336072</v>
      </c>
      <c r="O89" s="12">
        <f>VLOOKUP($A89,Sheet1!$B$5:$AZ$428,13,FALSE)</f>
        <v>806</v>
      </c>
      <c r="P89" s="12">
        <f>VLOOKUP($A89,Sheet1!$B$5:$AZ$428,14,FALSE)</f>
        <v>551</v>
      </c>
      <c r="Q89" s="12">
        <f>VLOOKUP($A89,Sheet1!$B$5:$AZ$428,15,FALSE)</f>
        <v>14093</v>
      </c>
      <c r="R89" s="12">
        <f>VLOOKUP($A89,Sheet1!$B$5:$AZ$428,16,FALSE)</f>
        <v>13374</v>
      </c>
      <c r="S89" s="12">
        <f>VLOOKUP($A89,Sheet1!$B$5:$AZ$428,17,FALSE)</f>
        <v>337242</v>
      </c>
      <c r="T89" s="12">
        <f>VLOOKUP($A89,Sheet1!$B$5:$AZ$428,18,FALSE)</f>
        <v>971</v>
      </c>
      <c r="U89" s="12">
        <f>VLOOKUP($A89,Sheet1!$B$5:$AZ$428,19,FALSE)</f>
        <v>644</v>
      </c>
      <c r="V89" s="12">
        <f>VLOOKUP($A89,Sheet1!$B$5:$AZ$428,20,FALSE)</f>
        <v>15093</v>
      </c>
      <c r="W89" s="12">
        <f>VLOOKUP($A89,Sheet1!$B$5:$AZ$428,21,FALSE)</f>
        <v>13792</v>
      </c>
      <c r="X89" s="12">
        <f>VLOOKUP($A89,Sheet1!$B$5:$AZ$428,22,FALSE)</f>
        <v>336756</v>
      </c>
      <c r="Y89" s="12">
        <f>VLOOKUP($A89,Sheet1!$B$5:$AZ$428,23,FALSE)</f>
        <v>931</v>
      </c>
      <c r="Z89" s="12">
        <f>VLOOKUP($A89,Sheet1!$B$5:$AZ$428,24,FALSE)</f>
        <v>597</v>
      </c>
      <c r="AA89" s="12">
        <f>VLOOKUP($A89,Sheet1!$B$5:$AZ$428,25,FALSE)</f>
        <v>13993</v>
      </c>
      <c r="AB89" s="12">
        <f>VLOOKUP($A89,Sheet1!$B$5:$AZ$428,26,FALSE)</f>
        <v>13799</v>
      </c>
      <c r="AC89" s="12">
        <f>VLOOKUP($A89,Sheet1!$B$5:$AZ$428,27,FALSE)</f>
        <v>337804</v>
      </c>
      <c r="AD89" s="12">
        <f>VLOOKUP($A89,Sheet1!$B$5:$AZ$428,28,FALSE)</f>
        <v>885</v>
      </c>
      <c r="AE89" s="12">
        <f>VLOOKUP($A89,Sheet1!$B$5:$AZ$428,29,FALSE)</f>
        <v>653</v>
      </c>
      <c r="AF89" s="12">
        <f>VLOOKUP($A89,Sheet1!$B$5:$AZ$428,30,FALSE)</f>
        <v>14713</v>
      </c>
      <c r="AG89" s="12">
        <f>VLOOKUP($A89,Sheet1!$B$5:$AZ$428,31,FALSE)</f>
        <v>13043</v>
      </c>
      <c r="AH89" s="12">
        <f>VLOOKUP($A89,Sheet1!$B$5:$AZ$428,32,FALSE)</f>
        <v>338061</v>
      </c>
      <c r="AI89" s="12">
        <f>VLOOKUP($A89,Sheet1!$B$5:$AZ$428,33,FALSE)</f>
        <v>890</v>
      </c>
      <c r="AJ89" s="12">
        <f>VLOOKUP($A89,Sheet1!$B$5:$AZ$428,34,FALSE)</f>
        <v>790</v>
      </c>
      <c r="AK89" s="12">
        <f>VLOOKUP($A89,Sheet1!$B$5:$AZ$428,35,FALSE)</f>
        <v>15977</v>
      </c>
      <c r="AL89" s="12">
        <f>VLOOKUP($A89,Sheet1!$B$5:$AZ$428,36,FALSE)</f>
        <v>14774</v>
      </c>
      <c r="AM89" s="12">
        <f>VLOOKUP($A89,Sheet1!$B$5:$AZ$428,37,FALSE)</f>
        <v>339614</v>
      </c>
      <c r="AN89" s="12">
        <f>VLOOKUP($A89,Sheet1!$B$5:$AZ$428,38,FALSE)</f>
        <v>923</v>
      </c>
      <c r="AO89" s="12">
        <f>VLOOKUP($A89,Sheet1!$B$5:$AZ$428,39,FALSE)</f>
        <v>544</v>
      </c>
      <c r="AP89" s="12">
        <f>VLOOKUP($A89,Sheet1!$B$5:$AZ$428,40,FALSE)</f>
        <v>16381</v>
      </c>
      <c r="AQ89" s="12">
        <f>VLOOKUP($A89,Sheet1!$B$5:$AZ$428,41,FALSE)</f>
        <v>13876</v>
      </c>
      <c r="AR89" s="12">
        <f>VLOOKUP($A89,Sheet1!$B$5:$AZ$428,42,FALSE)</f>
        <v>341173</v>
      </c>
      <c r="AS89" s="12">
        <f>VLOOKUP($A89,Sheet1!$B$5:$AZ$428,43,FALSE)</f>
        <v>776</v>
      </c>
      <c r="AT89" s="12">
        <f>VLOOKUP($A89,Sheet1!$B$5:$AZ$428,44,FALSE)</f>
        <v>574</v>
      </c>
      <c r="AU89" s="12">
        <f>VLOOKUP($A89,Sheet1!$B$5:$AZ$428,45,FALSE)</f>
        <v>16340</v>
      </c>
      <c r="AV89" s="12">
        <f>VLOOKUP($A89,Sheet1!$B$5:$AZ$428,46,FALSE)</f>
        <v>13906</v>
      </c>
      <c r="AW89" s="12">
        <f>VLOOKUP($A89,Sheet1!$B$5:$AZ$428,47,FALSE)</f>
        <v>343201</v>
      </c>
      <c r="AX89" s="12">
        <f>VLOOKUP($A89,Sheet1!$B$5:$AZ$428,48,FALSE)</f>
        <v>725</v>
      </c>
      <c r="AY89" s="12">
        <f>VLOOKUP($A89,Sheet1!$B$5:$AZ$428,49,FALSE)</f>
        <v>373</v>
      </c>
      <c r="AZ89" s="12">
        <f>VLOOKUP($A89,Sheet1!$B$5:$AZ$428,50,FALSE)</f>
        <v>15103</v>
      </c>
      <c r="BA89" s="12">
        <f>VLOOKUP($A89,Sheet1!$B$5:$AZ$428,51,FALSE)</f>
        <v>12172</v>
      </c>
      <c r="BB89" s="12">
        <f>VLOOKUP($A89,Sheet1!$B$5:$BB$428,BB$4,FALSE)</f>
        <v>0</v>
      </c>
      <c r="BC89" s="12">
        <f>VLOOKUP($A89,Sheet1!$B$5:$BB$428,BC$4,FALSE)</f>
        <v>0</v>
      </c>
      <c r="BD89" s="12" t="e">
        <f>VLOOKUP($A89,Sheet1!$B$5:$BB$428,BD$4,FALSE)</f>
        <v>#REF!</v>
      </c>
      <c r="BE89" s="12" t="e">
        <f>VLOOKUP($A89,Sheet1!$B$5:$BB$428,BE$4,FALSE)</f>
        <v>#REF!</v>
      </c>
      <c r="BF89" s="12" t="e">
        <f>VLOOKUP($A89,Sheet1!$B$5:$BB$428,BF$4,FALSE)</f>
        <v>#REF!</v>
      </c>
      <c r="BG89" s="12" t="e">
        <f>VLOOKUP($A89,Sheet1!$B$5:$BB$428,BG$4,FALSE)</f>
        <v>#REF!</v>
      </c>
      <c r="BH89" s="12" t="e">
        <f>VLOOKUP($A89,Sheet1!$B$5:$BB$428,BH$4,FALSE)</f>
        <v>#REF!</v>
      </c>
      <c r="BI89" s="12" t="e">
        <f>VLOOKUP($A89,Sheet1!$B$5:$BB$428,BI$4,FALSE)</f>
        <v>#REF!</v>
      </c>
      <c r="BJ89" s="12" t="e">
        <f>VLOOKUP($A89,Sheet1!$B$5:$BB$428,BJ$4,FALSE)</f>
        <v>#REF!</v>
      </c>
      <c r="BK89" s="12" t="e">
        <f>VLOOKUP($A89,Sheet1!$B$5:$BB$428,BK$4,FALSE)</f>
        <v>#REF!</v>
      </c>
      <c r="BL89" s="12" t="e">
        <f>VLOOKUP($A89,Sheet1!$B$5:$BB$428,BL$4,FALSE)</f>
        <v>#REF!</v>
      </c>
      <c r="BM89" s="12" t="e">
        <f>VLOOKUP($A89,Sheet1!$B$5:$BB$428,BM$4,FALSE)</f>
        <v>#REF!</v>
      </c>
      <c r="BN89" s="12" t="e">
        <f>VLOOKUP($A89,Sheet1!$B$5:$BB$428,BN$4,FALSE)</f>
        <v>#REF!</v>
      </c>
      <c r="BO89" s="12" t="e">
        <f>VLOOKUP($A89,Sheet1!$B$5:$BB$428,BO$4,FALSE)</f>
        <v>#REF!</v>
      </c>
      <c r="BP89" s="12" t="e">
        <f>VLOOKUP($A89,Sheet1!$B$5:$BB$428,BP$4,FALSE)</f>
        <v>#REF!</v>
      </c>
      <c r="BQ89" s="12" t="e">
        <f>VLOOKUP($A89,Sheet1!$B$5:$BB$428,BQ$4,FALSE)</f>
        <v>#REF!</v>
      </c>
      <c r="BR89" s="12" t="e">
        <f>VLOOKUP($A89,Sheet1!$B$5:$BB$428,BR$4,FALSE)</f>
        <v>#REF!</v>
      </c>
      <c r="BS89" s="12" t="e">
        <f>VLOOKUP($A89,Sheet1!$B$5:$BB$428,BS$4,FALSE)</f>
        <v>#REF!</v>
      </c>
      <c r="BT89" s="12" t="e">
        <f>VLOOKUP($A89,Sheet1!$B$5:$BB$428,BT$4,FALSE)</f>
        <v>#REF!</v>
      </c>
      <c r="BU89" s="12" t="e">
        <f>VLOOKUP($A89,Sheet1!$B$5:$BB$428,BU$4,FALSE)</f>
        <v>#REF!</v>
      </c>
    </row>
    <row r="90" spans="1:73" x14ac:dyDescent="0.3">
      <c r="A90" t="s">
        <v>304</v>
      </c>
      <c r="B90" t="str">
        <f>VLOOKUP(A90,classifications!A$3:C$336,3,FALSE)</f>
        <v>Urban with Significant Rural</v>
      </c>
      <c r="D90" s="12">
        <f>VLOOKUP($A90,Sheet1!$B$5:$AZ$428,2,FALSE)</f>
        <v>113858</v>
      </c>
      <c r="E90" s="12">
        <f>VLOOKUP($A90,Sheet1!$B$5:$AZ$428,3,FALSE)</f>
        <v>614</v>
      </c>
      <c r="F90" s="12">
        <f>VLOOKUP($A90,Sheet1!$B$5:$AZ$428,4,FALSE)</f>
        <v>262</v>
      </c>
      <c r="G90" s="12">
        <f>VLOOKUP($A90,Sheet1!$B$5:$AZ$428,5,FALSE)</f>
        <v>4407</v>
      </c>
      <c r="H90" s="12">
        <f>VLOOKUP($A90,Sheet1!$B$5:$AZ$428,6,FALSE)</f>
        <v>4389</v>
      </c>
      <c r="I90" s="12">
        <f>VLOOKUP($A90,Sheet1!$B$5:$AZ$428,7,FALSE)</f>
        <v>114487</v>
      </c>
      <c r="J90" s="12">
        <f>VLOOKUP($A90,Sheet1!$B$5:$AZ$428,8,FALSE)</f>
        <v>547</v>
      </c>
      <c r="K90" s="12">
        <f>VLOOKUP($A90,Sheet1!$B$5:$AZ$428,9,FALSE)</f>
        <v>226</v>
      </c>
      <c r="L90" s="12">
        <f>VLOOKUP($A90,Sheet1!$B$5:$AZ$428,10,FALSE)</f>
        <v>4227</v>
      </c>
      <c r="M90" s="12">
        <f>VLOOKUP($A90,Sheet1!$B$5:$AZ$428,11,FALSE)</f>
        <v>4442</v>
      </c>
      <c r="N90" s="12">
        <f>VLOOKUP($A90,Sheet1!$B$5:$AZ$428,12,FALSE)</f>
        <v>114940</v>
      </c>
      <c r="O90" s="12">
        <f>VLOOKUP($A90,Sheet1!$B$5:$AZ$428,13,FALSE)</f>
        <v>579</v>
      </c>
      <c r="P90" s="12">
        <f>VLOOKUP($A90,Sheet1!$B$5:$AZ$428,14,FALSE)</f>
        <v>341</v>
      </c>
      <c r="Q90" s="12">
        <f>VLOOKUP($A90,Sheet1!$B$5:$AZ$428,15,FALSE)</f>
        <v>4417</v>
      </c>
      <c r="R90" s="12">
        <f>VLOOKUP($A90,Sheet1!$B$5:$AZ$428,16,FALSE)</f>
        <v>4485</v>
      </c>
      <c r="S90" s="12">
        <f>VLOOKUP($A90,Sheet1!$B$5:$AZ$428,17,FALSE)</f>
        <v>115720</v>
      </c>
      <c r="T90" s="12">
        <f>VLOOKUP($A90,Sheet1!$B$5:$AZ$428,18,FALSE)</f>
        <v>675</v>
      </c>
      <c r="U90" s="12">
        <f>VLOOKUP($A90,Sheet1!$B$5:$AZ$428,19,FALSE)</f>
        <v>293</v>
      </c>
      <c r="V90" s="12">
        <f>VLOOKUP($A90,Sheet1!$B$5:$AZ$428,20,FALSE)</f>
        <v>4431</v>
      </c>
      <c r="W90" s="12">
        <f>VLOOKUP($A90,Sheet1!$B$5:$AZ$428,21,FALSE)</f>
        <v>4537</v>
      </c>
      <c r="X90" s="12">
        <f>VLOOKUP($A90,Sheet1!$B$5:$AZ$428,22,FALSE)</f>
        <v>116196</v>
      </c>
      <c r="Y90" s="12">
        <f>VLOOKUP($A90,Sheet1!$B$5:$AZ$428,23,FALSE)</f>
        <v>940</v>
      </c>
      <c r="Z90" s="12">
        <f>VLOOKUP($A90,Sheet1!$B$5:$AZ$428,24,FALSE)</f>
        <v>353</v>
      </c>
      <c r="AA90" s="12">
        <f>VLOOKUP($A90,Sheet1!$B$5:$AZ$428,25,FALSE)</f>
        <v>4245</v>
      </c>
      <c r="AB90" s="12">
        <f>VLOOKUP($A90,Sheet1!$B$5:$AZ$428,26,FALSE)</f>
        <v>4684</v>
      </c>
      <c r="AC90" s="12">
        <f>VLOOKUP($A90,Sheet1!$B$5:$AZ$428,27,FALSE)</f>
        <v>116937</v>
      </c>
      <c r="AD90" s="12">
        <f>VLOOKUP($A90,Sheet1!$B$5:$AZ$428,28,FALSE)</f>
        <v>1013</v>
      </c>
      <c r="AE90" s="12">
        <f>VLOOKUP($A90,Sheet1!$B$5:$AZ$428,29,FALSE)</f>
        <v>373</v>
      </c>
      <c r="AF90" s="12">
        <f>VLOOKUP($A90,Sheet1!$B$5:$AZ$428,30,FALSE)</f>
        <v>4176</v>
      </c>
      <c r="AG90" s="12">
        <f>VLOOKUP($A90,Sheet1!$B$5:$AZ$428,31,FALSE)</f>
        <v>4428</v>
      </c>
      <c r="AH90" s="12">
        <f>VLOOKUP($A90,Sheet1!$B$5:$AZ$428,32,FALSE)</f>
        <v>117552</v>
      </c>
      <c r="AI90" s="12">
        <f>VLOOKUP($A90,Sheet1!$B$5:$AZ$428,33,FALSE)</f>
        <v>825</v>
      </c>
      <c r="AJ90" s="12">
        <f>VLOOKUP($A90,Sheet1!$B$5:$AZ$428,34,FALSE)</f>
        <v>358</v>
      </c>
      <c r="AK90" s="12">
        <f>VLOOKUP($A90,Sheet1!$B$5:$AZ$428,35,FALSE)</f>
        <v>5163</v>
      </c>
      <c r="AL90" s="12">
        <f>VLOOKUP($A90,Sheet1!$B$5:$AZ$428,36,FALSE)</f>
        <v>5190</v>
      </c>
      <c r="AM90" s="12">
        <f>VLOOKUP($A90,Sheet1!$B$5:$AZ$428,37,FALSE)</f>
        <v>118574</v>
      </c>
      <c r="AN90" s="12">
        <f>VLOOKUP($A90,Sheet1!$B$5:$AZ$428,38,FALSE)</f>
        <v>968</v>
      </c>
      <c r="AO90" s="12">
        <f>VLOOKUP($A90,Sheet1!$B$5:$AZ$428,39,FALSE)</f>
        <v>572</v>
      </c>
      <c r="AP90" s="12">
        <f>VLOOKUP($A90,Sheet1!$B$5:$AZ$428,40,FALSE)</f>
        <v>5362</v>
      </c>
      <c r="AQ90" s="12">
        <f>VLOOKUP($A90,Sheet1!$B$5:$AZ$428,41,FALSE)</f>
        <v>5035</v>
      </c>
      <c r="AR90" s="12">
        <f>VLOOKUP($A90,Sheet1!$B$5:$AZ$428,42,FALSE)</f>
        <v>119754</v>
      </c>
      <c r="AS90" s="12">
        <f>VLOOKUP($A90,Sheet1!$B$5:$AZ$428,43,FALSE)</f>
        <v>785</v>
      </c>
      <c r="AT90" s="12">
        <f>VLOOKUP($A90,Sheet1!$B$5:$AZ$428,44,FALSE)</f>
        <v>397</v>
      </c>
      <c r="AU90" s="12">
        <f>VLOOKUP($A90,Sheet1!$B$5:$AZ$428,45,FALSE)</f>
        <v>5700</v>
      </c>
      <c r="AV90" s="12">
        <f>VLOOKUP($A90,Sheet1!$B$5:$AZ$428,46,FALSE)</f>
        <v>5186</v>
      </c>
      <c r="AW90" s="12">
        <f>VLOOKUP($A90,Sheet1!$B$5:$AZ$428,47,FALSE)</f>
        <v>120923</v>
      </c>
      <c r="AX90" s="12">
        <f>VLOOKUP($A90,Sheet1!$B$5:$AZ$428,48,FALSE)</f>
        <v>720</v>
      </c>
      <c r="AY90" s="12">
        <f>VLOOKUP($A90,Sheet1!$B$5:$AZ$428,49,FALSE)</f>
        <v>278</v>
      </c>
      <c r="AZ90" s="12">
        <f>VLOOKUP($A90,Sheet1!$B$5:$AZ$428,50,FALSE)</f>
        <v>5154</v>
      </c>
      <c r="BA90" s="12">
        <f>VLOOKUP($A90,Sheet1!$B$5:$AZ$428,51,FALSE)</f>
        <v>4506</v>
      </c>
      <c r="BB90" s="12">
        <f>VLOOKUP($A90,Sheet1!$B$5:$BB$428,BB$4,FALSE)</f>
        <v>0</v>
      </c>
      <c r="BC90" s="12">
        <f>VLOOKUP($A90,Sheet1!$B$5:$BB$428,BC$4,FALSE)</f>
        <v>0</v>
      </c>
      <c r="BD90" s="12" t="e">
        <f>VLOOKUP($A90,Sheet1!$B$5:$BB$428,BD$4,FALSE)</f>
        <v>#REF!</v>
      </c>
      <c r="BE90" s="12" t="e">
        <f>VLOOKUP($A90,Sheet1!$B$5:$BB$428,BE$4,FALSE)</f>
        <v>#REF!</v>
      </c>
      <c r="BF90" s="12" t="e">
        <f>VLOOKUP($A90,Sheet1!$B$5:$BB$428,BF$4,FALSE)</f>
        <v>#REF!</v>
      </c>
      <c r="BG90" s="12" t="e">
        <f>VLOOKUP($A90,Sheet1!$B$5:$BB$428,BG$4,FALSE)</f>
        <v>#REF!</v>
      </c>
      <c r="BH90" s="12" t="e">
        <f>VLOOKUP($A90,Sheet1!$B$5:$BB$428,BH$4,FALSE)</f>
        <v>#REF!</v>
      </c>
      <c r="BI90" s="12" t="e">
        <f>VLOOKUP($A90,Sheet1!$B$5:$BB$428,BI$4,FALSE)</f>
        <v>#REF!</v>
      </c>
      <c r="BJ90" s="12" t="e">
        <f>VLOOKUP($A90,Sheet1!$B$5:$BB$428,BJ$4,FALSE)</f>
        <v>#REF!</v>
      </c>
      <c r="BK90" s="12" t="e">
        <f>VLOOKUP($A90,Sheet1!$B$5:$BB$428,BK$4,FALSE)</f>
        <v>#REF!</v>
      </c>
      <c r="BL90" s="12" t="e">
        <f>VLOOKUP($A90,Sheet1!$B$5:$BB$428,BL$4,FALSE)</f>
        <v>#REF!</v>
      </c>
      <c r="BM90" s="12" t="e">
        <f>VLOOKUP($A90,Sheet1!$B$5:$BB$428,BM$4,FALSE)</f>
        <v>#REF!</v>
      </c>
      <c r="BN90" s="12" t="e">
        <f>VLOOKUP($A90,Sheet1!$B$5:$BB$428,BN$4,FALSE)</f>
        <v>#REF!</v>
      </c>
      <c r="BO90" s="12" t="e">
        <f>VLOOKUP($A90,Sheet1!$B$5:$BB$428,BO$4,FALSE)</f>
        <v>#REF!</v>
      </c>
      <c r="BP90" s="12" t="e">
        <f>VLOOKUP($A90,Sheet1!$B$5:$BB$428,BP$4,FALSE)</f>
        <v>#REF!</v>
      </c>
      <c r="BQ90" s="12" t="e">
        <f>VLOOKUP($A90,Sheet1!$B$5:$BB$428,BQ$4,FALSE)</f>
        <v>#REF!</v>
      </c>
      <c r="BR90" s="12" t="e">
        <f>VLOOKUP($A90,Sheet1!$B$5:$BB$428,BR$4,FALSE)</f>
        <v>#REF!</v>
      </c>
      <c r="BS90" s="12" t="e">
        <f>VLOOKUP($A90,Sheet1!$B$5:$BB$428,BS$4,FALSE)</f>
        <v>#REF!</v>
      </c>
      <c r="BT90" s="12" t="e">
        <f>VLOOKUP($A90,Sheet1!$B$5:$BB$428,BT$4,FALSE)</f>
        <v>#REF!</v>
      </c>
      <c r="BU90" s="12" t="e">
        <f>VLOOKUP($A90,Sheet1!$B$5:$BB$428,BU$4,FALSE)</f>
        <v>#REF!</v>
      </c>
    </row>
    <row r="91" spans="1:73" x14ac:dyDescent="0.3">
      <c r="A91" t="s">
        <v>306</v>
      </c>
      <c r="B91" t="str">
        <f>VLOOKUP(A91,classifications!A$3:C$336,3,FALSE)</f>
        <v>Predominantly Urban</v>
      </c>
      <c r="D91" s="12">
        <f>VLOOKUP($A91,Sheet1!$B$5:$AZ$428,2,FALSE)</f>
        <v>99308</v>
      </c>
      <c r="E91" s="12">
        <f>VLOOKUP($A91,Sheet1!$B$5:$AZ$428,3,FALSE)</f>
        <v>686</v>
      </c>
      <c r="F91" s="12">
        <f>VLOOKUP($A91,Sheet1!$B$5:$AZ$428,4,FALSE)</f>
        <v>752</v>
      </c>
      <c r="G91" s="12">
        <f>VLOOKUP($A91,Sheet1!$B$5:$AZ$428,5,FALSE)</f>
        <v>5697</v>
      </c>
      <c r="H91" s="12">
        <f>VLOOKUP($A91,Sheet1!$B$5:$AZ$428,6,FALSE)</f>
        <v>4856</v>
      </c>
      <c r="I91" s="12">
        <f>VLOOKUP($A91,Sheet1!$B$5:$AZ$428,7,FALSE)</f>
        <v>99901</v>
      </c>
      <c r="J91" s="12">
        <f>VLOOKUP($A91,Sheet1!$B$5:$AZ$428,8,FALSE)</f>
        <v>632</v>
      </c>
      <c r="K91" s="12">
        <f>VLOOKUP($A91,Sheet1!$B$5:$AZ$428,9,FALSE)</f>
        <v>630</v>
      </c>
      <c r="L91" s="12">
        <f>VLOOKUP($A91,Sheet1!$B$5:$AZ$428,10,FALSE)</f>
        <v>6158</v>
      </c>
      <c r="M91" s="12">
        <f>VLOOKUP($A91,Sheet1!$B$5:$AZ$428,11,FALSE)</f>
        <v>5538</v>
      </c>
      <c r="N91" s="12">
        <f>VLOOKUP($A91,Sheet1!$B$5:$AZ$428,12,FALSE)</f>
        <v>100363</v>
      </c>
      <c r="O91" s="12">
        <f>VLOOKUP($A91,Sheet1!$B$5:$AZ$428,13,FALSE)</f>
        <v>641</v>
      </c>
      <c r="P91" s="12">
        <f>VLOOKUP($A91,Sheet1!$B$5:$AZ$428,14,FALSE)</f>
        <v>516</v>
      </c>
      <c r="Q91" s="12">
        <f>VLOOKUP($A91,Sheet1!$B$5:$AZ$428,15,FALSE)</f>
        <v>5804</v>
      </c>
      <c r="R91" s="12">
        <f>VLOOKUP($A91,Sheet1!$B$5:$AZ$428,16,FALSE)</f>
        <v>5260</v>
      </c>
      <c r="S91" s="12">
        <f>VLOOKUP($A91,Sheet1!$B$5:$AZ$428,17,FALSE)</f>
        <v>101340</v>
      </c>
      <c r="T91" s="12">
        <f>VLOOKUP($A91,Sheet1!$B$5:$AZ$428,18,FALSE)</f>
        <v>701</v>
      </c>
      <c r="U91" s="12">
        <f>VLOOKUP($A91,Sheet1!$B$5:$AZ$428,19,FALSE)</f>
        <v>435</v>
      </c>
      <c r="V91" s="12">
        <f>VLOOKUP($A91,Sheet1!$B$5:$AZ$428,20,FALSE)</f>
        <v>6247</v>
      </c>
      <c r="W91" s="12">
        <f>VLOOKUP($A91,Sheet1!$B$5:$AZ$428,21,FALSE)</f>
        <v>5448</v>
      </c>
      <c r="X91" s="12">
        <f>VLOOKUP($A91,Sheet1!$B$5:$AZ$428,22,FALSE)</f>
        <v>102204</v>
      </c>
      <c r="Y91" s="12">
        <f>VLOOKUP($A91,Sheet1!$B$5:$AZ$428,23,FALSE)</f>
        <v>693</v>
      </c>
      <c r="Z91" s="12">
        <f>VLOOKUP($A91,Sheet1!$B$5:$AZ$428,24,FALSE)</f>
        <v>368</v>
      </c>
      <c r="AA91" s="12">
        <f>VLOOKUP($A91,Sheet1!$B$5:$AZ$428,25,FALSE)</f>
        <v>6155</v>
      </c>
      <c r="AB91" s="12">
        <f>VLOOKUP($A91,Sheet1!$B$5:$AZ$428,26,FALSE)</f>
        <v>5383</v>
      </c>
      <c r="AC91" s="12">
        <f>VLOOKUP($A91,Sheet1!$B$5:$AZ$428,27,FALSE)</f>
        <v>103003</v>
      </c>
      <c r="AD91" s="12">
        <f>VLOOKUP($A91,Sheet1!$B$5:$AZ$428,28,FALSE)</f>
        <v>804</v>
      </c>
      <c r="AE91" s="12">
        <f>VLOOKUP($A91,Sheet1!$B$5:$AZ$428,29,FALSE)</f>
        <v>338</v>
      </c>
      <c r="AF91" s="12">
        <f>VLOOKUP($A91,Sheet1!$B$5:$AZ$428,30,FALSE)</f>
        <v>5913</v>
      </c>
      <c r="AG91" s="12">
        <f>VLOOKUP($A91,Sheet1!$B$5:$AZ$428,31,FALSE)</f>
        <v>5373</v>
      </c>
      <c r="AH91" s="12">
        <f>VLOOKUP($A91,Sheet1!$B$5:$AZ$428,32,FALSE)</f>
        <v>103251</v>
      </c>
      <c r="AI91" s="12">
        <f>VLOOKUP($A91,Sheet1!$B$5:$AZ$428,33,FALSE)</f>
        <v>673</v>
      </c>
      <c r="AJ91" s="12">
        <f>VLOOKUP($A91,Sheet1!$B$5:$AZ$428,34,FALSE)</f>
        <v>383</v>
      </c>
      <c r="AK91" s="12">
        <f>VLOOKUP($A91,Sheet1!$B$5:$AZ$428,35,FALSE)</f>
        <v>6228</v>
      </c>
      <c r="AL91" s="12">
        <f>VLOOKUP($A91,Sheet1!$B$5:$AZ$428,36,FALSE)</f>
        <v>5982</v>
      </c>
      <c r="AM91" s="12">
        <f>VLOOKUP($A91,Sheet1!$B$5:$AZ$428,37,FALSE)</f>
        <v>103160</v>
      </c>
      <c r="AN91" s="12">
        <f>VLOOKUP($A91,Sheet1!$B$5:$AZ$428,38,FALSE)</f>
        <v>741</v>
      </c>
      <c r="AO91" s="12">
        <f>VLOOKUP($A91,Sheet1!$B$5:$AZ$428,39,FALSE)</f>
        <v>473</v>
      </c>
      <c r="AP91" s="12">
        <f>VLOOKUP($A91,Sheet1!$B$5:$AZ$428,40,FALSE)</f>
        <v>6075</v>
      </c>
      <c r="AQ91" s="12">
        <f>VLOOKUP($A91,Sheet1!$B$5:$AZ$428,41,FALSE)</f>
        <v>6009</v>
      </c>
      <c r="AR91" s="12">
        <f>VLOOKUP($A91,Sheet1!$B$5:$AZ$428,42,FALSE)</f>
        <v>103745</v>
      </c>
      <c r="AS91" s="12">
        <f>VLOOKUP($A91,Sheet1!$B$5:$AZ$428,43,FALSE)</f>
        <v>735</v>
      </c>
      <c r="AT91" s="12">
        <f>VLOOKUP($A91,Sheet1!$B$5:$AZ$428,44,FALSE)</f>
        <v>398</v>
      </c>
      <c r="AU91" s="12">
        <f>VLOOKUP($A91,Sheet1!$B$5:$AZ$428,45,FALSE)</f>
        <v>6482</v>
      </c>
      <c r="AV91" s="12">
        <f>VLOOKUP($A91,Sheet1!$B$5:$AZ$428,46,FALSE)</f>
        <v>5863</v>
      </c>
      <c r="AW91" s="12">
        <f>VLOOKUP($A91,Sheet1!$B$5:$AZ$428,47,FALSE)</f>
        <v>103324</v>
      </c>
      <c r="AX91" s="12">
        <f>VLOOKUP($A91,Sheet1!$B$5:$AZ$428,48,FALSE)</f>
        <v>690</v>
      </c>
      <c r="AY91" s="12">
        <f>VLOOKUP($A91,Sheet1!$B$5:$AZ$428,49,FALSE)</f>
        <v>378</v>
      </c>
      <c r="AZ91" s="12">
        <f>VLOOKUP($A91,Sheet1!$B$5:$AZ$428,50,FALSE)</f>
        <v>5351</v>
      </c>
      <c r="BA91" s="12">
        <f>VLOOKUP($A91,Sheet1!$B$5:$AZ$428,51,FALSE)</f>
        <v>5688</v>
      </c>
      <c r="BB91" s="12">
        <f>VLOOKUP($A91,Sheet1!$B$5:$BB$428,BB$4,FALSE)</f>
        <v>0</v>
      </c>
      <c r="BC91" s="12">
        <f>VLOOKUP($A91,Sheet1!$B$5:$BB$428,BC$4,FALSE)</f>
        <v>0</v>
      </c>
      <c r="BD91" s="12" t="e">
        <f>VLOOKUP($A91,Sheet1!$B$5:$BB$428,BD$4,FALSE)</f>
        <v>#REF!</v>
      </c>
      <c r="BE91" s="12" t="e">
        <f>VLOOKUP($A91,Sheet1!$B$5:$BB$428,BE$4,FALSE)</f>
        <v>#REF!</v>
      </c>
      <c r="BF91" s="12" t="e">
        <f>VLOOKUP($A91,Sheet1!$B$5:$BB$428,BF$4,FALSE)</f>
        <v>#REF!</v>
      </c>
      <c r="BG91" s="12" t="e">
        <f>VLOOKUP($A91,Sheet1!$B$5:$BB$428,BG$4,FALSE)</f>
        <v>#REF!</v>
      </c>
      <c r="BH91" s="12" t="e">
        <f>VLOOKUP($A91,Sheet1!$B$5:$BB$428,BH$4,FALSE)</f>
        <v>#REF!</v>
      </c>
      <c r="BI91" s="12" t="e">
        <f>VLOOKUP($A91,Sheet1!$B$5:$BB$428,BI$4,FALSE)</f>
        <v>#REF!</v>
      </c>
      <c r="BJ91" s="12" t="e">
        <f>VLOOKUP($A91,Sheet1!$B$5:$BB$428,BJ$4,FALSE)</f>
        <v>#REF!</v>
      </c>
      <c r="BK91" s="12" t="e">
        <f>VLOOKUP($A91,Sheet1!$B$5:$BB$428,BK$4,FALSE)</f>
        <v>#REF!</v>
      </c>
      <c r="BL91" s="12" t="e">
        <f>VLOOKUP($A91,Sheet1!$B$5:$BB$428,BL$4,FALSE)</f>
        <v>#REF!</v>
      </c>
      <c r="BM91" s="12" t="e">
        <f>VLOOKUP($A91,Sheet1!$B$5:$BB$428,BM$4,FALSE)</f>
        <v>#REF!</v>
      </c>
      <c r="BN91" s="12" t="e">
        <f>VLOOKUP($A91,Sheet1!$B$5:$BB$428,BN$4,FALSE)</f>
        <v>#REF!</v>
      </c>
      <c r="BO91" s="12" t="e">
        <f>VLOOKUP($A91,Sheet1!$B$5:$BB$428,BO$4,FALSE)</f>
        <v>#REF!</v>
      </c>
      <c r="BP91" s="12" t="e">
        <f>VLOOKUP($A91,Sheet1!$B$5:$BB$428,BP$4,FALSE)</f>
        <v>#REF!</v>
      </c>
      <c r="BQ91" s="12" t="e">
        <f>VLOOKUP($A91,Sheet1!$B$5:$BB$428,BQ$4,FALSE)</f>
        <v>#REF!</v>
      </c>
      <c r="BR91" s="12" t="e">
        <f>VLOOKUP($A91,Sheet1!$B$5:$BB$428,BR$4,FALSE)</f>
        <v>#REF!</v>
      </c>
      <c r="BS91" s="12" t="e">
        <f>VLOOKUP($A91,Sheet1!$B$5:$BB$428,BS$4,FALSE)</f>
        <v>#REF!</v>
      </c>
      <c r="BT91" s="12" t="e">
        <f>VLOOKUP($A91,Sheet1!$B$5:$BB$428,BT$4,FALSE)</f>
        <v>#REF!</v>
      </c>
      <c r="BU91" s="12" t="e">
        <f>VLOOKUP($A91,Sheet1!$B$5:$BB$428,BU$4,FALSE)</f>
        <v>#REF!</v>
      </c>
    </row>
    <row r="92" spans="1:73" x14ac:dyDescent="0.3">
      <c r="A92" t="s">
        <v>308</v>
      </c>
      <c r="B92" t="str">
        <f>VLOOKUP(A92,classifications!A$3:C$336,3,FALSE)</f>
        <v>Predominantly Urban</v>
      </c>
      <c r="D92" s="12">
        <f>VLOOKUP($A92,Sheet1!$B$5:$AZ$428,2,FALSE)</f>
        <v>125852</v>
      </c>
      <c r="E92" s="12">
        <f>VLOOKUP($A92,Sheet1!$B$5:$AZ$428,3,FALSE)</f>
        <v>398</v>
      </c>
      <c r="F92" s="12">
        <f>VLOOKUP($A92,Sheet1!$B$5:$AZ$428,4,FALSE)</f>
        <v>319</v>
      </c>
      <c r="G92" s="12">
        <f>VLOOKUP($A92,Sheet1!$B$5:$AZ$428,5,FALSE)</f>
        <v>6202</v>
      </c>
      <c r="H92" s="12">
        <f>VLOOKUP($A92,Sheet1!$B$5:$AZ$428,6,FALSE)</f>
        <v>5504</v>
      </c>
      <c r="I92" s="12">
        <f>VLOOKUP($A92,Sheet1!$B$5:$AZ$428,7,FALSE)</f>
        <v>126759</v>
      </c>
      <c r="J92" s="12">
        <f>VLOOKUP($A92,Sheet1!$B$5:$AZ$428,8,FALSE)</f>
        <v>274</v>
      </c>
      <c r="K92" s="12">
        <f>VLOOKUP($A92,Sheet1!$B$5:$AZ$428,9,FALSE)</f>
        <v>259</v>
      </c>
      <c r="L92" s="12">
        <f>VLOOKUP($A92,Sheet1!$B$5:$AZ$428,10,FALSE)</f>
        <v>6703</v>
      </c>
      <c r="M92" s="12">
        <f>VLOOKUP($A92,Sheet1!$B$5:$AZ$428,11,FALSE)</f>
        <v>6388</v>
      </c>
      <c r="N92" s="12">
        <f>VLOOKUP($A92,Sheet1!$B$5:$AZ$428,12,FALSE)</f>
        <v>127759</v>
      </c>
      <c r="O92" s="12">
        <f>VLOOKUP($A92,Sheet1!$B$5:$AZ$428,13,FALSE)</f>
        <v>264</v>
      </c>
      <c r="P92" s="12">
        <f>VLOOKUP($A92,Sheet1!$B$5:$AZ$428,14,FALSE)</f>
        <v>237</v>
      </c>
      <c r="Q92" s="12">
        <f>VLOOKUP($A92,Sheet1!$B$5:$AZ$428,15,FALSE)</f>
        <v>6162</v>
      </c>
      <c r="R92" s="12">
        <f>VLOOKUP($A92,Sheet1!$B$5:$AZ$428,16,FALSE)</f>
        <v>5727</v>
      </c>
      <c r="S92" s="12">
        <f>VLOOKUP($A92,Sheet1!$B$5:$AZ$428,17,FALSE)</f>
        <v>128867</v>
      </c>
      <c r="T92" s="12">
        <f>VLOOKUP($A92,Sheet1!$B$5:$AZ$428,18,FALSE)</f>
        <v>338</v>
      </c>
      <c r="U92" s="12">
        <f>VLOOKUP($A92,Sheet1!$B$5:$AZ$428,19,FALSE)</f>
        <v>209</v>
      </c>
      <c r="V92" s="12">
        <f>VLOOKUP($A92,Sheet1!$B$5:$AZ$428,20,FALSE)</f>
        <v>6404</v>
      </c>
      <c r="W92" s="12">
        <f>VLOOKUP($A92,Sheet1!$B$5:$AZ$428,21,FALSE)</f>
        <v>6037</v>
      </c>
      <c r="X92" s="12">
        <f>VLOOKUP($A92,Sheet1!$B$5:$AZ$428,22,FALSE)</f>
        <v>128977</v>
      </c>
      <c r="Y92" s="12">
        <f>VLOOKUP($A92,Sheet1!$B$5:$AZ$428,23,FALSE)</f>
        <v>315</v>
      </c>
      <c r="Z92" s="12">
        <f>VLOOKUP($A92,Sheet1!$B$5:$AZ$428,24,FALSE)</f>
        <v>228</v>
      </c>
      <c r="AA92" s="12">
        <f>VLOOKUP($A92,Sheet1!$B$5:$AZ$428,25,FALSE)</f>
        <v>5941</v>
      </c>
      <c r="AB92" s="12">
        <f>VLOOKUP($A92,Sheet1!$B$5:$AZ$428,26,FALSE)</f>
        <v>6392</v>
      </c>
      <c r="AC92" s="12">
        <f>VLOOKUP($A92,Sheet1!$B$5:$AZ$428,27,FALSE)</f>
        <v>129546</v>
      </c>
      <c r="AD92" s="12">
        <f>VLOOKUP($A92,Sheet1!$B$5:$AZ$428,28,FALSE)</f>
        <v>350</v>
      </c>
      <c r="AE92" s="12">
        <f>VLOOKUP($A92,Sheet1!$B$5:$AZ$428,29,FALSE)</f>
        <v>248</v>
      </c>
      <c r="AF92" s="12">
        <f>VLOOKUP($A92,Sheet1!$B$5:$AZ$428,30,FALSE)</f>
        <v>6329</v>
      </c>
      <c r="AG92" s="12">
        <f>VLOOKUP($A92,Sheet1!$B$5:$AZ$428,31,FALSE)</f>
        <v>6308</v>
      </c>
      <c r="AH92" s="12">
        <f>VLOOKUP($A92,Sheet1!$B$5:$AZ$428,32,FALSE)</f>
        <v>130498</v>
      </c>
      <c r="AI92" s="12">
        <f>VLOOKUP($A92,Sheet1!$B$5:$AZ$428,33,FALSE)</f>
        <v>307</v>
      </c>
      <c r="AJ92" s="12">
        <f>VLOOKUP($A92,Sheet1!$B$5:$AZ$428,34,FALSE)</f>
        <v>281</v>
      </c>
      <c r="AK92" s="12">
        <f>VLOOKUP($A92,Sheet1!$B$5:$AZ$428,35,FALSE)</f>
        <v>7531</v>
      </c>
      <c r="AL92" s="12">
        <f>VLOOKUP($A92,Sheet1!$B$5:$AZ$428,36,FALSE)</f>
        <v>7004</v>
      </c>
      <c r="AM92" s="12">
        <f>VLOOKUP($A92,Sheet1!$B$5:$AZ$428,37,FALSE)</f>
        <v>131819</v>
      </c>
      <c r="AN92" s="12">
        <f>VLOOKUP($A92,Sheet1!$B$5:$AZ$428,38,FALSE)</f>
        <v>311</v>
      </c>
      <c r="AO92" s="12">
        <f>VLOOKUP($A92,Sheet1!$B$5:$AZ$428,39,FALSE)</f>
        <v>264</v>
      </c>
      <c r="AP92" s="12">
        <f>VLOOKUP($A92,Sheet1!$B$5:$AZ$428,40,FALSE)</f>
        <v>7852</v>
      </c>
      <c r="AQ92" s="12">
        <f>VLOOKUP($A92,Sheet1!$B$5:$AZ$428,41,FALSE)</f>
        <v>6814</v>
      </c>
      <c r="AR92" s="12">
        <f>VLOOKUP($A92,Sheet1!$B$5:$AZ$428,42,FALSE)</f>
        <v>133584</v>
      </c>
      <c r="AS92" s="12">
        <f>VLOOKUP($A92,Sheet1!$B$5:$AZ$428,43,FALSE)</f>
        <v>272</v>
      </c>
      <c r="AT92" s="12">
        <f>VLOOKUP($A92,Sheet1!$B$5:$AZ$428,44,FALSE)</f>
        <v>186</v>
      </c>
      <c r="AU92" s="12">
        <f>VLOOKUP($A92,Sheet1!$B$5:$AZ$428,45,FALSE)</f>
        <v>8451</v>
      </c>
      <c r="AV92" s="12">
        <f>VLOOKUP($A92,Sheet1!$B$5:$AZ$428,46,FALSE)</f>
        <v>7133</v>
      </c>
      <c r="AW92" s="12">
        <f>VLOOKUP($A92,Sheet1!$B$5:$AZ$428,47,FALSE)</f>
        <v>135520</v>
      </c>
      <c r="AX92" s="12">
        <f>VLOOKUP($A92,Sheet1!$B$5:$AZ$428,48,FALSE)</f>
        <v>262</v>
      </c>
      <c r="AY92" s="12">
        <f>VLOOKUP($A92,Sheet1!$B$5:$AZ$428,49,FALSE)</f>
        <v>251</v>
      </c>
      <c r="AZ92" s="12">
        <f>VLOOKUP($A92,Sheet1!$B$5:$AZ$428,50,FALSE)</f>
        <v>7417</v>
      </c>
      <c r="BA92" s="12">
        <f>VLOOKUP($A92,Sheet1!$B$5:$AZ$428,51,FALSE)</f>
        <v>5741</v>
      </c>
      <c r="BB92" s="12">
        <f>VLOOKUP($A92,Sheet1!$B$5:$BB$428,BB$4,FALSE)</f>
        <v>0</v>
      </c>
      <c r="BC92" s="12">
        <f>VLOOKUP($A92,Sheet1!$B$5:$BB$428,BC$4,FALSE)</f>
        <v>0</v>
      </c>
      <c r="BD92" s="12" t="e">
        <f>VLOOKUP($A92,Sheet1!$B$5:$BB$428,BD$4,FALSE)</f>
        <v>#REF!</v>
      </c>
      <c r="BE92" s="12" t="e">
        <f>VLOOKUP($A92,Sheet1!$B$5:$BB$428,BE$4,FALSE)</f>
        <v>#REF!</v>
      </c>
      <c r="BF92" s="12" t="e">
        <f>VLOOKUP($A92,Sheet1!$B$5:$BB$428,BF$4,FALSE)</f>
        <v>#REF!</v>
      </c>
      <c r="BG92" s="12" t="e">
        <f>VLOOKUP($A92,Sheet1!$B$5:$BB$428,BG$4,FALSE)</f>
        <v>#REF!</v>
      </c>
      <c r="BH92" s="12" t="e">
        <f>VLOOKUP($A92,Sheet1!$B$5:$BB$428,BH$4,FALSE)</f>
        <v>#REF!</v>
      </c>
      <c r="BI92" s="12" t="e">
        <f>VLOOKUP($A92,Sheet1!$B$5:$BB$428,BI$4,FALSE)</f>
        <v>#REF!</v>
      </c>
      <c r="BJ92" s="12" t="e">
        <f>VLOOKUP($A92,Sheet1!$B$5:$BB$428,BJ$4,FALSE)</f>
        <v>#REF!</v>
      </c>
      <c r="BK92" s="12" t="e">
        <f>VLOOKUP($A92,Sheet1!$B$5:$BB$428,BK$4,FALSE)</f>
        <v>#REF!</v>
      </c>
      <c r="BL92" s="12" t="e">
        <f>VLOOKUP($A92,Sheet1!$B$5:$BB$428,BL$4,FALSE)</f>
        <v>#REF!</v>
      </c>
      <c r="BM92" s="12" t="e">
        <f>VLOOKUP($A92,Sheet1!$B$5:$BB$428,BM$4,FALSE)</f>
        <v>#REF!</v>
      </c>
      <c r="BN92" s="12" t="e">
        <f>VLOOKUP($A92,Sheet1!$B$5:$BB$428,BN$4,FALSE)</f>
        <v>#REF!</v>
      </c>
      <c r="BO92" s="12" t="e">
        <f>VLOOKUP($A92,Sheet1!$B$5:$BB$428,BO$4,FALSE)</f>
        <v>#REF!</v>
      </c>
      <c r="BP92" s="12" t="e">
        <f>VLOOKUP($A92,Sheet1!$B$5:$BB$428,BP$4,FALSE)</f>
        <v>#REF!</v>
      </c>
      <c r="BQ92" s="12" t="e">
        <f>VLOOKUP($A92,Sheet1!$B$5:$BB$428,BQ$4,FALSE)</f>
        <v>#REF!</v>
      </c>
      <c r="BR92" s="12" t="e">
        <f>VLOOKUP($A92,Sheet1!$B$5:$BB$428,BR$4,FALSE)</f>
        <v>#REF!</v>
      </c>
      <c r="BS92" s="12" t="e">
        <f>VLOOKUP($A92,Sheet1!$B$5:$BB$428,BS$4,FALSE)</f>
        <v>#REF!</v>
      </c>
      <c r="BT92" s="12" t="e">
        <f>VLOOKUP($A92,Sheet1!$B$5:$BB$428,BT$4,FALSE)</f>
        <v>#REF!</v>
      </c>
      <c r="BU92" s="12" t="e">
        <f>VLOOKUP($A92,Sheet1!$B$5:$BB$428,BU$4,FALSE)</f>
        <v>#REF!</v>
      </c>
    </row>
    <row r="93" spans="1:73" x14ac:dyDescent="0.3">
      <c r="A93" t="s">
        <v>310</v>
      </c>
      <c r="B93" t="str">
        <f>VLOOKUP(A93,classifications!A$3:C$336,3,FALSE)</f>
        <v>Predominantly Rural</v>
      </c>
      <c r="D93" s="12">
        <f>VLOOKUP($A93,Sheet1!$B$5:$AZ$428,2,FALSE)</f>
        <v>52502</v>
      </c>
      <c r="E93" s="12">
        <f>VLOOKUP($A93,Sheet1!$B$5:$AZ$428,3,FALSE)</f>
        <v>158</v>
      </c>
      <c r="F93" s="12">
        <f>VLOOKUP($A93,Sheet1!$B$5:$AZ$428,4,FALSE)</f>
        <v>148</v>
      </c>
      <c r="G93" s="12">
        <f>VLOOKUP($A93,Sheet1!$B$5:$AZ$428,5,FALSE)</f>
        <v>1933</v>
      </c>
      <c r="H93" s="12">
        <f>VLOOKUP($A93,Sheet1!$B$5:$AZ$428,6,FALSE)</f>
        <v>2011</v>
      </c>
      <c r="I93" s="12">
        <f>VLOOKUP($A93,Sheet1!$B$5:$AZ$428,7,FALSE)</f>
        <v>52687</v>
      </c>
      <c r="J93" s="12">
        <f>VLOOKUP($A93,Sheet1!$B$5:$AZ$428,8,FALSE)</f>
        <v>160</v>
      </c>
      <c r="K93" s="12">
        <f>VLOOKUP($A93,Sheet1!$B$5:$AZ$428,9,FALSE)</f>
        <v>115</v>
      </c>
      <c r="L93" s="12">
        <f>VLOOKUP($A93,Sheet1!$B$5:$AZ$428,10,FALSE)</f>
        <v>2290</v>
      </c>
      <c r="M93" s="12">
        <f>VLOOKUP($A93,Sheet1!$B$5:$AZ$428,11,FALSE)</f>
        <v>2063</v>
      </c>
      <c r="N93" s="12">
        <f>VLOOKUP($A93,Sheet1!$B$5:$AZ$428,12,FALSE)</f>
        <v>52657</v>
      </c>
      <c r="O93" s="12">
        <f>VLOOKUP($A93,Sheet1!$B$5:$AZ$428,13,FALSE)</f>
        <v>143</v>
      </c>
      <c r="P93" s="12">
        <f>VLOOKUP($A93,Sheet1!$B$5:$AZ$428,14,FALSE)</f>
        <v>146</v>
      </c>
      <c r="Q93" s="12">
        <f>VLOOKUP($A93,Sheet1!$B$5:$AZ$428,15,FALSE)</f>
        <v>2199</v>
      </c>
      <c r="R93" s="12">
        <f>VLOOKUP($A93,Sheet1!$B$5:$AZ$428,16,FALSE)</f>
        <v>2158</v>
      </c>
      <c r="S93" s="12">
        <f>VLOOKUP($A93,Sheet1!$B$5:$AZ$428,17,FALSE)</f>
        <v>52649</v>
      </c>
      <c r="T93" s="12">
        <f>VLOOKUP($A93,Sheet1!$B$5:$AZ$428,18,FALSE)</f>
        <v>164</v>
      </c>
      <c r="U93" s="12">
        <f>VLOOKUP($A93,Sheet1!$B$5:$AZ$428,19,FALSE)</f>
        <v>185</v>
      </c>
      <c r="V93" s="12">
        <f>VLOOKUP($A93,Sheet1!$B$5:$AZ$428,20,FALSE)</f>
        <v>2347</v>
      </c>
      <c r="W93" s="12">
        <f>VLOOKUP($A93,Sheet1!$B$5:$AZ$428,21,FALSE)</f>
        <v>2274</v>
      </c>
      <c r="X93" s="12">
        <f>VLOOKUP($A93,Sheet1!$B$5:$AZ$428,22,FALSE)</f>
        <v>52576</v>
      </c>
      <c r="Y93" s="12">
        <f>VLOOKUP($A93,Sheet1!$B$5:$AZ$428,23,FALSE)</f>
        <v>194</v>
      </c>
      <c r="Z93" s="12">
        <f>VLOOKUP($A93,Sheet1!$B$5:$AZ$428,24,FALSE)</f>
        <v>158</v>
      </c>
      <c r="AA93" s="12">
        <f>VLOOKUP($A93,Sheet1!$B$5:$AZ$428,25,FALSE)</f>
        <v>2188</v>
      </c>
      <c r="AB93" s="12">
        <f>VLOOKUP($A93,Sheet1!$B$5:$AZ$428,26,FALSE)</f>
        <v>2152</v>
      </c>
      <c r="AC93" s="12">
        <f>VLOOKUP($A93,Sheet1!$B$5:$AZ$428,27,FALSE)</f>
        <v>52642</v>
      </c>
      <c r="AD93" s="12">
        <f>VLOOKUP($A93,Sheet1!$B$5:$AZ$428,28,FALSE)</f>
        <v>194</v>
      </c>
      <c r="AE93" s="12">
        <f>VLOOKUP($A93,Sheet1!$B$5:$AZ$428,29,FALSE)</f>
        <v>149</v>
      </c>
      <c r="AF93" s="12">
        <f>VLOOKUP($A93,Sheet1!$B$5:$AZ$428,30,FALSE)</f>
        <v>2265</v>
      </c>
      <c r="AG93" s="12">
        <f>VLOOKUP($A93,Sheet1!$B$5:$AZ$428,31,FALSE)</f>
        <v>2123</v>
      </c>
      <c r="AH93" s="12">
        <f>VLOOKUP($A93,Sheet1!$B$5:$AZ$428,32,FALSE)</f>
        <v>52779</v>
      </c>
      <c r="AI93" s="12">
        <f>VLOOKUP($A93,Sheet1!$B$5:$AZ$428,33,FALSE)</f>
        <v>185</v>
      </c>
      <c r="AJ93" s="12">
        <f>VLOOKUP($A93,Sheet1!$B$5:$AZ$428,34,FALSE)</f>
        <v>173</v>
      </c>
      <c r="AK93" s="12">
        <f>VLOOKUP($A93,Sheet1!$B$5:$AZ$428,35,FALSE)</f>
        <v>2461</v>
      </c>
      <c r="AL93" s="12">
        <f>VLOOKUP($A93,Sheet1!$B$5:$AZ$428,36,FALSE)</f>
        <v>2181</v>
      </c>
      <c r="AM93" s="12">
        <f>VLOOKUP($A93,Sheet1!$B$5:$AZ$428,37,FALSE)</f>
        <v>52881</v>
      </c>
      <c r="AN93" s="12">
        <f>VLOOKUP($A93,Sheet1!$B$5:$AZ$428,38,FALSE)</f>
        <v>188</v>
      </c>
      <c r="AO93" s="12">
        <f>VLOOKUP($A93,Sheet1!$B$5:$AZ$428,39,FALSE)</f>
        <v>193</v>
      </c>
      <c r="AP93" s="12">
        <f>VLOOKUP($A93,Sheet1!$B$5:$AZ$428,40,FALSE)</f>
        <v>2433</v>
      </c>
      <c r="AQ93" s="12">
        <f>VLOOKUP($A93,Sheet1!$B$5:$AZ$428,41,FALSE)</f>
        <v>2156</v>
      </c>
      <c r="AR93" s="12">
        <f>VLOOKUP($A93,Sheet1!$B$5:$AZ$428,42,FALSE)</f>
        <v>53253</v>
      </c>
      <c r="AS93" s="12">
        <f>VLOOKUP($A93,Sheet1!$B$5:$AZ$428,43,FALSE)</f>
        <v>178</v>
      </c>
      <c r="AT93" s="12">
        <f>VLOOKUP($A93,Sheet1!$B$5:$AZ$428,44,FALSE)</f>
        <v>93</v>
      </c>
      <c r="AU93" s="12">
        <f>VLOOKUP($A93,Sheet1!$B$5:$AZ$428,45,FALSE)</f>
        <v>2574</v>
      </c>
      <c r="AV93" s="12">
        <f>VLOOKUP($A93,Sheet1!$B$5:$AZ$428,46,FALSE)</f>
        <v>2161</v>
      </c>
      <c r="AW93" s="12">
        <f>VLOOKUP($A93,Sheet1!$B$5:$AZ$428,47,FALSE)</f>
        <v>53754</v>
      </c>
      <c r="AX93" s="12">
        <f>VLOOKUP($A93,Sheet1!$B$5:$AZ$428,48,FALSE)</f>
        <v>138</v>
      </c>
      <c r="AY93" s="12">
        <f>VLOOKUP($A93,Sheet1!$B$5:$AZ$428,49,FALSE)</f>
        <v>103</v>
      </c>
      <c r="AZ93" s="12">
        <f>VLOOKUP($A93,Sheet1!$B$5:$AZ$428,50,FALSE)</f>
        <v>2392</v>
      </c>
      <c r="BA93" s="12">
        <f>VLOOKUP($A93,Sheet1!$B$5:$AZ$428,51,FALSE)</f>
        <v>1764</v>
      </c>
      <c r="BB93" s="12">
        <f>VLOOKUP($A93,Sheet1!$B$5:$BB$428,BB$4,FALSE)</f>
        <v>0</v>
      </c>
      <c r="BC93" s="12">
        <f>VLOOKUP($A93,Sheet1!$B$5:$BB$428,BC$4,FALSE)</f>
        <v>0</v>
      </c>
      <c r="BD93" s="12" t="e">
        <f>VLOOKUP($A93,Sheet1!$B$5:$BB$428,BD$4,FALSE)</f>
        <v>#REF!</v>
      </c>
      <c r="BE93" s="12" t="e">
        <f>VLOOKUP($A93,Sheet1!$B$5:$BB$428,BE$4,FALSE)</f>
        <v>#REF!</v>
      </c>
      <c r="BF93" s="12" t="e">
        <f>VLOOKUP($A93,Sheet1!$B$5:$BB$428,BF$4,FALSE)</f>
        <v>#REF!</v>
      </c>
      <c r="BG93" s="12" t="e">
        <f>VLOOKUP($A93,Sheet1!$B$5:$BB$428,BG$4,FALSE)</f>
        <v>#REF!</v>
      </c>
      <c r="BH93" s="12" t="e">
        <f>VLOOKUP($A93,Sheet1!$B$5:$BB$428,BH$4,FALSE)</f>
        <v>#REF!</v>
      </c>
      <c r="BI93" s="12" t="e">
        <f>VLOOKUP($A93,Sheet1!$B$5:$BB$428,BI$4,FALSE)</f>
        <v>#REF!</v>
      </c>
      <c r="BJ93" s="12" t="e">
        <f>VLOOKUP($A93,Sheet1!$B$5:$BB$428,BJ$4,FALSE)</f>
        <v>#REF!</v>
      </c>
      <c r="BK93" s="12" t="e">
        <f>VLOOKUP($A93,Sheet1!$B$5:$BB$428,BK$4,FALSE)</f>
        <v>#REF!</v>
      </c>
      <c r="BL93" s="12" t="e">
        <f>VLOOKUP($A93,Sheet1!$B$5:$BB$428,BL$4,FALSE)</f>
        <v>#REF!</v>
      </c>
      <c r="BM93" s="12" t="e">
        <f>VLOOKUP($A93,Sheet1!$B$5:$BB$428,BM$4,FALSE)</f>
        <v>#REF!</v>
      </c>
      <c r="BN93" s="12" t="e">
        <f>VLOOKUP($A93,Sheet1!$B$5:$BB$428,BN$4,FALSE)</f>
        <v>#REF!</v>
      </c>
      <c r="BO93" s="12" t="e">
        <f>VLOOKUP($A93,Sheet1!$B$5:$BB$428,BO$4,FALSE)</f>
        <v>#REF!</v>
      </c>
      <c r="BP93" s="12" t="e">
        <f>VLOOKUP($A93,Sheet1!$B$5:$BB$428,BP$4,FALSE)</f>
        <v>#REF!</v>
      </c>
      <c r="BQ93" s="12" t="e">
        <f>VLOOKUP($A93,Sheet1!$B$5:$BB$428,BQ$4,FALSE)</f>
        <v>#REF!</v>
      </c>
      <c r="BR93" s="12" t="e">
        <f>VLOOKUP($A93,Sheet1!$B$5:$BB$428,BR$4,FALSE)</f>
        <v>#REF!</v>
      </c>
      <c r="BS93" s="12" t="e">
        <f>VLOOKUP($A93,Sheet1!$B$5:$BB$428,BS$4,FALSE)</f>
        <v>#REF!</v>
      </c>
      <c r="BT93" s="12" t="e">
        <f>VLOOKUP($A93,Sheet1!$B$5:$BB$428,BT$4,FALSE)</f>
        <v>#REF!</v>
      </c>
      <c r="BU93" s="12" t="e">
        <f>VLOOKUP($A93,Sheet1!$B$5:$BB$428,BU$4,FALSE)</f>
        <v>#REF!</v>
      </c>
    </row>
    <row r="94" spans="1:73" x14ac:dyDescent="0.3">
      <c r="A94" t="s">
        <v>314</v>
      </c>
      <c r="B94" t="str">
        <f>VLOOKUP(A94,classifications!A$3:C$336,3,FALSE)</f>
        <v>Predominantly Urban</v>
      </c>
      <c r="D94" s="12">
        <f>VLOOKUP($A94,Sheet1!$B$5:$AZ$428,2,FALSE)</f>
        <v>131428</v>
      </c>
      <c r="E94" s="12">
        <f>VLOOKUP($A94,Sheet1!$B$5:$AZ$428,3,FALSE)</f>
        <v>969</v>
      </c>
      <c r="F94" s="12">
        <f>VLOOKUP($A94,Sheet1!$B$5:$AZ$428,4,FALSE)</f>
        <v>1661</v>
      </c>
      <c r="G94" s="12">
        <f>VLOOKUP($A94,Sheet1!$B$5:$AZ$428,5,FALSE)</f>
        <v>8107</v>
      </c>
      <c r="H94" s="12">
        <f>VLOOKUP($A94,Sheet1!$B$5:$AZ$428,6,FALSE)</f>
        <v>7679</v>
      </c>
      <c r="I94" s="12">
        <f>VLOOKUP($A94,Sheet1!$B$5:$AZ$428,7,FALSE)</f>
        <v>132184</v>
      </c>
      <c r="J94" s="12">
        <f>VLOOKUP($A94,Sheet1!$B$5:$AZ$428,8,FALSE)</f>
        <v>872</v>
      </c>
      <c r="K94" s="12">
        <f>VLOOKUP($A94,Sheet1!$B$5:$AZ$428,9,FALSE)</f>
        <v>1242</v>
      </c>
      <c r="L94" s="12">
        <f>VLOOKUP($A94,Sheet1!$B$5:$AZ$428,10,FALSE)</f>
        <v>8450</v>
      </c>
      <c r="M94" s="12">
        <f>VLOOKUP($A94,Sheet1!$B$5:$AZ$428,11,FALSE)</f>
        <v>8119</v>
      </c>
      <c r="N94" s="12">
        <f>VLOOKUP($A94,Sheet1!$B$5:$AZ$428,12,FALSE)</f>
        <v>133499</v>
      </c>
      <c r="O94" s="12">
        <f>VLOOKUP($A94,Sheet1!$B$5:$AZ$428,13,FALSE)</f>
        <v>817</v>
      </c>
      <c r="P94" s="12">
        <f>VLOOKUP($A94,Sheet1!$B$5:$AZ$428,14,FALSE)</f>
        <v>934</v>
      </c>
      <c r="Q94" s="12">
        <f>VLOOKUP($A94,Sheet1!$B$5:$AZ$428,15,FALSE)</f>
        <v>8037</v>
      </c>
      <c r="R94" s="12">
        <f>VLOOKUP($A94,Sheet1!$B$5:$AZ$428,16,FALSE)</f>
        <v>7324</v>
      </c>
      <c r="S94" s="12">
        <f>VLOOKUP($A94,Sheet1!$B$5:$AZ$428,17,FALSE)</f>
        <v>134833</v>
      </c>
      <c r="T94" s="12">
        <f>VLOOKUP($A94,Sheet1!$B$5:$AZ$428,18,FALSE)</f>
        <v>992</v>
      </c>
      <c r="U94" s="12">
        <f>VLOOKUP($A94,Sheet1!$B$5:$AZ$428,19,FALSE)</f>
        <v>684</v>
      </c>
      <c r="V94" s="12">
        <f>VLOOKUP($A94,Sheet1!$B$5:$AZ$428,20,FALSE)</f>
        <v>8556</v>
      </c>
      <c r="W94" s="12">
        <f>VLOOKUP($A94,Sheet1!$B$5:$AZ$428,21,FALSE)</f>
        <v>8370</v>
      </c>
      <c r="X94" s="12">
        <f>VLOOKUP($A94,Sheet1!$B$5:$AZ$428,22,FALSE)</f>
        <v>135398</v>
      </c>
      <c r="Y94" s="12">
        <f>VLOOKUP($A94,Sheet1!$B$5:$AZ$428,23,FALSE)</f>
        <v>1069</v>
      </c>
      <c r="Z94" s="12">
        <f>VLOOKUP($A94,Sheet1!$B$5:$AZ$428,24,FALSE)</f>
        <v>693</v>
      </c>
      <c r="AA94" s="12">
        <f>VLOOKUP($A94,Sheet1!$B$5:$AZ$428,25,FALSE)</f>
        <v>7826</v>
      </c>
      <c r="AB94" s="12">
        <f>VLOOKUP($A94,Sheet1!$B$5:$AZ$428,26,FALSE)</f>
        <v>8264</v>
      </c>
      <c r="AC94" s="12">
        <f>VLOOKUP($A94,Sheet1!$B$5:$AZ$428,27,FALSE)</f>
        <v>136085</v>
      </c>
      <c r="AD94" s="12">
        <f>VLOOKUP($A94,Sheet1!$B$5:$AZ$428,28,FALSE)</f>
        <v>1080</v>
      </c>
      <c r="AE94" s="12">
        <f>VLOOKUP($A94,Sheet1!$B$5:$AZ$428,29,FALSE)</f>
        <v>552</v>
      </c>
      <c r="AF94" s="12">
        <f>VLOOKUP($A94,Sheet1!$B$5:$AZ$428,30,FALSE)</f>
        <v>7660</v>
      </c>
      <c r="AG94" s="12">
        <f>VLOOKUP($A94,Sheet1!$B$5:$AZ$428,31,FALSE)</f>
        <v>8195</v>
      </c>
      <c r="AH94" s="12">
        <f>VLOOKUP($A94,Sheet1!$B$5:$AZ$428,32,FALSE)</f>
        <v>136379</v>
      </c>
      <c r="AI94" s="12">
        <f>VLOOKUP($A94,Sheet1!$B$5:$AZ$428,33,FALSE)</f>
        <v>966</v>
      </c>
      <c r="AJ94" s="12">
        <f>VLOOKUP($A94,Sheet1!$B$5:$AZ$428,34,FALSE)</f>
        <v>740</v>
      </c>
      <c r="AK94" s="12">
        <f>VLOOKUP($A94,Sheet1!$B$5:$AZ$428,35,FALSE)</f>
        <v>8379</v>
      </c>
      <c r="AL94" s="12">
        <f>VLOOKUP($A94,Sheet1!$B$5:$AZ$428,36,FALSE)</f>
        <v>8887</v>
      </c>
      <c r="AM94" s="12">
        <f>VLOOKUP($A94,Sheet1!$B$5:$AZ$428,37,FALSE)</f>
        <v>136626</v>
      </c>
      <c r="AN94" s="12">
        <f>VLOOKUP($A94,Sheet1!$B$5:$AZ$428,38,FALSE)</f>
        <v>993</v>
      </c>
      <c r="AO94" s="12">
        <f>VLOOKUP($A94,Sheet1!$B$5:$AZ$428,39,FALSE)</f>
        <v>760</v>
      </c>
      <c r="AP94" s="12">
        <f>VLOOKUP($A94,Sheet1!$B$5:$AZ$428,40,FALSE)</f>
        <v>8502</v>
      </c>
      <c r="AQ94" s="12">
        <f>VLOOKUP($A94,Sheet1!$B$5:$AZ$428,41,FALSE)</f>
        <v>8898</v>
      </c>
      <c r="AR94" s="12">
        <f>VLOOKUP($A94,Sheet1!$B$5:$AZ$428,42,FALSE)</f>
        <v>136795</v>
      </c>
      <c r="AS94" s="12">
        <f>VLOOKUP($A94,Sheet1!$B$5:$AZ$428,43,FALSE)</f>
        <v>942</v>
      </c>
      <c r="AT94" s="12">
        <f>VLOOKUP($A94,Sheet1!$B$5:$AZ$428,44,FALSE)</f>
        <v>971</v>
      </c>
      <c r="AU94" s="12">
        <f>VLOOKUP($A94,Sheet1!$B$5:$AZ$428,45,FALSE)</f>
        <v>8844</v>
      </c>
      <c r="AV94" s="12">
        <f>VLOOKUP($A94,Sheet1!$B$5:$AZ$428,46,FALSE)</f>
        <v>9055</v>
      </c>
      <c r="AW94" s="12">
        <f>VLOOKUP($A94,Sheet1!$B$5:$AZ$428,47,FALSE)</f>
        <v>137215</v>
      </c>
      <c r="AX94" s="12">
        <f>VLOOKUP($A94,Sheet1!$B$5:$AZ$428,48,FALSE)</f>
        <v>854</v>
      </c>
      <c r="AY94" s="12">
        <f>VLOOKUP($A94,Sheet1!$B$5:$AZ$428,49,FALSE)</f>
        <v>1234</v>
      </c>
      <c r="AZ94" s="12">
        <f>VLOOKUP($A94,Sheet1!$B$5:$AZ$428,50,FALSE)</f>
        <v>8445</v>
      </c>
      <c r="BA94" s="12">
        <f>VLOOKUP($A94,Sheet1!$B$5:$AZ$428,51,FALSE)</f>
        <v>7987</v>
      </c>
      <c r="BB94" s="12">
        <f>VLOOKUP($A94,Sheet1!$B$5:$BB$428,BB$4,FALSE)</f>
        <v>0</v>
      </c>
      <c r="BC94" s="12">
        <f>VLOOKUP($A94,Sheet1!$B$5:$BB$428,BC$4,FALSE)</f>
        <v>0</v>
      </c>
      <c r="BD94" s="12" t="e">
        <f>VLOOKUP($A94,Sheet1!$B$5:$BB$428,BD$4,FALSE)</f>
        <v>#REF!</v>
      </c>
      <c r="BE94" s="12" t="e">
        <f>VLOOKUP($A94,Sheet1!$B$5:$BB$428,BE$4,FALSE)</f>
        <v>#REF!</v>
      </c>
      <c r="BF94" s="12" t="e">
        <f>VLOOKUP($A94,Sheet1!$B$5:$BB$428,BF$4,FALSE)</f>
        <v>#REF!</v>
      </c>
      <c r="BG94" s="12" t="e">
        <f>VLOOKUP($A94,Sheet1!$B$5:$BB$428,BG$4,FALSE)</f>
        <v>#REF!</v>
      </c>
      <c r="BH94" s="12" t="e">
        <f>VLOOKUP($A94,Sheet1!$B$5:$BB$428,BH$4,FALSE)</f>
        <v>#REF!</v>
      </c>
      <c r="BI94" s="12" t="e">
        <f>VLOOKUP($A94,Sheet1!$B$5:$BB$428,BI$4,FALSE)</f>
        <v>#REF!</v>
      </c>
      <c r="BJ94" s="12" t="e">
        <f>VLOOKUP($A94,Sheet1!$B$5:$BB$428,BJ$4,FALSE)</f>
        <v>#REF!</v>
      </c>
      <c r="BK94" s="12" t="e">
        <f>VLOOKUP($A94,Sheet1!$B$5:$BB$428,BK$4,FALSE)</f>
        <v>#REF!</v>
      </c>
      <c r="BL94" s="12" t="e">
        <f>VLOOKUP($A94,Sheet1!$B$5:$BB$428,BL$4,FALSE)</f>
        <v>#REF!</v>
      </c>
      <c r="BM94" s="12" t="e">
        <f>VLOOKUP($A94,Sheet1!$B$5:$BB$428,BM$4,FALSE)</f>
        <v>#REF!</v>
      </c>
      <c r="BN94" s="12" t="e">
        <f>VLOOKUP($A94,Sheet1!$B$5:$BB$428,BN$4,FALSE)</f>
        <v>#REF!</v>
      </c>
      <c r="BO94" s="12" t="e">
        <f>VLOOKUP($A94,Sheet1!$B$5:$BB$428,BO$4,FALSE)</f>
        <v>#REF!</v>
      </c>
      <c r="BP94" s="12" t="e">
        <f>VLOOKUP($A94,Sheet1!$B$5:$BB$428,BP$4,FALSE)</f>
        <v>#REF!</v>
      </c>
      <c r="BQ94" s="12" t="e">
        <f>VLOOKUP($A94,Sheet1!$B$5:$BB$428,BQ$4,FALSE)</f>
        <v>#REF!</v>
      </c>
      <c r="BR94" s="12" t="e">
        <f>VLOOKUP($A94,Sheet1!$B$5:$BB$428,BR$4,FALSE)</f>
        <v>#REF!</v>
      </c>
      <c r="BS94" s="12" t="e">
        <f>VLOOKUP($A94,Sheet1!$B$5:$BB$428,BS$4,FALSE)</f>
        <v>#REF!</v>
      </c>
      <c r="BT94" s="12" t="e">
        <f>VLOOKUP($A94,Sheet1!$B$5:$BB$428,BT$4,FALSE)</f>
        <v>#REF!</v>
      </c>
      <c r="BU94" s="12" t="e">
        <f>VLOOKUP($A94,Sheet1!$B$5:$BB$428,BU$4,FALSE)</f>
        <v>#REF!</v>
      </c>
    </row>
    <row r="95" spans="1:73" x14ac:dyDescent="0.3">
      <c r="A95" t="s">
        <v>316</v>
      </c>
      <c r="B95" t="str">
        <f>VLOOKUP(A95,classifications!A$3:C$336,3,FALSE)</f>
        <v>Predominantly Urban</v>
      </c>
      <c r="D95" s="12">
        <f>VLOOKUP($A95,Sheet1!$B$5:$AZ$428,2,FALSE)</f>
        <v>313935</v>
      </c>
      <c r="E95" s="12">
        <f>VLOOKUP($A95,Sheet1!$B$5:$AZ$428,3,FALSE)</f>
        <v>3836</v>
      </c>
      <c r="F95" s="12">
        <f>VLOOKUP($A95,Sheet1!$B$5:$AZ$428,4,FALSE)</f>
        <v>1169</v>
      </c>
      <c r="G95" s="12">
        <f>VLOOKUP($A95,Sheet1!$B$5:$AZ$428,5,FALSE)</f>
        <v>16443</v>
      </c>
      <c r="H95" s="12">
        <f>VLOOKUP($A95,Sheet1!$B$5:$AZ$428,6,FALSE)</f>
        <v>15926</v>
      </c>
      <c r="I95" s="12">
        <f>VLOOKUP($A95,Sheet1!$B$5:$AZ$428,7,FALSE)</f>
        <v>317257</v>
      </c>
      <c r="J95" s="12">
        <f>VLOOKUP($A95,Sheet1!$B$5:$AZ$428,8,FALSE)</f>
        <v>3254</v>
      </c>
      <c r="K95" s="12">
        <f>VLOOKUP($A95,Sheet1!$B$5:$AZ$428,9,FALSE)</f>
        <v>1409</v>
      </c>
      <c r="L95" s="12">
        <f>VLOOKUP($A95,Sheet1!$B$5:$AZ$428,10,FALSE)</f>
        <v>15999</v>
      </c>
      <c r="M95" s="12">
        <f>VLOOKUP($A95,Sheet1!$B$5:$AZ$428,11,FALSE)</f>
        <v>17619</v>
      </c>
      <c r="N95" s="12">
        <f>VLOOKUP($A95,Sheet1!$B$5:$AZ$428,12,FALSE)</f>
        <v>320317</v>
      </c>
      <c r="O95" s="12">
        <f>VLOOKUP($A95,Sheet1!$B$5:$AZ$428,13,FALSE)</f>
        <v>3037</v>
      </c>
      <c r="P95" s="12">
        <f>VLOOKUP($A95,Sheet1!$B$5:$AZ$428,14,FALSE)</f>
        <v>1291</v>
      </c>
      <c r="Q95" s="12">
        <f>VLOOKUP($A95,Sheet1!$B$5:$AZ$428,15,FALSE)</f>
        <v>16223</v>
      </c>
      <c r="R95" s="12">
        <f>VLOOKUP($A95,Sheet1!$B$5:$AZ$428,16,FALSE)</f>
        <v>17899</v>
      </c>
      <c r="S95" s="12">
        <f>VLOOKUP($A95,Sheet1!$B$5:$AZ$428,17,FALSE)</f>
        <v>324409</v>
      </c>
      <c r="T95" s="12">
        <f>VLOOKUP($A95,Sheet1!$B$5:$AZ$428,18,FALSE)</f>
        <v>4291</v>
      </c>
      <c r="U95" s="12">
        <f>VLOOKUP($A95,Sheet1!$B$5:$AZ$428,19,FALSE)</f>
        <v>1257</v>
      </c>
      <c r="V95" s="12">
        <f>VLOOKUP($A95,Sheet1!$B$5:$AZ$428,20,FALSE)</f>
        <v>17155</v>
      </c>
      <c r="W95" s="12">
        <f>VLOOKUP($A95,Sheet1!$B$5:$AZ$428,21,FALSE)</f>
        <v>19047</v>
      </c>
      <c r="X95" s="12">
        <f>VLOOKUP($A95,Sheet1!$B$5:$AZ$428,22,FALSE)</f>
        <v>328738</v>
      </c>
      <c r="Y95" s="12">
        <f>VLOOKUP($A95,Sheet1!$B$5:$AZ$428,23,FALSE)</f>
        <v>4813</v>
      </c>
      <c r="Z95" s="12">
        <f>VLOOKUP($A95,Sheet1!$B$5:$AZ$428,24,FALSE)</f>
        <v>1175</v>
      </c>
      <c r="AA95" s="12">
        <f>VLOOKUP($A95,Sheet1!$B$5:$AZ$428,25,FALSE)</f>
        <v>17473</v>
      </c>
      <c r="AB95" s="12">
        <f>VLOOKUP($A95,Sheet1!$B$5:$AZ$428,26,FALSE)</f>
        <v>19550</v>
      </c>
      <c r="AC95" s="12">
        <f>VLOOKUP($A95,Sheet1!$B$5:$AZ$428,27,FALSE)</f>
        <v>332127</v>
      </c>
      <c r="AD95" s="12">
        <f>VLOOKUP($A95,Sheet1!$B$5:$AZ$428,28,FALSE)</f>
        <v>5142</v>
      </c>
      <c r="AE95" s="12">
        <f>VLOOKUP($A95,Sheet1!$B$5:$AZ$428,29,FALSE)</f>
        <v>1317</v>
      </c>
      <c r="AF95" s="12">
        <f>VLOOKUP($A95,Sheet1!$B$5:$AZ$428,30,FALSE)</f>
        <v>16821</v>
      </c>
      <c r="AG95" s="12">
        <f>VLOOKUP($A95,Sheet1!$B$5:$AZ$428,31,FALSE)</f>
        <v>20234</v>
      </c>
      <c r="AH95" s="12">
        <f>VLOOKUP($A95,Sheet1!$B$5:$AZ$428,32,FALSE)</f>
        <v>332705</v>
      </c>
      <c r="AI95" s="12">
        <f>VLOOKUP($A95,Sheet1!$B$5:$AZ$428,33,FALSE)</f>
        <v>4524</v>
      </c>
      <c r="AJ95" s="12">
        <f>VLOOKUP($A95,Sheet1!$B$5:$AZ$428,34,FALSE)</f>
        <v>1471</v>
      </c>
      <c r="AK95" s="12">
        <f>VLOOKUP($A95,Sheet1!$B$5:$AZ$428,35,FALSE)</f>
        <v>18216</v>
      </c>
      <c r="AL95" s="12">
        <f>VLOOKUP($A95,Sheet1!$B$5:$AZ$428,36,FALSE)</f>
        <v>23534</v>
      </c>
      <c r="AM95" s="12">
        <f>VLOOKUP($A95,Sheet1!$B$5:$AZ$428,37,FALSE)</f>
        <v>333869</v>
      </c>
      <c r="AN95" s="12">
        <f>VLOOKUP($A95,Sheet1!$B$5:$AZ$428,38,FALSE)</f>
        <v>4332</v>
      </c>
      <c r="AO95" s="12">
        <f>VLOOKUP($A95,Sheet1!$B$5:$AZ$428,39,FALSE)</f>
        <v>1262</v>
      </c>
      <c r="AP95" s="12">
        <f>VLOOKUP($A95,Sheet1!$B$5:$AZ$428,40,FALSE)</f>
        <v>18250</v>
      </c>
      <c r="AQ95" s="12">
        <f>VLOOKUP($A95,Sheet1!$B$5:$AZ$428,41,FALSE)</f>
        <v>22888</v>
      </c>
      <c r="AR95" s="12">
        <f>VLOOKUP($A95,Sheet1!$B$5:$AZ$428,42,FALSE)</f>
        <v>333794</v>
      </c>
      <c r="AS95" s="12">
        <f>VLOOKUP($A95,Sheet1!$B$5:$AZ$428,43,FALSE)</f>
        <v>4108</v>
      </c>
      <c r="AT95" s="12">
        <f>VLOOKUP($A95,Sheet1!$B$5:$AZ$428,44,FALSE)</f>
        <v>1606</v>
      </c>
      <c r="AU95" s="12">
        <f>VLOOKUP($A95,Sheet1!$B$5:$AZ$428,45,FALSE)</f>
        <v>18388</v>
      </c>
      <c r="AV95" s="12">
        <f>VLOOKUP($A95,Sheet1!$B$5:$AZ$428,46,FALSE)</f>
        <v>23461</v>
      </c>
      <c r="AW95" s="12">
        <f>VLOOKUP($A95,Sheet1!$B$5:$AZ$428,47,FALSE)</f>
        <v>333587</v>
      </c>
      <c r="AX95" s="12">
        <f>VLOOKUP($A95,Sheet1!$B$5:$AZ$428,48,FALSE)</f>
        <v>3875</v>
      </c>
      <c r="AY95" s="12">
        <f>VLOOKUP($A95,Sheet1!$B$5:$AZ$428,49,FALSE)</f>
        <v>1759</v>
      </c>
      <c r="AZ95" s="12">
        <f>VLOOKUP($A95,Sheet1!$B$5:$AZ$428,50,FALSE)</f>
        <v>15685</v>
      </c>
      <c r="BA95" s="12">
        <f>VLOOKUP($A95,Sheet1!$B$5:$AZ$428,51,FALSE)</f>
        <v>19931</v>
      </c>
      <c r="BB95" s="12">
        <f>VLOOKUP($A95,Sheet1!$B$5:$BB$428,BB$4,FALSE)</f>
        <v>0</v>
      </c>
      <c r="BC95" s="12">
        <f>VLOOKUP($A95,Sheet1!$B$5:$BB$428,BC$4,FALSE)</f>
        <v>0</v>
      </c>
      <c r="BD95" s="12" t="e">
        <f>VLOOKUP($A95,Sheet1!$B$5:$BB$428,BD$4,FALSE)</f>
        <v>#REF!</v>
      </c>
      <c r="BE95" s="12" t="e">
        <f>VLOOKUP($A95,Sheet1!$B$5:$BB$428,BE$4,FALSE)</f>
        <v>#REF!</v>
      </c>
      <c r="BF95" s="12" t="e">
        <f>VLOOKUP($A95,Sheet1!$B$5:$BB$428,BF$4,FALSE)</f>
        <v>#REF!</v>
      </c>
      <c r="BG95" s="12" t="e">
        <f>VLOOKUP($A95,Sheet1!$B$5:$BB$428,BG$4,FALSE)</f>
        <v>#REF!</v>
      </c>
      <c r="BH95" s="12" t="e">
        <f>VLOOKUP($A95,Sheet1!$B$5:$BB$428,BH$4,FALSE)</f>
        <v>#REF!</v>
      </c>
      <c r="BI95" s="12" t="e">
        <f>VLOOKUP($A95,Sheet1!$B$5:$BB$428,BI$4,FALSE)</f>
        <v>#REF!</v>
      </c>
      <c r="BJ95" s="12" t="e">
        <f>VLOOKUP($A95,Sheet1!$B$5:$BB$428,BJ$4,FALSE)</f>
        <v>#REF!</v>
      </c>
      <c r="BK95" s="12" t="e">
        <f>VLOOKUP($A95,Sheet1!$B$5:$BB$428,BK$4,FALSE)</f>
        <v>#REF!</v>
      </c>
      <c r="BL95" s="12" t="e">
        <f>VLOOKUP($A95,Sheet1!$B$5:$BB$428,BL$4,FALSE)</f>
        <v>#REF!</v>
      </c>
      <c r="BM95" s="12" t="e">
        <f>VLOOKUP($A95,Sheet1!$B$5:$BB$428,BM$4,FALSE)</f>
        <v>#REF!</v>
      </c>
      <c r="BN95" s="12" t="e">
        <f>VLOOKUP($A95,Sheet1!$B$5:$BB$428,BN$4,FALSE)</f>
        <v>#REF!</v>
      </c>
      <c r="BO95" s="12" t="e">
        <f>VLOOKUP($A95,Sheet1!$B$5:$BB$428,BO$4,FALSE)</f>
        <v>#REF!</v>
      </c>
      <c r="BP95" s="12" t="e">
        <f>VLOOKUP($A95,Sheet1!$B$5:$BB$428,BP$4,FALSE)</f>
        <v>#REF!</v>
      </c>
      <c r="BQ95" s="12" t="e">
        <f>VLOOKUP($A95,Sheet1!$B$5:$BB$428,BQ$4,FALSE)</f>
        <v>#REF!</v>
      </c>
      <c r="BR95" s="12" t="e">
        <f>VLOOKUP($A95,Sheet1!$B$5:$BB$428,BR$4,FALSE)</f>
        <v>#REF!</v>
      </c>
      <c r="BS95" s="12" t="e">
        <f>VLOOKUP($A95,Sheet1!$B$5:$BB$428,BS$4,FALSE)</f>
        <v>#REF!</v>
      </c>
      <c r="BT95" s="12" t="e">
        <f>VLOOKUP($A95,Sheet1!$B$5:$BB$428,BT$4,FALSE)</f>
        <v>#REF!</v>
      </c>
      <c r="BU95" s="12" t="e">
        <f>VLOOKUP($A95,Sheet1!$B$5:$BB$428,BU$4,FALSE)</f>
        <v>#REF!</v>
      </c>
    </row>
    <row r="96" spans="1:73" x14ac:dyDescent="0.3">
      <c r="A96" t="s">
        <v>318</v>
      </c>
      <c r="B96" t="str">
        <f>VLOOKUP(A96,classifications!A$3:C$336,3,FALSE)</f>
        <v>Urban with Significant Rural</v>
      </c>
      <c r="D96" s="12">
        <f>VLOOKUP($A96,Sheet1!$B$5:$AZ$428,2,FALSE)</f>
        <v>124880</v>
      </c>
      <c r="E96" s="12">
        <f>VLOOKUP($A96,Sheet1!$B$5:$AZ$428,3,FALSE)</f>
        <v>527</v>
      </c>
      <c r="F96" s="12">
        <f>VLOOKUP($A96,Sheet1!$B$5:$AZ$428,4,FALSE)</f>
        <v>367</v>
      </c>
      <c r="G96" s="12">
        <f>VLOOKUP($A96,Sheet1!$B$5:$AZ$428,5,FALSE)</f>
        <v>6647</v>
      </c>
      <c r="H96" s="12">
        <f>VLOOKUP($A96,Sheet1!$B$5:$AZ$428,6,FALSE)</f>
        <v>6250</v>
      </c>
      <c r="I96" s="12">
        <f>VLOOKUP($A96,Sheet1!$B$5:$AZ$428,7,FALSE)</f>
        <v>125997</v>
      </c>
      <c r="J96" s="12">
        <f>VLOOKUP($A96,Sheet1!$B$5:$AZ$428,8,FALSE)</f>
        <v>450</v>
      </c>
      <c r="K96" s="12">
        <f>VLOOKUP($A96,Sheet1!$B$5:$AZ$428,9,FALSE)</f>
        <v>409</v>
      </c>
      <c r="L96" s="12">
        <f>VLOOKUP($A96,Sheet1!$B$5:$AZ$428,10,FALSE)</f>
        <v>7349</v>
      </c>
      <c r="M96" s="12">
        <f>VLOOKUP($A96,Sheet1!$B$5:$AZ$428,11,FALSE)</f>
        <v>6723</v>
      </c>
      <c r="N96" s="12">
        <f>VLOOKUP($A96,Sheet1!$B$5:$AZ$428,12,FALSE)</f>
        <v>126989</v>
      </c>
      <c r="O96" s="12">
        <f>VLOOKUP($A96,Sheet1!$B$5:$AZ$428,13,FALSE)</f>
        <v>396</v>
      </c>
      <c r="P96" s="12">
        <f>VLOOKUP($A96,Sheet1!$B$5:$AZ$428,14,FALSE)</f>
        <v>317</v>
      </c>
      <c r="Q96" s="12">
        <f>VLOOKUP($A96,Sheet1!$B$5:$AZ$428,15,FALSE)</f>
        <v>7217</v>
      </c>
      <c r="R96" s="12">
        <f>VLOOKUP($A96,Sheet1!$B$5:$AZ$428,16,FALSE)</f>
        <v>6758</v>
      </c>
      <c r="S96" s="12">
        <f>VLOOKUP($A96,Sheet1!$B$5:$AZ$428,17,FALSE)</f>
        <v>128451</v>
      </c>
      <c r="T96" s="12">
        <f>VLOOKUP($A96,Sheet1!$B$5:$AZ$428,18,FALSE)</f>
        <v>590</v>
      </c>
      <c r="U96" s="12">
        <f>VLOOKUP($A96,Sheet1!$B$5:$AZ$428,19,FALSE)</f>
        <v>310</v>
      </c>
      <c r="V96" s="12">
        <f>VLOOKUP($A96,Sheet1!$B$5:$AZ$428,20,FALSE)</f>
        <v>8148</v>
      </c>
      <c r="W96" s="12">
        <f>VLOOKUP($A96,Sheet1!$B$5:$AZ$428,21,FALSE)</f>
        <v>7227</v>
      </c>
      <c r="X96" s="12">
        <f>VLOOKUP($A96,Sheet1!$B$5:$AZ$428,22,FALSE)</f>
        <v>129274</v>
      </c>
      <c r="Y96" s="12">
        <f>VLOOKUP($A96,Sheet1!$B$5:$AZ$428,23,FALSE)</f>
        <v>645</v>
      </c>
      <c r="Z96" s="12">
        <f>VLOOKUP($A96,Sheet1!$B$5:$AZ$428,24,FALSE)</f>
        <v>278</v>
      </c>
      <c r="AA96" s="12">
        <f>VLOOKUP($A96,Sheet1!$B$5:$AZ$428,25,FALSE)</f>
        <v>7746</v>
      </c>
      <c r="AB96" s="12">
        <f>VLOOKUP($A96,Sheet1!$B$5:$AZ$428,26,FALSE)</f>
        <v>7480</v>
      </c>
      <c r="AC96" s="12">
        <f>VLOOKUP($A96,Sheet1!$B$5:$AZ$428,27,FALSE)</f>
        <v>129923</v>
      </c>
      <c r="AD96" s="12">
        <f>VLOOKUP($A96,Sheet1!$B$5:$AZ$428,28,FALSE)</f>
        <v>744</v>
      </c>
      <c r="AE96" s="12">
        <f>VLOOKUP($A96,Sheet1!$B$5:$AZ$428,29,FALSE)</f>
        <v>362</v>
      </c>
      <c r="AF96" s="12">
        <f>VLOOKUP($A96,Sheet1!$B$5:$AZ$428,30,FALSE)</f>
        <v>7278</v>
      </c>
      <c r="AG96" s="12">
        <f>VLOOKUP($A96,Sheet1!$B$5:$AZ$428,31,FALSE)</f>
        <v>7381</v>
      </c>
      <c r="AH96" s="12">
        <f>VLOOKUP($A96,Sheet1!$B$5:$AZ$428,32,FALSE)</f>
        <v>130576</v>
      </c>
      <c r="AI96" s="12">
        <f>VLOOKUP($A96,Sheet1!$B$5:$AZ$428,33,FALSE)</f>
        <v>629</v>
      </c>
      <c r="AJ96" s="12">
        <f>VLOOKUP($A96,Sheet1!$B$5:$AZ$428,34,FALSE)</f>
        <v>339</v>
      </c>
      <c r="AK96" s="12">
        <f>VLOOKUP($A96,Sheet1!$B$5:$AZ$428,35,FALSE)</f>
        <v>8116</v>
      </c>
      <c r="AL96" s="12">
        <f>VLOOKUP($A96,Sheet1!$B$5:$AZ$428,36,FALSE)</f>
        <v>8075</v>
      </c>
      <c r="AM96" s="12">
        <f>VLOOKUP($A96,Sheet1!$B$5:$AZ$428,37,FALSE)</f>
        <v>131137</v>
      </c>
      <c r="AN96" s="12">
        <f>VLOOKUP($A96,Sheet1!$B$5:$AZ$428,38,FALSE)</f>
        <v>699</v>
      </c>
      <c r="AO96" s="12">
        <f>VLOOKUP($A96,Sheet1!$B$5:$AZ$428,39,FALSE)</f>
        <v>369</v>
      </c>
      <c r="AP96" s="12">
        <f>VLOOKUP($A96,Sheet1!$B$5:$AZ$428,40,FALSE)</f>
        <v>8221</v>
      </c>
      <c r="AQ96" s="12">
        <f>VLOOKUP($A96,Sheet1!$B$5:$AZ$428,41,FALSE)</f>
        <v>8300</v>
      </c>
      <c r="AR96" s="12">
        <f>VLOOKUP($A96,Sheet1!$B$5:$AZ$428,42,FALSE)</f>
        <v>131689</v>
      </c>
      <c r="AS96" s="12">
        <f>VLOOKUP($A96,Sheet1!$B$5:$AZ$428,43,FALSE)</f>
        <v>638</v>
      </c>
      <c r="AT96" s="12">
        <f>VLOOKUP($A96,Sheet1!$B$5:$AZ$428,44,FALSE)</f>
        <v>337</v>
      </c>
      <c r="AU96" s="12">
        <f>VLOOKUP($A96,Sheet1!$B$5:$AZ$428,45,FALSE)</f>
        <v>8386</v>
      </c>
      <c r="AV96" s="12">
        <f>VLOOKUP($A96,Sheet1!$B$5:$AZ$428,46,FALSE)</f>
        <v>8561</v>
      </c>
      <c r="AW96" s="12">
        <f>VLOOKUP($A96,Sheet1!$B$5:$AZ$428,47,FALSE)</f>
        <v>132175</v>
      </c>
      <c r="AX96" s="12">
        <f>VLOOKUP($A96,Sheet1!$B$5:$AZ$428,48,FALSE)</f>
        <v>621</v>
      </c>
      <c r="AY96" s="12">
        <f>VLOOKUP($A96,Sheet1!$B$5:$AZ$428,49,FALSE)</f>
        <v>360</v>
      </c>
      <c r="AZ96" s="12">
        <f>VLOOKUP($A96,Sheet1!$B$5:$AZ$428,50,FALSE)</f>
        <v>7363</v>
      </c>
      <c r="BA96" s="12">
        <f>VLOOKUP($A96,Sheet1!$B$5:$AZ$428,51,FALSE)</f>
        <v>7215</v>
      </c>
      <c r="BB96" s="12">
        <f>VLOOKUP($A96,Sheet1!$B$5:$BB$428,BB$4,FALSE)</f>
        <v>0</v>
      </c>
      <c r="BC96" s="12">
        <f>VLOOKUP($A96,Sheet1!$B$5:$BB$428,BC$4,FALSE)</f>
        <v>0</v>
      </c>
      <c r="BD96" s="12" t="e">
        <f>VLOOKUP($A96,Sheet1!$B$5:$BB$428,BD$4,FALSE)</f>
        <v>#REF!</v>
      </c>
      <c r="BE96" s="12" t="e">
        <f>VLOOKUP($A96,Sheet1!$B$5:$BB$428,BE$4,FALSE)</f>
        <v>#REF!</v>
      </c>
      <c r="BF96" s="12" t="e">
        <f>VLOOKUP($A96,Sheet1!$B$5:$BB$428,BF$4,FALSE)</f>
        <v>#REF!</v>
      </c>
      <c r="BG96" s="12" t="e">
        <f>VLOOKUP($A96,Sheet1!$B$5:$BB$428,BG$4,FALSE)</f>
        <v>#REF!</v>
      </c>
      <c r="BH96" s="12" t="e">
        <f>VLOOKUP($A96,Sheet1!$B$5:$BB$428,BH$4,FALSE)</f>
        <v>#REF!</v>
      </c>
      <c r="BI96" s="12" t="e">
        <f>VLOOKUP($A96,Sheet1!$B$5:$BB$428,BI$4,FALSE)</f>
        <v>#REF!</v>
      </c>
      <c r="BJ96" s="12" t="e">
        <f>VLOOKUP($A96,Sheet1!$B$5:$BB$428,BJ$4,FALSE)</f>
        <v>#REF!</v>
      </c>
      <c r="BK96" s="12" t="e">
        <f>VLOOKUP($A96,Sheet1!$B$5:$BB$428,BK$4,FALSE)</f>
        <v>#REF!</v>
      </c>
      <c r="BL96" s="12" t="e">
        <f>VLOOKUP($A96,Sheet1!$B$5:$BB$428,BL$4,FALSE)</f>
        <v>#REF!</v>
      </c>
      <c r="BM96" s="12" t="e">
        <f>VLOOKUP($A96,Sheet1!$B$5:$BB$428,BM$4,FALSE)</f>
        <v>#REF!</v>
      </c>
      <c r="BN96" s="12" t="e">
        <f>VLOOKUP($A96,Sheet1!$B$5:$BB$428,BN$4,FALSE)</f>
        <v>#REF!</v>
      </c>
      <c r="BO96" s="12" t="e">
        <f>VLOOKUP($A96,Sheet1!$B$5:$BB$428,BO$4,FALSE)</f>
        <v>#REF!</v>
      </c>
      <c r="BP96" s="12" t="e">
        <f>VLOOKUP($A96,Sheet1!$B$5:$BB$428,BP$4,FALSE)</f>
        <v>#REF!</v>
      </c>
      <c r="BQ96" s="12" t="e">
        <f>VLOOKUP($A96,Sheet1!$B$5:$BB$428,BQ$4,FALSE)</f>
        <v>#REF!</v>
      </c>
      <c r="BR96" s="12" t="e">
        <f>VLOOKUP($A96,Sheet1!$B$5:$BB$428,BR$4,FALSE)</f>
        <v>#REF!</v>
      </c>
      <c r="BS96" s="12" t="e">
        <f>VLOOKUP($A96,Sheet1!$B$5:$BB$428,BS$4,FALSE)</f>
        <v>#REF!</v>
      </c>
      <c r="BT96" s="12" t="e">
        <f>VLOOKUP($A96,Sheet1!$B$5:$BB$428,BT$4,FALSE)</f>
        <v>#REF!</v>
      </c>
      <c r="BU96" s="12" t="e">
        <f>VLOOKUP($A96,Sheet1!$B$5:$BB$428,BU$4,FALSE)</f>
        <v>#REF!</v>
      </c>
    </row>
    <row r="97" spans="1:73" x14ac:dyDescent="0.3">
      <c r="A97" t="s">
        <v>320</v>
      </c>
      <c r="B97" t="str">
        <f>VLOOKUP(A97,classifications!A$3:C$336,3,FALSE)</f>
        <v>Predominantly Urban</v>
      </c>
      <c r="D97" s="12">
        <f>VLOOKUP($A97,Sheet1!$B$5:$AZ$428,2,FALSE)</f>
        <v>75191</v>
      </c>
      <c r="E97" s="12">
        <f>VLOOKUP($A97,Sheet1!$B$5:$AZ$428,3,FALSE)</f>
        <v>465</v>
      </c>
      <c r="F97" s="12">
        <f>VLOOKUP($A97,Sheet1!$B$5:$AZ$428,4,FALSE)</f>
        <v>281</v>
      </c>
      <c r="G97" s="12">
        <f>VLOOKUP($A97,Sheet1!$B$5:$AZ$428,5,FALSE)</f>
        <v>4769</v>
      </c>
      <c r="H97" s="12">
        <f>VLOOKUP($A97,Sheet1!$B$5:$AZ$428,6,FALSE)</f>
        <v>4434</v>
      </c>
      <c r="I97" s="12">
        <f>VLOOKUP($A97,Sheet1!$B$5:$AZ$428,7,FALSE)</f>
        <v>75839</v>
      </c>
      <c r="J97" s="12">
        <f>VLOOKUP($A97,Sheet1!$B$5:$AZ$428,8,FALSE)</f>
        <v>370</v>
      </c>
      <c r="K97" s="12">
        <f>VLOOKUP($A97,Sheet1!$B$5:$AZ$428,9,FALSE)</f>
        <v>491</v>
      </c>
      <c r="L97" s="12">
        <f>VLOOKUP($A97,Sheet1!$B$5:$AZ$428,10,FALSE)</f>
        <v>5159</v>
      </c>
      <c r="M97" s="12">
        <f>VLOOKUP($A97,Sheet1!$B$5:$AZ$428,11,FALSE)</f>
        <v>4789</v>
      </c>
      <c r="N97" s="12">
        <f>VLOOKUP($A97,Sheet1!$B$5:$AZ$428,12,FALSE)</f>
        <v>76906</v>
      </c>
      <c r="O97" s="12">
        <f>VLOOKUP($A97,Sheet1!$B$5:$AZ$428,13,FALSE)</f>
        <v>375</v>
      </c>
      <c r="P97" s="12">
        <f>VLOOKUP($A97,Sheet1!$B$5:$AZ$428,14,FALSE)</f>
        <v>314</v>
      </c>
      <c r="Q97" s="12">
        <f>VLOOKUP($A97,Sheet1!$B$5:$AZ$428,15,FALSE)</f>
        <v>5186</v>
      </c>
      <c r="R97" s="12">
        <f>VLOOKUP($A97,Sheet1!$B$5:$AZ$428,16,FALSE)</f>
        <v>4529</v>
      </c>
      <c r="S97" s="12">
        <f>VLOOKUP($A97,Sheet1!$B$5:$AZ$428,17,FALSE)</f>
        <v>77988</v>
      </c>
      <c r="T97" s="12">
        <f>VLOOKUP($A97,Sheet1!$B$5:$AZ$428,18,FALSE)</f>
        <v>477</v>
      </c>
      <c r="U97" s="12">
        <f>VLOOKUP($A97,Sheet1!$B$5:$AZ$428,19,FALSE)</f>
        <v>307</v>
      </c>
      <c r="V97" s="12">
        <f>VLOOKUP($A97,Sheet1!$B$5:$AZ$428,20,FALSE)</f>
        <v>5616</v>
      </c>
      <c r="W97" s="12">
        <f>VLOOKUP($A97,Sheet1!$B$5:$AZ$428,21,FALSE)</f>
        <v>5046</v>
      </c>
      <c r="X97" s="12">
        <f>VLOOKUP($A97,Sheet1!$B$5:$AZ$428,22,FALSE)</f>
        <v>78459</v>
      </c>
      <c r="Y97" s="12">
        <f>VLOOKUP($A97,Sheet1!$B$5:$AZ$428,23,FALSE)</f>
        <v>521</v>
      </c>
      <c r="Z97" s="12">
        <f>VLOOKUP($A97,Sheet1!$B$5:$AZ$428,24,FALSE)</f>
        <v>374</v>
      </c>
      <c r="AA97" s="12">
        <f>VLOOKUP($A97,Sheet1!$B$5:$AZ$428,25,FALSE)</f>
        <v>5140</v>
      </c>
      <c r="AB97" s="12">
        <f>VLOOKUP($A97,Sheet1!$B$5:$AZ$428,26,FALSE)</f>
        <v>5141</v>
      </c>
      <c r="AC97" s="12">
        <f>VLOOKUP($A97,Sheet1!$B$5:$AZ$428,27,FALSE)</f>
        <v>78999</v>
      </c>
      <c r="AD97" s="12">
        <f>VLOOKUP($A97,Sheet1!$B$5:$AZ$428,28,FALSE)</f>
        <v>539</v>
      </c>
      <c r="AE97" s="12">
        <f>VLOOKUP($A97,Sheet1!$B$5:$AZ$428,29,FALSE)</f>
        <v>319</v>
      </c>
      <c r="AF97" s="12">
        <f>VLOOKUP($A97,Sheet1!$B$5:$AZ$428,30,FALSE)</f>
        <v>5096</v>
      </c>
      <c r="AG97" s="12">
        <f>VLOOKUP($A97,Sheet1!$B$5:$AZ$428,31,FALSE)</f>
        <v>5094</v>
      </c>
      <c r="AH97" s="12">
        <f>VLOOKUP($A97,Sheet1!$B$5:$AZ$428,32,FALSE)</f>
        <v>79451</v>
      </c>
      <c r="AI97" s="12">
        <f>VLOOKUP($A97,Sheet1!$B$5:$AZ$428,33,FALSE)</f>
        <v>467</v>
      </c>
      <c r="AJ97" s="12">
        <f>VLOOKUP($A97,Sheet1!$B$5:$AZ$428,34,FALSE)</f>
        <v>348</v>
      </c>
      <c r="AK97" s="12">
        <f>VLOOKUP($A97,Sheet1!$B$5:$AZ$428,35,FALSE)</f>
        <v>5802</v>
      </c>
      <c r="AL97" s="12">
        <f>VLOOKUP($A97,Sheet1!$B$5:$AZ$428,36,FALSE)</f>
        <v>5831</v>
      </c>
      <c r="AM97" s="12">
        <f>VLOOKUP($A97,Sheet1!$B$5:$AZ$428,37,FALSE)</f>
        <v>79928</v>
      </c>
      <c r="AN97" s="12">
        <f>VLOOKUP($A97,Sheet1!$B$5:$AZ$428,38,FALSE)</f>
        <v>551</v>
      </c>
      <c r="AO97" s="12">
        <f>VLOOKUP($A97,Sheet1!$B$5:$AZ$428,39,FALSE)</f>
        <v>321</v>
      </c>
      <c r="AP97" s="12">
        <f>VLOOKUP($A97,Sheet1!$B$5:$AZ$428,40,FALSE)</f>
        <v>5658</v>
      </c>
      <c r="AQ97" s="12">
        <f>VLOOKUP($A97,Sheet1!$B$5:$AZ$428,41,FALSE)</f>
        <v>5779</v>
      </c>
      <c r="AR97" s="12">
        <f>VLOOKUP($A97,Sheet1!$B$5:$AZ$428,42,FALSE)</f>
        <v>80627</v>
      </c>
      <c r="AS97" s="12">
        <f>VLOOKUP($A97,Sheet1!$B$5:$AZ$428,43,FALSE)</f>
        <v>523</v>
      </c>
      <c r="AT97" s="12">
        <f>VLOOKUP($A97,Sheet1!$B$5:$AZ$428,44,FALSE)</f>
        <v>324</v>
      </c>
      <c r="AU97" s="12">
        <f>VLOOKUP($A97,Sheet1!$B$5:$AZ$428,45,FALSE)</f>
        <v>5977</v>
      </c>
      <c r="AV97" s="12">
        <f>VLOOKUP($A97,Sheet1!$B$5:$AZ$428,46,FALSE)</f>
        <v>5756</v>
      </c>
      <c r="AW97" s="12">
        <f>VLOOKUP($A97,Sheet1!$B$5:$AZ$428,47,FALSE)</f>
        <v>81003</v>
      </c>
      <c r="AX97" s="12">
        <f>VLOOKUP($A97,Sheet1!$B$5:$AZ$428,48,FALSE)</f>
        <v>521</v>
      </c>
      <c r="AY97" s="12">
        <f>VLOOKUP($A97,Sheet1!$B$5:$AZ$428,49,FALSE)</f>
        <v>407</v>
      </c>
      <c r="AZ97" s="12">
        <f>VLOOKUP($A97,Sheet1!$B$5:$AZ$428,50,FALSE)</f>
        <v>5150</v>
      </c>
      <c r="BA97" s="12">
        <f>VLOOKUP($A97,Sheet1!$B$5:$AZ$428,51,FALSE)</f>
        <v>5089</v>
      </c>
      <c r="BB97" s="12">
        <f>VLOOKUP($A97,Sheet1!$B$5:$BB$428,BB$4,FALSE)</f>
        <v>0</v>
      </c>
      <c r="BC97" s="12">
        <f>VLOOKUP($A97,Sheet1!$B$5:$BB$428,BC$4,FALSE)</f>
        <v>0</v>
      </c>
      <c r="BD97" s="12" t="e">
        <f>VLOOKUP($A97,Sheet1!$B$5:$BB$428,BD$4,FALSE)</f>
        <v>#REF!</v>
      </c>
      <c r="BE97" s="12" t="e">
        <f>VLOOKUP($A97,Sheet1!$B$5:$BB$428,BE$4,FALSE)</f>
        <v>#REF!</v>
      </c>
      <c r="BF97" s="12" t="e">
        <f>VLOOKUP($A97,Sheet1!$B$5:$BB$428,BF$4,FALSE)</f>
        <v>#REF!</v>
      </c>
      <c r="BG97" s="12" t="e">
        <f>VLOOKUP($A97,Sheet1!$B$5:$BB$428,BG$4,FALSE)</f>
        <v>#REF!</v>
      </c>
      <c r="BH97" s="12" t="e">
        <f>VLOOKUP($A97,Sheet1!$B$5:$BB$428,BH$4,FALSE)</f>
        <v>#REF!</v>
      </c>
      <c r="BI97" s="12" t="e">
        <f>VLOOKUP($A97,Sheet1!$B$5:$BB$428,BI$4,FALSE)</f>
        <v>#REF!</v>
      </c>
      <c r="BJ97" s="12" t="e">
        <f>VLOOKUP($A97,Sheet1!$B$5:$BB$428,BJ$4,FALSE)</f>
        <v>#REF!</v>
      </c>
      <c r="BK97" s="12" t="e">
        <f>VLOOKUP($A97,Sheet1!$B$5:$BB$428,BK$4,FALSE)</f>
        <v>#REF!</v>
      </c>
      <c r="BL97" s="12" t="e">
        <f>VLOOKUP($A97,Sheet1!$B$5:$BB$428,BL$4,FALSE)</f>
        <v>#REF!</v>
      </c>
      <c r="BM97" s="12" t="e">
        <f>VLOOKUP($A97,Sheet1!$B$5:$BB$428,BM$4,FALSE)</f>
        <v>#REF!</v>
      </c>
      <c r="BN97" s="12" t="e">
        <f>VLOOKUP($A97,Sheet1!$B$5:$BB$428,BN$4,FALSE)</f>
        <v>#REF!</v>
      </c>
      <c r="BO97" s="12" t="e">
        <f>VLOOKUP($A97,Sheet1!$B$5:$BB$428,BO$4,FALSE)</f>
        <v>#REF!</v>
      </c>
      <c r="BP97" s="12" t="e">
        <f>VLOOKUP($A97,Sheet1!$B$5:$BB$428,BP$4,FALSE)</f>
        <v>#REF!</v>
      </c>
      <c r="BQ97" s="12" t="e">
        <f>VLOOKUP($A97,Sheet1!$B$5:$BB$428,BQ$4,FALSE)</f>
        <v>#REF!</v>
      </c>
      <c r="BR97" s="12" t="e">
        <f>VLOOKUP($A97,Sheet1!$B$5:$BB$428,BR$4,FALSE)</f>
        <v>#REF!</v>
      </c>
      <c r="BS97" s="12" t="e">
        <f>VLOOKUP($A97,Sheet1!$B$5:$BB$428,BS$4,FALSE)</f>
        <v>#REF!</v>
      </c>
      <c r="BT97" s="12" t="e">
        <f>VLOOKUP($A97,Sheet1!$B$5:$BB$428,BT$4,FALSE)</f>
        <v>#REF!</v>
      </c>
      <c r="BU97" s="12" t="e">
        <f>VLOOKUP($A97,Sheet1!$B$5:$BB$428,BU$4,FALSE)</f>
        <v>#REF!</v>
      </c>
    </row>
    <row r="98" spans="1:73" x14ac:dyDescent="0.3">
      <c r="A98" t="s">
        <v>322</v>
      </c>
      <c r="B98" t="str">
        <f>VLOOKUP(A98,classifications!A$3:C$336,3,FALSE)</f>
        <v>Predominantly Urban</v>
      </c>
      <c r="D98" s="12">
        <f>VLOOKUP($A98,Sheet1!$B$5:$AZ$428,2,FALSE)</f>
        <v>112249</v>
      </c>
      <c r="E98" s="12">
        <f>VLOOKUP($A98,Sheet1!$B$5:$AZ$428,3,FALSE)</f>
        <v>222</v>
      </c>
      <c r="F98" s="12">
        <f>VLOOKUP($A98,Sheet1!$B$5:$AZ$428,4,FALSE)</f>
        <v>213</v>
      </c>
      <c r="G98" s="12">
        <f>VLOOKUP($A98,Sheet1!$B$5:$AZ$428,5,FALSE)</f>
        <v>4356</v>
      </c>
      <c r="H98" s="12">
        <f>VLOOKUP($A98,Sheet1!$B$5:$AZ$428,6,FALSE)</f>
        <v>4266</v>
      </c>
      <c r="I98" s="12">
        <f>VLOOKUP($A98,Sheet1!$B$5:$AZ$428,7,FALSE)</f>
        <v>112833</v>
      </c>
      <c r="J98" s="12">
        <f>VLOOKUP($A98,Sheet1!$B$5:$AZ$428,8,FALSE)</f>
        <v>156</v>
      </c>
      <c r="K98" s="12">
        <f>VLOOKUP($A98,Sheet1!$B$5:$AZ$428,9,FALSE)</f>
        <v>183</v>
      </c>
      <c r="L98" s="12">
        <f>VLOOKUP($A98,Sheet1!$B$5:$AZ$428,10,FALSE)</f>
        <v>4887</v>
      </c>
      <c r="M98" s="12">
        <f>VLOOKUP($A98,Sheet1!$B$5:$AZ$428,11,FALSE)</f>
        <v>4676</v>
      </c>
      <c r="N98" s="12">
        <f>VLOOKUP($A98,Sheet1!$B$5:$AZ$428,12,FALSE)</f>
        <v>113246</v>
      </c>
      <c r="O98" s="12">
        <f>VLOOKUP($A98,Sheet1!$B$5:$AZ$428,13,FALSE)</f>
        <v>141</v>
      </c>
      <c r="P98" s="12">
        <f>VLOOKUP($A98,Sheet1!$B$5:$AZ$428,14,FALSE)</f>
        <v>156</v>
      </c>
      <c r="Q98" s="12">
        <f>VLOOKUP($A98,Sheet1!$B$5:$AZ$428,15,FALSE)</f>
        <v>4905</v>
      </c>
      <c r="R98" s="12">
        <f>VLOOKUP($A98,Sheet1!$B$5:$AZ$428,16,FALSE)</f>
        <v>4678</v>
      </c>
      <c r="S98" s="12">
        <f>VLOOKUP($A98,Sheet1!$B$5:$AZ$428,17,FALSE)</f>
        <v>114155</v>
      </c>
      <c r="T98" s="12">
        <f>VLOOKUP($A98,Sheet1!$B$5:$AZ$428,18,FALSE)</f>
        <v>205</v>
      </c>
      <c r="U98" s="12">
        <f>VLOOKUP($A98,Sheet1!$B$5:$AZ$428,19,FALSE)</f>
        <v>115</v>
      </c>
      <c r="V98" s="12">
        <f>VLOOKUP($A98,Sheet1!$B$5:$AZ$428,20,FALSE)</f>
        <v>5488</v>
      </c>
      <c r="W98" s="12">
        <f>VLOOKUP($A98,Sheet1!$B$5:$AZ$428,21,FALSE)</f>
        <v>4910</v>
      </c>
      <c r="X98" s="12">
        <f>VLOOKUP($A98,Sheet1!$B$5:$AZ$428,22,FALSE)</f>
        <v>114684</v>
      </c>
      <c r="Y98" s="12">
        <f>VLOOKUP($A98,Sheet1!$B$5:$AZ$428,23,FALSE)</f>
        <v>205</v>
      </c>
      <c r="Z98" s="12">
        <f>VLOOKUP($A98,Sheet1!$B$5:$AZ$428,24,FALSE)</f>
        <v>106</v>
      </c>
      <c r="AA98" s="12">
        <f>VLOOKUP($A98,Sheet1!$B$5:$AZ$428,25,FALSE)</f>
        <v>5086</v>
      </c>
      <c r="AB98" s="12">
        <f>VLOOKUP($A98,Sheet1!$B$5:$AZ$428,26,FALSE)</f>
        <v>4806</v>
      </c>
      <c r="AC98" s="12">
        <f>VLOOKUP($A98,Sheet1!$B$5:$AZ$428,27,FALSE)</f>
        <v>115112</v>
      </c>
      <c r="AD98" s="12">
        <f>VLOOKUP($A98,Sheet1!$B$5:$AZ$428,28,FALSE)</f>
        <v>188</v>
      </c>
      <c r="AE98" s="12">
        <f>VLOOKUP($A98,Sheet1!$B$5:$AZ$428,29,FALSE)</f>
        <v>157</v>
      </c>
      <c r="AF98" s="12">
        <f>VLOOKUP($A98,Sheet1!$B$5:$AZ$428,30,FALSE)</f>
        <v>4907</v>
      </c>
      <c r="AG98" s="12">
        <f>VLOOKUP($A98,Sheet1!$B$5:$AZ$428,31,FALSE)</f>
        <v>4633</v>
      </c>
      <c r="AH98" s="12">
        <f>VLOOKUP($A98,Sheet1!$B$5:$AZ$428,32,FALSE)</f>
        <v>115314</v>
      </c>
      <c r="AI98" s="12">
        <f>VLOOKUP($A98,Sheet1!$B$5:$AZ$428,33,FALSE)</f>
        <v>170</v>
      </c>
      <c r="AJ98" s="12">
        <f>VLOOKUP($A98,Sheet1!$B$5:$AZ$428,34,FALSE)</f>
        <v>133</v>
      </c>
      <c r="AK98" s="12">
        <f>VLOOKUP($A98,Sheet1!$B$5:$AZ$428,35,FALSE)</f>
        <v>5514</v>
      </c>
      <c r="AL98" s="12">
        <f>VLOOKUP($A98,Sheet1!$B$5:$AZ$428,36,FALSE)</f>
        <v>5371</v>
      </c>
      <c r="AM98" s="12">
        <f>VLOOKUP($A98,Sheet1!$B$5:$AZ$428,37,FALSE)</f>
        <v>115490</v>
      </c>
      <c r="AN98" s="12">
        <f>VLOOKUP($A98,Sheet1!$B$5:$AZ$428,38,FALSE)</f>
        <v>176</v>
      </c>
      <c r="AO98" s="12">
        <f>VLOOKUP($A98,Sheet1!$B$5:$AZ$428,39,FALSE)</f>
        <v>274</v>
      </c>
      <c r="AP98" s="12">
        <f>VLOOKUP($A98,Sheet1!$B$5:$AZ$428,40,FALSE)</f>
        <v>5620</v>
      </c>
      <c r="AQ98" s="12">
        <f>VLOOKUP($A98,Sheet1!$B$5:$AZ$428,41,FALSE)</f>
        <v>5375</v>
      </c>
      <c r="AR98" s="12">
        <f>VLOOKUP($A98,Sheet1!$B$5:$AZ$428,42,FALSE)</f>
        <v>115371</v>
      </c>
      <c r="AS98" s="12">
        <f>VLOOKUP($A98,Sheet1!$B$5:$AZ$428,43,FALSE)</f>
        <v>160</v>
      </c>
      <c r="AT98" s="12">
        <f>VLOOKUP($A98,Sheet1!$B$5:$AZ$428,44,FALSE)</f>
        <v>162</v>
      </c>
      <c r="AU98" s="12">
        <f>VLOOKUP($A98,Sheet1!$B$5:$AZ$428,45,FALSE)</f>
        <v>5769</v>
      </c>
      <c r="AV98" s="12">
        <f>VLOOKUP($A98,Sheet1!$B$5:$AZ$428,46,FALSE)</f>
        <v>5807</v>
      </c>
      <c r="AW98" s="12">
        <f>VLOOKUP($A98,Sheet1!$B$5:$AZ$428,47,FALSE)</f>
        <v>115332</v>
      </c>
      <c r="AX98" s="12">
        <f>VLOOKUP($A98,Sheet1!$B$5:$AZ$428,48,FALSE)</f>
        <v>161</v>
      </c>
      <c r="AY98" s="12">
        <f>VLOOKUP($A98,Sheet1!$B$5:$AZ$428,49,FALSE)</f>
        <v>109</v>
      </c>
      <c r="AZ98" s="12">
        <f>VLOOKUP($A98,Sheet1!$B$5:$AZ$428,50,FALSE)</f>
        <v>5211</v>
      </c>
      <c r="BA98" s="12">
        <f>VLOOKUP($A98,Sheet1!$B$5:$AZ$428,51,FALSE)</f>
        <v>5079</v>
      </c>
      <c r="BB98" s="12">
        <f>VLOOKUP($A98,Sheet1!$B$5:$BB$428,BB$4,FALSE)</f>
        <v>0</v>
      </c>
      <c r="BC98" s="12">
        <f>VLOOKUP($A98,Sheet1!$B$5:$BB$428,BC$4,FALSE)</f>
        <v>0</v>
      </c>
      <c r="BD98" s="12" t="e">
        <f>VLOOKUP($A98,Sheet1!$B$5:$BB$428,BD$4,FALSE)</f>
        <v>#REF!</v>
      </c>
      <c r="BE98" s="12" t="e">
        <f>VLOOKUP($A98,Sheet1!$B$5:$BB$428,BE$4,FALSE)</f>
        <v>#REF!</v>
      </c>
      <c r="BF98" s="12" t="e">
        <f>VLOOKUP($A98,Sheet1!$B$5:$BB$428,BF$4,FALSE)</f>
        <v>#REF!</v>
      </c>
      <c r="BG98" s="12" t="e">
        <f>VLOOKUP($A98,Sheet1!$B$5:$BB$428,BG$4,FALSE)</f>
        <v>#REF!</v>
      </c>
      <c r="BH98" s="12" t="e">
        <f>VLOOKUP($A98,Sheet1!$B$5:$BB$428,BH$4,FALSE)</f>
        <v>#REF!</v>
      </c>
      <c r="BI98" s="12" t="e">
        <f>VLOOKUP($A98,Sheet1!$B$5:$BB$428,BI$4,FALSE)</f>
        <v>#REF!</v>
      </c>
      <c r="BJ98" s="12" t="e">
        <f>VLOOKUP($A98,Sheet1!$B$5:$BB$428,BJ$4,FALSE)</f>
        <v>#REF!</v>
      </c>
      <c r="BK98" s="12" t="e">
        <f>VLOOKUP($A98,Sheet1!$B$5:$BB$428,BK$4,FALSE)</f>
        <v>#REF!</v>
      </c>
      <c r="BL98" s="12" t="e">
        <f>VLOOKUP($A98,Sheet1!$B$5:$BB$428,BL$4,FALSE)</f>
        <v>#REF!</v>
      </c>
      <c r="BM98" s="12" t="e">
        <f>VLOOKUP($A98,Sheet1!$B$5:$BB$428,BM$4,FALSE)</f>
        <v>#REF!</v>
      </c>
      <c r="BN98" s="12" t="e">
        <f>VLOOKUP($A98,Sheet1!$B$5:$BB$428,BN$4,FALSE)</f>
        <v>#REF!</v>
      </c>
      <c r="BO98" s="12" t="e">
        <f>VLOOKUP($A98,Sheet1!$B$5:$BB$428,BO$4,FALSE)</f>
        <v>#REF!</v>
      </c>
      <c r="BP98" s="12" t="e">
        <f>VLOOKUP($A98,Sheet1!$B$5:$BB$428,BP$4,FALSE)</f>
        <v>#REF!</v>
      </c>
      <c r="BQ98" s="12" t="e">
        <f>VLOOKUP($A98,Sheet1!$B$5:$BB$428,BQ$4,FALSE)</f>
        <v>#REF!</v>
      </c>
      <c r="BR98" s="12" t="e">
        <f>VLOOKUP($A98,Sheet1!$B$5:$BB$428,BR$4,FALSE)</f>
        <v>#REF!</v>
      </c>
      <c r="BS98" s="12" t="e">
        <f>VLOOKUP($A98,Sheet1!$B$5:$BB$428,BS$4,FALSE)</f>
        <v>#REF!</v>
      </c>
      <c r="BT98" s="12" t="e">
        <f>VLOOKUP($A98,Sheet1!$B$5:$BB$428,BT$4,FALSE)</f>
        <v>#REF!</v>
      </c>
      <c r="BU98" s="12" t="e">
        <f>VLOOKUP($A98,Sheet1!$B$5:$BB$428,BU$4,FALSE)</f>
        <v>#REF!</v>
      </c>
    </row>
    <row r="99" spans="1:73" x14ac:dyDescent="0.3">
      <c r="A99" t="s">
        <v>324</v>
      </c>
      <c r="B99" t="str">
        <f>VLOOKUP(A99,classifications!A$3:C$336,3,FALSE)</f>
        <v>Predominantly Urban</v>
      </c>
      <c r="D99" s="12">
        <f>VLOOKUP($A99,Sheet1!$B$5:$AZ$428,2,FALSE)</f>
        <v>117063</v>
      </c>
      <c r="E99" s="12">
        <f>VLOOKUP($A99,Sheet1!$B$5:$AZ$428,3,FALSE)</f>
        <v>2666</v>
      </c>
      <c r="F99" s="12">
        <f>VLOOKUP($A99,Sheet1!$B$5:$AZ$428,4,FALSE)</f>
        <v>1434</v>
      </c>
      <c r="G99" s="12">
        <f>VLOOKUP($A99,Sheet1!$B$5:$AZ$428,5,FALSE)</f>
        <v>9301</v>
      </c>
      <c r="H99" s="12">
        <f>VLOOKUP($A99,Sheet1!$B$5:$AZ$428,6,FALSE)</f>
        <v>9491</v>
      </c>
      <c r="I99" s="12">
        <f>VLOOKUP($A99,Sheet1!$B$5:$AZ$428,7,FALSE)</f>
        <v>119040</v>
      </c>
      <c r="J99" s="12">
        <f>VLOOKUP($A99,Sheet1!$B$5:$AZ$428,8,FALSE)</f>
        <v>2037</v>
      </c>
      <c r="K99" s="12">
        <f>VLOOKUP($A99,Sheet1!$B$5:$AZ$428,9,FALSE)</f>
        <v>1002</v>
      </c>
      <c r="L99" s="12">
        <f>VLOOKUP($A99,Sheet1!$B$5:$AZ$428,10,FALSE)</f>
        <v>9660</v>
      </c>
      <c r="M99" s="12">
        <f>VLOOKUP($A99,Sheet1!$B$5:$AZ$428,11,FALSE)</f>
        <v>9268</v>
      </c>
      <c r="N99" s="12">
        <f>VLOOKUP($A99,Sheet1!$B$5:$AZ$428,12,FALSE)</f>
        <v>121030</v>
      </c>
      <c r="O99" s="12">
        <f>VLOOKUP($A99,Sheet1!$B$5:$AZ$428,13,FALSE)</f>
        <v>2333</v>
      </c>
      <c r="P99" s="12">
        <f>VLOOKUP($A99,Sheet1!$B$5:$AZ$428,14,FALSE)</f>
        <v>996</v>
      </c>
      <c r="Q99" s="12">
        <f>VLOOKUP($A99,Sheet1!$B$5:$AZ$428,15,FALSE)</f>
        <v>9694</v>
      </c>
      <c r="R99" s="12">
        <f>VLOOKUP($A99,Sheet1!$B$5:$AZ$428,16,FALSE)</f>
        <v>9452</v>
      </c>
      <c r="S99" s="12">
        <f>VLOOKUP($A99,Sheet1!$B$5:$AZ$428,17,FALSE)</f>
        <v>123018</v>
      </c>
      <c r="T99" s="12">
        <f>VLOOKUP($A99,Sheet1!$B$5:$AZ$428,18,FALSE)</f>
        <v>2387</v>
      </c>
      <c r="U99" s="12">
        <f>VLOOKUP($A99,Sheet1!$B$5:$AZ$428,19,FALSE)</f>
        <v>1206</v>
      </c>
      <c r="V99" s="12">
        <f>VLOOKUP($A99,Sheet1!$B$5:$AZ$428,20,FALSE)</f>
        <v>10913</v>
      </c>
      <c r="W99" s="12">
        <f>VLOOKUP($A99,Sheet1!$B$5:$AZ$428,21,FALSE)</f>
        <v>10532</v>
      </c>
      <c r="X99" s="12">
        <f>VLOOKUP($A99,Sheet1!$B$5:$AZ$428,22,FALSE)</f>
        <v>125679</v>
      </c>
      <c r="Y99" s="12">
        <f>VLOOKUP($A99,Sheet1!$B$5:$AZ$428,23,FALSE)</f>
        <v>2538</v>
      </c>
      <c r="Z99" s="12">
        <f>VLOOKUP($A99,Sheet1!$B$5:$AZ$428,24,FALSE)</f>
        <v>1035</v>
      </c>
      <c r="AA99" s="12">
        <f>VLOOKUP($A99,Sheet1!$B$5:$AZ$428,25,FALSE)</f>
        <v>11046</v>
      </c>
      <c r="AB99" s="12">
        <f>VLOOKUP($A99,Sheet1!$B$5:$AZ$428,26,FALSE)</f>
        <v>10038</v>
      </c>
      <c r="AC99" s="12">
        <f>VLOOKUP($A99,Sheet1!$B$5:$AZ$428,27,FALSE)</f>
        <v>127522</v>
      </c>
      <c r="AD99" s="12">
        <f>VLOOKUP($A99,Sheet1!$B$5:$AZ$428,28,FALSE)</f>
        <v>2507</v>
      </c>
      <c r="AE99" s="12">
        <f>VLOOKUP($A99,Sheet1!$B$5:$AZ$428,29,FALSE)</f>
        <v>1625</v>
      </c>
      <c r="AF99" s="12">
        <f>VLOOKUP($A99,Sheet1!$B$5:$AZ$428,30,FALSE)</f>
        <v>10943</v>
      </c>
      <c r="AG99" s="12">
        <f>VLOOKUP($A99,Sheet1!$B$5:$AZ$428,31,FALSE)</f>
        <v>10320</v>
      </c>
      <c r="AH99" s="12">
        <f>VLOOKUP($A99,Sheet1!$B$5:$AZ$428,32,FALSE)</f>
        <v>128916</v>
      </c>
      <c r="AI99" s="12">
        <f>VLOOKUP($A99,Sheet1!$B$5:$AZ$428,33,FALSE)</f>
        <v>2163</v>
      </c>
      <c r="AJ99" s="12">
        <f>VLOOKUP($A99,Sheet1!$B$5:$AZ$428,34,FALSE)</f>
        <v>1536</v>
      </c>
      <c r="AK99" s="12">
        <f>VLOOKUP($A99,Sheet1!$B$5:$AZ$428,35,FALSE)</f>
        <v>13176</v>
      </c>
      <c r="AL99" s="12">
        <f>VLOOKUP($A99,Sheet1!$B$5:$AZ$428,36,FALSE)</f>
        <v>12658</v>
      </c>
      <c r="AM99" s="12">
        <f>VLOOKUP($A99,Sheet1!$B$5:$AZ$428,37,FALSE)</f>
        <v>130428</v>
      </c>
      <c r="AN99" s="12">
        <f>VLOOKUP($A99,Sheet1!$B$5:$AZ$428,38,FALSE)</f>
        <v>2414</v>
      </c>
      <c r="AO99" s="12">
        <f>VLOOKUP($A99,Sheet1!$B$5:$AZ$428,39,FALSE)</f>
        <v>1277</v>
      </c>
      <c r="AP99" s="12">
        <f>VLOOKUP($A99,Sheet1!$B$5:$AZ$428,40,FALSE)</f>
        <v>13227</v>
      </c>
      <c r="AQ99" s="12">
        <f>VLOOKUP($A99,Sheet1!$B$5:$AZ$428,41,FALSE)</f>
        <v>12943</v>
      </c>
      <c r="AR99" s="12">
        <f>VLOOKUP($A99,Sheet1!$B$5:$AZ$428,42,FALSE)</f>
        <v>131405</v>
      </c>
      <c r="AS99" s="12">
        <f>VLOOKUP($A99,Sheet1!$B$5:$AZ$428,43,FALSE)</f>
        <v>2645</v>
      </c>
      <c r="AT99" s="12">
        <f>VLOOKUP($A99,Sheet1!$B$5:$AZ$428,44,FALSE)</f>
        <v>2100</v>
      </c>
      <c r="AU99" s="12">
        <f>VLOOKUP($A99,Sheet1!$B$5:$AZ$428,45,FALSE)</f>
        <v>14215</v>
      </c>
      <c r="AV99" s="12">
        <f>VLOOKUP($A99,Sheet1!$B$5:$AZ$428,46,FALSE)</f>
        <v>13919</v>
      </c>
      <c r="AW99" s="12">
        <f>VLOOKUP($A99,Sheet1!$B$5:$AZ$428,47,FALSE)</f>
        <v>133333</v>
      </c>
      <c r="AX99" s="12">
        <f>VLOOKUP($A99,Sheet1!$B$5:$AZ$428,48,FALSE)</f>
        <v>3086</v>
      </c>
      <c r="AY99" s="12">
        <f>VLOOKUP($A99,Sheet1!$B$5:$AZ$428,49,FALSE)</f>
        <v>1401</v>
      </c>
      <c r="AZ99" s="12">
        <f>VLOOKUP($A99,Sheet1!$B$5:$AZ$428,50,FALSE)</f>
        <v>12894</v>
      </c>
      <c r="BA99" s="12">
        <f>VLOOKUP($A99,Sheet1!$B$5:$AZ$428,51,FALSE)</f>
        <v>12635</v>
      </c>
      <c r="BB99" s="12">
        <f>VLOOKUP($A99,Sheet1!$B$5:$BB$428,BB$4,FALSE)</f>
        <v>0</v>
      </c>
      <c r="BC99" s="12">
        <f>VLOOKUP($A99,Sheet1!$B$5:$BB$428,BC$4,FALSE)</f>
        <v>0</v>
      </c>
      <c r="BD99" s="12" t="e">
        <f>VLOOKUP($A99,Sheet1!$B$5:$BB$428,BD$4,FALSE)</f>
        <v>#REF!</v>
      </c>
      <c r="BE99" s="12" t="e">
        <f>VLOOKUP($A99,Sheet1!$B$5:$BB$428,BE$4,FALSE)</f>
        <v>#REF!</v>
      </c>
      <c r="BF99" s="12" t="e">
        <f>VLOOKUP($A99,Sheet1!$B$5:$BB$428,BF$4,FALSE)</f>
        <v>#REF!</v>
      </c>
      <c r="BG99" s="12" t="e">
        <f>VLOOKUP($A99,Sheet1!$B$5:$BB$428,BG$4,FALSE)</f>
        <v>#REF!</v>
      </c>
      <c r="BH99" s="12" t="e">
        <f>VLOOKUP($A99,Sheet1!$B$5:$BB$428,BH$4,FALSE)</f>
        <v>#REF!</v>
      </c>
      <c r="BI99" s="12" t="e">
        <f>VLOOKUP($A99,Sheet1!$B$5:$BB$428,BI$4,FALSE)</f>
        <v>#REF!</v>
      </c>
      <c r="BJ99" s="12" t="e">
        <f>VLOOKUP($A99,Sheet1!$B$5:$BB$428,BJ$4,FALSE)</f>
        <v>#REF!</v>
      </c>
      <c r="BK99" s="12" t="e">
        <f>VLOOKUP($A99,Sheet1!$B$5:$BB$428,BK$4,FALSE)</f>
        <v>#REF!</v>
      </c>
      <c r="BL99" s="12" t="e">
        <f>VLOOKUP($A99,Sheet1!$B$5:$BB$428,BL$4,FALSE)</f>
        <v>#REF!</v>
      </c>
      <c r="BM99" s="12" t="e">
        <f>VLOOKUP($A99,Sheet1!$B$5:$BB$428,BM$4,FALSE)</f>
        <v>#REF!</v>
      </c>
      <c r="BN99" s="12" t="e">
        <f>VLOOKUP($A99,Sheet1!$B$5:$BB$428,BN$4,FALSE)</f>
        <v>#REF!</v>
      </c>
      <c r="BO99" s="12" t="e">
        <f>VLOOKUP($A99,Sheet1!$B$5:$BB$428,BO$4,FALSE)</f>
        <v>#REF!</v>
      </c>
      <c r="BP99" s="12" t="e">
        <f>VLOOKUP($A99,Sheet1!$B$5:$BB$428,BP$4,FALSE)</f>
        <v>#REF!</v>
      </c>
      <c r="BQ99" s="12" t="e">
        <f>VLOOKUP($A99,Sheet1!$B$5:$BB$428,BQ$4,FALSE)</f>
        <v>#REF!</v>
      </c>
      <c r="BR99" s="12" t="e">
        <f>VLOOKUP($A99,Sheet1!$B$5:$BB$428,BR$4,FALSE)</f>
        <v>#REF!</v>
      </c>
      <c r="BS99" s="12" t="e">
        <f>VLOOKUP($A99,Sheet1!$B$5:$BB$428,BS$4,FALSE)</f>
        <v>#REF!</v>
      </c>
      <c r="BT99" s="12" t="e">
        <f>VLOOKUP($A99,Sheet1!$B$5:$BB$428,BT$4,FALSE)</f>
        <v>#REF!</v>
      </c>
      <c r="BU99" s="12" t="e">
        <f>VLOOKUP($A99,Sheet1!$B$5:$BB$428,BU$4,FALSE)</f>
        <v>#REF!</v>
      </c>
    </row>
    <row r="100" spans="1:73" x14ac:dyDescent="0.3">
      <c r="A100" t="s">
        <v>328</v>
      </c>
      <c r="B100" t="str">
        <f>VLOOKUP(A100,classifications!A$3:C$336,3,FALSE)</f>
        <v>Predominantly Urban</v>
      </c>
      <c r="D100" s="12">
        <f>VLOOKUP($A100,Sheet1!$B$5:$AZ$428,2,FALSE)</f>
        <v>111931</v>
      </c>
      <c r="E100" s="12">
        <f>VLOOKUP($A100,Sheet1!$B$5:$AZ$428,3,FALSE)</f>
        <v>344</v>
      </c>
      <c r="F100" s="12">
        <f>VLOOKUP($A100,Sheet1!$B$5:$AZ$428,4,FALSE)</f>
        <v>205</v>
      </c>
      <c r="G100" s="12">
        <f>VLOOKUP($A100,Sheet1!$B$5:$AZ$428,5,FALSE)</f>
        <v>5412</v>
      </c>
      <c r="H100" s="12">
        <f>VLOOKUP($A100,Sheet1!$B$5:$AZ$428,6,FALSE)</f>
        <v>4854</v>
      </c>
      <c r="I100" s="12">
        <f>VLOOKUP($A100,Sheet1!$B$5:$AZ$428,7,FALSE)</f>
        <v>112888</v>
      </c>
      <c r="J100" s="12">
        <f>VLOOKUP($A100,Sheet1!$B$5:$AZ$428,8,FALSE)</f>
        <v>274</v>
      </c>
      <c r="K100" s="12">
        <f>VLOOKUP($A100,Sheet1!$B$5:$AZ$428,9,FALSE)</f>
        <v>188</v>
      </c>
      <c r="L100" s="12">
        <f>VLOOKUP($A100,Sheet1!$B$5:$AZ$428,10,FALSE)</f>
        <v>6240</v>
      </c>
      <c r="M100" s="12">
        <f>VLOOKUP($A100,Sheet1!$B$5:$AZ$428,11,FALSE)</f>
        <v>5480</v>
      </c>
      <c r="N100" s="12">
        <f>VLOOKUP($A100,Sheet1!$B$5:$AZ$428,12,FALSE)</f>
        <v>113873</v>
      </c>
      <c r="O100" s="12">
        <f>VLOOKUP($A100,Sheet1!$B$5:$AZ$428,13,FALSE)</f>
        <v>260</v>
      </c>
      <c r="P100" s="12">
        <f>VLOOKUP($A100,Sheet1!$B$5:$AZ$428,14,FALSE)</f>
        <v>139</v>
      </c>
      <c r="Q100" s="12">
        <f>VLOOKUP($A100,Sheet1!$B$5:$AZ$428,15,FALSE)</f>
        <v>5900</v>
      </c>
      <c r="R100" s="12">
        <f>VLOOKUP($A100,Sheet1!$B$5:$AZ$428,16,FALSE)</f>
        <v>4981</v>
      </c>
      <c r="S100" s="12">
        <f>VLOOKUP($A100,Sheet1!$B$5:$AZ$428,17,FALSE)</f>
        <v>114663</v>
      </c>
      <c r="T100" s="12">
        <f>VLOOKUP($A100,Sheet1!$B$5:$AZ$428,18,FALSE)</f>
        <v>312</v>
      </c>
      <c r="U100" s="12">
        <f>VLOOKUP($A100,Sheet1!$B$5:$AZ$428,19,FALSE)</f>
        <v>161</v>
      </c>
      <c r="V100" s="12">
        <f>VLOOKUP($A100,Sheet1!$B$5:$AZ$428,20,FALSE)</f>
        <v>6169</v>
      </c>
      <c r="W100" s="12">
        <f>VLOOKUP($A100,Sheet1!$B$5:$AZ$428,21,FALSE)</f>
        <v>5601</v>
      </c>
      <c r="X100" s="12">
        <f>VLOOKUP($A100,Sheet1!$B$5:$AZ$428,22,FALSE)</f>
        <v>115182</v>
      </c>
      <c r="Y100" s="12">
        <f>VLOOKUP($A100,Sheet1!$B$5:$AZ$428,23,FALSE)</f>
        <v>306</v>
      </c>
      <c r="Z100" s="12">
        <f>VLOOKUP($A100,Sheet1!$B$5:$AZ$428,24,FALSE)</f>
        <v>179</v>
      </c>
      <c r="AA100" s="12">
        <f>VLOOKUP($A100,Sheet1!$B$5:$AZ$428,25,FALSE)</f>
        <v>5916</v>
      </c>
      <c r="AB100" s="12">
        <f>VLOOKUP($A100,Sheet1!$B$5:$AZ$428,26,FALSE)</f>
        <v>5521</v>
      </c>
      <c r="AC100" s="12">
        <f>VLOOKUP($A100,Sheet1!$B$5:$AZ$428,27,FALSE)</f>
        <v>115818</v>
      </c>
      <c r="AD100" s="12">
        <f>VLOOKUP($A100,Sheet1!$B$5:$AZ$428,28,FALSE)</f>
        <v>324</v>
      </c>
      <c r="AE100" s="12">
        <f>VLOOKUP($A100,Sheet1!$B$5:$AZ$428,29,FALSE)</f>
        <v>179</v>
      </c>
      <c r="AF100" s="12">
        <f>VLOOKUP($A100,Sheet1!$B$5:$AZ$428,30,FALSE)</f>
        <v>5721</v>
      </c>
      <c r="AG100" s="12">
        <f>VLOOKUP($A100,Sheet1!$B$5:$AZ$428,31,FALSE)</f>
        <v>5238</v>
      </c>
      <c r="AH100" s="12">
        <f>VLOOKUP($A100,Sheet1!$B$5:$AZ$428,32,FALSE)</f>
        <v>116219</v>
      </c>
      <c r="AI100" s="12">
        <f>VLOOKUP($A100,Sheet1!$B$5:$AZ$428,33,FALSE)</f>
        <v>295</v>
      </c>
      <c r="AJ100" s="12">
        <f>VLOOKUP($A100,Sheet1!$B$5:$AZ$428,34,FALSE)</f>
        <v>191</v>
      </c>
      <c r="AK100" s="12">
        <f>VLOOKUP($A100,Sheet1!$B$5:$AZ$428,35,FALSE)</f>
        <v>6368</v>
      </c>
      <c r="AL100" s="12">
        <f>VLOOKUP($A100,Sheet1!$B$5:$AZ$428,36,FALSE)</f>
        <v>5979</v>
      </c>
      <c r="AM100" s="12">
        <f>VLOOKUP($A100,Sheet1!$B$5:$AZ$428,37,FALSE)</f>
        <v>116339</v>
      </c>
      <c r="AN100" s="12">
        <f>VLOOKUP($A100,Sheet1!$B$5:$AZ$428,38,FALSE)</f>
        <v>276</v>
      </c>
      <c r="AO100" s="12">
        <f>VLOOKUP($A100,Sheet1!$B$5:$AZ$428,39,FALSE)</f>
        <v>229</v>
      </c>
      <c r="AP100" s="12">
        <f>VLOOKUP($A100,Sheet1!$B$5:$AZ$428,40,FALSE)</f>
        <v>6312</v>
      </c>
      <c r="AQ100" s="12">
        <f>VLOOKUP($A100,Sheet1!$B$5:$AZ$428,41,FALSE)</f>
        <v>5980</v>
      </c>
      <c r="AR100" s="12">
        <f>VLOOKUP($A100,Sheet1!$B$5:$AZ$428,42,FALSE)</f>
        <v>116233</v>
      </c>
      <c r="AS100" s="12">
        <f>VLOOKUP($A100,Sheet1!$B$5:$AZ$428,43,FALSE)</f>
        <v>264</v>
      </c>
      <c r="AT100" s="12">
        <f>VLOOKUP($A100,Sheet1!$B$5:$AZ$428,44,FALSE)</f>
        <v>183</v>
      </c>
      <c r="AU100" s="12">
        <f>VLOOKUP($A100,Sheet1!$B$5:$AZ$428,45,FALSE)</f>
        <v>6119</v>
      </c>
      <c r="AV100" s="12">
        <f>VLOOKUP($A100,Sheet1!$B$5:$AZ$428,46,FALSE)</f>
        <v>6124</v>
      </c>
      <c r="AW100" s="12">
        <f>VLOOKUP($A100,Sheet1!$B$5:$AZ$428,47,FALSE)</f>
        <v>116338</v>
      </c>
      <c r="AX100" s="12">
        <f>VLOOKUP($A100,Sheet1!$B$5:$AZ$428,48,FALSE)</f>
        <v>250</v>
      </c>
      <c r="AY100" s="12">
        <f>VLOOKUP($A100,Sheet1!$B$5:$AZ$428,49,FALSE)</f>
        <v>186</v>
      </c>
      <c r="AZ100" s="12">
        <f>VLOOKUP($A100,Sheet1!$B$5:$AZ$428,50,FALSE)</f>
        <v>5206</v>
      </c>
      <c r="BA100" s="12">
        <f>VLOOKUP($A100,Sheet1!$B$5:$AZ$428,51,FALSE)</f>
        <v>5016</v>
      </c>
      <c r="BB100" s="12">
        <f>VLOOKUP($A100,Sheet1!$B$5:$BB$428,BB$4,FALSE)</f>
        <v>0</v>
      </c>
      <c r="BC100" s="12">
        <f>VLOOKUP($A100,Sheet1!$B$5:$BB$428,BC$4,FALSE)</f>
        <v>0</v>
      </c>
      <c r="BD100" s="12" t="e">
        <f>VLOOKUP($A100,Sheet1!$B$5:$BB$428,BD$4,FALSE)</f>
        <v>#REF!</v>
      </c>
      <c r="BE100" s="12" t="e">
        <f>VLOOKUP($A100,Sheet1!$B$5:$BB$428,BE$4,FALSE)</f>
        <v>#REF!</v>
      </c>
      <c r="BF100" s="12" t="e">
        <f>VLOOKUP($A100,Sheet1!$B$5:$BB$428,BF$4,FALSE)</f>
        <v>#REF!</v>
      </c>
      <c r="BG100" s="12" t="e">
        <f>VLOOKUP($A100,Sheet1!$B$5:$BB$428,BG$4,FALSE)</f>
        <v>#REF!</v>
      </c>
      <c r="BH100" s="12" t="e">
        <f>VLOOKUP($A100,Sheet1!$B$5:$BB$428,BH$4,FALSE)</f>
        <v>#REF!</v>
      </c>
      <c r="BI100" s="12" t="e">
        <f>VLOOKUP($A100,Sheet1!$B$5:$BB$428,BI$4,FALSE)</f>
        <v>#REF!</v>
      </c>
      <c r="BJ100" s="12" t="e">
        <f>VLOOKUP($A100,Sheet1!$B$5:$BB$428,BJ$4,FALSE)</f>
        <v>#REF!</v>
      </c>
      <c r="BK100" s="12" t="e">
        <f>VLOOKUP($A100,Sheet1!$B$5:$BB$428,BK$4,FALSE)</f>
        <v>#REF!</v>
      </c>
      <c r="BL100" s="12" t="e">
        <f>VLOOKUP($A100,Sheet1!$B$5:$BB$428,BL$4,FALSE)</f>
        <v>#REF!</v>
      </c>
      <c r="BM100" s="12" t="e">
        <f>VLOOKUP($A100,Sheet1!$B$5:$BB$428,BM$4,FALSE)</f>
        <v>#REF!</v>
      </c>
      <c r="BN100" s="12" t="e">
        <f>VLOOKUP($A100,Sheet1!$B$5:$BB$428,BN$4,FALSE)</f>
        <v>#REF!</v>
      </c>
      <c r="BO100" s="12" t="e">
        <f>VLOOKUP($A100,Sheet1!$B$5:$BB$428,BO$4,FALSE)</f>
        <v>#REF!</v>
      </c>
      <c r="BP100" s="12" t="e">
        <f>VLOOKUP($A100,Sheet1!$B$5:$BB$428,BP$4,FALSE)</f>
        <v>#REF!</v>
      </c>
      <c r="BQ100" s="12" t="e">
        <f>VLOOKUP($A100,Sheet1!$B$5:$BB$428,BQ$4,FALSE)</f>
        <v>#REF!</v>
      </c>
      <c r="BR100" s="12" t="e">
        <f>VLOOKUP($A100,Sheet1!$B$5:$BB$428,BR$4,FALSE)</f>
        <v>#REF!</v>
      </c>
      <c r="BS100" s="12" t="e">
        <f>VLOOKUP($A100,Sheet1!$B$5:$BB$428,BS$4,FALSE)</f>
        <v>#REF!</v>
      </c>
      <c r="BT100" s="12" t="e">
        <f>VLOOKUP($A100,Sheet1!$B$5:$BB$428,BT$4,FALSE)</f>
        <v>#REF!</v>
      </c>
      <c r="BU100" s="12" t="e">
        <f>VLOOKUP($A100,Sheet1!$B$5:$BB$428,BU$4,FALSE)</f>
        <v>#REF!</v>
      </c>
    </row>
    <row r="101" spans="1:73" x14ac:dyDescent="0.3">
      <c r="A101" t="s">
        <v>330</v>
      </c>
      <c r="B101" t="str">
        <f>VLOOKUP(A101,classifications!A$3:C$336,3,FALSE)</f>
        <v>Predominantly Rural</v>
      </c>
      <c r="D101" s="12">
        <f>VLOOKUP($A101,Sheet1!$B$5:$AZ$428,2,FALSE)</f>
        <v>95461</v>
      </c>
      <c r="E101" s="12">
        <f>VLOOKUP($A101,Sheet1!$B$5:$AZ$428,3,FALSE)</f>
        <v>887</v>
      </c>
      <c r="F101" s="12">
        <f>VLOOKUP($A101,Sheet1!$B$5:$AZ$428,4,FALSE)</f>
        <v>226</v>
      </c>
      <c r="G101" s="12">
        <f>VLOOKUP($A101,Sheet1!$B$5:$AZ$428,5,FALSE)</f>
        <v>4135</v>
      </c>
      <c r="H101" s="12">
        <f>VLOOKUP($A101,Sheet1!$B$5:$AZ$428,6,FALSE)</f>
        <v>4471</v>
      </c>
      <c r="I101" s="12">
        <f>VLOOKUP($A101,Sheet1!$B$5:$AZ$428,7,FALSE)</f>
        <v>95975</v>
      </c>
      <c r="J101" s="12">
        <f>VLOOKUP($A101,Sheet1!$B$5:$AZ$428,8,FALSE)</f>
        <v>949</v>
      </c>
      <c r="K101" s="12">
        <f>VLOOKUP($A101,Sheet1!$B$5:$AZ$428,9,FALSE)</f>
        <v>449</v>
      </c>
      <c r="L101" s="12">
        <f>VLOOKUP($A101,Sheet1!$B$5:$AZ$428,10,FALSE)</f>
        <v>4585</v>
      </c>
      <c r="M101" s="12">
        <f>VLOOKUP($A101,Sheet1!$B$5:$AZ$428,11,FALSE)</f>
        <v>4734</v>
      </c>
      <c r="N101" s="12">
        <f>VLOOKUP($A101,Sheet1!$B$5:$AZ$428,12,FALSE)</f>
        <v>96617</v>
      </c>
      <c r="O101" s="12">
        <f>VLOOKUP($A101,Sheet1!$B$5:$AZ$428,13,FALSE)</f>
        <v>914</v>
      </c>
      <c r="P101" s="12">
        <f>VLOOKUP($A101,Sheet1!$B$5:$AZ$428,14,FALSE)</f>
        <v>256</v>
      </c>
      <c r="Q101" s="12">
        <f>VLOOKUP($A101,Sheet1!$B$5:$AZ$428,15,FALSE)</f>
        <v>4555</v>
      </c>
      <c r="R101" s="12">
        <f>VLOOKUP($A101,Sheet1!$B$5:$AZ$428,16,FALSE)</f>
        <v>4718</v>
      </c>
      <c r="S101" s="12">
        <f>VLOOKUP($A101,Sheet1!$B$5:$AZ$428,17,FALSE)</f>
        <v>97591</v>
      </c>
      <c r="T101" s="12">
        <f>VLOOKUP($A101,Sheet1!$B$5:$AZ$428,18,FALSE)</f>
        <v>803</v>
      </c>
      <c r="U101" s="12">
        <f>VLOOKUP($A101,Sheet1!$B$5:$AZ$428,19,FALSE)</f>
        <v>190</v>
      </c>
      <c r="V101" s="12">
        <f>VLOOKUP($A101,Sheet1!$B$5:$AZ$428,20,FALSE)</f>
        <v>5107</v>
      </c>
      <c r="W101" s="12">
        <f>VLOOKUP($A101,Sheet1!$B$5:$AZ$428,21,FALSE)</f>
        <v>4855</v>
      </c>
      <c r="X101" s="12">
        <f>VLOOKUP($A101,Sheet1!$B$5:$AZ$428,22,FALSE)</f>
        <v>98814</v>
      </c>
      <c r="Y101" s="12">
        <f>VLOOKUP($A101,Sheet1!$B$5:$AZ$428,23,FALSE)</f>
        <v>991</v>
      </c>
      <c r="Z101" s="12">
        <f>VLOOKUP($A101,Sheet1!$B$5:$AZ$428,24,FALSE)</f>
        <v>197</v>
      </c>
      <c r="AA101" s="12">
        <f>VLOOKUP($A101,Sheet1!$B$5:$AZ$428,25,FALSE)</f>
        <v>5052</v>
      </c>
      <c r="AB101" s="12">
        <f>VLOOKUP($A101,Sheet1!$B$5:$AZ$428,26,FALSE)</f>
        <v>4661</v>
      </c>
      <c r="AC101" s="12">
        <f>VLOOKUP($A101,Sheet1!$B$5:$AZ$428,27,FALSE)</f>
        <v>99636</v>
      </c>
      <c r="AD101" s="12">
        <f>VLOOKUP($A101,Sheet1!$B$5:$AZ$428,28,FALSE)</f>
        <v>924</v>
      </c>
      <c r="AE101" s="12">
        <f>VLOOKUP($A101,Sheet1!$B$5:$AZ$428,29,FALSE)</f>
        <v>301</v>
      </c>
      <c r="AF101" s="12">
        <f>VLOOKUP($A101,Sheet1!$B$5:$AZ$428,30,FALSE)</f>
        <v>4914</v>
      </c>
      <c r="AG101" s="12">
        <f>VLOOKUP($A101,Sheet1!$B$5:$AZ$428,31,FALSE)</f>
        <v>4745</v>
      </c>
      <c r="AH101" s="12">
        <f>VLOOKUP($A101,Sheet1!$B$5:$AZ$428,32,FALSE)</f>
        <v>100776</v>
      </c>
      <c r="AI101" s="12">
        <f>VLOOKUP($A101,Sheet1!$B$5:$AZ$428,33,FALSE)</f>
        <v>844</v>
      </c>
      <c r="AJ101" s="12">
        <f>VLOOKUP($A101,Sheet1!$B$5:$AZ$428,34,FALSE)</f>
        <v>396</v>
      </c>
      <c r="AK101" s="12">
        <f>VLOOKUP($A101,Sheet1!$B$5:$AZ$428,35,FALSE)</f>
        <v>5692</v>
      </c>
      <c r="AL101" s="12">
        <f>VLOOKUP($A101,Sheet1!$B$5:$AZ$428,36,FALSE)</f>
        <v>4994</v>
      </c>
      <c r="AM101" s="12">
        <f>VLOOKUP($A101,Sheet1!$B$5:$AZ$428,37,FALSE)</f>
        <v>101491</v>
      </c>
      <c r="AN101" s="12">
        <f>VLOOKUP($A101,Sheet1!$B$5:$AZ$428,38,FALSE)</f>
        <v>749</v>
      </c>
      <c r="AO101" s="12">
        <f>VLOOKUP($A101,Sheet1!$B$5:$AZ$428,39,FALSE)</f>
        <v>514</v>
      </c>
      <c r="AP101" s="12">
        <f>VLOOKUP($A101,Sheet1!$B$5:$AZ$428,40,FALSE)</f>
        <v>5536</v>
      </c>
      <c r="AQ101" s="12">
        <f>VLOOKUP($A101,Sheet1!$B$5:$AZ$428,41,FALSE)</f>
        <v>5020</v>
      </c>
      <c r="AR101" s="12">
        <f>VLOOKUP($A101,Sheet1!$B$5:$AZ$428,42,FALSE)</f>
        <v>101850</v>
      </c>
      <c r="AS101" s="12">
        <f>VLOOKUP($A101,Sheet1!$B$5:$AZ$428,43,FALSE)</f>
        <v>690</v>
      </c>
      <c r="AT101" s="12">
        <f>VLOOKUP($A101,Sheet1!$B$5:$AZ$428,44,FALSE)</f>
        <v>361</v>
      </c>
      <c r="AU101" s="12">
        <f>VLOOKUP($A101,Sheet1!$B$5:$AZ$428,45,FALSE)</f>
        <v>5264</v>
      </c>
      <c r="AV101" s="12">
        <f>VLOOKUP($A101,Sheet1!$B$5:$AZ$428,46,FALSE)</f>
        <v>5107</v>
      </c>
      <c r="AW101" s="12">
        <f>VLOOKUP($A101,Sheet1!$B$5:$AZ$428,47,FALSE)</f>
        <v>102080</v>
      </c>
      <c r="AX101" s="12">
        <f>VLOOKUP($A101,Sheet1!$B$5:$AZ$428,48,FALSE)</f>
        <v>613</v>
      </c>
      <c r="AY101" s="12">
        <f>VLOOKUP($A101,Sheet1!$B$5:$AZ$428,49,FALSE)</f>
        <v>259</v>
      </c>
      <c r="AZ101" s="12">
        <f>VLOOKUP($A101,Sheet1!$B$5:$AZ$428,50,FALSE)</f>
        <v>4754</v>
      </c>
      <c r="BA101" s="12">
        <f>VLOOKUP($A101,Sheet1!$B$5:$AZ$428,51,FALSE)</f>
        <v>4584</v>
      </c>
      <c r="BB101" s="12">
        <f>VLOOKUP($A101,Sheet1!$B$5:$BB$428,BB$4,FALSE)</f>
        <v>0</v>
      </c>
      <c r="BC101" s="12">
        <f>VLOOKUP($A101,Sheet1!$B$5:$BB$428,BC$4,FALSE)</f>
        <v>0</v>
      </c>
      <c r="BD101" s="12" t="e">
        <f>VLOOKUP($A101,Sheet1!$B$5:$BB$428,BD$4,FALSE)</f>
        <v>#REF!</v>
      </c>
      <c r="BE101" s="12" t="e">
        <f>VLOOKUP($A101,Sheet1!$B$5:$BB$428,BE$4,FALSE)</f>
        <v>#REF!</v>
      </c>
      <c r="BF101" s="12" t="e">
        <f>VLOOKUP($A101,Sheet1!$B$5:$BB$428,BF$4,FALSE)</f>
        <v>#REF!</v>
      </c>
      <c r="BG101" s="12" t="e">
        <f>VLOOKUP($A101,Sheet1!$B$5:$BB$428,BG$4,FALSE)</f>
        <v>#REF!</v>
      </c>
      <c r="BH101" s="12" t="e">
        <f>VLOOKUP($A101,Sheet1!$B$5:$BB$428,BH$4,FALSE)</f>
        <v>#REF!</v>
      </c>
      <c r="BI101" s="12" t="e">
        <f>VLOOKUP($A101,Sheet1!$B$5:$BB$428,BI$4,FALSE)</f>
        <v>#REF!</v>
      </c>
      <c r="BJ101" s="12" t="e">
        <f>VLOOKUP($A101,Sheet1!$B$5:$BB$428,BJ$4,FALSE)</f>
        <v>#REF!</v>
      </c>
      <c r="BK101" s="12" t="e">
        <f>VLOOKUP($A101,Sheet1!$B$5:$BB$428,BK$4,FALSE)</f>
        <v>#REF!</v>
      </c>
      <c r="BL101" s="12" t="e">
        <f>VLOOKUP($A101,Sheet1!$B$5:$BB$428,BL$4,FALSE)</f>
        <v>#REF!</v>
      </c>
      <c r="BM101" s="12" t="e">
        <f>VLOOKUP($A101,Sheet1!$B$5:$BB$428,BM$4,FALSE)</f>
        <v>#REF!</v>
      </c>
      <c r="BN101" s="12" t="e">
        <f>VLOOKUP($A101,Sheet1!$B$5:$BB$428,BN$4,FALSE)</f>
        <v>#REF!</v>
      </c>
      <c r="BO101" s="12" t="e">
        <f>VLOOKUP($A101,Sheet1!$B$5:$BB$428,BO$4,FALSE)</f>
        <v>#REF!</v>
      </c>
      <c r="BP101" s="12" t="e">
        <f>VLOOKUP($A101,Sheet1!$B$5:$BB$428,BP$4,FALSE)</f>
        <v>#REF!</v>
      </c>
      <c r="BQ101" s="12" t="e">
        <f>VLOOKUP($A101,Sheet1!$B$5:$BB$428,BQ$4,FALSE)</f>
        <v>#REF!</v>
      </c>
      <c r="BR101" s="12" t="e">
        <f>VLOOKUP($A101,Sheet1!$B$5:$BB$428,BR$4,FALSE)</f>
        <v>#REF!</v>
      </c>
      <c r="BS101" s="12" t="e">
        <f>VLOOKUP($A101,Sheet1!$B$5:$BB$428,BS$4,FALSE)</f>
        <v>#REF!</v>
      </c>
      <c r="BT101" s="12" t="e">
        <f>VLOOKUP($A101,Sheet1!$B$5:$BB$428,BT$4,FALSE)</f>
        <v>#REF!</v>
      </c>
      <c r="BU101" s="12" t="e">
        <f>VLOOKUP($A101,Sheet1!$B$5:$BB$428,BU$4,FALSE)</f>
        <v>#REF!</v>
      </c>
    </row>
    <row r="102" spans="1:73" x14ac:dyDescent="0.3">
      <c r="A102" t="s">
        <v>335</v>
      </c>
      <c r="B102" t="str">
        <f>VLOOKUP(A102,classifications!A$3:C$336,3,FALSE)</f>
        <v>Predominantly Rural</v>
      </c>
      <c r="D102" s="12">
        <f>VLOOKUP($A102,Sheet1!$B$5:$AZ$428,2,FALSE)</f>
        <v>82200</v>
      </c>
      <c r="E102" s="12">
        <f>VLOOKUP($A102,Sheet1!$B$5:$AZ$428,3,FALSE)</f>
        <v>227</v>
      </c>
      <c r="F102" s="12">
        <f>VLOOKUP($A102,Sheet1!$B$5:$AZ$428,4,FALSE)</f>
        <v>93</v>
      </c>
      <c r="G102" s="12">
        <f>VLOOKUP($A102,Sheet1!$B$5:$AZ$428,5,FALSE)</f>
        <v>3862</v>
      </c>
      <c r="H102" s="12">
        <f>VLOOKUP($A102,Sheet1!$B$5:$AZ$428,6,FALSE)</f>
        <v>3504</v>
      </c>
      <c r="I102" s="12">
        <f>VLOOKUP($A102,Sheet1!$B$5:$AZ$428,7,FALSE)</f>
        <v>82716</v>
      </c>
      <c r="J102" s="12">
        <f>VLOOKUP($A102,Sheet1!$B$5:$AZ$428,8,FALSE)</f>
        <v>242</v>
      </c>
      <c r="K102" s="12">
        <f>VLOOKUP($A102,Sheet1!$B$5:$AZ$428,9,FALSE)</f>
        <v>147</v>
      </c>
      <c r="L102" s="12">
        <f>VLOOKUP($A102,Sheet1!$B$5:$AZ$428,10,FALSE)</f>
        <v>3950</v>
      </c>
      <c r="M102" s="12">
        <f>VLOOKUP($A102,Sheet1!$B$5:$AZ$428,11,FALSE)</f>
        <v>3459</v>
      </c>
      <c r="N102" s="12">
        <f>VLOOKUP($A102,Sheet1!$B$5:$AZ$428,12,FALSE)</f>
        <v>82953</v>
      </c>
      <c r="O102" s="12">
        <f>VLOOKUP($A102,Sheet1!$B$5:$AZ$428,13,FALSE)</f>
        <v>194</v>
      </c>
      <c r="P102" s="12">
        <f>VLOOKUP($A102,Sheet1!$B$5:$AZ$428,14,FALSE)</f>
        <v>127</v>
      </c>
      <c r="Q102" s="12">
        <f>VLOOKUP($A102,Sheet1!$B$5:$AZ$428,15,FALSE)</f>
        <v>3949</v>
      </c>
      <c r="R102" s="12">
        <f>VLOOKUP($A102,Sheet1!$B$5:$AZ$428,16,FALSE)</f>
        <v>3685</v>
      </c>
      <c r="S102" s="12">
        <f>VLOOKUP($A102,Sheet1!$B$5:$AZ$428,17,FALSE)</f>
        <v>83682</v>
      </c>
      <c r="T102" s="12">
        <f>VLOOKUP($A102,Sheet1!$B$5:$AZ$428,18,FALSE)</f>
        <v>214</v>
      </c>
      <c r="U102" s="12">
        <f>VLOOKUP($A102,Sheet1!$B$5:$AZ$428,19,FALSE)</f>
        <v>145</v>
      </c>
      <c r="V102" s="12">
        <f>VLOOKUP($A102,Sheet1!$B$5:$AZ$428,20,FALSE)</f>
        <v>4466</v>
      </c>
      <c r="W102" s="12">
        <f>VLOOKUP($A102,Sheet1!$B$5:$AZ$428,21,FALSE)</f>
        <v>3720</v>
      </c>
      <c r="X102" s="12">
        <f>VLOOKUP($A102,Sheet1!$B$5:$AZ$428,22,FALSE)</f>
        <v>84576</v>
      </c>
      <c r="Y102" s="12">
        <f>VLOOKUP($A102,Sheet1!$B$5:$AZ$428,23,FALSE)</f>
        <v>242</v>
      </c>
      <c r="Z102" s="12">
        <f>VLOOKUP($A102,Sheet1!$B$5:$AZ$428,24,FALSE)</f>
        <v>143</v>
      </c>
      <c r="AA102" s="12">
        <f>VLOOKUP($A102,Sheet1!$B$5:$AZ$428,25,FALSE)</f>
        <v>4448</v>
      </c>
      <c r="AB102" s="12">
        <f>VLOOKUP($A102,Sheet1!$B$5:$AZ$428,26,FALSE)</f>
        <v>3551</v>
      </c>
      <c r="AC102" s="12">
        <f>VLOOKUP($A102,Sheet1!$B$5:$AZ$428,27,FALSE)</f>
        <v>85411</v>
      </c>
      <c r="AD102" s="12">
        <f>VLOOKUP($A102,Sheet1!$B$5:$AZ$428,28,FALSE)</f>
        <v>221</v>
      </c>
      <c r="AE102" s="12">
        <f>VLOOKUP($A102,Sheet1!$B$5:$AZ$428,29,FALSE)</f>
        <v>123</v>
      </c>
      <c r="AF102" s="12">
        <f>VLOOKUP($A102,Sheet1!$B$5:$AZ$428,30,FALSE)</f>
        <v>4588</v>
      </c>
      <c r="AG102" s="12">
        <f>VLOOKUP($A102,Sheet1!$B$5:$AZ$428,31,FALSE)</f>
        <v>3753</v>
      </c>
      <c r="AH102" s="12">
        <f>VLOOKUP($A102,Sheet1!$B$5:$AZ$428,32,FALSE)</f>
        <v>85957</v>
      </c>
      <c r="AI102" s="12">
        <f>VLOOKUP($A102,Sheet1!$B$5:$AZ$428,33,FALSE)</f>
        <v>221</v>
      </c>
      <c r="AJ102" s="12">
        <f>VLOOKUP($A102,Sheet1!$B$5:$AZ$428,34,FALSE)</f>
        <v>128</v>
      </c>
      <c r="AK102" s="12">
        <f>VLOOKUP($A102,Sheet1!$B$5:$AZ$428,35,FALSE)</f>
        <v>4650</v>
      </c>
      <c r="AL102" s="12">
        <f>VLOOKUP($A102,Sheet1!$B$5:$AZ$428,36,FALSE)</f>
        <v>4062</v>
      </c>
      <c r="AM102" s="12">
        <f>VLOOKUP($A102,Sheet1!$B$5:$AZ$428,37,FALSE)</f>
        <v>86543</v>
      </c>
      <c r="AN102" s="12">
        <f>VLOOKUP($A102,Sheet1!$B$5:$AZ$428,38,FALSE)</f>
        <v>292</v>
      </c>
      <c r="AO102" s="12">
        <f>VLOOKUP($A102,Sheet1!$B$5:$AZ$428,39,FALSE)</f>
        <v>131</v>
      </c>
      <c r="AP102" s="12">
        <f>VLOOKUP($A102,Sheet1!$B$5:$AZ$428,40,FALSE)</f>
        <v>4691</v>
      </c>
      <c r="AQ102" s="12">
        <f>VLOOKUP($A102,Sheet1!$B$5:$AZ$428,41,FALSE)</f>
        <v>4144</v>
      </c>
      <c r="AR102" s="12">
        <f>VLOOKUP($A102,Sheet1!$B$5:$AZ$428,42,FALSE)</f>
        <v>86791</v>
      </c>
      <c r="AS102" s="12">
        <f>VLOOKUP($A102,Sheet1!$B$5:$AZ$428,43,FALSE)</f>
        <v>244</v>
      </c>
      <c r="AT102" s="12">
        <f>VLOOKUP($A102,Sheet1!$B$5:$AZ$428,44,FALSE)</f>
        <v>172</v>
      </c>
      <c r="AU102" s="12">
        <f>VLOOKUP($A102,Sheet1!$B$5:$AZ$428,45,FALSE)</f>
        <v>4686</v>
      </c>
      <c r="AV102" s="12">
        <f>VLOOKUP($A102,Sheet1!$B$5:$AZ$428,46,FALSE)</f>
        <v>4308</v>
      </c>
      <c r="AW102" s="12">
        <f>VLOOKUP($A102,Sheet1!$B$5:$AZ$428,47,FALSE)</f>
        <v>87107</v>
      </c>
      <c r="AX102" s="12">
        <f>VLOOKUP($A102,Sheet1!$B$5:$AZ$428,48,FALSE)</f>
        <v>221</v>
      </c>
      <c r="AY102" s="12">
        <f>VLOOKUP($A102,Sheet1!$B$5:$AZ$428,49,FALSE)</f>
        <v>141</v>
      </c>
      <c r="AZ102" s="12">
        <f>VLOOKUP($A102,Sheet1!$B$5:$AZ$428,50,FALSE)</f>
        <v>4141</v>
      </c>
      <c r="BA102" s="12">
        <f>VLOOKUP($A102,Sheet1!$B$5:$AZ$428,51,FALSE)</f>
        <v>3725</v>
      </c>
      <c r="BB102" s="12">
        <f>VLOOKUP($A102,Sheet1!$B$5:$BB$428,BB$4,FALSE)</f>
        <v>0</v>
      </c>
      <c r="BC102" s="12">
        <f>VLOOKUP($A102,Sheet1!$B$5:$BB$428,BC$4,FALSE)</f>
        <v>0</v>
      </c>
      <c r="BD102" s="12" t="e">
        <f>VLOOKUP($A102,Sheet1!$B$5:$BB$428,BD$4,FALSE)</f>
        <v>#REF!</v>
      </c>
      <c r="BE102" s="12" t="e">
        <f>VLOOKUP($A102,Sheet1!$B$5:$BB$428,BE$4,FALSE)</f>
        <v>#REF!</v>
      </c>
      <c r="BF102" s="12" t="e">
        <f>VLOOKUP($A102,Sheet1!$B$5:$BB$428,BF$4,FALSE)</f>
        <v>#REF!</v>
      </c>
      <c r="BG102" s="12" t="e">
        <f>VLOOKUP($A102,Sheet1!$B$5:$BB$428,BG$4,FALSE)</f>
        <v>#REF!</v>
      </c>
      <c r="BH102" s="12" t="e">
        <f>VLOOKUP($A102,Sheet1!$B$5:$BB$428,BH$4,FALSE)</f>
        <v>#REF!</v>
      </c>
      <c r="BI102" s="12" t="e">
        <f>VLOOKUP($A102,Sheet1!$B$5:$BB$428,BI$4,FALSE)</f>
        <v>#REF!</v>
      </c>
      <c r="BJ102" s="12" t="e">
        <f>VLOOKUP($A102,Sheet1!$B$5:$BB$428,BJ$4,FALSE)</f>
        <v>#REF!</v>
      </c>
      <c r="BK102" s="12" t="e">
        <f>VLOOKUP($A102,Sheet1!$B$5:$BB$428,BK$4,FALSE)</f>
        <v>#REF!</v>
      </c>
      <c r="BL102" s="12" t="e">
        <f>VLOOKUP($A102,Sheet1!$B$5:$BB$428,BL$4,FALSE)</f>
        <v>#REF!</v>
      </c>
      <c r="BM102" s="12" t="e">
        <f>VLOOKUP($A102,Sheet1!$B$5:$BB$428,BM$4,FALSE)</f>
        <v>#REF!</v>
      </c>
      <c r="BN102" s="12" t="e">
        <f>VLOOKUP($A102,Sheet1!$B$5:$BB$428,BN$4,FALSE)</f>
        <v>#REF!</v>
      </c>
      <c r="BO102" s="12" t="e">
        <f>VLOOKUP($A102,Sheet1!$B$5:$BB$428,BO$4,FALSE)</f>
        <v>#REF!</v>
      </c>
      <c r="BP102" s="12" t="e">
        <f>VLOOKUP($A102,Sheet1!$B$5:$BB$428,BP$4,FALSE)</f>
        <v>#REF!</v>
      </c>
      <c r="BQ102" s="12" t="e">
        <f>VLOOKUP($A102,Sheet1!$B$5:$BB$428,BQ$4,FALSE)</f>
        <v>#REF!</v>
      </c>
      <c r="BR102" s="12" t="e">
        <f>VLOOKUP($A102,Sheet1!$B$5:$BB$428,BR$4,FALSE)</f>
        <v>#REF!</v>
      </c>
      <c r="BS102" s="12" t="e">
        <f>VLOOKUP($A102,Sheet1!$B$5:$BB$428,BS$4,FALSE)</f>
        <v>#REF!</v>
      </c>
      <c r="BT102" s="12" t="e">
        <f>VLOOKUP($A102,Sheet1!$B$5:$BB$428,BT$4,FALSE)</f>
        <v>#REF!</v>
      </c>
      <c r="BU102" s="12" t="e">
        <f>VLOOKUP($A102,Sheet1!$B$5:$BB$428,BU$4,FALSE)</f>
        <v>#REF!</v>
      </c>
    </row>
    <row r="103" spans="1:73" x14ac:dyDescent="0.3">
      <c r="A103" t="s">
        <v>337</v>
      </c>
      <c r="B103" t="str">
        <f>VLOOKUP(A103,classifications!A$3:C$336,3,FALSE)</f>
        <v>Predominantly Urban</v>
      </c>
      <c r="D103" s="12">
        <f>VLOOKUP($A103,Sheet1!$B$5:$AZ$428,2,FALSE)</f>
        <v>76098</v>
      </c>
      <c r="E103" s="12">
        <f>VLOOKUP($A103,Sheet1!$B$5:$AZ$428,3,FALSE)</f>
        <v>276</v>
      </c>
      <c r="F103" s="12">
        <f>VLOOKUP($A103,Sheet1!$B$5:$AZ$428,4,FALSE)</f>
        <v>270</v>
      </c>
      <c r="G103" s="12">
        <f>VLOOKUP($A103,Sheet1!$B$5:$AZ$428,5,FALSE)</f>
        <v>4333</v>
      </c>
      <c r="H103" s="12">
        <f>VLOOKUP($A103,Sheet1!$B$5:$AZ$428,6,FALSE)</f>
        <v>3613</v>
      </c>
      <c r="I103" s="12">
        <f>VLOOKUP($A103,Sheet1!$B$5:$AZ$428,7,FALSE)</f>
        <v>76073</v>
      </c>
      <c r="J103" s="12">
        <f>VLOOKUP($A103,Sheet1!$B$5:$AZ$428,8,FALSE)</f>
        <v>223</v>
      </c>
      <c r="K103" s="12">
        <f>VLOOKUP($A103,Sheet1!$B$5:$AZ$428,9,FALSE)</f>
        <v>133</v>
      </c>
      <c r="L103" s="12">
        <f>VLOOKUP($A103,Sheet1!$B$5:$AZ$428,10,FALSE)</f>
        <v>4075</v>
      </c>
      <c r="M103" s="12">
        <f>VLOOKUP($A103,Sheet1!$B$5:$AZ$428,11,FALSE)</f>
        <v>3939</v>
      </c>
      <c r="N103" s="12">
        <f>VLOOKUP($A103,Sheet1!$B$5:$AZ$428,12,FALSE)</f>
        <v>76548</v>
      </c>
      <c r="O103" s="12">
        <f>VLOOKUP($A103,Sheet1!$B$5:$AZ$428,13,FALSE)</f>
        <v>199</v>
      </c>
      <c r="P103" s="12">
        <f>VLOOKUP($A103,Sheet1!$B$5:$AZ$428,14,FALSE)</f>
        <v>168</v>
      </c>
      <c r="Q103" s="12">
        <f>VLOOKUP($A103,Sheet1!$B$5:$AZ$428,15,FALSE)</f>
        <v>4521</v>
      </c>
      <c r="R103" s="12">
        <f>VLOOKUP($A103,Sheet1!$B$5:$AZ$428,16,FALSE)</f>
        <v>3706</v>
      </c>
      <c r="S103" s="12">
        <f>VLOOKUP($A103,Sheet1!$B$5:$AZ$428,17,FALSE)</f>
        <v>77140</v>
      </c>
      <c r="T103" s="12">
        <f>VLOOKUP($A103,Sheet1!$B$5:$AZ$428,18,FALSE)</f>
        <v>218</v>
      </c>
      <c r="U103" s="12">
        <f>VLOOKUP($A103,Sheet1!$B$5:$AZ$428,19,FALSE)</f>
        <v>199</v>
      </c>
      <c r="V103" s="12">
        <f>VLOOKUP($A103,Sheet1!$B$5:$AZ$428,20,FALSE)</f>
        <v>4798</v>
      </c>
      <c r="W103" s="12">
        <f>VLOOKUP($A103,Sheet1!$B$5:$AZ$428,21,FALSE)</f>
        <v>3840</v>
      </c>
      <c r="X103" s="12">
        <f>VLOOKUP($A103,Sheet1!$B$5:$AZ$428,22,FALSE)</f>
        <v>77490</v>
      </c>
      <c r="Y103" s="12">
        <f>VLOOKUP($A103,Sheet1!$B$5:$AZ$428,23,FALSE)</f>
        <v>207</v>
      </c>
      <c r="Z103" s="12">
        <f>VLOOKUP($A103,Sheet1!$B$5:$AZ$428,24,FALSE)</f>
        <v>131</v>
      </c>
      <c r="AA103" s="12">
        <f>VLOOKUP($A103,Sheet1!$B$5:$AZ$428,25,FALSE)</f>
        <v>4622</v>
      </c>
      <c r="AB103" s="12">
        <f>VLOOKUP($A103,Sheet1!$B$5:$AZ$428,26,FALSE)</f>
        <v>3902</v>
      </c>
      <c r="AC103" s="12">
        <f>VLOOKUP($A103,Sheet1!$B$5:$AZ$428,27,FALSE)</f>
        <v>78153</v>
      </c>
      <c r="AD103" s="12">
        <f>VLOOKUP($A103,Sheet1!$B$5:$AZ$428,28,FALSE)</f>
        <v>212</v>
      </c>
      <c r="AE103" s="12">
        <f>VLOOKUP($A103,Sheet1!$B$5:$AZ$428,29,FALSE)</f>
        <v>153</v>
      </c>
      <c r="AF103" s="12">
        <f>VLOOKUP($A103,Sheet1!$B$5:$AZ$428,30,FALSE)</f>
        <v>4775</v>
      </c>
      <c r="AG103" s="12">
        <f>VLOOKUP($A103,Sheet1!$B$5:$AZ$428,31,FALSE)</f>
        <v>3797</v>
      </c>
      <c r="AH103" s="12">
        <f>VLOOKUP($A103,Sheet1!$B$5:$AZ$428,32,FALSE)</f>
        <v>78863</v>
      </c>
      <c r="AI103" s="12">
        <f>VLOOKUP($A103,Sheet1!$B$5:$AZ$428,33,FALSE)</f>
        <v>196</v>
      </c>
      <c r="AJ103" s="12">
        <f>VLOOKUP($A103,Sheet1!$B$5:$AZ$428,34,FALSE)</f>
        <v>138</v>
      </c>
      <c r="AK103" s="12">
        <f>VLOOKUP($A103,Sheet1!$B$5:$AZ$428,35,FALSE)</f>
        <v>5104</v>
      </c>
      <c r="AL103" s="12">
        <f>VLOOKUP($A103,Sheet1!$B$5:$AZ$428,36,FALSE)</f>
        <v>3976</v>
      </c>
      <c r="AM103" s="12">
        <f>VLOOKUP($A103,Sheet1!$B$5:$AZ$428,37,FALSE)</f>
        <v>79770</v>
      </c>
      <c r="AN103" s="12">
        <f>VLOOKUP($A103,Sheet1!$B$5:$AZ$428,38,FALSE)</f>
        <v>222</v>
      </c>
      <c r="AO103" s="12">
        <f>VLOOKUP($A103,Sheet1!$B$5:$AZ$428,39,FALSE)</f>
        <v>124</v>
      </c>
      <c r="AP103" s="12">
        <f>VLOOKUP($A103,Sheet1!$B$5:$AZ$428,40,FALSE)</f>
        <v>5236</v>
      </c>
      <c r="AQ103" s="12">
        <f>VLOOKUP($A103,Sheet1!$B$5:$AZ$428,41,FALSE)</f>
        <v>3838</v>
      </c>
      <c r="AR103" s="12">
        <f>VLOOKUP($A103,Sheet1!$B$5:$AZ$428,42,FALSE)</f>
        <v>80780</v>
      </c>
      <c r="AS103" s="12">
        <f>VLOOKUP($A103,Sheet1!$B$5:$AZ$428,43,FALSE)</f>
        <v>188</v>
      </c>
      <c r="AT103" s="12">
        <f>VLOOKUP($A103,Sheet1!$B$5:$AZ$428,44,FALSE)</f>
        <v>90</v>
      </c>
      <c r="AU103" s="12">
        <f>VLOOKUP($A103,Sheet1!$B$5:$AZ$428,45,FALSE)</f>
        <v>5415</v>
      </c>
      <c r="AV103" s="12">
        <f>VLOOKUP($A103,Sheet1!$B$5:$AZ$428,46,FALSE)</f>
        <v>4036</v>
      </c>
      <c r="AW103" s="12">
        <f>VLOOKUP($A103,Sheet1!$B$5:$AZ$428,47,FALSE)</f>
        <v>81211</v>
      </c>
      <c r="AX103" s="12">
        <f>VLOOKUP($A103,Sheet1!$B$5:$AZ$428,48,FALSE)</f>
        <v>205</v>
      </c>
      <c r="AY103" s="12">
        <f>VLOOKUP($A103,Sheet1!$B$5:$AZ$428,49,FALSE)</f>
        <v>87</v>
      </c>
      <c r="AZ103" s="12">
        <f>VLOOKUP($A103,Sheet1!$B$5:$AZ$428,50,FALSE)</f>
        <v>4819</v>
      </c>
      <c r="BA103" s="12">
        <f>VLOOKUP($A103,Sheet1!$B$5:$AZ$428,51,FALSE)</f>
        <v>3703</v>
      </c>
      <c r="BB103" s="12">
        <f>VLOOKUP($A103,Sheet1!$B$5:$BB$428,BB$4,FALSE)</f>
        <v>0</v>
      </c>
      <c r="BC103" s="12">
        <f>VLOOKUP($A103,Sheet1!$B$5:$BB$428,BC$4,FALSE)</f>
        <v>0</v>
      </c>
      <c r="BD103" s="12" t="e">
        <f>VLOOKUP($A103,Sheet1!$B$5:$BB$428,BD$4,FALSE)</f>
        <v>#REF!</v>
      </c>
      <c r="BE103" s="12" t="e">
        <f>VLOOKUP($A103,Sheet1!$B$5:$BB$428,BE$4,FALSE)</f>
        <v>#REF!</v>
      </c>
      <c r="BF103" s="12" t="e">
        <f>VLOOKUP($A103,Sheet1!$B$5:$BB$428,BF$4,FALSE)</f>
        <v>#REF!</v>
      </c>
      <c r="BG103" s="12" t="e">
        <f>VLOOKUP($A103,Sheet1!$B$5:$BB$428,BG$4,FALSE)</f>
        <v>#REF!</v>
      </c>
      <c r="BH103" s="12" t="e">
        <f>VLOOKUP($A103,Sheet1!$B$5:$BB$428,BH$4,FALSE)</f>
        <v>#REF!</v>
      </c>
      <c r="BI103" s="12" t="e">
        <f>VLOOKUP($A103,Sheet1!$B$5:$BB$428,BI$4,FALSE)</f>
        <v>#REF!</v>
      </c>
      <c r="BJ103" s="12" t="e">
        <f>VLOOKUP($A103,Sheet1!$B$5:$BB$428,BJ$4,FALSE)</f>
        <v>#REF!</v>
      </c>
      <c r="BK103" s="12" t="e">
        <f>VLOOKUP($A103,Sheet1!$B$5:$BB$428,BK$4,FALSE)</f>
        <v>#REF!</v>
      </c>
      <c r="BL103" s="12" t="e">
        <f>VLOOKUP($A103,Sheet1!$B$5:$BB$428,BL$4,FALSE)</f>
        <v>#REF!</v>
      </c>
      <c r="BM103" s="12" t="e">
        <f>VLOOKUP($A103,Sheet1!$B$5:$BB$428,BM$4,FALSE)</f>
        <v>#REF!</v>
      </c>
      <c r="BN103" s="12" t="e">
        <f>VLOOKUP($A103,Sheet1!$B$5:$BB$428,BN$4,FALSE)</f>
        <v>#REF!</v>
      </c>
      <c r="BO103" s="12" t="e">
        <f>VLOOKUP($A103,Sheet1!$B$5:$BB$428,BO$4,FALSE)</f>
        <v>#REF!</v>
      </c>
      <c r="BP103" s="12" t="e">
        <f>VLOOKUP($A103,Sheet1!$B$5:$BB$428,BP$4,FALSE)</f>
        <v>#REF!</v>
      </c>
      <c r="BQ103" s="12" t="e">
        <f>VLOOKUP($A103,Sheet1!$B$5:$BB$428,BQ$4,FALSE)</f>
        <v>#REF!</v>
      </c>
      <c r="BR103" s="12" t="e">
        <f>VLOOKUP($A103,Sheet1!$B$5:$BB$428,BR$4,FALSE)</f>
        <v>#REF!</v>
      </c>
      <c r="BS103" s="12" t="e">
        <f>VLOOKUP($A103,Sheet1!$B$5:$BB$428,BS$4,FALSE)</f>
        <v>#REF!</v>
      </c>
      <c r="BT103" s="12" t="e">
        <f>VLOOKUP($A103,Sheet1!$B$5:$BB$428,BT$4,FALSE)</f>
        <v>#REF!</v>
      </c>
      <c r="BU103" s="12" t="e">
        <f>VLOOKUP($A103,Sheet1!$B$5:$BB$428,BU$4,FALSE)</f>
        <v>#REF!</v>
      </c>
    </row>
    <row r="104" spans="1:73" x14ac:dyDescent="0.3">
      <c r="A104" t="s">
        <v>339</v>
      </c>
      <c r="B104" t="str">
        <f>VLOOKUP(A104,classifications!A$3:C$336,3,FALSE)</f>
        <v>Predominantly Urban</v>
      </c>
      <c r="D104" s="12">
        <f>VLOOKUP($A104,Sheet1!$B$5:$AZ$428,2,FALSE)</f>
        <v>200349</v>
      </c>
      <c r="E104" s="12">
        <f>VLOOKUP($A104,Sheet1!$B$5:$AZ$428,3,FALSE)</f>
        <v>793</v>
      </c>
      <c r="F104" s="12">
        <f>VLOOKUP($A104,Sheet1!$B$5:$AZ$428,4,FALSE)</f>
        <v>578</v>
      </c>
      <c r="G104" s="12">
        <f>VLOOKUP($A104,Sheet1!$B$5:$AZ$428,5,FALSE)</f>
        <v>6482</v>
      </c>
      <c r="H104" s="12">
        <f>VLOOKUP($A104,Sheet1!$B$5:$AZ$428,6,FALSE)</f>
        <v>6415</v>
      </c>
      <c r="I104" s="12">
        <f>VLOOKUP($A104,Sheet1!$B$5:$AZ$428,7,FALSE)</f>
        <v>200272</v>
      </c>
      <c r="J104" s="12">
        <f>VLOOKUP($A104,Sheet1!$B$5:$AZ$428,8,FALSE)</f>
        <v>636</v>
      </c>
      <c r="K104" s="12">
        <f>VLOOKUP($A104,Sheet1!$B$5:$AZ$428,9,FALSE)</f>
        <v>654</v>
      </c>
      <c r="L104" s="12">
        <f>VLOOKUP($A104,Sheet1!$B$5:$AZ$428,10,FALSE)</f>
        <v>6989</v>
      </c>
      <c r="M104" s="12">
        <f>VLOOKUP($A104,Sheet1!$B$5:$AZ$428,11,FALSE)</f>
        <v>7215</v>
      </c>
      <c r="N104" s="12">
        <f>VLOOKUP($A104,Sheet1!$B$5:$AZ$428,12,FALSE)</f>
        <v>200098</v>
      </c>
      <c r="O104" s="12">
        <f>VLOOKUP($A104,Sheet1!$B$5:$AZ$428,13,FALSE)</f>
        <v>585</v>
      </c>
      <c r="P104" s="12">
        <f>VLOOKUP($A104,Sheet1!$B$5:$AZ$428,14,FALSE)</f>
        <v>468</v>
      </c>
      <c r="Q104" s="12">
        <f>VLOOKUP($A104,Sheet1!$B$5:$AZ$428,15,FALSE)</f>
        <v>6792</v>
      </c>
      <c r="R104" s="12">
        <f>VLOOKUP($A104,Sheet1!$B$5:$AZ$428,16,FALSE)</f>
        <v>7224</v>
      </c>
      <c r="S104" s="12">
        <f>VLOOKUP($A104,Sheet1!$B$5:$AZ$428,17,FALSE)</f>
        <v>200781</v>
      </c>
      <c r="T104" s="12">
        <f>VLOOKUP($A104,Sheet1!$B$5:$AZ$428,18,FALSE)</f>
        <v>741</v>
      </c>
      <c r="U104" s="12">
        <f>VLOOKUP($A104,Sheet1!$B$5:$AZ$428,19,FALSE)</f>
        <v>674</v>
      </c>
      <c r="V104" s="12">
        <f>VLOOKUP($A104,Sheet1!$B$5:$AZ$428,20,FALSE)</f>
        <v>7424</v>
      </c>
      <c r="W104" s="12">
        <f>VLOOKUP($A104,Sheet1!$B$5:$AZ$428,21,FALSE)</f>
        <v>7074</v>
      </c>
      <c r="X104" s="12">
        <f>VLOOKUP($A104,Sheet1!$B$5:$AZ$428,22,FALSE)</f>
        <v>201724</v>
      </c>
      <c r="Y104" s="12">
        <f>VLOOKUP($A104,Sheet1!$B$5:$AZ$428,23,FALSE)</f>
        <v>811</v>
      </c>
      <c r="Z104" s="12">
        <f>VLOOKUP($A104,Sheet1!$B$5:$AZ$428,24,FALSE)</f>
        <v>402</v>
      </c>
      <c r="AA104" s="12">
        <f>VLOOKUP($A104,Sheet1!$B$5:$AZ$428,25,FALSE)</f>
        <v>7873</v>
      </c>
      <c r="AB104" s="12">
        <f>VLOOKUP($A104,Sheet1!$B$5:$AZ$428,26,FALSE)</f>
        <v>7480</v>
      </c>
      <c r="AC104" s="12">
        <f>VLOOKUP($A104,Sheet1!$B$5:$AZ$428,27,FALSE)</f>
        <v>202628</v>
      </c>
      <c r="AD104" s="12">
        <f>VLOOKUP($A104,Sheet1!$B$5:$AZ$428,28,FALSE)</f>
        <v>1196</v>
      </c>
      <c r="AE104" s="12">
        <f>VLOOKUP($A104,Sheet1!$B$5:$AZ$428,29,FALSE)</f>
        <v>352</v>
      </c>
      <c r="AF104" s="12">
        <f>VLOOKUP($A104,Sheet1!$B$5:$AZ$428,30,FALSE)</f>
        <v>7612</v>
      </c>
      <c r="AG104" s="12">
        <f>VLOOKUP($A104,Sheet1!$B$5:$AZ$428,31,FALSE)</f>
        <v>7685</v>
      </c>
      <c r="AH104" s="12">
        <f>VLOOKUP($A104,Sheet1!$B$5:$AZ$428,32,FALSE)</f>
        <v>202419</v>
      </c>
      <c r="AI104" s="12">
        <f>VLOOKUP($A104,Sheet1!$B$5:$AZ$428,33,FALSE)</f>
        <v>929</v>
      </c>
      <c r="AJ104" s="12">
        <f>VLOOKUP($A104,Sheet1!$B$5:$AZ$428,34,FALSE)</f>
        <v>723</v>
      </c>
      <c r="AK104" s="12">
        <f>VLOOKUP($A104,Sheet1!$B$5:$AZ$428,35,FALSE)</f>
        <v>8507</v>
      </c>
      <c r="AL104" s="12">
        <f>VLOOKUP($A104,Sheet1!$B$5:$AZ$428,36,FALSE)</f>
        <v>8863</v>
      </c>
      <c r="AM104" s="12">
        <f>VLOOKUP($A104,Sheet1!$B$5:$AZ$428,37,FALSE)</f>
        <v>202508</v>
      </c>
      <c r="AN104" s="12">
        <f>VLOOKUP($A104,Sheet1!$B$5:$AZ$428,38,FALSE)</f>
        <v>1127</v>
      </c>
      <c r="AO104" s="12">
        <f>VLOOKUP($A104,Sheet1!$B$5:$AZ$428,39,FALSE)</f>
        <v>449</v>
      </c>
      <c r="AP104" s="12">
        <f>VLOOKUP($A104,Sheet1!$B$5:$AZ$428,40,FALSE)</f>
        <v>8738</v>
      </c>
      <c r="AQ104" s="12">
        <f>VLOOKUP($A104,Sheet1!$B$5:$AZ$428,41,FALSE)</f>
        <v>9072</v>
      </c>
      <c r="AR104" s="12">
        <f>VLOOKUP($A104,Sheet1!$B$5:$AZ$428,42,FALSE)</f>
        <v>202055</v>
      </c>
      <c r="AS104" s="12">
        <f>VLOOKUP($A104,Sheet1!$B$5:$AZ$428,43,FALSE)</f>
        <v>1240</v>
      </c>
      <c r="AT104" s="12">
        <f>VLOOKUP($A104,Sheet1!$B$5:$AZ$428,44,FALSE)</f>
        <v>564</v>
      </c>
      <c r="AU104" s="12">
        <f>VLOOKUP($A104,Sheet1!$B$5:$AZ$428,45,FALSE)</f>
        <v>8557</v>
      </c>
      <c r="AV104" s="12">
        <f>VLOOKUP($A104,Sheet1!$B$5:$AZ$428,46,FALSE)</f>
        <v>9601</v>
      </c>
      <c r="AW104" s="12">
        <f>VLOOKUP($A104,Sheet1!$B$5:$AZ$428,47,FALSE)</f>
        <v>201950</v>
      </c>
      <c r="AX104" s="12">
        <f>VLOOKUP($A104,Sheet1!$B$5:$AZ$428,48,FALSE)</f>
        <v>1230</v>
      </c>
      <c r="AY104" s="12">
        <f>VLOOKUP($A104,Sheet1!$B$5:$AZ$428,49,FALSE)</f>
        <v>418</v>
      </c>
      <c r="AZ104" s="12">
        <f>VLOOKUP($A104,Sheet1!$B$5:$AZ$428,50,FALSE)</f>
        <v>7603</v>
      </c>
      <c r="BA104" s="12">
        <f>VLOOKUP($A104,Sheet1!$B$5:$AZ$428,51,FALSE)</f>
        <v>8035</v>
      </c>
      <c r="BB104" s="12">
        <f>VLOOKUP($A104,Sheet1!$B$5:$BB$428,BB$4,FALSE)</f>
        <v>0</v>
      </c>
      <c r="BC104" s="12">
        <f>VLOOKUP($A104,Sheet1!$B$5:$BB$428,BC$4,FALSE)</f>
        <v>0</v>
      </c>
      <c r="BD104" s="12" t="e">
        <f>VLOOKUP($A104,Sheet1!$B$5:$BB$428,BD$4,FALSE)</f>
        <v>#REF!</v>
      </c>
      <c r="BE104" s="12" t="e">
        <f>VLOOKUP($A104,Sheet1!$B$5:$BB$428,BE$4,FALSE)</f>
        <v>#REF!</v>
      </c>
      <c r="BF104" s="12" t="e">
        <f>VLOOKUP($A104,Sheet1!$B$5:$BB$428,BF$4,FALSE)</f>
        <v>#REF!</v>
      </c>
      <c r="BG104" s="12" t="e">
        <f>VLOOKUP($A104,Sheet1!$B$5:$BB$428,BG$4,FALSE)</f>
        <v>#REF!</v>
      </c>
      <c r="BH104" s="12" t="e">
        <f>VLOOKUP($A104,Sheet1!$B$5:$BB$428,BH$4,FALSE)</f>
        <v>#REF!</v>
      </c>
      <c r="BI104" s="12" t="e">
        <f>VLOOKUP($A104,Sheet1!$B$5:$BB$428,BI$4,FALSE)</f>
        <v>#REF!</v>
      </c>
      <c r="BJ104" s="12" t="e">
        <f>VLOOKUP($A104,Sheet1!$B$5:$BB$428,BJ$4,FALSE)</f>
        <v>#REF!</v>
      </c>
      <c r="BK104" s="12" t="e">
        <f>VLOOKUP($A104,Sheet1!$B$5:$BB$428,BK$4,FALSE)</f>
        <v>#REF!</v>
      </c>
      <c r="BL104" s="12" t="e">
        <f>VLOOKUP($A104,Sheet1!$B$5:$BB$428,BL$4,FALSE)</f>
        <v>#REF!</v>
      </c>
      <c r="BM104" s="12" t="e">
        <f>VLOOKUP($A104,Sheet1!$B$5:$BB$428,BM$4,FALSE)</f>
        <v>#REF!</v>
      </c>
      <c r="BN104" s="12" t="e">
        <f>VLOOKUP($A104,Sheet1!$B$5:$BB$428,BN$4,FALSE)</f>
        <v>#REF!</v>
      </c>
      <c r="BO104" s="12" t="e">
        <f>VLOOKUP($A104,Sheet1!$B$5:$BB$428,BO$4,FALSE)</f>
        <v>#REF!</v>
      </c>
      <c r="BP104" s="12" t="e">
        <f>VLOOKUP($A104,Sheet1!$B$5:$BB$428,BP$4,FALSE)</f>
        <v>#REF!</v>
      </c>
      <c r="BQ104" s="12" t="e">
        <f>VLOOKUP($A104,Sheet1!$B$5:$BB$428,BQ$4,FALSE)</f>
        <v>#REF!</v>
      </c>
      <c r="BR104" s="12" t="e">
        <f>VLOOKUP($A104,Sheet1!$B$5:$BB$428,BR$4,FALSE)</f>
        <v>#REF!</v>
      </c>
      <c r="BS104" s="12" t="e">
        <f>VLOOKUP($A104,Sheet1!$B$5:$BB$428,BS$4,FALSE)</f>
        <v>#REF!</v>
      </c>
      <c r="BT104" s="12" t="e">
        <f>VLOOKUP($A104,Sheet1!$B$5:$BB$428,BT$4,FALSE)</f>
        <v>#REF!</v>
      </c>
      <c r="BU104" s="12" t="e">
        <f>VLOOKUP($A104,Sheet1!$B$5:$BB$428,BU$4,FALSE)</f>
        <v>#REF!</v>
      </c>
    </row>
    <row r="105" spans="1:73" x14ac:dyDescent="0.3">
      <c r="A105" t="s">
        <v>341</v>
      </c>
      <c r="B105" t="str">
        <f>VLOOKUP(A105,classifications!A$3:C$336,3,FALSE)</f>
        <v>Predominantly Urban</v>
      </c>
      <c r="D105" s="12">
        <f>VLOOKUP($A105,Sheet1!$B$5:$AZ$428,2,FALSE)</f>
        <v>113741</v>
      </c>
      <c r="E105" s="12">
        <f>VLOOKUP($A105,Sheet1!$B$5:$AZ$428,3,FALSE)</f>
        <v>268</v>
      </c>
      <c r="F105" s="12">
        <f>VLOOKUP($A105,Sheet1!$B$5:$AZ$428,4,FALSE)</f>
        <v>217</v>
      </c>
      <c r="G105" s="12">
        <f>VLOOKUP($A105,Sheet1!$B$5:$AZ$428,5,FALSE)</f>
        <v>5549</v>
      </c>
      <c r="H105" s="12">
        <f>VLOOKUP($A105,Sheet1!$B$5:$AZ$428,6,FALSE)</f>
        <v>5123</v>
      </c>
      <c r="I105" s="12">
        <f>VLOOKUP($A105,Sheet1!$B$5:$AZ$428,7,FALSE)</f>
        <v>114061</v>
      </c>
      <c r="J105" s="12">
        <f>VLOOKUP($A105,Sheet1!$B$5:$AZ$428,8,FALSE)</f>
        <v>170</v>
      </c>
      <c r="K105" s="12">
        <f>VLOOKUP($A105,Sheet1!$B$5:$AZ$428,9,FALSE)</f>
        <v>185</v>
      </c>
      <c r="L105" s="12">
        <f>VLOOKUP($A105,Sheet1!$B$5:$AZ$428,10,FALSE)</f>
        <v>5800</v>
      </c>
      <c r="M105" s="12">
        <f>VLOOKUP($A105,Sheet1!$B$5:$AZ$428,11,FALSE)</f>
        <v>5640</v>
      </c>
      <c r="N105" s="12">
        <f>VLOOKUP($A105,Sheet1!$B$5:$AZ$428,12,FALSE)</f>
        <v>114974</v>
      </c>
      <c r="O105" s="12">
        <f>VLOOKUP($A105,Sheet1!$B$5:$AZ$428,13,FALSE)</f>
        <v>198</v>
      </c>
      <c r="P105" s="12">
        <f>VLOOKUP($A105,Sheet1!$B$5:$AZ$428,14,FALSE)</f>
        <v>185</v>
      </c>
      <c r="Q105" s="12">
        <f>VLOOKUP($A105,Sheet1!$B$5:$AZ$428,15,FALSE)</f>
        <v>6152</v>
      </c>
      <c r="R105" s="12">
        <f>VLOOKUP($A105,Sheet1!$B$5:$AZ$428,16,FALSE)</f>
        <v>5423</v>
      </c>
      <c r="S105" s="12">
        <f>VLOOKUP($A105,Sheet1!$B$5:$AZ$428,17,FALSE)</f>
        <v>115815</v>
      </c>
      <c r="T105" s="12">
        <f>VLOOKUP($A105,Sheet1!$B$5:$AZ$428,18,FALSE)</f>
        <v>212</v>
      </c>
      <c r="U105" s="12">
        <f>VLOOKUP($A105,Sheet1!$B$5:$AZ$428,19,FALSE)</f>
        <v>139</v>
      </c>
      <c r="V105" s="12">
        <f>VLOOKUP($A105,Sheet1!$B$5:$AZ$428,20,FALSE)</f>
        <v>6435</v>
      </c>
      <c r="W105" s="12">
        <f>VLOOKUP($A105,Sheet1!$B$5:$AZ$428,21,FALSE)</f>
        <v>5868</v>
      </c>
      <c r="X105" s="12">
        <f>VLOOKUP($A105,Sheet1!$B$5:$AZ$428,22,FALSE)</f>
        <v>116142</v>
      </c>
      <c r="Y105" s="12">
        <f>VLOOKUP($A105,Sheet1!$B$5:$AZ$428,23,FALSE)</f>
        <v>217</v>
      </c>
      <c r="Z105" s="12">
        <f>VLOOKUP($A105,Sheet1!$B$5:$AZ$428,24,FALSE)</f>
        <v>172</v>
      </c>
      <c r="AA105" s="12">
        <f>VLOOKUP($A105,Sheet1!$B$5:$AZ$428,25,FALSE)</f>
        <v>6115</v>
      </c>
      <c r="AB105" s="12">
        <f>VLOOKUP($A105,Sheet1!$B$5:$AZ$428,26,FALSE)</f>
        <v>5878</v>
      </c>
      <c r="AC105" s="12">
        <f>VLOOKUP($A105,Sheet1!$B$5:$AZ$428,27,FALSE)</f>
        <v>116746</v>
      </c>
      <c r="AD105" s="12">
        <f>VLOOKUP($A105,Sheet1!$B$5:$AZ$428,28,FALSE)</f>
        <v>250</v>
      </c>
      <c r="AE105" s="12">
        <f>VLOOKUP($A105,Sheet1!$B$5:$AZ$428,29,FALSE)</f>
        <v>172</v>
      </c>
      <c r="AF105" s="12">
        <f>VLOOKUP($A105,Sheet1!$B$5:$AZ$428,30,FALSE)</f>
        <v>5931</v>
      </c>
      <c r="AG105" s="12">
        <f>VLOOKUP($A105,Sheet1!$B$5:$AZ$428,31,FALSE)</f>
        <v>5588</v>
      </c>
      <c r="AH105" s="12">
        <f>VLOOKUP($A105,Sheet1!$B$5:$AZ$428,32,FALSE)</f>
        <v>117128</v>
      </c>
      <c r="AI105" s="12">
        <f>VLOOKUP($A105,Sheet1!$B$5:$AZ$428,33,FALSE)</f>
        <v>217</v>
      </c>
      <c r="AJ105" s="12">
        <f>VLOOKUP($A105,Sheet1!$B$5:$AZ$428,34,FALSE)</f>
        <v>151</v>
      </c>
      <c r="AK105" s="12">
        <f>VLOOKUP($A105,Sheet1!$B$5:$AZ$428,35,FALSE)</f>
        <v>6840</v>
      </c>
      <c r="AL105" s="12">
        <f>VLOOKUP($A105,Sheet1!$B$5:$AZ$428,36,FALSE)</f>
        <v>6546</v>
      </c>
      <c r="AM105" s="12">
        <f>VLOOKUP($A105,Sheet1!$B$5:$AZ$428,37,FALSE)</f>
        <v>117786</v>
      </c>
      <c r="AN105" s="12">
        <f>VLOOKUP($A105,Sheet1!$B$5:$AZ$428,38,FALSE)</f>
        <v>231</v>
      </c>
      <c r="AO105" s="12">
        <f>VLOOKUP($A105,Sheet1!$B$5:$AZ$428,39,FALSE)</f>
        <v>250</v>
      </c>
      <c r="AP105" s="12">
        <f>VLOOKUP($A105,Sheet1!$B$5:$AZ$428,40,FALSE)</f>
        <v>6784</v>
      </c>
      <c r="AQ105" s="12">
        <f>VLOOKUP($A105,Sheet1!$B$5:$AZ$428,41,FALSE)</f>
        <v>6084</v>
      </c>
      <c r="AR105" s="12">
        <f>VLOOKUP($A105,Sheet1!$B$5:$AZ$428,42,FALSE)</f>
        <v>117896</v>
      </c>
      <c r="AS105" s="12">
        <f>VLOOKUP($A105,Sheet1!$B$5:$AZ$428,43,FALSE)</f>
        <v>208</v>
      </c>
      <c r="AT105" s="12">
        <f>VLOOKUP($A105,Sheet1!$B$5:$AZ$428,44,FALSE)</f>
        <v>144</v>
      </c>
      <c r="AU105" s="12">
        <f>VLOOKUP($A105,Sheet1!$B$5:$AZ$428,45,FALSE)</f>
        <v>6853</v>
      </c>
      <c r="AV105" s="12">
        <f>VLOOKUP($A105,Sheet1!$B$5:$AZ$428,46,FALSE)</f>
        <v>6812</v>
      </c>
      <c r="AW105" s="12">
        <f>VLOOKUP($A105,Sheet1!$B$5:$AZ$428,47,FALSE)</f>
        <v>118239</v>
      </c>
      <c r="AX105" s="12">
        <f>VLOOKUP($A105,Sheet1!$B$5:$AZ$428,48,FALSE)</f>
        <v>187</v>
      </c>
      <c r="AY105" s="12">
        <f>VLOOKUP($A105,Sheet1!$B$5:$AZ$428,49,FALSE)</f>
        <v>105</v>
      </c>
      <c r="AZ105" s="12">
        <f>VLOOKUP($A105,Sheet1!$B$5:$AZ$428,50,FALSE)</f>
        <v>6463</v>
      </c>
      <c r="BA105" s="12">
        <f>VLOOKUP($A105,Sheet1!$B$5:$AZ$428,51,FALSE)</f>
        <v>6025</v>
      </c>
      <c r="BB105" s="12">
        <f>VLOOKUP($A105,Sheet1!$B$5:$BB$428,BB$4,FALSE)</f>
        <v>0</v>
      </c>
      <c r="BC105" s="12">
        <f>VLOOKUP($A105,Sheet1!$B$5:$BB$428,BC$4,FALSE)</f>
        <v>0</v>
      </c>
      <c r="BD105" s="12" t="e">
        <f>VLOOKUP($A105,Sheet1!$B$5:$BB$428,BD$4,FALSE)</f>
        <v>#REF!</v>
      </c>
      <c r="BE105" s="12" t="e">
        <f>VLOOKUP($A105,Sheet1!$B$5:$BB$428,BE$4,FALSE)</f>
        <v>#REF!</v>
      </c>
      <c r="BF105" s="12" t="e">
        <f>VLOOKUP($A105,Sheet1!$B$5:$BB$428,BF$4,FALSE)</f>
        <v>#REF!</v>
      </c>
      <c r="BG105" s="12" t="e">
        <f>VLOOKUP($A105,Sheet1!$B$5:$BB$428,BG$4,FALSE)</f>
        <v>#REF!</v>
      </c>
      <c r="BH105" s="12" t="e">
        <f>VLOOKUP($A105,Sheet1!$B$5:$BB$428,BH$4,FALSE)</f>
        <v>#REF!</v>
      </c>
      <c r="BI105" s="12" t="e">
        <f>VLOOKUP($A105,Sheet1!$B$5:$BB$428,BI$4,FALSE)</f>
        <v>#REF!</v>
      </c>
      <c r="BJ105" s="12" t="e">
        <f>VLOOKUP($A105,Sheet1!$B$5:$BB$428,BJ$4,FALSE)</f>
        <v>#REF!</v>
      </c>
      <c r="BK105" s="12" t="e">
        <f>VLOOKUP($A105,Sheet1!$B$5:$BB$428,BK$4,FALSE)</f>
        <v>#REF!</v>
      </c>
      <c r="BL105" s="12" t="e">
        <f>VLOOKUP($A105,Sheet1!$B$5:$BB$428,BL$4,FALSE)</f>
        <v>#REF!</v>
      </c>
      <c r="BM105" s="12" t="e">
        <f>VLOOKUP($A105,Sheet1!$B$5:$BB$428,BM$4,FALSE)</f>
        <v>#REF!</v>
      </c>
      <c r="BN105" s="12" t="e">
        <f>VLOOKUP($A105,Sheet1!$B$5:$BB$428,BN$4,FALSE)</f>
        <v>#REF!</v>
      </c>
      <c r="BO105" s="12" t="e">
        <f>VLOOKUP($A105,Sheet1!$B$5:$BB$428,BO$4,FALSE)</f>
        <v>#REF!</v>
      </c>
      <c r="BP105" s="12" t="e">
        <f>VLOOKUP($A105,Sheet1!$B$5:$BB$428,BP$4,FALSE)</f>
        <v>#REF!</v>
      </c>
      <c r="BQ105" s="12" t="e">
        <f>VLOOKUP($A105,Sheet1!$B$5:$BB$428,BQ$4,FALSE)</f>
        <v>#REF!</v>
      </c>
      <c r="BR105" s="12" t="e">
        <f>VLOOKUP($A105,Sheet1!$B$5:$BB$428,BR$4,FALSE)</f>
        <v>#REF!</v>
      </c>
      <c r="BS105" s="12" t="e">
        <f>VLOOKUP($A105,Sheet1!$B$5:$BB$428,BS$4,FALSE)</f>
        <v>#REF!</v>
      </c>
      <c r="BT105" s="12" t="e">
        <f>VLOOKUP($A105,Sheet1!$B$5:$BB$428,BT$4,FALSE)</f>
        <v>#REF!</v>
      </c>
      <c r="BU105" s="12" t="e">
        <f>VLOOKUP($A105,Sheet1!$B$5:$BB$428,BU$4,FALSE)</f>
        <v>#REF!</v>
      </c>
    </row>
    <row r="106" spans="1:73" x14ac:dyDescent="0.3">
      <c r="A106" t="s">
        <v>344</v>
      </c>
      <c r="B106" t="str">
        <f>VLOOKUP(A106,classifications!A$3:C$336,3,FALSE)</f>
        <v>Predominantly Urban</v>
      </c>
      <c r="D106" s="12">
        <f>VLOOKUP($A106,Sheet1!$B$5:$AZ$428,2,FALSE)</f>
        <v>121921</v>
      </c>
      <c r="E106" s="12">
        <f>VLOOKUP($A106,Sheet1!$B$5:$AZ$428,3,FALSE)</f>
        <v>713</v>
      </c>
      <c r="F106" s="12">
        <f>VLOOKUP($A106,Sheet1!$B$5:$AZ$428,4,FALSE)</f>
        <v>445</v>
      </c>
      <c r="G106" s="12">
        <f>VLOOKUP($A106,Sheet1!$B$5:$AZ$428,5,FALSE)</f>
        <v>6003</v>
      </c>
      <c r="H106" s="12">
        <f>VLOOKUP($A106,Sheet1!$B$5:$AZ$428,6,FALSE)</f>
        <v>5811</v>
      </c>
      <c r="I106" s="12">
        <f>VLOOKUP($A106,Sheet1!$B$5:$AZ$428,7,FALSE)</f>
        <v>123405</v>
      </c>
      <c r="J106" s="12">
        <f>VLOOKUP($A106,Sheet1!$B$5:$AZ$428,8,FALSE)</f>
        <v>729</v>
      </c>
      <c r="K106" s="12">
        <f>VLOOKUP($A106,Sheet1!$B$5:$AZ$428,9,FALSE)</f>
        <v>438</v>
      </c>
      <c r="L106" s="12">
        <f>VLOOKUP($A106,Sheet1!$B$5:$AZ$428,10,FALSE)</f>
        <v>5879</v>
      </c>
      <c r="M106" s="12">
        <f>VLOOKUP($A106,Sheet1!$B$5:$AZ$428,11,FALSE)</f>
        <v>5619</v>
      </c>
      <c r="N106" s="12">
        <f>VLOOKUP($A106,Sheet1!$B$5:$AZ$428,12,FALSE)</f>
        <v>124535</v>
      </c>
      <c r="O106" s="12">
        <f>VLOOKUP($A106,Sheet1!$B$5:$AZ$428,13,FALSE)</f>
        <v>676</v>
      </c>
      <c r="P106" s="12">
        <f>VLOOKUP($A106,Sheet1!$B$5:$AZ$428,14,FALSE)</f>
        <v>361</v>
      </c>
      <c r="Q106" s="12">
        <f>VLOOKUP($A106,Sheet1!$B$5:$AZ$428,15,FALSE)</f>
        <v>5987</v>
      </c>
      <c r="R106" s="12">
        <f>VLOOKUP($A106,Sheet1!$B$5:$AZ$428,16,FALSE)</f>
        <v>5885</v>
      </c>
      <c r="S106" s="12">
        <f>VLOOKUP($A106,Sheet1!$B$5:$AZ$428,17,FALSE)</f>
        <v>125686</v>
      </c>
      <c r="T106" s="12">
        <f>VLOOKUP($A106,Sheet1!$B$5:$AZ$428,18,FALSE)</f>
        <v>885</v>
      </c>
      <c r="U106" s="12">
        <f>VLOOKUP($A106,Sheet1!$B$5:$AZ$428,19,FALSE)</f>
        <v>406</v>
      </c>
      <c r="V106" s="12">
        <f>VLOOKUP($A106,Sheet1!$B$5:$AZ$428,20,FALSE)</f>
        <v>6224</v>
      </c>
      <c r="W106" s="12">
        <f>VLOOKUP($A106,Sheet1!$B$5:$AZ$428,21,FALSE)</f>
        <v>6254</v>
      </c>
      <c r="X106" s="12">
        <f>VLOOKUP($A106,Sheet1!$B$5:$AZ$428,22,FALSE)</f>
        <v>127169</v>
      </c>
      <c r="Y106" s="12">
        <f>VLOOKUP($A106,Sheet1!$B$5:$AZ$428,23,FALSE)</f>
        <v>919</v>
      </c>
      <c r="Z106" s="12">
        <f>VLOOKUP($A106,Sheet1!$B$5:$AZ$428,24,FALSE)</f>
        <v>452</v>
      </c>
      <c r="AA106" s="12">
        <f>VLOOKUP($A106,Sheet1!$B$5:$AZ$428,25,FALSE)</f>
        <v>6545</v>
      </c>
      <c r="AB106" s="12">
        <f>VLOOKUP($A106,Sheet1!$B$5:$AZ$428,26,FALSE)</f>
        <v>6175</v>
      </c>
      <c r="AC106" s="12">
        <f>VLOOKUP($A106,Sheet1!$B$5:$AZ$428,27,FALSE)</f>
        <v>128355</v>
      </c>
      <c r="AD106" s="12">
        <f>VLOOKUP($A106,Sheet1!$B$5:$AZ$428,28,FALSE)</f>
        <v>987</v>
      </c>
      <c r="AE106" s="12">
        <f>VLOOKUP($A106,Sheet1!$B$5:$AZ$428,29,FALSE)</f>
        <v>587</v>
      </c>
      <c r="AF106" s="12">
        <f>VLOOKUP($A106,Sheet1!$B$5:$AZ$428,30,FALSE)</f>
        <v>6291</v>
      </c>
      <c r="AG106" s="12">
        <f>VLOOKUP($A106,Sheet1!$B$5:$AZ$428,31,FALSE)</f>
        <v>6219</v>
      </c>
      <c r="AH106" s="12">
        <f>VLOOKUP($A106,Sheet1!$B$5:$AZ$428,32,FALSE)</f>
        <v>129083</v>
      </c>
      <c r="AI106" s="12">
        <f>VLOOKUP($A106,Sheet1!$B$5:$AZ$428,33,FALSE)</f>
        <v>859</v>
      </c>
      <c r="AJ106" s="12">
        <f>VLOOKUP($A106,Sheet1!$B$5:$AZ$428,34,FALSE)</f>
        <v>528</v>
      </c>
      <c r="AK106" s="12">
        <f>VLOOKUP($A106,Sheet1!$B$5:$AZ$428,35,FALSE)</f>
        <v>6745</v>
      </c>
      <c r="AL106" s="12">
        <f>VLOOKUP($A106,Sheet1!$B$5:$AZ$428,36,FALSE)</f>
        <v>6910</v>
      </c>
      <c r="AM106" s="12">
        <f>VLOOKUP($A106,Sheet1!$B$5:$AZ$428,37,FALSE)</f>
        <v>129285</v>
      </c>
      <c r="AN106" s="12">
        <f>VLOOKUP($A106,Sheet1!$B$5:$AZ$428,38,FALSE)</f>
        <v>864</v>
      </c>
      <c r="AO106" s="12">
        <f>VLOOKUP($A106,Sheet1!$B$5:$AZ$428,39,FALSE)</f>
        <v>514</v>
      </c>
      <c r="AP106" s="12">
        <f>VLOOKUP($A106,Sheet1!$B$5:$AZ$428,40,FALSE)</f>
        <v>6590</v>
      </c>
      <c r="AQ106" s="12">
        <f>VLOOKUP($A106,Sheet1!$B$5:$AZ$428,41,FALSE)</f>
        <v>7286</v>
      </c>
      <c r="AR106" s="12">
        <f>VLOOKUP($A106,Sheet1!$B$5:$AZ$428,42,FALSE)</f>
        <v>129128</v>
      </c>
      <c r="AS106" s="12">
        <f>VLOOKUP($A106,Sheet1!$B$5:$AZ$428,43,FALSE)</f>
        <v>768</v>
      </c>
      <c r="AT106" s="12">
        <f>VLOOKUP($A106,Sheet1!$B$5:$AZ$428,44,FALSE)</f>
        <v>679</v>
      </c>
      <c r="AU106" s="12">
        <f>VLOOKUP($A106,Sheet1!$B$5:$AZ$428,45,FALSE)</f>
        <v>7026</v>
      </c>
      <c r="AV106" s="12">
        <f>VLOOKUP($A106,Sheet1!$B$5:$AZ$428,46,FALSE)</f>
        <v>7638</v>
      </c>
      <c r="AW106" s="12">
        <f>VLOOKUP($A106,Sheet1!$B$5:$AZ$428,47,FALSE)</f>
        <v>129709</v>
      </c>
      <c r="AX106" s="12">
        <f>VLOOKUP($A106,Sheet1!$B$5:$AZ$428,48,FALSE)</f>
        <v>747</v>
      </c>
      <c r="AY106" s="12">
        <f>VLOOKUP($A106,Sheet1!$B$5:$AZ$428,49,FALSE)</f>
        <v>497</v>
      </c>
      <c r="AZ106" s="12">
        <f>VLOOKUP($A106,Sheet1!$B$5:$AZ$428,50,FALSE)</f>
        <v>6657</v>
      </c>
      <c r="BA106" s="12">
        <f>VLOOKUP($A106,Sheet1!$B$5:$AZ$428,51,FALSE)</f>
        <v>6483</v>
      </c>
      <c r="BB106" s="12">
        <f>VLOOKUP($A106,Sheet1!$B$5:$BB$428,BB$4,FALSE)</f>
        <v>0</v>
      </c>
      <c r="BC106" s="12">
        <f>VLOOKUP($A106,Sheet1!$B$5:$BB$428,BC$4,FALSE)</f>
        <v>0</v>
      </c>
      <c r="BD106" s="12" t="e">
        <f>VLOOKUP($A106,Sheet1!$B$5:$BB$428,BD$4,FALSE)</f>
        <v>#REF!</v>
      </c>
      <c r="BE106" s="12" t="e">
        <f>VLOOKUP($A106,Sheet1!$B$5:$BB$428,BE$4,FALSE)</f>
        <v>#REF!</v>
      </c>
      <c r="BF106" s="12" t="e">
        <f>VLOOKUP($A106,Sheet1!$B$5:$BB$428,BF$4,FALSE)</f>
        <v>#REF!</v>
      </c>
      <c r="BG106" s="12" t="e">
        <f>VLOOKUP($A106,Sheet1!$B$5:$BB$428,BG$4,FALSE)</f>
        <v>#REF!</v>
      </c>
      <c r="BH106" s="12" t="e">
        <f>VLOOKUP($A106,Sheet1!$B$5:$BB$428,BH$4,FALSE)</f>
        <v>#REF!</v>
      </c>
      <c r="BI106" s="12" t="e">
        <f>VLOOKUP($A106,Sheet1!$B$5:$BB$428,BI$4,FALSE)</f>
        <v>#REF!</v>
      </c>
      <c r="BJ106" s="12" t="e">
        <f>VLOOKUP($A106,Sheet1!$B$5:$BB$428,BJ$4,FALSE)</f>
        <v>#REF!</v>
      </c>
      <c r="BK106" s="12" t="e">
        <f>VLOOKUP($A106,Sheet1!$B$5:$BB$428,BK$4,FALSE)</f>
        <v>#REF!</v>
      </c>
      <c r="BL106" s="12" t="e">
        <f>VLOOKUP($A106,Sheet1!$B$5:$BB$428,BL$4,FALSE)</f>
        <v>#REF!</v>
      </c>
      <c r="BM106" s="12" t="e">
        <f>VLOOKUP($A106,Sheet1!$B$5:$BB$428,BM$4,FALSE)</f>
        <v>#REF!</v>
      </c>
      <c r="BN106" s="12" t="e">
        <f>VLOOKUP($A106,Sheet1!$B$5:$BB$428,BN$4,FALSE)</f>
        <v>#REF!</v>
      </c>
      <c r="BO106" s="12" t="e">
        <f>VLOOKUP($A106,Sheet1!$B$5:$BB$428,BO$4,FALSE)</f>
        <v>#REF!</v>
      </c>
      <c r="BP106" s="12" t="e">
        <f>VLOOKUP($A106,Sheet1!$B$5:$BB$428,BP$4,FALSE)</f>
        <v>#REF!</v>
      </c>
      <c r="BQ106" s="12" t="e">
        <f>VLOOKUP($A106,Sheet1!$B$5:$BB$428,BQ$4,FALSE)</f>
        <v>#REF!</v>
      </c>
      <c r="BR106" s="12" t="e">
        <f>VLOOKUP($A106,Sheet1!$B$5:$BB$428,BR$4,FALSE)</f>
        <v>#REF!</v>
      </c>
      <c r="BS106" s="12" t="e">
        <f>VLOOKUP($A106,Sheet1!$B$5:$BB$428,BS$4,FALSE)</f>
        <v>#REF!</v>
      </c>
      <c r="BT106" s="12" t="e">
        <f>VLOOKUP($A106,Sheet1!$B$5:$BB$428,BT$4,FALSE)</f>
        <v>#REF!</v>
      </c>
      <c r="BU106" s="12" t="e">
        <f>VLOOKUP($A106,Sheet1!$B$5:$BB$428,BU$4,FALSE)</f>
        <v>#REF!</v>
      </c>
    </row>
    <row r="107" spans="1:73" x14ac:dyDescent="0.3">
      <c r="A107" t="s">
        <v>346</v>
      </c>
      <c r="B107" t="str">
        <f>VLOOKUP(A107,classifications!A$3:C$336,3,FALSE)</f>
        <v>Predominantly Urban</v>
      </c>
      <c r="D107" s="12">
        <f>VLOOKUP($A107,Sheet1!$B$5:$AZ$428,2,FALSE)</f>
        <v>82669</v>
      </c>
      <c r="E107" s="12">
        <f>VLOOKUP($A107,Sheet1!$B$5:$AZ$428,3,FALSE)</f>
        <v>221</v>
      </c>
      <c r="F107" s="12">
        <f>VLOOKUP($A107,Sheet1!$B$5:$AZ$428,4,FALSE)</f>
        <v>213</v>
      </c>
      <c r="G107" s="12">
        <f>VLOOKUP($A107,Sheet1!$B$5:$AZ$428,5,FALSE)</f>
        <v>3244</v>
      </c>
      <c r="H107" s="12">
        <f>VLOOKUP($A107,Sheet1!$B$5:$AZ$428,6,FALSE)</f>
        <v>3445</v>
      </c>
      <c r="I107" s="12">
        <f>VLOOKUP($A107,Sheet1!$B$5:$AZ$428,7,FALSE)</f>
        <v>83272</v>
      </c>
      <c r="J107" s="12">
        <f>VLOOKUP($A107,Sheet1!$B$5:$AZ$428,8,FALSE)</f>
        <v>185</v>
      </c>
      <c r="K107" s="12">
        <f>VLOOKUP($A107,Sheet1!$B$5:$AZ$428,9,FALSE)</f>
        <v>183</v>
      </c>
      <c r="L107" s="12">
        <f>VLOOKUP($A107,Sheet1!$B$5:$AZ$428,10,FALSE)</f>
        <v>3851</v>
      </c>
      <c r="M107" s="12">
        <f>VLOOKUP($A107,Sheet1!$B$5:$AZ$428,11,FALSE)</f>
        <v>3627</v>
      </c>
      <c r="N107" s="12">
        <f>VLOOKUP($A107,Sheet1!$B$5:$AZ$428,12,FALSE)</f>
        <v>83542</v>
      </c>
      <c r="O107" s="12">
        <f>VLOOKUP($A107,Sheet1!$B$5:$AZ$428,13,FALSE)</f>
        <v>170</v>
      </c>
      <c r="P107" s="12">
        <f>VLOOKUP($A107,Sheet1!$B$5:$AZ$428,14,FALSE)</f>
        <v>194</v>
      </c>
      <c r="Q107" s="12">
        <f>VLOOKUP($A107,Sheet1!$B$5:$AZ$428,15,FALSE)</f>
        <v>3468</v>
      </c>
      <c r="R107" s="12">
        <f>VLOOKUP($A107,Sheet1!$B$5:$AZ$428,16,FALSE)</f>
        <v>3397</v>
      </c>
      <c r="S107" s="12">
        <f>VLOOKUP($A107,Sheet1!$B$5:$AZ$428,17,FALSE)</f>
        <v>84346</v>
      </c>
      <c r="T107" s="12">
        <f>VLOOKUP($A107,Sheet1!$B$5:$AZ$428,18,FALSE)</f>
        <v>195</v>
      </c>
      <c r="U107" s="12">
        <f>VLOOKUP($A107,Sheet1!$B$5:$AZ$428,19,FALSE)</f>
        <v>125</v>
      </c>
      <c r="V107" s="12">
        <f>VLOOKUP($A107,Sheet1!$B$5:$AZ$428,20,FALSE)</f>
        <v>3712</v>
      </c>
      <c r="W107" s="12">
        <f>VLOOKUP($A107,Sheet1!$B$5:$AZ$428,21,FALSE)</f>
        <v>3414</v>
      </c>
      <c r="X107" s="12">
        <f>VLOOKUP($A107,Sheet1!$B$5:$AZ$428,22,FALSE)</f>
        <v>84757</v>
      </c>
      <c r="Y107" s="12">
        <f>VLOOKUP($A107,Sheet1!$B$5:$AZ$428,23,FALSE)</f>
        <v>216</v>
      </c>
      <c r="Z107" s="12">
        <f>VLOOKUP($A107,Sheet1!$B$5:$AZ$428,24,FALSE)</f>
        <v>144</v>
      </c>
      <c r="AA107" s="12">
        <f>VLOOKUP($A107,Sheet1!$B$5:$AZ$428,25,FALSE)</f>
        <v>3642</v>
      </c>
      <c r="AB107" s="12">
        <f>VLOOKUP($A107,Sheet1!$B$5:$AZ$428,26,FALSE)</f>
        <v>3535</v>
      </c>
      <c r="AC107" s="12">
        <f>VLOOKUP($A107,Sheet1!$B$5:$AZ$428,27,FALSE)</f>
        <v>85492</v>
      </c>
      <c r="AD107" s="12">
        <f>VLOOKUP($A107,Sheet1!$B$5:$AZ$428,28,FALSE)</f>
        <v>222</v>
      </c>
      <c r="AE107" s="12">
        <f>VLOOKUP($A107,Sheet1!$B$5:$AZ$428,29,FALSE)</f>
        <v>119</v>
      </c>
      <c r="AF107" s="12">
        <f>VLOOKUP($A107,Sheet1!$B$5:$AZ$428,30,FALSE)</f>
        <v>3613</v>
      </c>
      <c r="AG107" s="12">
        <f>VLOOKUP($A107,Sheet1!$B$5:$AZ$428,31,FALSE)</f>
        <v>3341</v>
      </c>
      <c r="AH107" s="12">
        <f>VLOOKUP($A107,Sheet1!$B$5:$AZ$428,32,FALSE)</f>
        <v>85509</v>
      </c>
      <c r="AI107" s="12">
        <f>VLOOKUP($A107,Sheet1!$B$5:$AZ$428,33,FALSE)</f>
        <v>191</v>
      </c>
      <c r="AJ107" s="12">
        <f>VLOOKUP($A107,Sheet1!$B$5:$AZ$428,34,FALSE)</f>
        <v>113</v>
      </c>
      <c r="AK107" s="12">
        <f>VLOOKUP($A107,Sheet1!$B$5:$AZ$428,35,FALSE)</f>
        <v>3896</v>
      </c>
      <c r="AL107" s="12">
        <f>VLOOKUP($A107,Sheet1!$B$5:$AZ$428,36,FALSE)</f>
        <v>4084</v>
      </c>
      <c r="AM107" s="12">
        <f>VLOOKUP($A107,Sheet1!$B$5:$AZ$428,37,FALSE)</f>
        <v>85283</v>
      </c>
      <c r="AN107" s="12">
        <f>VLOOKUP($A107,Sheet1!$B$5:$AZ$428,38,FALSE)</f>
        <v>211</v>
      </c>
      <c r="AO107" s="12">
        <f>VLOOKUP($A107,Sheet1!$B$5:$AZ$428,39,FALSE)</f>
        <v>178</v>
      </c>
      <c r="AP107" s="12">
        <f>VLOOKUP($A107,Sheet1!$B$5:$AZ$428,40,FALSE)</f>
        <v>3702</v>
      </c>
      <c r="AQ107" s="12">
        <f>VLOOKUP($A107,Sheet1!$B$5:$AZ$428,41,FALSE)</f>
        <v>4092</v>
      </c>
      <c r="AR107" s="12">
        <f>VLOOKUP($A107,Sheet1!$B$5:$AZ$428,42,FALSE)</f>
        <v>84838</v>
      </c>
      <c r="AS107" s="12">
        <f>VLOOKUP($A107,Sheet1!$B$5:$AZ$428,43,FALSE)</f>
        <v>190</v>
      </c>
      <c r="AT107" s="12">
        <f>VLOOKUP($A107,Sheet1!$B$5:$AZ$428,44,FALSE)</f>
        <v>146</v>
      </c>
      <c r="AU107" s="12">
        <f>VLOOKUP($A107,Sheet1!$B$5:$AZ$428,45,FALSE)</f>
        <v>3577</v>
      </c>
      <c r="AV107" s="12">
        <f>VLOOKUP($A107,Sheet1!$B$5:$AZ$428,46,FALSE)</f>
        <v>3986</v>
      </c>
      <c r="AW107" s="12">
        <f>VLOOKUP($A107,Sheet1!$B$5:$AZ$428,47,FALSE)</f>
        <v>84679</v>
      </c>
      <c r="AX107" s="12">
        <f>VLOOKUP($A107,Sheet1!$B$5:$AZ$428,48,FALSE)</f>
        <v>182</v>
      </c>
      <c r="AY107" s="12">
        <f>VLOOKUP($A107,Sheet1!$B$5:$AZ$428,49,FALSE)</f>
        <v>173</v>
      </c>
      <c r="AZ107" s="12">
        <f>VLOOKUP($A107,Sheet1!$B$5:$AZ$428,50,FALSE)</f>
        <v>3184</v>
      </c>
      <c r="BA107" s="12">
        <f>VLOOKUP($A107,Sheet1!$B$5:$AZ$428,51,FALSE)</f>
        <v>3467</v>
      </c>
      <c r="BB107" s="12">
        <f>VLOOKUP($A107,Sheet1!$B$5:$BB$428,BB$4,FALSE)</f>
        <v>0</v>
      </c>
      <c r="BC107" s="12">
        <f>VLOOKUP($A107,Sheet1!$B$5:$BB$428,BC$4,FALSE)</f>
        <v>0</v>
      </c>
      <c r="BD107" s="12" t="e">
        <f>VLOOKUP($A107,Sheet1!$B$5:$BB$428,BD$4,FALSE)</f>
        <v>#REF!</v>
      </c>
      <c r="BE107" s="12" t="e">
        <f>VLOOKUP($A107,Sheet1!$B$5:$BB$428,BE$4,FALSE)</f>
        <v>#REF!</v>
      </c>
      <c r="BF107" s="12" t="e">
        <f>VLOOKUP($A107,Sheet1!$B$5:$BB$428,BF$4,FALSE)</f>
        <v>#REF!</v>
      </c>
      <c r="BG107" s="12" t="e">
        <f>VLOOKUP($A107,Sheet1!$B$5:$BB$428,BG$4,FALSE)</f>
        <v>#REF!</v>
      </c>
      <c r="BH107" s="12" t="e">
        <f>VLOOKUP($A107,Sheet1!$B$5:$BB$428,BH$4,FALSE)</f>
        <v>#REF!</v>
      </c>
      <c r="BI107" s="12" t="e">
        <f>VLOOKUP($A107,Sheet1!$B$5:$BB$428,BI$4,FALSE)</f>
        <v>#REF!</v>
      </c>
      <c r="BJ107" s="12" t="e">
        <f>VLOOKUP($A107,Sheet1!$B$5:$BB$428,BJ$4,FALSE)</f>
        <v>#REF!</v>
      </c>
      <c r="BK107" s="12" t="e">
        <f>VLOOKUP($A107,Sheet1!$B$5:$BB$428,BK$4,FALSE)</f>
        <v>#REF!</v>
      </c>
      <c r="BL107" s="12" t="e">
        <f>VLOOKUP($A107,Sheet1!$B$5:$BB$428,BL$4,FALSE)</f>
        <v>#REF!</v>
      </c>
      <c r="BM107" s="12" t="e">
        <f>VLOOKUP($A107,Sheet1!$B$5:$BB$428,BM$4,FALSE)</f>
        <v>#REF!</v>
      </c>
      <c r="BN107" s="12" t="e">
        <f>VLOOKUP($A107,Sheet1!$B$5:$BB$428,BN$4,FALSE)</f>
        <v>#REF!</v>
      </c>
      <c r="BO107" s="12" t="e">
        <f>VLOOKUP($A107,Sheet1!$B$5:$BB$428,BO$4,FALSE)</f>
        <v>#REF!</v>
      </c>
      <c r="BP107" s="12" t="e">
        <f>VLOOKUP($A107,Sheet1!$B$5:$BB$428,BP$4,FALSE)</f>
        <v>#REF!</v>
      </c>
      <c r="BQ107" s="12" t="e">
        <f>VLOOKUP($A107,Sheet1!$B$5:$BB$428,BQ$4,FALSE)</f>
        <v>#REF!</v>
      </c>
      <c r="BR107" s="12" t="e">
        <f>VLOOKUP($A107,Sheet1!$B$5:$BB$428,BR$4,FALSE)</f>
        <v>#REF!</v>
      </c>
      <c r="BS107" s="12" t="e">
        <f>VLOOKUP($A107,Sheet1!$B$5:$BB$428,BS$4,FALSE)</f>
        <v>#REF!</v>
      </c>
      <c r="BT107" s="12" t="e">
        <f>VLOOKUP($A107,Sheet1!$B$5:$BB$428,BT$4,FALSE)</f>
        <v>#REF!</v>
      </c>
      <c r="BU107" s="12" t="e">
        <f>VLOOKUP($A107,Sheet1!$B$5:$BB$428,BU$4,FALSE)</f>
        <v>#REF!</v>
      </c>
    </row>
    <row r="108" spans="1:73" x14ac:dyDescent="0.3">
      <c r="A108" t="s">
        <v>348</v>
      </c>
      <c r="B108" t="str">
        <f>VLOOKUP(A108,classifications!A$3:C$336,3,FALSE)</f>
        <v>Predominantly Urban</v>
      </c>
      <c r="D108" s="12">
        <f>VLOOKUP($A108,Sheet1!$B$5:$AZ$428,2,FALSE)</f>
        <v>101766</v>
      </c>
      <c r="E108" s="12">
        <f>VLOOKUP($A108,Sheet1!$B$5:$AZ$428,3,FALSE)</f>
        <v>699</v>
      </c>
      <c r="F108" s="12">
        <f>VLOOKUP($A108,Sheet1!$B$5:$AZ$428,4,FALSE)</f>
        <v>264</v>
      </c>
      <c r="G108" s="12">
        <f>VLOOKUP($A108,Sheet1!$B$5:$AZ$428,5,FALSE)</f>
        <v>3884</v>
      </c>
      <c r="H108" s="12">
        <f>VLOOKUP($A108,Sheet1!$B$5:$AZ$428,6,FALSE)</f>
        <v>4254</v>
      </c>
      <c r="I108" s="12">
        <f>VLOOKUP($A108,Sheet1!$B$5:$AZ$428,7,FALSE)</f>
        <v>102559</v>
      </c>
      <c r="J108" s="12">
        <f>VLOOKUP($A108,Sheet1!$B$5:$AZ$428,8,FALSE)</f>
        <v>570</v>
      </c>
      <c r="K108" s="12">
        <f>VLOOKUP($A108,Sheet1!$B$5:$AZ$428,9,FALSE)</f>
        <v>605</v>
      </c>
      <c r="L108" s="12">
        <f>VLOOKUP($A108,Sheet1!$B$5:$AZ$428,10,FALSE)</f>
        <v>4642</v>
      </c>
      <c r="M108" s="12">
        <f>VLOOKUP($A108,Sheet1!$B$5:$AZ$428,11,FALSE)</f>
        <v>4459</v>
      </c>
      <c r="N108" s="12">
        <f>VLOOKUP($A108,Sheet1!$B$5:$AZ$428,12,FALSE)</f>
        <v>103383</v>
      </c>
      <c r="O108" s="12">
        <f>VLOOKUP($A108,Sheet1!$B$5:$AZ$428,13,FALSE)</f>
        <v>669</v>
      </c>
      <c r="P108" s="12">
        <f>VLOOKUP($A108,Sheet1!$B$5:$AZ$428,14,FALSE)</f>
        <v>433</v>
      </c>
      <c r="Q108" s="12">
        <f>VLOOKUP($A108,Sheet1!$B$5:$AZ$428,15,FALSE)</f>
        <v>4537</v>
      </c>
      <c r="R108" s="12">
        <f>VLOOKUP($A108,Sheet1!$B$5:$AZ$428,16,FALSE)</f>
        <v>4445</v>
      </c>
      <c r="S108" s="12">
        <f>VLOOKUP($A108,Sheet1!$B$5:$AZ$428,17,FALSE)</f>
        <v>104802</v>
      </c>
      <c r="T108" s="12">
        <f>VLOOKUP($A108,Sheet1!$B$5:$AZ$428,18,FALSE)</f>
        <v>659</v>
      </c>
      <c r="U108" s="12">
        <f>VLOOKUP($A108,Sheet1!$B$5:$AZ$428,19,FALSE)</f>
        <v>338</v>
      </c>
      <c r="V108" s="12">
        <f>VLOOKUP($A108,Sheet1!$B$5:$AZ$428,20,FALSE)</f>
        <v>5080</v>
      </c>
      <c r="W108" s="12">
        <f>VLOOKUP($A108,Sheet1!$B$5:$AZ$428,21,FALSE)</f>
        <v>4600</v>
      </c>
      <c r="X108" s="12">
        <f>VLOOKUP($A108,Sheet1!$B$5:$AZ$428,22,FALSE)</f>
        <v>105715</v>
      </c>
      <c r="Y108" s="12">
        <f>VLOOKUP($A108,Sheet1!$B$5:$AZ$428,23,FALSE)</f>
        <v>732</v>
      </c>
      <c r="Z108" s="12">
        <f>VLOOKUP($A108,Sheet1!$B$5:$AZ$428,24,FALSE)</f>
        <v>346</v>
      </c>
      <c r="AA108" s="12">
        <f>VLOOKUP($A108,Sheet1!$B$5:$AZ$428,25,FALSE)</f>
        <v>4870</v>
      </c>
      <c r="AB108" s="12">
        <f>VLOOKUP($A108,Sheet1!$B$5:$AZ$428,26,FALSE)</f>
        <v>4871</v>
      </c>
      <c r="AC108" s="12">
        <f>VLOOKUP($A108,Sheet1!$B$5:$AZ$428,27,FALSE)</f>
        <v>106215</v>
      </c>
      <c r="AD108" s="12">
        <f>VLOOKUP($A108,Sheet1!$B$5:$AZ$428,28,FALSE)</f>
        <v>808</v>
      </c>
      <c r="AE108" s="12">
        <f>VLOOKUP($A108,Sheet1!$B$5:$AZ$428,29,FALSE)</f>
        <v>320</v>
      </c>
      <c r="AF108" s="12">
        <f>VLOOKUP($A108,Sheet1!$B$5:$AZ$428,30,FALSE)</f>
        <v>4501</v>
      </c>
      <c r="AG108" s="12">
        <f>VLOOKUP($A108,Sheet1!$B$5:$AZ$428,31,FALSE)</f>
        <v>5036</v>
      </c>
      <c r="AH108" s="12">
        <f>VLOOKUP($A108,Sheet1!$B$5:$AZ$428,32,FALSE)</f>
        <v>106121</v>
      </c>
      <c r="AI108" s="12">
        <f>VLOOKUP($A108,Sheet1!$B$5:$AZ$428,33,FALSE)</f>
        <v>683</v>
      </c>
      <c r="AJ108" s="12">
        <f>VLOOKUP($A108,Sheet1!$B$5:$AZ$428,34,FALSE)</f>
        <v>373</v>
      </c>
      <c r="AK108" s="12">
        <f>VLOOKUP($A108,Sheet1!$B$5:$AZ$428,35,FALSE)</f>
        <v>4835</v>
      </c>
      <c r="AL108" s="12">
        <f>VLOOKUP($A108,Sheet1!$B$5:$AZ$428,36,FALSE)</f>
        <v>5712</v>
      </c>
      <c r="AM108" s="12">
        <f>VLOOKUP($A108,Sheet1!$B$5:$AZ$428,37,FALSE)</f>
        <v>106385</v>
      </c>
      <c r="AN108" s="12">
        <f>VLOOKUP($A108,Sheet1!$B$5:$AZ$428,38,FALSE)</f>
        <v>653</v>
      </c>
      <c r="AO108" s="12">
        <f>VLOOKUP($A108,Sheet1!$B$5:$AZ$428,39,FALSE)</f>
        <v>396</v>
      </c>
      <c r="AP108" s="12">
        <f>VLOOKUP($A108,Sheet1!$B$5:$AZ$428,40,FALSE)</f>
        <v>5220</v>
      </c>
      <c r="AQ108" s="12">
        <f>VLOOKUP($A108,Sheet1!$B$5:$AZ$428,41,FALSE)</f>
        <v>5641</v>
      </c>
      <c r="AR108" s="12">
        <f>VLOOKUP($A108,Sheet1!$B$5:$AZ$428,42,FALSE)</f>
        <v>106939</v>
      </c>
      <c r="AS108" s="12">
        <f>VLOOKUP($A108,Sheet1!$B$5:$AZ$428,43,FALSE)</f>
        <v>582</v>
      </c>
      <c r="AT108" s="12">
        <f>VLOOKUP($A108,Sheet1!$B$5:$AZ$428,44,FALSE)</f>
        <v>452</v>
      </c>
      <c r="AU108" s="12">
        <f>VLOOKUP($A108,Sheet1!$B$5:$AZ$428,45,FALSE)</f>
        <v>5793</v>
      </c>
      <c r="AV108" s="12">
        <f>VLOOKUP($A108,Sheet1!$B$5:$AZ$428,46,FALSE)</f>
        <v>5780</v>
      </c>
      <c r="AW108" s="12">
        <f>VLOOKUP($A108,Sheet1!$B$5:$AZ$428,47,FALSE)</f>
        <v>106890</v>
      </c>
      <c r="AX108" s="12">
        <f>VLOOKUP($A108,Sheet1!$B$5:$AZ$428,48,FALSE)</f>
        <v>557</v>
      </c>
      <c r="AY108" s="12">
        <f>VLOOKUP($A108,Sheet1!$B$5:$AZ$428,49,FALSE)</f>
        <v>484</v>
      </c>
      <c r="AZ108" s="12">
        <f>VLOOKUP($A108,Sheet1!$B$5:$AZ$428,50,FALSE)</f>
        <v>4779</v>
      </c>
      <c r="BA108" s="12">
        <f>VLOOKUP($A108,Sheet1!$B$5:$AZ$428,51,FALSE)</f>
        <v>5152</v>
      </c>
      <c r="BB108" s="12">
        <f>VLOOKUP($A108,Sheet1!$B$5:$BB$428,BB$4,FALSE)</f>
        <v>0</v>
      </c>
      <c r="BC108" s="12">
        <f>VLOOKUP($A108,Sheet1!$B$5:$BB$428,BC$4,FALSE)</f>
        <v>0</v>
      </c>
      <c r="BD108" s="12" t="e">
        <f>VLOOKUP($A108,Sheet1!$B$5:$BB$428,BD$4,FALSE)</f>
        <v>#REF!</v>
      </c>
      <c r="BE108" s="12" t="e">
        <f>VLOOKUP($A108,Sheet1!$B$5:$BB$428,BE$4,FALSE)</f>
        <v>#REF!</v>
      </c>
      <c r="BF108" s="12" t="e">
        <f>VLOOKUP($A108,Sheet1!$B$5:$BB$428,BF$4,FALSE)</f>
        <v>#REF!</v>
      </c>
      <c r="BG108" s="12" t="e">
        <f>VLOOKUP($A108,Sheet1!$B$5:$BB$428,BG$4,FALSE)</f>
        <v>#REF!</v>
      </c>
      <c r="BH108" s="12" t="e">
        <f>VLOOKUP($A108,Sheet1!$B$5:$BB$428,BH$4,FALSE)</f>
        <v>#REF!</v>
      </c>
      <c r="BI108" s="12" t="e">
        <f>VLOOKUP($A108,Sheet1!$B$5:$BB$428,BI$4,FALSE)</f>
        <v>#REF!</v>
      </c>
      <c r="BJ108" s="12" t="e">
        <f>VLOOKUP($A108,Sheet1!$B$5:$BB$428,BJ$4,FALSE)</f>
        <v>#REF!</v>
      </c>
      <c r="BK108" s="12" t="e">
        <f>VLOOKUP($A108,Sheet1!$B$5:$BB$428,BK$4,FALSE)</f>
        <v>#REF!</v>
      </c>
      <c r="BL108" s="12" t="e">
        <f>VLOOKUP($A108,Sheet1!$B$5:$BB$428,BL$4,FALSE)</f>
        <v>#REF!</v>
      </c>
      <c r="BM108" s="12" t="e">
        <f>VLOOKUP($A108,Sheet1!$B$5:$BB$428,BM$4,FALSE)</f>
        <v>#REF!</v>
      </c>
      <c r="BN108" s="12" t="e">
        <f>VLOOKUP($A108,Sheet1!$B$5:$BB$428,BN$4,FALSE)</f>
        <v>#REF!</v>
      </c>
      <c r="BO108" s="12" t="e">
        <f>VLOOKUP($A108,Sheet1!$B$5:$BB$428,BO$4,FALSE)</f>
        <v>#REF!</v>
      </c>
      <c r="BP108" s="12" t="e">
        <f>VLOOKUP($A108,Sheet1!$B$5:$BB$428,BP$4,FALSE)</f>
        <v>#REF!</v>
      </c>
      <c r="BQ108" s="12" t="e">
        <f>VLOOKUP($A108,Sheet1!$B$5:$BB$428,BQ$4,FALSE)</f>
        <v>#REF!</v>
      </c>
      <c r="BR108" s="12" t="e">
        <f>VLOOKUP($A108,Sheet1!$B$5:$BB$428,BR$4,FALSE)</f>
        <v>#REF!</v>
      </c>
      <c r="BS108" s="12" t="e">
        <f>VLOOKUP($A108,Sheet1!$B$5:$BB$428,BS$4,FALSE)</f>
        <v>#REF!</v>
      </c>
      <c r="BT108" s="12" t="e">
        <f>VLOOKUP($A108,Sheet1!$B$5:$BB$428,BT$4,FALSE)</f>
        <v>#REF!</v>
      </c>
      <c r="BU108" s="12" t="e">
        <f>VLOOKUP($A108,Sheet1!$B$5:$BB$428,BU$4,FALSE)</f>
        <v>#REF!</v>
      </c>
    </row>
    <row r="109" spans="1:73" x14ac:dyDescent="0.3">
      <c r="A109" t="s">
        <v>350</v>
      </c>
      <c r="B109" t="str">
        <f>VLOOKUP(A109,classifications!A$3:C$336,3,FALSE)</f>
        <v>Urban with Significant Rural</v>
      </c>
      <c r="D109" s="12">
        <f>VLOOKUP($A109,Sheet1!$B$5:$AZ$428,2,FALSE)</f>
        <v>97424</v>
      </c>
      <c r="E109" s="12">
        <f>VLOOKUP($A109,Sheet1!$B$5:$AZ$428,3,FALSE)</f>
        <v>472</v>
      </c>
      <c r="F109" s="12">
        <f>VLOOKUP($A109,Sheet1!$B$5:$AZ$428,4,FALSE)</f>
        <v>110</v>
      </c>
      <c r="G109" s="12">
        <f>VLOOKUP($A109,Sheet1!$B$5:$AZ$428,5,FALSE)</f>
        <v>3502</v>
      </c>
      <c r="H109" s="12">
        <f>VLOOKUP($A109,Sheet1!$B$5:$AZ$428,6,FALSE)</f>
        <v>3547</v>
      </c>
      <c r="I109" s="12">
        <f>VLOOKUP($A109,Sheet1!$B$5:$AZ$428,7,FALSE)</f>
        <v>97555</v>
      </c>
      <c r="J109" s="12">
        <f>VLOOKUP($A109,Sheet1!$B$5:$AZ$428,8,FALSE)</f>
        <v>431</v>
      </c>
      <c r="K109" s="12">
        <f>VLOOKUP($A109,Sheet1!$B$5:$AZ$428,9,FALSE)</f>
        <v>223</v>
      </c>
      <c r="L109" s="12">
        <f>VLOOKUP($A109,Sheet1!$B$5:$AZ$428,10,FALSE)</f>
        <v>3681</v>
      </c>
      <c r="M109" s="12">
        <f>VLOOKUP($A109,Sheet1!$B$5:$AZ$428,11,FALSE)</f>
        <v>3745</v>
      </c>
      <c r="N109" s="12">
        <f>VLOOKUP($A109,Sheet1!$B$5:$AZ$428,12,FALSE)</f>
        <v>97736</v>
      </c>
      <c r="O109" s="12">
        <f>VLOOKUP($A109,Sheet1!$B$5:$AZ$428,13,FALSE)</f>
        <v>527</v>
      </c>
      <c r="P109" s="12">
        <f>VLOOKUP($A109,Sheet1!$B$5:$AZ$428,14,FALSE)</f>
        <v>225</v>
      </c>
      <c r="Q109" s="12">
        <f>VLOOKUP($A109,Sheet1!$B$5:$AZ$428,15,FALSE)</f>
        <v>3509</v>
      </c>
      <c r="R109" s="12">
        <f>VLOOKUP($A109,Sheet1!$B$5:$AZ$428,16,FALSE)</f>
        <v>3570</v>
      </c>
      <c r="S109" s="12">
        <f>VLOOKUP($A109,Sheet1!$B$5:$AZ$428,17,FALSE)</f>
        <v>98127</v>
      </c>
      <c r="T109" s="12">
        <f>VLOOKUP($A109,Sheet1!$B$5:$AZ$428,18,FALSE)</f>
        <v>613</v>
      </c>
      <c r="U109" s="12">
        <f>VLOOKUP($A109,Sheet1!$B$5:$AZ$428,19,FALSE)</f>
        <v>156</v>
      </c>
      <c r="V109" s="12">
        <f>VLOOKUP($A109,Sheet1!$B$5:$AZ$428,20,FALSE)</f>
        <v>3683</v>
      </c>
      <c r="W109" s="12">
        <f>VLOOKUP($A109,Sheet1!$B$5:$AZ$428,21,FALSE)</f>
        <v>3773</v>
      </c>
      <c r="X109" s="12">
        <f>VLOOKUP($A109,Sheet1!$B$5:$AZ$428,22,FALSE)</f>
        <v>98615</v>
      </c>
      <c r="Y109" s="12">
        <f>VLOOKUP($A109,Sheet1!$B$5:$AZ$428,23,FALSE)</f>
        <v>644</v>
      </c>
      <c r="Z109" s="12">
        <f>VLOOKUP($A109,Sheet1!$B$5:$AZ$428,24,FALSE)</f>
        <v>129</v>
      </c>
      <c r="AA109" s="12">
        <f>VLOOKUP($A109,Sheet1!$B$5:$AZ$428,25,FALSE)</f>
        <v>3600</v>
      </c>
      <c r="AB109" s="12">
        <f>VLOOKUP($A109,Sheet1!$B$5:$AZ$428,26,FALSE)</f>
        <v>3550</v>
      </c>
      <c r="AC109" s="12">
        <f>VLOOKUP($A109,Sheet1!$B$5:$AZ$428,27,FALSE)</f>
        <v>98992</v>
      </c>
      <c r="AD109" s="12">
        <f>VLOOKUP($A109,Sheet1!$B$5:$AZ$428,28,FALSE)</f>
        <v>573</v>
      </c>
      <c r="AE109" s="12">
        <f>VLOOKUP($A109,Sheet1!$B$5:$AZ$428,29,FALSE)</f>
        <v>194</v>
      </c>
      <c r="AF109" s="12">
        <f>VLOOKUP($A109,Sheet1!$B$5:$AZ$428,30,FALSE)</f>
        <v>3604</v>
      </c>
      <c r="AG109" s="12">
        <f>VLOOKUP($A109,Sheet1!$B$5:$AZ$428,31,FALSE)</f>
        <v>3536</v>
      </c>
      <c r="AH109" s="12">
        <f>VLOOKUP($A109,Sheet1!$B$5:$AZ$428,32,FALSE)</f>
        <v>99417</v>
      </c>
      <c r="AI109" s="12">
        <f>VLOOKUP($A109,Sheet1!$B$5:$AZ$428,33,FALSE)</f>
        <v>564</v>
      </c>
      <c r="AJ109" s="12">
        <f>VLOOKUP($A109,Sheet1!$B$5:$AZ$428,34,FALSE)</f>
        <v>239</v>
      </c>
      <c r="AK109" s="12">
        <f>VLOOKUP($A109,Sheet1!$B$5:$AZ$428,35,FALSE)</f>
        <v>4286</v>
      </c>
      <c r="AL109" s="12">
        <f>VLOOKUP($A109,Sheet1!$B$5:$AZ$428,36,FALSE)</f>
        <v>4132</v>
      </c>
      <c r="AM109" s="12">
        <f>VLOOKUP($A109,Sheet1!$B$5:$AZ$428,37,FALSE)</f>
        <v>99370</v>
      </c>
      <c r="AN109" s="12">
        <f>VLOOKUP($A109,Sheet1!$B$5:$AZ$428,38,FALSE)</f>
        <v>494</v>
      </c>
      <c r="AO109" s="12">
        <f>VLOOKUP($A109,Sheet1!$B$5:$AZ$428,39,FALSE)</f>
        <v>312</v>
      </c>
      <c r="AP109" s="12">
        <f>VLOOKUP($A109,Sheet1!$B$5:$AZ$428,40,FALSE)</f>
        <v>4280</v>
      </c>
      <c r="AQ109" s="12">
        <f>VLOOKUP($A109,Sheet1!$B$5:$AZ$428,41,FALSE)</f>
        <v>4282</v>
      </c>
      <c r="AR109" s="12">
        <f>VLOOKUP($A109,Sheet1!$B$5:$AZ$428,42,FALSE)</f>
        <v>99336</v>
      </c>
      <c r="AS109" s="12">
        <f>VLOOKUP($A109,Sheet1!$B$5:$AZ$428,43,FALSE)</f>
        <v>433</v>
      </c>
      <c r="AT109" s="12">
        <f>VLOOKUP($A109,Sheet1!$B$5:$AZ$428,44,FALSE)</f>
        <v>253</v>
      </c>
      <c r="AU109" s="12">
        <f>VLOOKUP($A109,Sheet1!$B$5:$AZ$428,45,FALSE)</f>
        <v>4118</v>
      </c>
      <c r="AV109" s="12">
        <f>VLOOKUP($A109,Sheet1!$B$5:$AZ$428,46,FALSE)</f>
        <v>4154</v>
      </c>
      <c r="AW109" s="12">
        <f>VLOOKUP($A109,Sheet1!$B$5:$AZ$428,47,FALSE)</f>
        <v>99198</v>
      </c>
      <c r="AX109" s="12">
        <f>VLOOKUP($A109,Sheet1!$B$5:$AZ$428,48,FALSE)</f>
        <v>384</v>
      </c>
      <c r="AY109" s="12">
        <f>VLOOKUP($A109,Sheet1!$B$5:$AZ$428,49,FALSE)</f>
        <v>238</v>
      </c>
      <c r="AZ109" s="12">
        <f>VLOOKUP($A109,Sheet1!$B$5:$AZ$428,50,FALSE)</f>
        <v>3622</v>
      </c>
      <c r="BA109" s="12">
        <f>VLOOKUP($A109,Sheet1!$B$5:$AZ$428,51,FALSE)</f>
        <v>3645</v>
      </c>
      <c r="BB109" s="12">
        <f>VLOOKUP($A109,Sheet1!$B$5:$BB$428,BB$4,FALSE)</f>
        <v>0</v>
      </c>
      <c r="BC109" s="12">
        <f>VLOOKUP($A109,Sheet1!$B$5:$BB$428,BC$4,FALSE)</f>
        <v>0</v>
      </c>
      <c r="BD109" s="12" t="e">
        <f>VLOOKUP($A109,Sheet1!$B$5:$BB$428,BD$4,FALSE)</f>
        <v>#REF!</v>
      </c>
      <c r="BE109" s="12" t="e">
        <f>VLOOKUP($A109,Sheet1!$B$5:$BB$428,BE$4,FALSE)</f>
        <v>#REF!</v>
      </c>
      <c r="BF109" s="12" t="e">
        <f>VLOOKUP($A109,Sheet1!$B$5:$BB$428,BF$4,FALSE)</f>
        <v>#REF!</v>
      </c>
      <c r="BG109" s="12" t="e">
        <f>VLOOKUP($A109,Sheet1!$B$5:$BB$428,BG$4,FALSE)</f>
        <v>#REF!</v>
      </c>
      <c r="BH109" s="12" t="e">
        <f>VLOOKUP($A109,Sheet1!$B$5:$BB$428,BH$4,FALSE)</f>
        <v>#REF!</v>
      </c>
      <c r="BI109" s="12" t="e">
        <f>VLOOKUP($A109,Sheet1!$B$5:$BB$428,BI$4,FALSE)</f>
        <v>#REF!</v>
      </c>
      <c r="BJ109" s="12" t="e">
        <f>VLOOKUP($A109,Sheet1!$B$5:$BB$428,BJ$4,FALSE)</f>
        <v>#REF!</v>
      </c>
      <c r="BK109" s="12" t="e">
        <f>VLOOKUP($A109,Sheet1!$B$5:$BB$428,BK$4,FALSE)</f>
        <v>#REF!</v>
      </c>
      <c r="BL109" s="12" t="e">
        <f>VLOOKUP($A109,Sheet1!$B$5:$BB$428,BL$4,FALSE)</f>
        <v>#REF!</v>
      </c>
      <c r="BM109" s="12" t="e">
        <f>VLOOKUP($A109,Sheet1!$B$5:$BB$428,BM$4,FALSE)</f>
        <v>#REF!</v>
      </c>
      <c r="BN109" s="12" t="e">
        <f>VLOOKUP($A109,Sheet1!$B$5:$BB$428,BN$4,FALSE)</f>
        <v>#REF!</v>
      </c>
      <c r="BO109" s="12" t="e">
        <f>VLOOKUP($A109,Sheet1!$B$5:$BB$428,BO$4,FALSE)</f>
        <v>#REF!</v>
      </c>
      <c r="BP109" s="12" t="e">
        <f>VLOOKUP($A109,Sheet1!$B$5:$BB$428,BP$4,FALSE)</f>
        <v>#REF!</v>
      </c>
      <c r="BQ109" s="12" t="e">
        <f>VLOOKUP($A109,Sheet1!$B$5:$BB$428,BQ$4,FALSE)</f>
        <v>#REF!</v>
      </c>
      <c r="BR109" s="12" t="e">
        <f>VLOOKUP($A109,Sheet1!$B$5:$BB$428,BR$4,FALSE)</f>
        <v>#REF!</v>
      </c>
      <c r="BS109" s="12" t="e">
        <f>VLOOKUP($A109,Sheet1!$B$5:$BB$428,BS$4,FALSE)</f>
        <v>#REF!</v>
      </c>
      <c r="BT109" s="12" t="e">
        <f>VLOOKUP($A109,Sheet1!$B$5:$BB$428,BT$4,FALSE)</f>
        <v>#REF!</v>
      </c>
      <c r="BU109" s="12" t="e">
        <f>VLOOKUP($A109,Sheet1!$B$5:$BB$428,BU$4,FALSE)</f>
        <v>#REF!</v>
      </c>
    </row>
    <row r="110" spans="1:73" x14ac:dyDescent="0.3">
      <c r="A110" t="s">
        <v>352</v>
      </c>
      <c r="B110" t="str">
        <f>VLOOKUP(A110,classifications!A$3:C$336,3,FALSE)</f>
        <v>Predominantly Urban</v>
      </c>
      <c r="D110" s="12">
        <f>VLOOKUP($A110,Sheet1!$B$5:$AZ$428,2,FALSE)</f>
        <v>255483</v>
      </c>
      <c r="E110" s="12">
        <f>VLOOKUP($A110,Sheet1!$B$5:$AZ$428,3,FALSE)</f>
        <v>5315</v>
      </c>
      <c r="F110" s="12">
        <f>VLOOKUP($A110,Sheet1!$B$5:$AZ$428,4,FALSE)</f>
        <v>2533</v>
      </c>
      <c r="G110" s="12">
        <f>VLOOKUP($A110,Sheet1!$B$5:$AZ$428,5,FALSE)</f>
        <v>15966</v>
      </c>
      <c r="H110" s="12">
        <f>VLOOKUP($A110,Sheet1!$B$5:$AZ$428,6,FALSE)</f>
        <v>17265</v>
      </c>
      <c r="I110" s="12">
        <f>VLOOKUP($A110,Sheet1!$B$5:$AZ$428,7,FALSE)</f>
        <v>259986</v>
      </c>
      <c r="J110" s="12">
        <f>VLOOKUP($A110,Sheet1!$B$5:$AZ$428,8,FALSE)</f>
        <v>4677</v>
      </c>
      <c r="K110" s="12">
        <f>VLOOKUP($A110,Sheet1!$B$5:$AZ$428,9,FALSE)</f>
        <v>2199</v>
      </c>
      <c r="L110" s="12">
        <f>VLOOKUP($A110,Sheet1!$B$5:$AZ$428,10,FALSE)</f>
        <v>17408</v>
      </c>
      <c r="M110" s="12">
        <f>VLOOKUP($A110,Sheet1!$B$5:$AZ$428,11,FALSE)</f>
        <v>18840</v>
      </c>
      <c r="N110" s="12">
        <f>VLOOKUP($A110,Sheet1!$B$5:$AZ$428,12,FALSE)</f>
        <v>264097</v>
      </c>
      <c r="O110" s="12">
        <f>VLOOKUP($A110,Sheet1!$B$5:$AZ$428,13,FALSE)</f>
        <v>3874</v>
      </c>
      <c r="P110" s="12">
        <f>VLOOKUP($A110,Sheet1!$B$5:$AZ$428,14,FALSE)</f>
        <v>1891</v>
      </c>
      <c r="Q110" s="12">
        <f>VLOOKUP($A110,Sheet1!$B$5:$AZ$428,15,FALSE)</f>
        <v>17640</v>
      </c>
      <c r="R110" s="12">
        <f>VLOOKUP($A110,Sheet1!$B$5:$AZ$428,16,FALSE)</f>
        <v>18511</v>
      </c>
      <c r="S110" s="12">
        <f>VLOOKUP($A110,Sheet1!$B$5:$AZ$428,17,FALSE)</f>
        <v>268853</v>
      </c>
      <c r="T110" s="12">
        <f>VLOOKUP($A110,Sheet1!$B$5:$AZ$428,18,FALSE)</f>
        <v>4575</v>
      </c>
      <c r="U110" s="12">
        <f>VLOOKUP($A110,Sheet1!$B$5:$AZ$428,19,FALSE)</f>
        <v>1686</v>
      </c>
      <c r="V110" s="12">
        <f>VLOOKUP($A110,Sheet1!$B$5:$AZ$428,20,FALSE)</f>
        <v>18150</v>
      </c>
      <c r="W110" s="12">
        <f>VLOOKUP($A110,Sheet1!$B$5:$AZ$428,21,FALSE)</f>
        <v>19412</v>
      </c>
      <c r="X110" s="12">
        <f>VLOOKUP($A110,Sheet1!$B$5:$AZ$428,22,FALSE)</f>
        <v>274542</v>
      </c>
      <c r="Y110" s="12">
        <f>VLOOKUP($A110,Sheet1!$B$5:$AZ$428,23,FALSE)</f>
        <v>4538</v>
      </c>
      <c r="Z110" s="12">
        <f>VLOOKUP($A110,Sheet1!$B$5:$AZ$428,24,FALSE)</f>
        <v>1605</v>
      </c>
      <c r="AA110" s="12">
        <f>VLOOKUP($A110,Sheet1!$B$5:$AZ$428,25,FALSE)</f>
        <v>19254</v>
      </c>
      <c r="AB110" s="12">
        <f>VLOOKUP($A110,Sheet1!$B$5:$AZ$428,26,FALSE)</f>
        <v>19661</v>
      </c>
      <c r="AC110" s="12">
        <f>VLOOKUP($A110,Sheet1!$B$5:$AZ$428,27,FALSE)</f>
        <v>279139</v>
      </c>
      <c r="AD110" s="12">
        <f>VLOOKUP($A110,Sheet1!$B$5:$AZ$428,28,FALSE)</f>
        <v>4747</v>
      </c>
      <c r="AE110" s="12">
        <f>VLOOKUP($A110,Sheet1!$B$5:$AZ$428,29,FALSE)</f>
        <v>1952</v>
      </c>
      <c r="AF110" s="12">
        <f>VLOOKUP($A110,Sheet1!$B$5:$AZ$428,30,FALSE)</f>
        <v>18487</v>
      </c>
      <c r="AG110" s="12">
        <f>VLOOKUP($A110,Sheet1!$B$5:$AZ$428,31,FALSE)</f>
        <v>19915</v>
      </c>
      <c r="AH110" s="12">
        <f>VLOOKUP($A110,Sheet1!$B$5:$AZ$428,32,FALSE)</f>
        <v>282849</v>
      </c>
      <c r="AI110" s="12">
        <f>VLOOKUP($A110,Sheet1!$B$5:$AZ$428,33,FALSE)</f>
        <v>4179</v>
      </c>
      <c r="AJ110" s="12">
        <f>VLOOKUP($A110,Sheet1!$B$5:$AZ$428,34,FALSE)</f>
        <v>2123</v>
      </c>
      <c r="AK110" s="12">
        <f>VLOOKUP($A110,Sheet1!$B$5:$AZ$428,35,FALSE)</f>
        <v>20764</v>
      </c>
      <c r="AL110" s="12">
        <f>VLOOKUP($A110,Sheet1!$B$5:$AZ$428,36,FALSE)</f>
        <v>22050</v>
      </c>
      <c r="AM110" s="12">
        <f>VLOOKUP($A110,Sheet1!$B$5:$AZ$428,37,FALSE)</f>
        <v>286186</v>
      </c>
      <c r="AN110" s="12">
        <f>VLOOKUP($A110,Sheet1!$B$5:$AZ$428,38,FALSE)</f>
        <v>4165</v>
      </c>
      <c r="AO110" s="12">
        <f>VLOOKUP($A110,Sheet1!$B$5:$AZ$428,39,FALSE)</f>
        <v>1717</v>
      </c>
      <c r="AP110" s="12">
        <f>VLOOKUP($A110,Sheet1!$B$5:$AZ$428,40,FALSE)</f>
        <v>21293</v>
      </c>
      <c r="AQ110" s="12">
        <f>VLOOKUP($A110,Sheet1!$B$5:$AZ$428,41,FALSE)</f>
        <v>23307</v>
      </c>
      <c r="AR110" s="12">
        <f>VLOOKUP($A110,Sheet1!$B$5:$AZ$428,42,FALSE)</f>
        <v>287942</v>
      </c>
      <c r="AS110" s="12">
        <f>VLOOKUP($A110,Sheet1!$B$5:$AZ$428,43,FALSE)</f>
        <v>4070</v>
      </c>
      <c r="AT110" s="12">
        <f>VLOOKUP($A110,Sheet1!$B$5:$AZ$428,44,FALSE)</f>
        <v>2142</v>
      </c>
      <c r="AU110" s="12">
        <f>VLOOKUP($A110,Sheet1!$B$5:$AZ$428,45,FALSE)</f>
        <v>22150</v>
      </c>
      <c r="AV110" s="12">
        <f>VLOOKUP($A110,Sheet1!$B$5:$AZ$428,46,FALSE)</f>
        <v>24813</v>
      </c>
      <c r="AW110" s="12">
        <f>VLOOKUP($A110,Sheet1!$B$5:$AZ$428,47,FALSE)</f>
        <v>289034</v>
      </c>
      <c r="AX110" s="12">
        <f>VLOOKUP($A110,Sheet1!$B$5:$AZ$428,48,FALSE)</f>
        <v>4038</v>
      </c>
      <c r="AY110" s="12">
        <f>VLOOKUP($A110,Sheet1!$B$5:$AZ$428,49,FALSE)</f>
        <v>2172</v>
      </c>
      <c r="AZ110" s="12">
        <f>VLOOKUP($A110,Sheet1!$B$5:$AZ$428,50,FALSE)</f>
        <v>18848</v>
      </c>
      <c r="BA110" s="12">
        <f>VLOOKUP($A110,Sheet1!$B$5:$AZ$428,51,FALSE)</f>
        <v>21605</v>
      </c>
      <c r="BB110" s="12">
        <f>VLOOKUP($A110,Sheet1!$B$5:$BB$428,BB$4,FALSE)</f>
        <v>0</v>
      </c>
      <c r="BC110" s="12">
        <f>VLOOKUP($A110,Sheet1!$B$5:$BB$428,BC$4,FALSE)</f>
        <v>0</v>
      </c>
      <c r="BD110" s="12" t="e">
        <f>VLOOKUP($A110,Sheet1!$B$5:$BB$428,BD$4,FALSE)</f>
        <v>#REF!</v>
      </c>
      <c r="BE110" s="12" t="e">
        <f>VLOOKUP($A110,Sheet1!$B$5:$BB$428,BE$4,FALSE)</f>
        <v>#REF!</v>
      </c>
      <c r="BF110" s="12" t="e">
        <f>VLOOKUP($A110,Sheet1!$B$5:$BB$428,BF$4,FALSE)</f>
        <v>#REF!</v>
      </c>
      <c r="BG110" s="12" t="e">
        <f>VLOOKUP($A110,Sheet1!$B$5:$BB$428,BG$4,FALSE)</f>
        <v>#REF!</v>
      </c>
      <c r="BH110" s="12" t="e">
        <f>VLOOKUP($A110,Sheet1!$B$5:$BB$428,BH$4,FALSE)</f>
        <v>#REF!</v>
      </c>
      <c r="BI110" s="12" t="e">
        <f>VLOOKUP($A110,Sheet1!$B$5:$BB$428,BI$4,FALSE)</f>
        <v>#REF!</v>
      </c>
      <c r="BJ110" s="12" t="e">
        <f>VLOOKUP($A110,Sheet1!$B$5:$BB$428,BJ$4,FALSE)</f>
        <v>#REF!</v>
      </c>
      <c r="BK110" s="12" t="e">
        <f>VLOOKUP($A110,Sheet1!$B$5:$BB$428,BK$4,FALSE)</f>
        <v>#REF!</v>
      </c>
      <c r="BL110" s="12" t="e">
        <f>VLOOKUP($A110,Sheet1!$B$5:$BB$428,BL$4,FALSE)</f>
        <v>#REF!</v>
      </c>
      <c r="BM110" s="12" t="e">
        <f>VLOOKUP($A110,Sheet1!$B$5:$BB$428,BM$4,FALSE)</f>
        <v>#REF!</v>
      </c>
      <c r="BN110" s="12" t="e">
        <f>VLOOKUP($A110,Sheet1!$B$5:$BB$428,BN$4,FALSE)</f>
        <v>#REF!</v>
      </c>
      <c r="BO110" s="12" t="e">
        <f>VLOOKUP($A110,Sheet1!$B$5:$BB$428,BO$4,FALSE)</f>
        <v>#REF!</v>
      </c>
      <c r="BP110" s="12" t="e">
        <f>VLOOKUP($A110,Sheet1!$B$5:$BB$428,BP$4,FALSE)</f>
        <v>#REF!</v>
      </c>
      <c r="BQ110" s="12" t="e">
        <f>VLOOKUP($A110,Sheet1!$B$5:$BB$428,BQ$4,FALSE)</f>
        <v>#REF!</v>
      </c>
      <c r="BR110" s="12" t="e">
        <f>VLOOKUP($A110,Sheet1!$B$5:$BB$428,BR$4,FALSE)</f>
        <v>#REF!</v>
      </c>
      <c r="BS110" s="12" t="e">
        <f>VLOOKUP($A110,Sheet1!$B$5:$BB$428,BS$4,FALSE)</f>
        <v>#REF!</v>
      </c>
      <c r="BT110" s="12" t="e">
        <f>VLOOKUP($A110,Sheet1!$B$5:$BB$428,BT$4,FALSE)</f>
        <v>#REF!</v>
      </c>
      <c r="BU110" s="12" t="e">
        <f>VLOOKUP($A110,Sheet1!$B$5:$BB$428,BU$4,FALSE)</f>
        <v>#REF!</v>
      </c>
    </row>
    <row r="111" spans="1:73" x14ac:dyDescent="0.3">
      <c r="A111" t="s">
        <v>354</v>
      </c>
      <c r="B111" t="str">
        <f>VLOOKUP(A111,classifications!A$3:C$336,3,FALSE)</f>
        <v>Predominantly Urban</v>
      </c>
      <c r="D111" s="12">
        <f>VLOOKUP($A111,Sheet1!$B$5:$AZ$428,2,FALSE)</f>
        <v>137580</v>
      </c>
      <c r="E111" s="12">
        <f>VLOOKUP($A111,Sheet1!$B$5:$AZ$428,3,FALSE)</f>
        <v>3737</v>
      </c>
      <c r="F111" s="12">
        <f>VLOOKUP($A111,Sheet1!$B$5:$AZ$428,4,FALSE)</f>
        <v>1803</v>
      </c>
      <c r="G111" s="12">
        <f>VLOOKUP($A111,Sheet1!$B$5:$AZ$428,5,FALSE)</f>
        <v>9840</v>
      </c>
      <c r="H111" s="12">
        <f>VLOOKUP($A111,Sheet1!$B$5:$AZ$428,6,FALSE)</f>
        <v>9818</v>
      </c>
      <c r="I111" s="12">
        <f>VLOOKUP($A111,Sheet1!$B$5:$AZ$428,7,FALSE)</f>
        <v>139338</v>
      </c>
      <c r="J111" s="12">
        <f>VLOOKUP($A111,Sheet1!$B$5:$AZ$428,8,FALSE)</f>
        <v>3177</v>
      </c>
      <c r="K111" s="12">
        <f>VLOOKUP($A111,Sheet1!$B$5:$AZ$428,9,FALSE)</f>
        <v>1938</v>
      </c>
      <c r="L111" s="12">
        <f>VLOOKUP($A111,Sheet1!$B$5:$AZ$428,10,FALSE)</f>
        <v>10449</v>
      </c>
      <c r="M111" s="12">
        <f>VLOOKUP($A111,Sheet1!$B$5:$AZ$428,11,FALSE)</f>
        <v>10409</v>
      </c>
      <c r="N111" s="12">
        <f>VLOOKUP($A111,Sheet1!$B$5:$AZ$428,12,FALSE)</f>
        <v>140657</v>
      </c>
      <c r="O111" s="12">
        <f>VLOOKUP($A111,Sheet1!$B$5:$AZ$428,13,FALSE)</f>
        <v>2823</v>
      </c>
      <c r="P111" s="12">
        <f>VLOOKUP($A111,Sheet1!$B$5:$AZ$428,14,FALSE)</f>
        <v>1409</v>
      </c>
      <c r="Q111" s="12">
        <f>VLOOKUP($A111,Sheet1!$B$5:$AZ$428,15,FALSE)</f>
        <v>9520</v>
      </c>
      <c r="R111" s="12">
        <f>VLOOKUP($A111,Sheet1!$B$5:$AZ$428,16,FALSE)</f>
        <v>10247</v>
      </c>
      <c r="S111" s="12">
        <f>VLOOKUP($A111,Sheet1!$B$5:$AZ$428,17,FALSE)</f>
        <v>142551</v>
      </c>
      <c r="T111" s="12">
        <f>VLOOKUP($A111,Sheet1!$B$5:$AZ$428,18,FALSE)</f>
        <v>2865</v>
      </c>
      <c r="U111" s="12">
        <f>VLOOKUP($A111,Sheet1!$B$5:$AZ$428,19,FALSE)</f>
        <v>1378</v>
      </c>
      <c r="V111" s="12">
        <f>VLOOKUP($A111,Sheet1!$B$5:$AZ$428,20,FALSE)</f>
        <v>10840</v>
      </c>
      <c r="W111" s="12">
        <f>VLOOKUP($A111,Sheet1!$B$5:$AZ$428,21,FALSE)</f>
        <v>10717</v>
      </c>
      <c r="X111" s="12">
        <f>VLOOKUP($A111,Sheet1!$B$5:$AZ$428,22,FALSE)</f>
        <v>145056</v>
      </c>
      <c r="Y111" s="12">
        <f>VLOOKUP($A111,Sheet1!$B$5:$AZ$428,23,FALSE)</f>
        <v>3015</v>
      </c>
      <c r="Z111" s="12">
        <f>VLOOKUP($A111,Sheet1!$B$5:$AZ$428,24,FALSE)</f>
        <v>1545</v>
      </c>
      <c r="AA111" s="12">
        <f>VLOOKUP($A111,Sheet1!$B$5:$AZ$428,25,FALSE)</f>
        <v>10712</v>
      </c>
      <c r="AB111" s="12">
        <f>VLOOKUP($A111,Sheet1!$B$5:$AZ$428,26,FALSE)</f>
        <v>10783</v>
      </c>
      <c r="AC111" s="12">
        <f>VLOOKUP($A111,Sheet1!$B$5:$AZ$428,27,FALSE)</f>
        <v>146845</v>
      </c>
      <c r="AD111" s="12">
        <f>VLOOKUP($A111,Sheet1!$B$5:$AZ$428,28,FALSE)</f>
        <v>3210</v>
      </c>
      <c r="AE111" s="12">
        <f>VLOOKUP($A111,Sheet1!$B$5:$AZ$428,29,FALSE)</f>
        <v>1401</v>
      </c>
      <c r="AF111" s="12">
        <f>VLOOKUP($A111,Sheet1!$B$5:$AZ$428,30,FALSE)</f>
        <v>10228</v>
      </c>
      <c r="AG111" s="12">
        <f>VLOOKUP($A111,Sheet1!$B$5:$AZ$428,31,FALSE)</f>
        <v>10801</v>
      </c>
      <c r="AH111" s="12">
        <f>VLOOKUP($A111,Sheet1!$B$5:$AZ$428,32,FALSE)</f>
        <v>147777</v>
      </c>
      <c r="AI111" s="12">
        <f>VLOOKUP($A111,Sheet1!$B$5:$AZ$428,33,FALSE)</f>
        <v>2679</v>
      </c>
      <c r="AJ111" s="12">
        <f>VLOOKUP($A111,Sheet1!$B$5:$AZ$428,34,FALSE)</f>
        <v>1582</v>
      </c>
      <c r="AK111" s="12">
        <f>VLOOKUP($A111,Sheet1!$B$5:$AZ$428,35,FALSE)</f>
        <v>11906</v>
      </c>
      <c r="AL111" s="12">
        <f>VLOOKUP($A111,Sheet1!$B$5:$AZ$428,36,FALSE)</f>
        <v>12157</v>
      </c>
      <c r="AM111" s="12">
        <f>VLOOKUP($A111,Sheet1!$B$5:$AZ$428,37,FALSE)</f>
        <v>147889</v>
      </c>
      <c r="AN111" s="12">
        <f>VLOOKUP($A111,Sheet1!$B$5:$AZ$428,38,FALSE)</f>
        <v>3415</v>
      </c>
      <c r="AO111" s="12">
        <f>VLOOKUP($A111,Sheet1!$B$5:$AZ$428,39,FALSE)</f>
        <v>1816</v>
      </c>
      <c r="AP111" s="12">
        <f>VLOOKUP($A111,Sheet1!$B$5:$AZ$428,40,FALSE)</f>
        <v>11663</v>
      </c>
      <c r="AQ111" s="12">
        <f>VLOOKUP($A111,Sheet1!$B$5:$AZ$428,41,FALSE)</f>
        <v>13200</v>
      </c>
      <c r="AR111" s="12">
        <f>VLOOKUP($A111,Sheet1!$B$5:$AZ$428,42,FALSE)</f>
        <v>148998</v>
      </c>
      <c r="AS111" s="12">
        <f>VLOOKUP($A111,Sheet1!$B$5:$AZ$428,43,FALSE)</f>
        <v>3533</v>
      </c>
      <c r="AT111" s="12">
        <f>VLOOKUP($A111,Sheet1!$B$5:$AZ$428,44,FALSE)</f>
        <v>1696</v>
      </c>
      <c r="AU111" s="12">
        <f>VLOOKUP($A111,Sheet1!$B$5:$AZ$428,45,FALSE)</f>
        <v>12313</v>
      </c>
      <c r="AV111" s="12">
        <f>VLOOKUP($A111,Sheet1!$B$5:$AZ$428,46,FALSE)</f>
        <v>13692</v>
      </c>
      <c r="AW111" s="12">
        <f>VLOOKUP($A111,Sheet1!$B$5:$AZ$428,47,FALSE)</f>
        <v>150352</v>
      </c>
      <c r="AX111" s="12">
        <f>VLOOKUP($A111,Sheet1!$B$5:$AZ$428,48,FALSE)</f>
        <v>4147</v>
      </c>
      <c r="AY111" s="12">
        <f>VLOOKUP($A111,Sheet1!$B$5:$AZ$428,49,FALSE)</f>
        <v>2458</v>
      </c>
      <c r="AZ111" s="12">
        <f>VLOOKUP($A111,Sheet1!$B$5:$AZ$428,50,FALSE)</f>
        <v>12138</v>
      </c>
      <c r="BA111" s="12">
        <f>VLOOKUP($A111,Sheet1!$B$5:$AZ$428,51,FALSE)</f>
        <v>12004</v>
      </c>
      <c r="BB111" s="12">
        <f>VLOOKUP($A111,Sheet1!$B$5:$BB$428,BB$4,FALSE)</f>
        <v>0</v>
      </c>
      <c r="BC111" s="12">
        <f>VLOOKUP($A111,Sheet1!$B$5:$BB$428,BC$4,FALSE)</f>
        <v>0</v>
      </c>
      <c r="BD111" s="12" t="e">
        <f>VLOOKUP($A111,Sheet1!$B$5:$BB$428,BD$4,FALSE)</f>
        <v>#REF!</v>
      </c>
      <c r="BE111" s="12" t="e">
        <f>VLOOKUP($A111,Sheet1!$B$5:$BB$428,BE$4,FALSE)</f>
        <v>#REF!</v>
      </c>
      <c r="BF111" s="12" t="e">
        <f>VLOOKUP($A111,Sheet1!$B$5:$BB$428,BF$4,FALSE)</f>
        <v>#REF!</v>
      </c>
      <c r="BG111" s="12" t="e">
        <f>VLOOKUP($A111,Sheet1!$B$5:$BB$428,BG$4,FALSE)</f>
        <v>#REF!</v>
      </c>
      <c r="BH111" s="12" t="e">
        <f>VLOOKUP($A111,Sheet1!$B$5:$BB$428,BH$4,FALSE)</f>
        <v>#REF!</v>
      </c>
      <c r="BI111" s="12" t="e">
        <f>VLOOKUP($A111,Sheet1!$B$5:$BB$428,BI$4,FALSE)</f>
        <v>#REF!</v>
      </c>
      <c r="BJ111" s="12" t="e">
        <f>VLOOKUP($A111,Sheet1!$B$5:$BB$428,BJ$4,FALSE)</f>
        <v>#REF!</v>
      </c>
      <c r="BK111" s="12" t="e">
        <f>VLOOKUP($A111,Sheet1!$B$5:$BB$428,BK$4,FALSE)</f>
        <v>#REF!</v>
      </c>
      <c r="BL111" s="12" t="e">
        <f>VLOOKUP($A111,Sheet1!$B$5:$BB$428,BL$4,FALSE)</f>
        <v>#REF!</v>
      </c>
      <c r="BM111" s="12" t="e">
        <f>VLOOKUP($A111,Sheet1!$B$5:$BB$428,BM$4,FALSE)</f>
        <v>#REF!</v>
      </c>
      <c r="BN111" s="12" t="e">
        <f>VLOOKUP($A111,Sheet1!$B$5:$BB$428,BN$4,FALSE)</f>
        <v>#REF!</v>
      </c>
      <c r="BO111" s="12" t="e">
        <f>VLOOKUP($A111,Sheet1!$B$5:$BB$428,BO$4,FALSE)</f>
        <v>#REF!</v>
      </c>
      <c r="BP111" s="12" t="e">
        <f>VLOOKUP($A111,Sheet1!$B$5:$BB$428,BP$4,FALSE)</f>
        <v>#REF!</v>
      </c>
      <c r="BQ111" s="12" t="e">
        <f>VLOOKUP($A111,Sheet1!$B$5:$BB$428,BQ$4,FALSE)</f>
        <v>#REF!</v>
      </c>
      <c r="BR111" s="12" t="e">
        <f>VLOOKUP($A111,Sheet1!$B$5:$BB$428,BR$4,FALSE)</f>
        <v>#REF!</v>
      </c>
      <c r="BS111" s="12" t="e">
        <f>VLOOKUP($A111,Sheet1!$B$5:$BB$428,BS$4,FALSE)</f>
        <v>#REF!</v>
      </c>
      <c r="BT111" s="12" t="e">
        <f>VLOOKUP($A111,Sheet1!$B$5:$BB$428,BT$4,FALSE)</f>
        <v>#REF!</v>
      </c>
      <c r="BU111" s="12" t="e">
        <f>VLOOKUP($A111,Sheet1!$B$5:$BB$428,BU$4,FALSE)</f>
        <v>#REF!</v>
      </c>
    </row>
    <row r="112" spans="1:73" x14ac:dyDescent="0.3">
      <c r="A112" t="s">
        <v>357</v>
      </c>
      <c r="B112" t="str">
        <f>VLOOKUP(A112,classifications!A$3:C$336,3,FALSE)</f>
        <v>Predominantly Urban</v>
      </c>
      <c r="D112" s="12">
        <f>VLOOKUP($A112,Sheet1!$B$5:$AZ$428,2,FALSE)</f>
        <v>247182</v>
      </c>
      <c r="E112" s="12">
        <f>VLOOKUP($A112,Sheet1!$B$5:$AZ$428,3,FALSE)</f>
        <v>4545</v>
      </c>
      <c r="F112" s="12">
        <f>VLOOKUP($A112,Sheet1!$B$5:$AZ$428,4,FALSE)</f>
        <v>2874</v>
      </c>
      <c r="G112" s="12">
        <f>VLOOKUP($A112,Sheet1!$B$5:$AZ$428,5,FALSE)</f>
        <v>17253</v>
      </c>
      <c r="H112" s="12">
        <f>VLOOKUP($A112,Sheet1!$B$5:$AZ$428,6,FALSE)</f>
        <v>18251</v>
      </c>
      <c r="I112" s="12">
        <f>VLOOKUP($A112,Sheet1!$B$5:$AZ$428,7,FALSE)</f>
        <v>252212</v>
      </c>
      <c r="J112" s="12">
        <f>VLOOKUP($A112,Sheet1!$B$5:$AZ$428,8,FALSE)</f>
        <v>4529</v>
      </c>
      <c r="K112" s="12">
        <f>VLOOKUP($A112,Sheet1!$B$5:$AZ$428,9,FALSE)</f>
        <v>3026</v>
      </c>
      <c r="L112" s="12">
        <f>VLOOKUP($A112,Sheet1!$B$5:$AZ$428,10,FALSE)</f>
        <v>18873</v>
      </c>
      <c r="M112" s="12">
        <f>VLOOKUP($A112,Sheet1!$B$5:$AZ$428,11,FALSE)</f>
        <v>18739</v>
      </c>
      <c r="N112" s="12">
        <f>VLOOKUP($A112,Sheet1!$B$5:$AZ$428,12,FALSE)</f>
        <v>257436</v>
      </c>
      <c r="O112" s="12">
        <f>VLOOKUP($A112,Sheet1!$B$5:$AZ$428,13,FALSE)</f>
        <v>4861</v>
      </c>
      <c r="P112" s="12">
        <f>VLOOKUP($A112,Sheet1!$B$5:$AZ$428,14,FALSE)</f>
        <v>2880</v>
      </c>
      <c r="Q112" s="12">
        <f>VLOOKUP($A112,Sheet1!$B$5:$AZ$428,15,FALSE)</f>
        <v>18866</v>
      </c>
      <c r="R112" s="12">
        <f>VLOOKUP($A112,Sheet1!$B$5:$AZ$428,16,FALSE)</f>
        <v>19105</v>
      </c>
      <c r="S112" s="12">
        <f>VLOOKUP($A112,Sheet1!$B$5:$AZ$428,17,FALSE)</f>
        <v>263112</v>
      </c>
      <c r="T112" s="12">
        <f>VLOOKUP($A112,Sheet1!$B$5:$AZ$428,18,FALSE)</f>
        <v>5285</v>
      </c>
      <c r="U112" s="12">
        <f>VLOOKUP($A112,Sheet1!$B$5:$AZ$428,19,FALSE)</f>
        <v>2780</v>
      </c>
      <c r="V112" s="12">
        <f>VLOOKUP($A112,Sheet1!$B$5:$AZ$428,20,FALSE)</f>
        <v>19999</v>
      </c>
      <c r="W112" s="12">
        <f>VLOOKUP($A112,Sheet1!$B$5:$AZ$428,21,FALSE)</f>
        <v>20225</v>
      </c>
      <c r="X112" s="12">
        <f>VLOOKUP($A112,Sheet1!$B$5:$AZ$428,22,FALSE)</f>
        <v>268626</v>
      </c>
      <c r="Y112" s="12">
        <f>VLOOKUP($A112,Sheet1!$B$5:$AZ$428,23,FALSE)</f>
        <v>5355</v>
      </c>
      <c r="Z112" s="12">
        <f>VLOOKUP($A112,Sheet1!$B$5:$AZ$428,24,FALSE)</f>
        <v>2341</v>
      </c>
      <c r="AA112" s="12">
        <f>VLOOKUP($A112,Sheet1!$B$5:$AZ$428,25,FALSE)</f>
        <v>20034</v>
      </c>
      <c r="AB112" s="12">
        <f>VLOOKUP($A112,Sheet1!$B$5:$AZ$428,26,FALSE)</f>
        <v>20772</v>
      </c>
      <c r="AC112" s="12">
        <f>VLOOKUP($A112,Sheet1!$B$5:$AZ$428,27,FALSE)</f>
        <v>273239</v>
      </c>
      <c r="AD112" s="12">
        <f>VLOOKUP($A112,Sheet1!$B$5:$AZ$428,28,FALSE)</f>
        <v>5583</v>
      </c>
      <c r="AE112" s="12">
        <f>VLOOKUP($A112,Sheet1!$B$5:$AZ$428,29,FALSE)</f>
        <v>2752</v>
      </c>
      <c r="AF112" s="12">
        <f>VLOOKUP($A112,Sheet1!$B$5:$AZ$428,30,FALSE)</f>
        <v>19338</v>
      </c>
      <c r="AG112" s="12">
        <f>VLOOKUP($A112,Sheet1!$B$5:$AZ$428,31,FALSE)</f>
        <v>20999</v>
      </c>
      <c r="AH112" s="12">
        <f>VLOOKUP($A112,Sheet1!$B$5:$AZ$428,32,FALSE)</f>
        <v>275929</v>
      </c>
      <c r="AI112" s="12">
        <f>VLOOKUP($A112,Sheet1!$B$5:$AZ$428,33,FALSE)</f>
        <v>5054</v>
      </c>
      <c r="AJ112" s="12">
        <f>VLOOKUP($A112,Sheet1!$B$5:$AZ$428,34,FALSE)</f>
        <v>3534</v>
      </c>
      <c r="AK112" s="12">
        <f>VLOOKUP($A112,Sheet1!$B$5:$AZ$428,35,FALSE)</f>
        <v>21271</v>
      </c>
      <c r="AL112" s="12">
        <f>VLOOKUP($A112,Sheet1!$B$5:$AZ$428,36,FALSE)</f>
        <v>23324</v>
      </c>
      <c r="AM112" s="12">
        <f>VLOOKUP($A112,Sheet1!$B$5:$AZ$428,37,FALSE)</f>
        <v>279665</v>
      </c>
      <c r="AN112" s="12">
        <f>VLOOKUP($A112,Sheet1!$B$5:$AZ$428,38,FALSE)</f>
        <v>5373</v>
      </c>
      <c r="AO112" s="12">
        <f>VLOOKUP($A112,Sheet1!$B$5:$AZ$428,39,FALSE)</f>
        <v>3114</v>
      </c>
      <c r="AP112" s="12">
        <f>VLOOKUP($A112,Sheet1!$B$5:$AZ$428,40,FALSE)</f>
        <v>22746</v>
      </c>
      <c r="AQ112" s="12">
        <f>VLOOKUP($A112,Sheet1!$B$5:$AZ$428,41,FALSE)</f>
        <v>24597</v>
      </c>
      <c r="AR112" s="12">
        <f>VLOOKUP($A112,Sheet1!$B$5:$AZ$428,42,FALSE)</f>
        <v>281120</v>
      </c>
      <c r="AS112" s="12">
        <f>VLOOKUP($A112,Sheet1!$B$5:$AZ$428,43,FALSE)</f>
        <v>5152</v>
      </c>
      <c r="AT112" s="12">
        <f>VLOOKUP($A112,Sheet1!$B$5:$AZ$428,44,FALSE)</f>
        <v>4552</v>
      </c>
      <c r="AU112" s="12">
        <f>VLOOKUP($A112,Sheet1!$B$5:$AZ$428,45,FALSE)</f>
        <v>23806</v>
      </c>
      <c r="AV112" s="12">
        <f>VLOOKUP($A112,Sheet1!$B$5:$AZ$428,46,FALSE)</f>
        <v>26179</v>
      </c>
      <c r="AW112" s="12">
        <f>VLOOKUP($A112,Sheet1!$B$5:$AZ$428,47,FALSE)</f>
        <v>280941</v>
      </c>
      <c r="AX112" s="12">
        <f>VLOOKUP($A112,Sheet1!$B$5:$AZ$428,48,FALSE)</f>
        <v>5324</v>
      </c>
      <c r="AY112" s="12">
        <f>VLOOKUP($A112,Sheet1!$B$5:$AZ$428,49,FALSE)</f>
        <v>4719</v>
      </c>
      <c r="AZ112" s="12">
        <f>VLOOKUP($A112,Sheet1!$B$5:$AZ$428,50,FALSE)</f>
        <v>19967</v>
      </c>
      <c r="BA112" s="12">
        <f>VLOOKUP($A112,Sheet1!$B$5:$AZ$428,51,FALSE)</f>
        <v>23446</v>
      </c>
      <c r="BB112" s="12">
        <f>VLOOKUP($A112,Sheet1!$B$5:$BB$428,BB$4,FALSE)</f>
        <v>0</v>
      </c>
      <c r="BC112" s="12">
        <f>VLOOKUP($A112,Sheet1!$B$5:$BB$428,BC$4,FALSE)</f>
        <v>0</v>
      </c>
      <c r="BD112" s="12" t="e">
        <f>VLOOKUP($A112,Sheet1!$B$5:$BB$428,BD$4,FALSE)</f>
        <v>#REF!</v>
      </c>
      <c r="BE112" s="12" t="e">
        <f>VLOOKUP($A112,Sheet1!$B$5:$BB$428,BE$4,FALSE)</f>
        <v>#REF!</v>
      </c>
      <c r="BF112" s="12" t="e">
        <f>VLOOKUP($A112,Sheet1!$B$5:$BB$428,BF$4,FALSE)</f>
        <v>#REF!</v>
      </c>
      <c r="BG112" s="12" t="e">
        <f>VLOOKUP($A112,Sheet1!$B$5:$BB$428,BG$4,FALSE)</f>
        <v>#REF!</v>
      </c>
      <c r="BH112" s="12" t="e">
        <f>VLOOKUP($A112,Sheet1!$B$5:$BB$428,BH$4,FALSE)</f>
        <v>#REF!</v>
      </c>
      <c r="BI112" s="12" t="e">
        <f>VLOOKUP($A112,Sheet1!$B$5:$BB$428,BI$4,FALSE)</f>
        <v>#REF!</v>
      </c>
      <c r="BJ112" s="12" t="e">
        <f>VLOOKUP($A112,Sheet1!$B$5:$BB$428,BJ$4,FALSE)</f>
        <v>#REF!</v>
      </c>
      <c r="BK112" s="12" t="e">
        <f>VLOOKUP($A112,Sheet1!$B$5:$BB$428,BK$4,FALSE)</f>
        <v>#REF!</v>
      </c>
      <c r="BL112" s="12" t="e">
        <f>VLOOKUP($A112,Sheet1!$B$5:$BB$428,BL$4,FALSE)</f>
        <v>#REF!</v>
      </c>
      <c r="BM112" s="12" t="e">
        <f>VLOOKUP($A112,Sheet1!$B$5:$BB$428,BM$4,FALSE)</f>
        <v>#REF!</v>
      </c>
      <c r="BN112" s="12" t="e">
        <f>VLOOKUP($A112,Sheet1!$B$5:$BB$428,BN$4,FALSE)</f>
        <v>#REF!</v>
      </c>
      <c r="BO112" s="12" t="e">
        <f>VLOOKUP($A112,Sheet1!$B$5:$BB$428,BO$4,FALSE)</f>
        <v>#REF!</v>
      </c>
      <c r="BP112" s="12" t="e">
        <f>VLOOKUP($A112,Sheet1!$B$5:$BB$428,BP$4,FALSE)</f>
        <v>#REF!</v>
      </c>
      <c r="BQ112" s="12" t="e">
        <f>VLOOKUP($A112,Sheet1!$B$5:$BB$428,BQ$4,FALSE)</f>
        <v>#REF!</v>
      </c>
      <c r="BR112" s="12" t="e">
        <f>VLOOKUP($A112,Sheet1!$B$5:$BB$428,BR$4,FALSE)</f>
        <v>#REF!</v>
      </c>
      <c r="BS112" s="12" t="e">
        <f>VLOOKUP($A112,Sheet1!$B$5:$BB$428,BS$4,FALSE)</f>
        <v>#REF!</v>
      </c>
      <c r="BT112" s="12" t="e">
        <f>VLOOKUP($A112,Sheet1!$B$5:$BB$428,BT$4,FALSE)</f>
        <v>#REF!</v>
      </c>
      <c r="BU112" s="12" t="e">
        <f>VLOOKUP($A112,Sheet1!$B$5:$BB$428,BU$4,FALSE)</f>
        <v>#REF!</v>
      </c>
    </row>
    <row r="113" spans="1:73" x14ac:dyDescent="0.3">
      <c r="A113" t="s">
        <v>359</v>
      </c>
      <c r="B113" t="str">
        <f>VLOOKUP(A113,classifications!A$3:C$336,3,FALSE)</f>
        <v>Predominantly Urban</v>
      </c>
      <c r="D113" s="12">
        <f>VLOOKUP($A113,Sheet1!$B$5:$AZ$428,2,FALSE)</f>
        <v>125722</v>
      </c>
      <c r="E113" s="12">
        <f>VLOOKUP($A113,Sheet1!$B$5:$AZ$428,3,FALSE)</f>
        <v>271</v>
      </c>
      <c r="F113" s="12">
        <f>VLOOKUP($A113,Sheet1!$B$5:$AZ$428,4,FALSE)</f>
        <v>205</v>
      </c>
      <c r="G113" s="12">
        <f>VLOOKUP($A113,Sheet1!$B$5:$AZ$428,5,FALSE)</f>
        <v>3096</v>
      </c>
      <c r="H113" s="12">
        <f>VLOOKUP($A113,Sheet1!$B$5:$AZ$428,6,FALSE)</f>
        <v>3414</v>
      </c>
      <c r="I113" s="12">
        <f>VLOOKUP($A113,Sheet1!$B$5:$AZ$428,7,FALSE)</f>
        <v>125781</v>
      </c>
      <c r="J113" s="12">
        <f>VLOOKUP($A113,Sheet1!$B$5:$AZ$428,8,FALSE)</f>
        <v>190</v>
      </c>
      <c r="K113" s="12">
        <f>VLOOKUP($A113,Sheet1!$B$5:$AZ$428,9,FALSE)</f>
        <v>152</v>
      </c>
      <c r="L113" s="12">
        <f>VLOOKUP($A113,Sheet1!$B$5:$AZ$428,10,FALSE)</f>
        <v>3437</v>
      </c>
      <c r="M113" s="12">
        <f>VLOOKUP($A113,Sheet1!$B$5:$AZ$428,11,FALSE)</f>
        <v>3841</v>
      </c>
      <c r="N113" s="12">
        <f>VLOOKUP($A113,Sheet1!$B$5:$AZ$428,12,FALSE)</f>
        <v>126074</v>
      </c>
      <c r="O113" s="12">
        <f>VLOOKUP($A113,Sheet1!$B$5:$AZ$428,13,FALSE)</f>
        <v>177</v>
      </c>
      <c r="P113" s="12">
        <f>VLOOKUP($A113,Sheet1!$B$5:$AZ$428,14,FALSE)</f>
        <v>226</v>
      </c>
      <c r="Q113" s="12">
        <f>VLOOKUP($A113,Sheet1!$B$5:$AZ$428,15,FALSE)</f>
        <v>3469</v>
      </c>
      <c r="R113" s="12">
        <f>VLOOKUP($A113,Sheet1!$B$5:$AZ$428,16,FALSE)</f>
        <v>3569</v>
      </c>
      <c r="S113" s="12">
        <f>VLOOKUP($A113,Sheet1!$B$5:$AZ$428,17,FALSE)</f>
        <v>126501</v>
      </c>
      <c r="T113" s="12">
        <f>VLOOKUP($A113,Sheet1!$B$5:$AZ$428,18,FALSE)</f>
        <v>218</v>
      </c>
      <c r="U113" s="12">
        <f>VLOOKUP($A113,Sheet1!$B$5:$AZ$428,19,FALSE)</f>
        <v>196</v>
      </c>
      <c r="V113" s="12">
        <f>VLOOKUP($A113,Sheet1!$B$5:$AZ$428,20,FALSE)</f>
        <v>3758</v>
      </c>
      <c r="W113" s="12">
        <f>VLOOKUP($A113,Sheet1!$B$5:$AZ$428,21,FALSE)</f>
        <v>3763</v>
      </c>
      <c r="X113" s="12">
        <f>VLOOKUP($A113,Sheet1!$B$5:$AZ$428,22,FALSE)</f>
        <v>126719</v>
      </c>
      <c r="Y113" s="12">
        <f>VLOOKUP($A113,Sheet1!$B$5:$AZ$428,23,FALSE)</f>
        <v>270</v>
      </c>
      <c r="Z113" s="12">
        <f>VLOOKUP($A113,Sheet1!$B$5:$AZ$428,24,FALSE)</f>
        <v>190</v>
      </c>
      <c r="AA113" s="12">
        <f>VLOOKUP($A113,Sheet1!$B$5:$AZ$428,25,FALSE)</f>
        <v>3470</v>
      </c>
      <c r="AB113" s="12">
        <f>VLOOKUP($A113,Sheet1!$B$5:$AZ$428,26,FALSE)</f>
        <v>3646</v>
      </c>
      <c r="AC113" s="12">
        <f>VLOOKUP($A113,Sheet1!$B$5:$AZ$428,27,FALSE)</f>
        <v>127306</v>
      </c>
      <c r="AD113" s="12">
        <f>VLOOKUP($A113,Sheet1!$B$5:$AZ$428,28,FALSE)</f>
        <v>434</v>
      </c>
      <c r="AE113" s="12">
        <f>VLOOKUP($A113,Sheet1!$B$5:$AZ$428,29,FALSE)</f>
        <v>191</v>
      </c>
      <c r="AF113" s="12">
        <f>VLOOKUP($A113,Sheet1!$B$5:$AZ$428,30,FALSE)</f>
        <v>3543</v>
      </c>
      <c r="AG113" s="12">
        <f>VLOOKUP($A113,Sheet1!$B$5:$AZ$428,31,FALSE)</f>
        <v>3557</v>
      </c>
      <c r="AH113" s="12">
        <f>VLOOKUP($A113,Sheet1!$B$5:$AZ$428,32,FALSE)</f>
        <v>127595</v>
      </c>
      <c r="AI113" s="12">
        <f>VLOOKUP($A113,Sheet1!$B$5:$AZ$428,33,FALSE)</f>
        <v>368</v>
      </c>
      <c r="AJ113" s="12">
        <f>VLOOKUP($A113,Sheet1!$B$5:$AZ$428,34,FALSE)</f>
        <v>233</v>
      </c>
      <c r="AK113" s="12">
        <f>VLOOKUP($A113,Sheet1!$B$5:$AZ$428,35,FALSE)</f>
        <v>3848</v>
      </c>
      <c r="AL113" s="12">
        <f>VLOOKUP($A113,Sheet1!$B$5:$AZ$428,36,FALSE)</f>
        <v>3906</v>
      </c>
      <c r="AM113" s="12">
        <f>VLOOKUP($A113,Sheet1!$B$5:$AZ$428,37,FALSE)</f>
        <v>128432</v>
      </c>
      <c r="AN113" s="12">
        <f>VLOOKUP($A113,Sheet1!$B$5:$AZ$428,38,FALSE)</f>
        <v>392</v>
      </c>
      <c r="AO113" s="12">
        <f>VLOOKUP($A113,Sheet1!$B$5:$AZ$428,39,FALSE)</f>
        <v>276</v>
      </c>
      <c r="AP113" s="12">
        <f>VLOOKUP($A113,Sheet1!$B$5:$AZ$428,40,FALSE)</f>
        <v>4443</v>
      </c>
      <c r="AQ113" s="12">
        <f>VLOOKUP($A113,Sheet1!$B$5:$AZ$428,41,FALSE)</f>
        <v>3956</v>
      </c>
      <c r="AR113" s="12">
        <f>VLOOKUP($A113,Sheet1!$B$5:$AZ$428,42,FALSE)</f>
        <v>129410</v>
      </c>
      <c r="AS113" s="12">
        <f>VLOOKUP($A113,Sheet1!$B$5:$AZ$428,43,FALSE)</f>
        <v>348</v>
      </c>
      <c r="AT113" s="12">
        <f>VLOOKUP($A113,Sheet1!$B$5:$AZ$428,44,FALSE)</f>
        <v>189</v>
      </c>
      <c r="AU113" s="12">
        <f>VLOOKUP($A113,Sheet1!$B$5:$AZ$428,45,FALSE)</f>
        <v>4541</v>
      </c>
      <c r="AV113" s="12">
        <f>VLOOKUP($A113,Sheet1!$B$5:$AZ$428,46,FALSE)</f>
        <v>3935</v>
      </c>
      <c r="AW113" s="12">
        <f>VLOOKUP($A113,Sheet1!$B$5:$AZ$428,47,FALSE)</f>
        <v>129759</v>
      </c>
      <c r="AX113" s="12">
        <f>VLOOKUP($A113,Sheet1!$B$5:$AZ$428,48,FALSE)</f>
        <v>438</v>
      </c>
      <c r="AY113" s="12">
        <f>VLOOKUP($A113,Sheet1!$B$5:$AZ$428,49,FALSE)</f>
        <v>314</v>
      </c>
      <c r="AZ113" s="12">
        <f>VLOOKUP($A113,Sheet1!$B$5:$AZ$428,50,FALSE)</f>
        <v>3850</v>
      </c>
      <c r="BA113" s="12">
        <f>VLOOKUP($A113,Sheet1!$B$5:$AZ$428,51,FALSE)</f>
        <v>3598</v>
      </c>
      <c r="BB113" s="12">
        <f>VLOOKUP($A113,Sheet1!$B$5:$BB$428,BB$4,FALSE)</f>
        <v>0</v>
      </c>
      <c r="BC113" s="12">
        <f>VLOOKUP($A113,Sheet1!$B$5:$BB$428,BC$4,FALSE)</f>
        <v>0</v>
      </c>
      <c r="BD113" s="12" t="e">
        <f>VLOOKUP($A113,Sheet1!$B$5:$BB$428,BD$4,FALSE)</f>
        <v>#REF!</v>
      </c>
      <c r="BE113" s="12" t="e">
        <f>VLOOKUP($A113,Sheet1!$B$5:$BB$428,BE$4,FALSE)</f>
        <v>#REF!</v>
      </c>
      <c r="BF113" s="12" t="e">
        <f>VLOOKUP($A113,Sheet1!$B$5:$BB$428,BF$4,FALSE)</f>
        <v>#REF!</v>
      </c>
      <c r="BG113" s="12" t="e">
        <f>VLOOKUP($A113,Sheet1!$B$5:$BB$428,BG$4,FALSE)</f>
        <v>#REF!</v>
      </c>
      <c r="BH113" s="12" t="e">
        <f>VLOOKUP($A113,Sheet1!$B$5:$BB$428,BH$4,FALSE)</f>
        <v>#REF!</v>
      </c>
      <c r="BI113" s="12" t="e">
        <f>VLOOKUP($A113,Sheet1!$B$5:$BB$428,BI$4,FALSE)</f>
        <v>#REF!</v>
      </c>
      <c r="BJ113" s="12" t="e">
        <f>VLOOKUP($A113,Sheet1!$B$5:$BB$428,BJ$4,FALSE)</f>
        <v>#REF!</v>
      </c>
      <c r="BK113" s="12" t="e">
        <f>VLOOKUP($A113,Sheet1!$B$5:$BB$428,BK$4,FALSE)</f>
        <v>#REF!</v>
      </c>
      <c r="BL113" s="12" t="e">
        <f>VLOOKUP($A113,Sheet1!$B$5:$BB$428,BL$4,FALSE)</f>
        <v>#REF!</v>
      </c>
      <c r="BM113" s="12" t="e">
        <f>VLOOKUP($A113,Sheet1!$B$5:$BB$428,BM$4,FALSE)</f>
        <v>#REF!</v>
      </c>
      <c r="BN113" s="12" t="e">
        <f>VLOOKUP($A113,Sheet1!$B$5:$BB$428,BN$4,FALSE)</f>
        <v>#REF!</v>
      </c>
      <c r="BO113" s="12" t="e">
        <f>VLOOKUP($A113,Sheet1!$B$5:$BB$428,BO$4,FALSE)</f>
        <v>#REF!</v>
      </c>
      <c r="BP113" s="12" t="e">
        <f>VLOOKUP($A113,Sheet1!$B$5:$BB$428,BP$4,FALSE)</f>
        <v>#REF!</v>
      </c>
      <c r="BQ113" s="12" t="e">
        <f>VLOOKUP($A113,Sheet1!$B$5:$BB$428,BQ$4,FALSE)</f>
        <v>#REF!</v>
      </c>
      <c r="BR113" s="12" t="e">
        <f>VLOOKUP($A113,Sheet1!$B$5:$BB$428,BR$4,FALSE)</f>
        <v>#REF!</v>
      </c>
      <c r="BS113" s="12" t="e">
        <f>VLOOKUP($A113,Sheet1!$B$5:$BB$428,BS$4,FALSE)</f>
        <v>#REF!</v>
      </c>
      <c r="BT113" s="12" t="e">
        <f>VLOOKUP($A113,Sheet1!$B$5:$BB$428,BT$4,FALSE)</f>
        <v>#REF!</v>
      </c>
      <c r="BU113" s="12" t="e">
        <f>VLOOKUP($A113,Sheet1!$B$5:$BB$428,BU$4,FALSE)</f>
        <v>#REF!</v>
      </c>
    </row>
    <row r="114" spans="1:73" x14ac:dyDescent="0.3">
      <c r="A114" t="s">
        <v>361</v>
      </c>
      <c r="B114" t="str">
        <f>VLOOKUP(A114,classifications!A$3:C$336,3,FALSE)</f>
        <v>Predominantly Rural</v>
      </c>
      <c r="D114" s="12">
        <f>VLOOKUP($A114,Sheet1!$B$5:$AZ$428,2,FALSE)</f>
        <v>89602</v>
      </c>
      <c r="E114" s="12">
        <f>VLOOKUP($A114,Sheet1!$B$5:$AZ$428,3,FALSE)</f>
        <v>252</v>
      </c>
      <c r="F114" s="12">
        <f>VLOOKUP($A114,Sheet1!$B$5:$AZ$428,4,FALSE)</f>
        <v>121</v>
      </c>
      <c r="G114" s="12">
        <f>VLOOKUP($A114,Sheet1!$B$5:$AZ$428,5,FALSE)</f>
        <v>3861</v>
      </c>
      <c r="H114" s="12">
        <f>VLOOKUP($A114,Sheet1!$B$5:$AZ$428,6,FALSE)</f>
        <v>3650</v>
      </c>
      <c r="I114" s="12">
        <f>VLOOKUP($A114,Sheet1!$B$5:$AZ$428,7,FALSE)</f>
        <v>89794</v>
      </c>
      <c r="J114" s="12">
        <f>VLOOKUP($A114,Sheet1!$B$5:$AZ$428,8,FALSE)</f>
        <v>257</v>
      </c>
      <c r="K114" s="12">
        <f>VLOOKUP($A114,Sheet1!$B$5:$AZ$428,9,FALSE)</f>
        <v>210</v>
      </c>
      <c r="L114" s="12">
        <f>VLOOKUP($A114,Sheet1!$B$5:$AZ$428,10,FALSE)</f>
        <v>3952</v>
      </c>
      <c r="M114" s="12">
        <f>VLOOKUP($A114,Sheet1!$B$5:$AZ$428,11,FALSE)</f>
        <v>3997</v>
      </c>
      <c r="N114" s="12">
        <f>VLOOKUP($A114,Sheet1!$B$5:$AZ$428,12,FALSE)</f>
        <v>89997</v>
      </c>
      <c r="O114" s="12">
        <f>VLOOKUP($A114,Sheet1!$B$5:$AZ$428,13,FALSE)</f>
        <v>228</v>
      </c>
      <c r="P114" s="12">
        <f>VLOOKUP($A114,Sheet1!$B$5:$AZ$428,14,FALSE)</f>
        <v>182</v>
      </c>
      <c r="Q114" s="12">
        <f>VLOOKUP($A114,Sheet1!$B$5:$AZ$428,15,FALSE)</f>
        <v>3902</v>
      </c>
      <c r="R114" s="12">
        <f>VLOOKUP($A114,Sheet1!$B$5:$AZ$428,16,FALSE)</f>
        <v>3672</v>
      </c>
      <c r="S114" s="12">
        <f>VLOOKUP($A114,Sheet1!$B$5:$AZ$428,17,FALSE)</f>
        <v>89915</v>
      </c>
      <c r="T114" s="12">
        <f>VLOOKUP($A114,Sheet1!$B$5:$AZ$428,18,FALSE)</f>
        <v>277</v>
      </c>
      <c r="U114" s="12">
        <f>VLOOKUP($A114,Sheet1!$B$5:$AZ$428,19,FALSE)</f>
        <v>224</v>
      </c>
      <c r="V114" s="12">
        <f>VLOOKUP($A114,Sheet1!$B$5:$AZ$428,20,FALSE)</f>
        <v>4065</v>
      </c>
      <c r="W114" s="12">
        <f>VLOOKUP($A114,Sheet1!$B$5:$AZ$428,21,FALSE)</f>
        <v>3931</v>
      </c>
      <c r="X114" s="12">
        <f>VLOOKUP($A114,Sheet1!$B$5:$AZ$428,22,FALSE)</f>
        <v>90074</v>
      </c>
      <c r="Y114" s="12">
        <f>VLOOKUP($A114,Sheet1!$B$5:$AZ$428,23,FALSE)</f>
        <v>252</v>
      </c>
      <c r="Z114" s="12">
        <f>VLOOKUP($A114,Sheet1!$B$5:$AZ$428,24,FALSE)</f>
        <v>190</v>
      </c>
      <c r="AA114" s="12">
        <f>VLOOKUP($A114,Sheet1!$B$5:$AZ$428,25,FALSE)</f>
        <v>4093</v>
      </c>
      <c r="AB114" s="12">
        <f>VLOOKUP($A114,Sheet1!$B$5:$AZ$428,26,FALSE)</f>
        <v>3860</v>
      </c>
      <c r="AC114" s="12">
        <f>VLOOKUP($A114,Sheet1!$B$5:$AZ$428,27,FALSE)</f>
        <v>90591</v>
      </c>
      <c r="AD114" s="12">
        <f>VLOOKUP($A114,Sheet1!$B$5:$AZ$428,28,FALSE)</f>
        <v>255</v>
      </c>
      <c r="AE114" s="12">
        <f>VLOOKUP($A114,Sheet1!$B$5:$AZ$428,29,FALSE)</f>
        <v>130</v>
      </c>
      <c r="AF114" s="12">
        <f>VLOOKUP($A114,Sheet1!$B$5:$AZ$428,30,FALSE)</f>
        <v>4225</v>
      </c>
      <c r="AG114" s="12">
        <f>VLOOKUP($A114,Sheet1!$B$5:$AZ$428,31,FALSE)</f>
        <v>3741</v>
      </c>
      <c r="AH114" s="12">
        <f>VLOOKUP($A114,Sheet1!$B$5:$AZ$428,32,FALSE)</f>
        <v>90718</v>
      </c>
      <c r="AI114" s="12">
        <f>VLOOKUP($A114,Sheet1!$B$5:$AZ$428,33,FALSE)</f>
        <v>236</v>
      </c>
      <c r="AJ114" s="12">
        <f>VLOOKUP($A114,Sheet1!$B$5:$AZ$428,34,FALSE)</f>
        <v>159</v>
      </c>
      <c r="AK114" s="12">
        <f>VLOOKUP($A114,Sheet1!$B$5:$AZ$428,35,FALSE)</f>
        <v>4650</v>
      </c>
      <c r="AL114" s="12">
        <f>VLOOKUP($A114,Sheet1!$B$5:$AZ$428,36,FALSE)</f>
        <v>4469</v>
      </c>
      <c r="AM114" s="12">
        <f>VLOOKUP($A114,Sheet1!$B$5:$AZ$428,37,FALSE)</f>
        <v>91134</v>
      </c>
      <c r="AN114" s="12">
        <f>VLOOKUP($A114,Sheet1!$B$5:$AZ$428,38,FALSE)</f>
        <v>278</v>
      </c>
      <c r="AO114" s="12">
        <f>VLOOKUP($A114,Sheet1!$B$5:$AZ$428,39,FALSE)</f>
        <v>116</v>
      </c>
      <c r="AP114" s="12">
        <f>VLOOKUP($A114,Sheet1!$B$5:$AZ$428,40,FALSE)</f>
        <v>4873</v>
      </c>
      <c r="AQ114" s="12">
        <f>VLOOKUP($A114,Sheet1!$B$5:$AZ$428,41,FALSE)</f>
        <v>4441</v>
      </c>
      <c r="AR114" s="12">
        <f>VLOOKUP($A114,Sheet1!$B$5:$AZ$428,42,FALSE)</f>
        <v>91594</v>
      </c>
      <c r="AS114" s="12">
        <f>VLOOKUP($A114,Sheet1!$B$5:$AZ$428,43,FALSE)</f>
        <v>213</v>
      </c>
      <c r="AT114" s="12">
        <f>VLOOKUP($A114,Sheet1!$B$5:$AZ$428,44,FALSE)</f>
        <v>116</v>
      </c>
      <c r="AU114" s="12">
        <f>VLOOKUP($A114,Sheet1!$B$5:$AZ$428,45,FALSE)</f>
        <v>5021</v>
      </c>
      <c r="AV114" s="12">
        <f>VLOOKUP($A114,Sheet1!$B$5:$AZ$428,46,FALSE)</f>
        <v>4434</v>
      </c>
      <c r="AW114" s="12">
        <f>VLOOKUP($A114,Sheet1!$B$5:$AZ$428,47,FALSE)</f>
        <v>91932</v>
      </c>
      <c r="AX114" s="12">
        <f>VLOOKUP($A114,Sheet1!$B$5:$AZ$428,48,FALSE)</f>
        <v>189</v>
      </c>
      <c r="AY114" s="12">
        <f>VLOOKUP($A114,Sheet1!$B$5:$AZ$428,49,FALSE)</f>
        <v>82</v>
      </c>
      <c r="AZ114" s="12">
        <f>VLOOKUP($A114,Sheet1!$B$5:$AZ$428,50,FALSE)</f>
        <v>4629</v>
      </c>
      <c r="BA114" s="12">
        <f>VLOOKUP($A114,Sheet1!$B$5:$AZ$428,51,FALSE)</f>
        <v>3921</v>
      </c>
      <c r="BB114" s="12">
        <f>VLOOKUP($A114,Sheet1!$B$5:$BB$428,BB$4,FALSE)</f>
        <v>0</v>
      </c>
      <c r="BC114" s="12">
        <f>VLOOKUP($A114,Sheet1!$B$5:$BB$428,BC$4,FALSE)</f>
        <v>0</v>
      </c>
      <c r="BD114" s="12" t="e">
        <f>VLOOKUP($A114,Sheet1!$B$5:$BB$428,BD$4,FALSE)</f>
        <v>#REF!</v>
      </c>
      <c r="BE114" s="12" t="e">
        <f>VLOOKUP($A114,Sheet1!$B$5:$BB$428,BE$4,FALSE)</f>
        <v>#REF!</v>
      </c>
      <c r="BF114" s="12" t="e">
        <f>VLOOKUP($A114,Sheet1!$B$5:$BB$428,BF$4,FALSE)</f>
        <v>#REF!</v>
      </c>
      <c r="BG114" s="12" t="e">
        <f>VLOOKUP($A114,Sheet1!$B$5:$BB$428,BG$4,FALSE)</f>
        <v>#REF!</v>
      </c>
      <c r="BH114" s="12" t="e">
        <f>VLOOKUP($A114,Sheet1!$B$5:$BB$428,BH$4,FALSE)</f>
        <v>#REF!</v>
      </c>
      <c r="BI114" s="12" t="e">
        <f>VLOOKUP($A114,Sheet1!$B$5:$BB$428,BI$4,FALSE)</f>
        <v>#REF!</v>
      </c>
      <c r="BJ114" s="12" t="e">
        <f>VLOOKUP($A114,Sheet1!$B$5:$BB$428,BJ$4,FALSE)</f>
        <v>#REF!</v>
      </c>
      <c r="BK114" s="12" t="e">
        <f>VLOOKUP($A114,Sheet1!$B$5:$BB$428,BK$4,FALSE)</f>
        <v>#REF!</v>
      </c>
      <c r="BL114" s="12" t="e">
        <f>VLOOKUP($A114,Sheet1!$B$5:$BB$428,BL$4,FALSE)</f>
        <v>#REF!</v>
      </c>
      <c r="BM114" s="12" t="e">
        <f>VLOOKUP($A114,Sheet1!$B$5:$BB$428,BM$4,FALSE)</f>
        <v>#REF!</v>
      </c>
      <c r="BN114" s="12" t="e">
        <f>VLOOKUP($A114,Sheet1!$B$5:$BB$428,BN$4,FALSE)</f>
        <v>#REF!</v>
      </c>
      <c r="BO114" s="12" t="e">
        <f>VLOOKUP($A114,Sheet1!$B$5:$BB$428,BO$4,FALSE)</f>
        <v>#REF!</v>
      </c>
      <c r="BP114" s="12" t="e">
        <f>VLOOKUP($A114,Sheet1!$B$5:$BB$428,BP$4,FALSE)</f>
        <v>#REF!</v>
      </c>
      <c r="BQ114" s="12" t="e">
        <f>VLOOKUP($A114,Sheet1!$B$5:$BB$428,BQ$4,FALSE)</f>
        <v>#REF!</v>
      </c>
      <c r="BR114" s="12" t="e">
        <f>VLOOKUP($A114,Sheet1!$B$5:$BB$428,BR$4,FALSE)</f>
        <v>#REF!</v>
      </c>
      <c r="BS114" s="12" t="e">
        <f>VLOOKUP($A114,Sheet1!$B$5:$BB$428,BS$4,FALSE)</f>
        <v>#REF!</v>
      </c>
      <c r="BT114" s="12" t="e">
        <f>VLOOKUP($A114,Sheet1!$B$5:$BB$428,BT$4,FALSE)</f>
        <v>#REF!</v>
      </c>
      <c r="BU114" s="12" t="e">
        <f>VLOOKUP($A114,Sheet1!$B$5:$BB$428,BU$4,FALSE)</f>
        <v>#REF!</v>
      </c>
    </row>
    <row r="115" spans="1:73" x14ac:dyDescent="0.3">
      <c r="A115" t="s">
        <v>363</v>
      </c>
      <c r="B115" t="str">
        <f>VLOOKUP(A115,classifications!A$3:C$336,3,FALSE)</f>
        <v>Predominantly Urban</v>
      </c>
      <c r="D115" s="12">
        <f>VLOOKUP($A115,Sheet1!$B$5:$AZ$428,2,FALSE)</f>
        <v>182445</v>
      </c>
      <c r="E115" s="12">
        <f>VLOOKUP($A115,Sheet1!$B$5:$AZ$428,3,FALSE)</f>
        <v>5315</v>
      </c>
      <c r="F115" s="12">
        <f>VLOOKUP($A115,Sheet1!$B$5:$AZ$428,4,FALSE)</f>
        <v>5168</v>
      </c>
      <c r="G115" s="12">
        <f>VLOOKUP($A115,Sheet1!$B$5:$AZ$428,5,FALSE)</f>
        <v>17139</v>
      </c>
      <c r="H115" s="12">
        <f>VLOOKUP($A115,Sheet1!$B$5:$AZ$428,6,FALSE)</f>
        <v>18224</v>
      </c>
      <c r="I115" s="12">
        <f>VLOOKUP($A115,Sheet1!$B$5:$AZ$428,7,FALSE)</f>
        <v>182117</v>
      </c>
      <c r="J115" s="12">
        <f>VLOOKUP($A115,Sheet1!$B$5:$AZ$428,8,FALSE)</f>
        <v>5116</v>
      </c>
      <c r="K115" s="12">
        <f>VLOOKUP($A115,Sheet1!$B$5:$AZ$428,9,FALSE)</f>
        <v>5362</v>
      </c>
      <c r="L115" s="12">
        <f>VLOOKUP($A115,Sheet1!$B$5:$AZ$428,10,FALSE)</f>
        <v>16737</v>
      </c>
      <c r="M115" s="12">
        <f>VLOOKUP($A115,Sheet1!$B$5:$AZ$428,11,FALSE)</f>
        <v>18599</v>
      </c>
      <c r="N115" s="12">
        <f>VLOOKUP($A115,Sheet1!$B$5:$AZ$428,12,FALSE)</f>
        <v>181421</v>
      </c>
      <c r="O115" s="12">
        <f>VLOOKUP($A115,Sheet1!$B$5:$AZ$428,13,FALSE)</f>
        <v>5021</v>
      </c>
      <c r="P115" s="12">
        <f>VLOOKUP($A115,Sheet1!$B$5:$AZ$428,14,FALSE)</f>
        <v>4511</v>
      </c>
      <c r="Q115" s="12">
        <f>VLOOKUP($A115,Sheet1!$B$5:$AZ$428,15,FALSE)</f>
        <v>15634</v>
      </c>
      <c r="R115" s="12">
        <f>VLOOKUP($A115,Sheet1!$B$5:$AZ$428,16,FALSE)</f>
        <v>18577</v>
      </c>
      <c r="S115" s="12">
        <f>VLOOKUP($A115,Sheet1!$B$5:$AZ$428,17,FALSE)</f>
        <v>181679</v>
      </c>
      <c r="T115" s="12">
        <f>VLOOKUP($A115,Sheet1!$B$5:$AZ$428,18,FALSE)</f>
        <v>5917</v>
      </c>
      <c r="U115" s="12">
        <f>VLOOKUP($A115,Sheet1!$B$5:$AZ$428,19,FALSE)</f>
        <v>4062</v>
      </c>
      <c r="V115" s="12">
        <f>VLOOKUP($A115,Sheet1!$B$5:$AZ$428,20,FALSE)</f>
        <v>16336</v>
      </c>
      <c r="W115" s="12">
        <f>VLOOKUP($A115,Sheet1!$B$5:$AZ$428,21,FALSE)</f>
        <v>19584</v>
      </c>
      <c r="X115" s="12">
        <f>VLOOKUP($A115,Sheet1!$B$5:$AZ$428,22,FALSE)</f>
        <v>182183</v>
      </c>
      <c r="Y115" s="12">
        <f>VLOOKUP($A115,Sheet1!$B$5:$AZ$428,23,FALSE)</f>
        <v>5913</v>
      </c>
      <c r="Z115" s="12">
        <f>VLOOKUP($A115,Sheet1!$B$5:$AZ$428,24,FALSE)</f>
        <v>3526</v>
      </c>
      <c r="AA115" s="12">
        <f>VLOOKUP($A115,Sheet1!$B$5:$AZ$428,25,FALSE)</f>
        <v>16505</v>
      </c>
      <c r="AB115" s="12">
        <f>VLOOKUP($A115,Sheet1!$B$5:$AZ$428,26,FALSE)</f>
        <v>19866</v>
      </c>
      <c r="AC115" s="12">
        <f>VLOOKUP($A115,Sheet1!$B$5:$AZ$428,27,FALSE)</f>
        <v>181783</v>
      </c>
      <c r="AD115" s="12">
        <f>VLOOKUP($A115,Sheet1!$B$5:$AZ$428,28,FALSE)</f>
        <v>5565</v>
      </c>
      <c r="AE115" s="12">
        <f>VLOOKUP($A115,Sheet1!$B$5:$AZ$428,29,FALSE)</f>
        <v>3904</v>
      </c>
      <c r="AF115" s="12">
        <f>VLOOKUP($A115,Sheet1!$B$5:$AZ$428,30,FALSE)</f>
        <v>15865</v>
      </c>
      <c r="AG115" s="12">
        <f>VLOOKUP($A115,Sheet1!$B$5:$AZ$428,31,FALSE)</f>
        <v>19574</v>
      </c>
      <c r="AH115" s="12">
        <f>VLOOKUP($A115,Sheet1!$B$5:$AZ$428,32,FALSE)</f>
        <v>182998</v>
      </c>
      <c r="AI115" s="12">
        <f>VLOOKUP($A115,Sheet1!$B$5:$AZ$428,33,FALSE)</f>
        <v>5333</v>
      </c>
      <c r="AJ115" s="12">
        <f>VLOOKUP($A115,Sheet1!$B$5:$AZ$428,34,FALSE)</f>
        <v>4336</v>
      </c>
      <c r="AK115" s="12">
        <f>VLOOKUP($A115,Sheet1!$B$5:$AZ$428,35,FALSE)</f>
        <v>19109</v>
      </c>
      <c r="AL115" s="12">
        <f>VLOOKUP($A115,Sheet1!$B$5:$AZ$428,36,FALSE)</f>
        <v>20488</v>
      </c>
      <c r="AM115" s="12">
        <f>VLOOKUP($A115,Sheet1!$B$5:$AZ$428,37,FALSE)</f>
        <v>185426</v>
      </c>
      <c r="AN115" s="12">
        <f>VLOOKUP($A115,Sheet1!$B$5:$AZ$428,38,FALSE)</f>
        <v>5648</v>
      </c>
      <c r="AO115" s="12">
        <f>VLOOKUP($A115,Sheet1!$B$5:$AZ$428,39,FALSE)</f>
        <v>3548</v>
      </c>
      <c r="AP115" s="12">
        <f>VLOOKUP($A115,Sheet1!$B$5:$AZ$428,40,FALSE)</f>
        <v>20065</v>
      </c>
      <c r="AQ115" s="12">
        <f>VLOOKUP($A115,Sheet1!$B$5:$AZ$428,41,FALSE)</f>
        <v>21214</v>
      </c>
      <c r="AR115" s="12">
        <f>VLOOKUP($A115,Sheet1!$B$5:$AZ$428,42,FALSE)</f>
        <v>185143</v>
      </c>
      <c r="AS115" s="12">
        <f>VLOOKUP($A115,Sheet1!$B$5:$AZ$428,43,FALSE)</f>
        <v>4995</v>
      </c>
      <c r="AT115" s="12">
        <f>VLOOKUP($A115,Sheet1!$B$5:$AZ$428,44,FALSE)</f>
        <v>4881</v>
      </c>
      <c r="AU115" s="12">
        <f>VLOOKUP($A115,Sheet1!$B$5:$AZ$428,45,FALSE)</f>
        <v>21264</v>
      </c>
      <c r="AV115" s="12">
        <f>VLOOKUP($A115,Sheet1!$B$5:$AZ$428,46,FALSE)</f>
        <v>22943</v>
      </c>
      <c r="AW115" s="12">
        <f>VLOOKUP($A115,Sheet1!$B$5:$AZ$428,47,FALSE)</f>
        <v>183544</v>
      </c>
      <c r="AX115" s="12">
        <f>VLOOKUP($A115,Sheet1!$B$5:$AZ$428,48,FALSE)</f>
        <v>5045</v>
      </c>
      <c r="AY115" s="12">
        <f>VLOOKUP($A115,Sheet1!$B$5:$AZ$428,49,FALSE)</f>
        <v>5136</v>
      </c>
      <c r="AZ115" s="12">
        <f>VLOOKUP($A115,Sheet1!$B$5:$AZ$428,50,FALSE)</f>
        <v>18342</v>
      </c>
      <c r="BA115" s="12">
        <f>VLOOKUP($A115,Sheet1!$B$5:$AZ$428,51,FALSE)</f>
        <v>20523</v>
      </c>
      <c r="BB115" s="12">
        <f>VLOOKUP($A115,Sheet1!$B$5:$BB$428,BB$4,FALSE)</f>
        <v>0</v>
      </c>
      <c r="BC115" s="12">
        <f>VLOOKUP($A115,Sheet1!$B$5:$BB$428,BC$4,FALSE)</f>
        <v>0</v>
      </c>
      <c r="BD115" s="12" t="e">
        <f>VLOOKUP($A115,Sheet1!$B$5:$BB$428,BD$4,FALSE)</f>
        <v>#REF!</v>
      </c>
      <c r="BE115" s="12" t="e">
        <f>VLOOKUP($A115,Sheet1!$B$5:$BB$428,BE$4,FALSE)</f>
        <v>#REF!</v>
      </c>
      <c r="BF115" s="12" t="e">
        <f>VLOOKUP($A115,Sheet1!$B$5:$BB$428,BF$4,FALSE)</f>
        <v>#REF!</v>
      </c>
      <c r="BG115" s="12" t="e">
        <f>VLOOKUP($A115,Sheet1!$B$5:$BB$428,BG$4,FALSE)</f>
        <v>#REF!</v>
      </c>
      <c r="BH115" s="12" t="e">
        <f>VLOOKUP($A115,Sheet1!$B$5:$BB$428,BH$4,FALSE)</f>
        <v>#REF!</v>
      </c>
      <c r="BI115" s="12" t="e">
        <f>VLOOKUP($A115,Sheet1!$B$5:$BB$428,BI$4,FALSE)</f>
        <v>#REF!</v>
      </c>
      <c r="BJ115" s="12" t="e">
        <f>VLOOKUP($A115,Sheet1!$B$5:$BB$428,BJ$4,FALSE)</f>
        <v>#REF!</v>
      </c>
      <c r="BK115" s="12" t="e">
        <f>VLOOKUP($A115,Sheet1!$B$5:$BB$428,BK$4,FALSE)</f>
        <v>#REF!</v>
      </c>
      <c r="BL115" s="12" t="e">
        <f>VLOOKUP($A115,Sheet1!$B$5:$BB$428,BL$4,FALSE)</f>
        <v>#REF!</v>
      </c>
      <c r="BM115" s="12" t="e">
        <f>VLOOKUP($A115,Sheet1!$B$5:$BB$428,BM$4,FALSE)</f>
        <v>#REF!</v>
      </c>
      <c r="BN115" s="12" t="e">
        <f>VLOOKUP($A115,Sheet1!$B$5:$BB$428,BN$4,FALSE)</f>
        <v>#REF!</v>
      </c>
      <c r="BO115" s="12" t="e">
        <f>VLOOKUP($A115,Sheet1!$B$5:$BB$428,BO$4,FALSE)</f>
        <v>#REF!</v>
      </c>
      <c r="BP115" s="12" t="e">
        <f>VLOOKUP($A115,Sheet1!$B$5:$BB$428,BP$4,FALSE)</f>
        <v>#REF!</v>
      </c>
      <c r="BQ115" s="12" t="e">
        <f>VLOOKUP($A115,Sheet1!$B$5:$BB$428,BQ$4,FALSE)</f>
        <v>#REF!</v>
      </c>
      <c r="BR115" s="12" t="e">
        <f>VLOOKUP($A115,Sheet1!$B$5:$BB$428,BR$4,FALSE)</f>
        <v>#REF!</v>
      </c>
      <c r="BS115" s="12" t="e">
        <f>VLOOKUP($A115,Sheet1!$B$5:$BB$428,BS$4,FALSE)</f>
        <v>#REF!</v>
      </c>
      <c r="BT115" s="12" t="e">
        <f>VLOOKUP($A115,Sheet1!$B$5:$BB$428,BT$4,FALSE)</f>
        <v>#REF!</v>
      </c>
      <c r="BU115" s="12" t="e">
        <f>VLOOKUP($A115,Sheet1!$B$5:$BB$428,BU$4,FALSE)</f>
        <v>#REF!</v>
      </c>
    </row>
    <row r="116" spans="1:73" x14ac:dyDescent="0.3">
      <c r="A116" t="s">
        <v>365</v>
      </c>
      <c r="B116" t="str">
        <f>VLOOKUP(A116,classifications!A$3:C$336,3,FALSE)</f>
        <v>Predominantly Rural</v>
      </c>
      <c r="D116" s="12">
        <f>VLOOKUP($A116,Sheet1!$B$5:$AZ$428,2,FALSE)</f>
        <v>85699</v>
      </c>
      <c r="E116" s="12">
        <f>VLOOKUP($A116,Sheet1!$B$5:$AZ$428,3,FALSE)</f>
        <v>235</v>
      </c>
      <c r="F116" s="12">
        <f>VLOOKUP($A116,Sheet1!$B$5:$AZ$428,4,FALSE)</f>
        <v>156</v>
      </c>
      <c r="G116" s="12">
        <f>VLOOKUP($A116,Sheet1!$B$5:$AZ$428,5,FALSE)</f>
        <v>4201</v>
      </c>
      <c r="H116" s="12">
        <f>VLOOKUP($A116,Sheet1!$B$5:$AZ$428,6,FALSE)</f>
        <v>3543</v>
      </c>
      <c r="I116" s="12">
        <f>VLOOKUP($A116,Sheet1!$B$5:$AZ$428,7,FALSE)</f>
        <v>86368</v>
      </c>
      <c r="J116" s="12">
        <f>VLOOKUP($A116,Sheet1!$B$5:$AZ$428,8,FALSE)</f>
        <v>237</v>
      </c>
      <c r="K116" s="12">
        <f>VLOOKUP($A116,Sheet1!$B$5:$AZ$428,9,FALSE)</f>
        <v>161</v>
      </c>
      <c r="L116" s="12">
        <f>VLOOKUP($A116,Sheet1!$B$5:$AZ$428,10,FALSE)</f>
        <v>4318</v>
      </c>
      <c r="M116" s="12">
        <f>VLOOKUP($A116,Sheet1!$B$5:$AZ$428,11,FALSE)</f>
        <v>3827</v>
      </c>
      <c r="N116" s="12">
        <f>VLOOKUP($A116,Sheet1!$B$5:$AZ$428,12,FALSE)</f>
        <v>87426</v>
      </c>
      <c r="O116" s="12">
        <f>VLOOKUP($A116,Sheet1!$B$5:$AZ$428,13,FALSE)</f>
        <v>177</v>
      </c>
      <c r="P116" s="12">
        <f>VLOOKUP($A116,Sheet1!$B$5:$AZ$428,14,FALSE)</f>
        <v>152</v>
      </c>
      <c r="Q116" s="12">
        <f>VLOOKUP($A116,Sheet1!$B$5:$AZ$428,15,FALSE)</f>
        <v>4722</v>
      </c>
      <c r="R116" s="12">
        <f>VLOOKUP($A116,Sheet1!$B$5:$AZ$428,16,FALSE)</f>
        <v>3703</v>
      </c>
      <c r="S116" s="12">
        <f>VLOOKUP($A116,Sheet1!$B$5:$AZ$428,17,FALSE)</f>
        <v>87935</v>
      </c>
      <c r="T116" s="12">
        <f>VLOOKUP($A116,Sheet1!$B$5:$AZ$428,18,FALSE)</f>
        <v>208</v>
      </c>
      <c r="U116" s="12">
        <f>VLOOKUP($A116,Sheet1!$B$5:$AZ$428,19,FALSE)</f>
        <v>122</v>
      </c>
      <c r="V116" s="12">
        <f>VLOOKUP($A116,Sheet1!$B$5:$AZ$428,20,FALSE)</f>
        <v>4781</v>
      </c>
      <c r="W116" s="12">
        <f>VLOOKUP($A116,Sheet1!$B$5:$AZ$428,21,FALSE)</f>
        <v>4424</v>
      </c>
      <c r="X116" s="12">
        <f>VLOOKUP($A116,Sheet1!$B$5:$AZ$428,22,FALSE)</f>
        <v>89144</v>
      </c>
      <c r="Y116" s="12">
        <f>VLOOKUP($A116,Sheet1!$B$5:$AZ$428,23,FALSE)</f>
        <v>216</v>
      </c>
      <c r="Z116" s="12">
        <f>VLOOKUP($A116,Sheet1!$B$5:$AZ$428,24,FALSE)</f>
        <v>137</v>
      </c>
      <c r="AA116" s="12">
        <f>VLOOKUP($A116,Sheet1!$B$5:$AZ$428,25,FALSE)</f>
        <v>5200</v>
      </c>
      <c r="AB116" s="12">
        <f>VLOOKUP($A116,Sheet1!$B$5:$AZ$428,26,FALSE)</f>
        <v>4121</v>
      </c>
      <c r="AC116" s="12">
        <f>VLOOKUP($A116,Sheet1!$B$5:$AZ$428,27,FALSE)</f>
        <v>90251</v>
      </c>
      <c r="AD116" s="12">
        <f>VLOOKUP($A116,Sheet1!$B$5:$AZ$428,28,FALSE)</f>
        <v>249</v>
      </c>
      <c r="AE116" s="12">
        <f>VLOOKUP($A116,Sheet1!$B$5:$AZ$428,29,FALSE)</f>
        <v>135</v>
      </c>
      <c r="AF116" s="12">
        <f>VLOOKUP($A116,Sheet1!$B$5:$AZ$428,30,FALSE)</f>
        <v>5085</v>
      </c>
      <c r="AG116" s="12">
        <f>VLOOKUP($A116,Sheet1!$B$5:$AZ$428,31,FALSE)</f>
        <v>4152</v>
      </c>
      <c r="AH116" s="12">
        <f>VLOOKUP($A116,Sheet1!$B$5:$AZ$428,32,FALSE)</f>
        <v>91461</v>
      </c>
      <c r="AI116" s="12">
        <f>VLOOKUP($A116,Sheet1!$B$5:$AZ$428,33,FALSE)</f>
        <v>199</v>
      </c>
      <c r="AJ116" s="12">
        <f>VLOOKUP($A116,Sheet1!$B$5:$AZ$428,34,FALSE)</f>
        <v>105</v>
      </c>
      <c r="AK116" s="12">
        <f>VLOOKUP($A116,Sheet1!$B$5:$AZ$428,35,FALSE)</f>
        <v>5861</v>
      </c>
      <c r="AL116" s="12">
        <f>VLOOKUP($A116,Sheet1!$B$5:$AZ$428,36,FALSE)</f>
        <v>4678</v>
      </c>
      <c r="AM116" s="12">
        <f>VLOOKUP($A116,Sheet1!$B$5:$AZ$428,37,FALSE)</f>
        <v>92499</v>
      </c>
      <c r="AN116" s="12">
        <f>VLOOKUP($A116,Sheet1!$B$5:$AZ$428,38,FALSE)</f>
        <v>289</v>
      </c>
      <c r="AO116" s="12">
        <f>VLOOKUP($A116,Sheet1!$B$5:$AZ$428,39,FALSE)</f>
        <v>201</v>
      </c>
      <c r="AP116" s="12">
        <f>VLOOKUP($A116,Sheet1!$B$5:$AZ$428,40,FALSE)</f>
        <v>5977</v>
      </c>
      <c r="AQ116" s="12">
        <f>VLOOKUP($A116,Sheet1!$B$5:$AZ$428,41,FALSE)</f>
        <v>5012</v>
      </c>
      <c r="AR116" s="12">
        <f>VLOOKUP($A116,Sheet1!$B$5:$AZ$428,42,FALSE)</f>
        <v>93807</v>
      </c>
      <c r="AS116" s="12">
        <f>VLOOKUP($A116,Sheet1!$B$5:$AZ$428,43,FALSE)</f>
        <v>266</v>
      </c>
      <c r="AT116" s="12">
        <f>VLOOKUP($A116,Sheet1!$B$5:$AZ$428,44,FALSE)</f>
        <v>133</v>
      </c>
      <c r="AU116" s="12">
        <f>VLOOKUP($A116,Sheet1!$B$5:$AZ$428,45,FALSE)</f>
        <v>5964</v>
      </c>
      <c r="AV116" s="12">
        <f>VLOOKUP($A116,Sheet1!$B$5:$AZ$428,46,FALSE)</f>
        <v>4730</v>
      </c>
      <c r="AW116" s="12">
        <f>VLOOKUP($A116,Sheet1!$B$5:$AZ$428,47,FALSE)</f>
        <v>95537</v>
      </c>
      <c r="AX116" s="12">
        <f>VLOOKUP($A116,Sheet1!$B$5:$AZ$428,48,FALSE)</f>
        <v>282</v>
      </c>
      <c r="AY116" s="12">
        <f>VLOOKUP($A116,Sheet1!$B$5:$AZ$428,49,FALSE)</f>
        <v>87</v>
      </c>
      <c r="AZ116" s="12">
        <f>VLOOKUP($A116,Sheet1!$B$5:$AZ$428,50,FALSE)</f>
        <v>5701</v>
      </c>
      <c r="BA116" s="12">
        <f>VLOOKUP($A116,Sheet1!$B$5:$AZ$428,51,FALSE)</f>
        <v>4075</v>
      </c>
      <c r="BB116" s="12">
        <f>VLOOKUP($A116,Sheet1!$B$5:$BB$428,BB$4,FALSE)</f>
        <v>0</v>
      </c>
      <c r="BC116" s="12">
        <f>VLOOKUP($A116,Sheet1!$B$5:$BB$428,BC$4,FALSE)</f>
        <v>0</v>
      </c>
      <c r="BD116" s="12" t="e">
        <f>VLOOKUP($A116,Sheet1!$B$5:$BB$428,BD$4,FALSE)</f>
        <v>#REF!</v>
      </c>
      <c r="BE116" s="12" t="e">
        <f>VLOOKUP($A116,Sheet1!$B$5:$BB$428,BE$4,FALSE)</f>
        <v>#REF!</v>
      </c>
      <c r="BF116" s="12" t="e">
        <f>VLOOKUP($A116,Sheet1!$B$5:$BB$428,BF$4,FALSE)</f>
        <v>#REF!</v>
      </c>
      <c r="BG116" s="12" t="e">
        <f>VLOOKUP($A116,Sheet1!$B$5:$BB$428,BG$4,FALSE)</f>
        <v>#REF!</v>
      </c>
      <c r="BH116" s="12" t="e">
        <f>VLOOKUP($A116,Sheet1!$B$5:$BB$428,BH$4,FALSE)</f>
        <v>#REF!</v>
      </c>
      <c r="BI116" s="12" t="e">
        <f>VLOOKUP($A116,Sheet1!$B$5:$BB$428,BI$4,FALSE)</f>
        <v>#REF!</v>
      </c>
      <c r="BJ116" s="12" t="e">
        <f>VLOOKUP($A116,Sheet1!$B$5:$BB$428,BJ$4,FALSE)</f>
        <v>#REF!</v>
      </c>
      <c r="BK116" s="12" t="e">
        <f>VLOOKUP($A116,Sheet1!$B$5:$BB$428,BK$4,FALSE)</f>
        <v>#REF!</v>
      </c>
      <c r="BL116" s="12" t="e">
        <f>VLOOKUP($A116,Sheet1!$B$5:$BB$428,BL$4,FALSE)</f>
        <v>#REF!</v>
      </c>
      <c r="BM116" s="12" t="e">
        <f>VLOOKUP($A116,Sheet1!$B$5:$BB$428,BM$4,FALSE)</f>
        <v>#REF!</v>
      </c>
      <c r="BN116" s="12" t="e">
        <f>VLOOKUP($A116,Sheet1!$B$5:$BB$428,BN$4,FALSE)</f>
        <v>#REF!</v>
      </c>
      <c r="BO116" s="12" t="e">
        <f>VLOOKUP($A116,Sheet1!$B$5:$BB$428,BO$4,FALSE)</f>
        <v>#REF!</v>
      </c>
      <c r="BP116" s="12" t="e">
        <f>VLOOKUP($A116,Sheet1!$B$5:$BB$428,BP$4,FALSE)</f>
        <v>#REF!</v>
      </c>
      <c r="BQ116" s="12" t="e">
        <f>VLOOKUP($A116,Sheet1!$B$5:$BB$428,BQ$4,FALSE)</f>
        <v>#REF!</v>
      </c>
      <c r="BR116" s="12" t="e">
        <f>VLOOKUP($A116,Sheet1!$B$5:$BB$428,BR$4,FALSE)</f>
        <v>#REF!</v>
      </c>
      <c r="BS116" s="12" t="e">
        <f>VLOOKUP($A116,Sheet1!$B$5:$BB$428,BS$4,FALSE)</f>
        <v>#REF!</v>
      </c>
      <c r="BT116" s="12" t="e">
        <f>VLOOKUP($A116,Sheet1!$B$5:$BB$428,BT$4,FALSE)</f>
        <v>#REF!</v>
      </c>
      <c r="BU116" s="12" t="e">
        <f>VLOOKUP($A116,Sheet1!$B$5:$BB$428,BU$4,FALSE)</f>
        <v>#REF!</v>
      </c>
    </row>
    <row r="117" spans="1:73" x14ac:dyDescent="0.3">
      <c r="A117" t="s">
        <v>367</v>
      </c>
      <c r="B117" t="str">
        <f>VLOOKUP(A117,classifications!A$3:C$336,3,FALSE)</f>
        <v>Predominantly Urban</v>
      </c>
      <c r="D117" s="12">
        <f>VLOOKUP($A117,Sheet1!$B$5:$AZ$428,2,FALSE)</f>
        <v>255540</v>
      </c>
      <c r="E117" s="12">
        <f>VLOOKUP($A117,Sheet1!$B$5:$AZ$428,3,FALSE)</f>
        <v>6921</v>
      </c>
      <c r="F117" s="12">
        <f>VLOOKUP($A117,Sheet1!$B$5:$AZ$428,4,FALSE)</f>
        <v>3554</v>
      </c>
      <c r="G117" s="12">
        <f>VLOOKUP($A117,Sheet1!$B$5:$AZ$428,5,FALSE)</f>
        <v>18876</v>
      </c>
      <c r="H117" s="12">
        <f>VLOOKUP($A117,Sheet1!$B$5:$AZ$428,6,FALSE)</f>
        <v>23134</v>
      </c>
      <c r="I117" s="12">
        <f>VLOOKUP($A117,Sheet1!$B$5:$AZ$428,7,FALSE)</f>
        <v>257898</v>
      </c>
      <c r="J117" s="12">
        <f>VLOOKUP($A117,Sheet1!$B$5:$AZ$428,8,FALSE)</f>
        <v>6817</v>
      </c>
      <c r="K117" s="12">
        <f>VLOOKUP($A117,Sheet1!$B$5:$AZ$428,9,FALSE)</f>
        <v>3870</v>
      </c>
      <c r="L117" s="12">
        <f>VLOOKUP($A117,Sheet1!$B$5:$AZ$428,10,FALSE)</f>
        <v>19381</v>
      </c>
      <c r="M117" s="12">
        <f>VLOOKUP($A117,Sheet1!$B$5:$AZ$428,11,FALSE)</f>
        <v>23002</v>
      </c>
      <c r="N117" s="12">
        <f>VLOOKUP($A117,Sheet1!$B$5:$AZ$428,12,FALSE)</f>
        <v>261033</v>
      </c>
      <c r="O117" s="12">
        <f>VLOOKUP($A117,Sheet1!$B$5:$AZ$428,13,FALSE)</f>
        <v>6776</v>
      </c>
      <c r="P117" s="12">
        <f>VLOOKUP($A117,Sheet1!$B$5:$AZ$428,14,FALSE)</f>
        <v>3266</v>
      </c>
      <c r="Q117" s="12">
        <f>VLOOKUP($A117,Sheet1!$B$5:$AZ$428,15,FALSE)</f>
        <v>19699</v>
      </c>
      <c r="R117" s="12">
        <f>VLOOKUP($A117,Sheet1!$B$5:$AZ$428,16,FALSE)</f>
        <v>23191</v>
      </c>
      <c r="S117" s="12">
        <f>VLOOKUP($A117,Sheet1!$B$5:$AZ$428,17,FALSE)</f>
        <v>264398</v>
      </c>
      <c r="T117" s="12">
        <f>VLOOKUP($A117,Sheet1!$B$5:$AZ$428,18,FALSE)</f>
        <v>8230</v>
      </c>
      <c r="U117" s="12">
        <f>VLOOKUP($A117,Sheet1!$B$5:$AZ$428,19,FALSE)</f>
        <v>3455</v>
      </c>
      <c r="V117" s="12">
        <f>VLOOKUP($A117,Sheet1!$B$5:$AZ$428,20,FALSE)</f>
        <v>20626</v>
      </c>
      <c r="W117" s="12">
        <f>VLOOKUP($A117,Sheet1!$B$5:$AZ$428,21,FALSE)</f>
        <v>25038</v>
      </c>
      <c r="X117" s="12">
        <f>VLOOKUP($A117,Sheet1!$B$5:$AZ$428,22,FALSE)</f>
        <v>268251</v>
      </c>
      <c r="Y117" s="12">
        <f>VLOOKUP($A117,Sheet1!$B$5:$AZ$428,23,FALSE)</f>
        <v>8259</v>
      </c>
      <c r="Z117" s="12">
        <f>VLOOKUP($A117,Sheet1!$B$5:$AZ$428,24,FALSE)</f>
        <v>3053</v>
      </c>
      <c r="AA117" s="12">
        <f>VLOOKUP($A117,Sheet1!$B$5:$AZ$428,25,FALSE)</f>
        <v>20746</v>
      </c>
      <c r="AB117" s="12">
        <f>VLOOKUP($A117,Sheet1!$B$5:$AZ$428,26,FALSE)</f>
        <v>24979</v>
      </c>
      <c r="AC117" s="12">
        <f>VLOOKUP($A117,Sheet1!$B$5:$AZ$428,27,FALSE)</f>
        <v>272078</v>
      </c>
      <c r="AD117" s="12">
        <f>VLOOKUP($A117,Sheet1!$B$5:$AZ$428,28,FALSE)</f>
        <v>7840</v>
      </c>
      <c r="AE117" s="12">
        <f>VLOOKUP($A117,Sheet1!$B$5:$AZ$428,29,FALSE)</f>
        <v>3582</v>
      </c>
      <c r="AF117" s="12">
        <f>VLOOKUP($A117,Sheet1!$B$5:$AZ$428,30,FALSE)</f>
        <v>21313</v>
      </c>
      <c r="AG117" s="12">
        <f>VLOOKUP($A117,Sheet1!$B$5:$AZ$428,31,FALSE)</f>
        <v>24701</v>
      </c>
      <c r="AH117" s="12">
        <f>VLOOKUP($A117,Sheet1!$B$5:$AZ$428,32,FALSE)</f>
        <v>271224</v>
      </c>
      <c r="AI117" s="12">
        <f>VLOOKUP($A117,Sheet1!$B$5:$AZ$428,33,FALSE)</f>
        <v>7480</v>
      </c>
      <c r="AJ117" s="12">
        <f>VLOOKUP($A117,Sheet1!$B$5:$AZ$428,34,FALSE)</f>
        <v>4460</v>
      </c>
      <c r="AK117" s="12">
        <f>VLOOKUP($A117,Sheet1!$B$5:$AZ$428,35,FALSE)</f>
        <v>22469</v>
      </c>
      <c r="AL117" s="12">
        <f>VLOOKUP($A117,Sheet1!$B$5:$AZ$428,36,FALSE)</f>
        <v>29113</v>
      </c>
      <c r="AM117" s="12">
        <f>VLOOKUP($A117,Sheet1!$B$5:$AZ$428,37,FALSE)</f>
        <v>270624</v>
      </c>
      <c r="AN117" s="12">
        <f>VLOOKUP($A117,Sheet1!$B$5:$AZ$428,38,FALSE)</f>
        <v>6447</v>
      </c>
      <c r="AO117" s="12">
        <f>VLOOKUP($A117,Sheet1!$B$5:$AZ$428,39,FALSE)</f>
        <v>3873</v>
      </c>
      <c r="AP117" s="12">
        <f>VLOOKUP($A117,Sheet1!$B$5:$AZ$428,40,FALSE)</f>
        <v>23359</v>
      </c>
      <c r="AQ117" s="12">
        <f>VLOOKUP($A117,Sheet1!$B$5:$AZ$428,41,FALSE)</f>
        <v>29154</v>
      </c>
      <c r="AR117" s="12">
        <f>VLOOKUP($A117,Sheet1!$B$5:$AZ$428,42,FALSE)</f>
        <v>268647</v>
      </c>
      <c r="AS117" s="12">
        <f>VLOOKUP($A117,Sheet1!$B$5:$AZ$428,43,FALSE)</f>
        <v>6016</v>
      </c>
      <c r="AT117" s="12">
        <f>VLOOKUP($A117,Sheet1!$B$5:$AZ$428,44,FALSE)</f>
        <v>5300</v>
      </c>
      <c r="AU117" s="12">
        <f>VLOOKUP($A117,Sheet1!$B$5:$AZ$428,45,FALSE)</f>
        <v>24138</v>
      </c>
      <c r="AV117" s="12">
        <f>VLOOKUP($A117,Sheet1!$B$5:$AZ$428,46,FALSE)</f>
        <v>29256</v>
      </c>
      <c r="AW117" s="12">
        <f>VLOOKUP($A117,Sheet1!$B$5:$AZ$428,47,FALSE)</f>
        <v>266357</v>
      </c>
      <c r="AX117" s="12">
        <f>VLOOKUP($A117,Sheet1!$B$5:$AZ$428,48,FALSE)</f>
        <v>5669</v>
      </c>
      <c r="AY117" s="12">
        <f>VLOOKUP($A117,Sheet1!$B$5:$AZ$428,49,FALSE)</f>
        <v>4451</v>
      </c>
      <c r="AZ117" s="12">
        <f>VLOOKUP($A117,Sheet1!$B$5:$AZ$428,50,FALSE)</f>
        <v>20799</v>
      </c>
      <c r="BA117" s="12">
        <f>VLOOKUP($A117,Sheet1!$B$5:$AZ$428,51,FALSE)</f>
        <v>26296</v>
      </c>
      <c r="BB117" s="12">
        <f>VLOOKUP($A117,Sheet1!$B$5:$BB$428,BB$4,FALSE)</f>
        <v>0</v>
      </c>
      <c r="BC117" s="12">
        <f>VLOOKUP($A117,Sheet1!$B$5:$BB$428,BC$4,FALSE)</f>
        <v>0</v>
      </c>
      <c r="BD117" s="12" t="e">
        <f>VLOOKUP($A117,Sheet1!$B$5:$BB$428,BD$4,FALSE)</f>
        <v>#REF!</v>
      </c>
      <c r="BE117" s="12" t="e">
        <f>VLOOKUP($A117,Sheet1!$B$5:$BB$428,BE$4,FALSE)</f>
        <v>#REF!</v>
      </c>
      <c r="BF117" s="12" t="e">
        <f>VLOOKUP($A117,Sheet1!$B$5:$BB$428,BF$4,FALSE)</f>
        <v>#REF!</v>
      </c>
      <c r="BG117" s="12" t="e">
        <f>VLOOKUP($A117,Sheet1!$B$5:$BB$428,BG$4,FALSE)</f>
        <v>#REF!</v>
      </c>
      <c r="BH117" s="12" t="e">
        <f>VLOOKUP($A117,Sheet1!$B$5:$BB$428,BH$4,FALSE)</f>
        <v>#REF!</v>
      </c>
      <c r="BI117" s="12" t="e">
        <f>VLOOKUP($A117,Sheet1!$B$5:$BB$428,BI$4,FALSE)</f>
        <v>#REF!</v>
      </c>
      <c r="BJ117" s="12" t="e">
        <f>VLOOKUP($A117,Sheet1!$B$5:$BB$428,BJ$4,FALSE)</f>
        <v>#REF!</v>
      </c>
      <c r="BK117" s="12" t="e">
        <f>VLOOKUP($A117,Sheet1!$B$5:$BB$428,BK$4,FALSE)</f>
        <v>#REF!</v>
      </c>
      <c r="BL117" s="12" t="e">
        <f>VLOOKUP($A117,Sheet1!$B$5:$BB$428,BL$4,FALSE)</f>
        <v>#REF!</v>
      </c>
      <c r="BM117" s="12" t="e">
        <f>VLOOKUP($A117,Sheet1!$B$5:$BB$428,BM$4,FALSE)</f>
        <v>#REF!</v>
      </c>
      <c r="BN117" s="12" t="e">
        <f>VLOOKUP($A117,Sheet1!$B$5:$BB$428,BN$4,FALSE)</f>
        <v>#REF!</v>
      </c>
      <c r="BO117" s="12" t="e">
        <f>VLOOKUP($A117,Sheet1!$B$5:$BB$428,BO$4,FALSE)</f>
        <v>#REF!</v>
      </c>
      <c r="BP117" s="12" t="e">
        <f>VLOOKUP($A117,Sheet1!$B$5:$BB$428,BP$4,FALSE)</f>
        <v>#REF!</v>
      </c>
      <c r="BQ117" s="12" t="e">
        <f>VLOOKUP($A117,Sheet1!$B$5:$BB$428,BQ$4,FALSE)</f>
        <v>#REF!</v>
      </c>
      <c r="BR117" s="12" t="e">
        <f>VLOOKUP($A117,Sheet1!$B$5:$BB$428,BR$4,FALSE)</f>
        <v>#REF!</v>
      </c>
      <c r="BS117" s="12" t="e">
        <f>VLOOKUP($A117,Sheet1!$B$5:$BB$428,BS$4,FALSE)</f>
        <v>#REF!</v>
      </c>
      <c r="BT117" s="12" t="e">
        <f>VLOOKUP($A117,Sheet1!$B$5:$BB$428,BT$4,FALSE)</f>
        <v>#REF!</v>
      </c>
      <c r="BU117" s="12" t="e">
        <f>VLOOKUP($A117,Sheet1!$B$5:$BB$428,BU$4,FALSE)</f>
        <v>#REF!</v>
      </c>
    </row>
    <row r="118" spans="1:73" x14ac:dyDescent="0.3">
      <c r="A118" t="s">
        <v>369</v>
      </c>
      <c r="B118" t="str">
        <f>VLOOKUP(A118,classifications!A$3:C$336,3,FALSE)</f>
        <v>Predominantly Urban</v>
      </c>
      <c r="D118" s="12">
        <f>VLOOKUP($A118,Sheet1!$B$5:$AZ$428,2,FALSE)</f>
        <v>82177</v>
      </c>
      <c r="E118" s="12">
        <f>VLOOKUP($A118,Sheet1!$B$5:$AZ$428,3,FALSE)</f>
        <v>614</v>
      </c>
      <c r="F118" s="12">
        <f>VLOOKUP($A118,Sheet1!$B$5:$AZ$428,4,FALSE)</f>
        <v>271</v>
      </c>
      <c r="G118" s="12">
        <f>VLOOKUP($A118,Sheet1!$B$5:$AZ$428,5,FALSE)</f>
        <v>3260</v>
      </c>
      <c r="H118" s="12">
        <f>VLOOKUP($A118,Sheet1!$B$5:$AZ$428,6,FALSE)</f>
        <v>3478</v>
      </c>
      <c r="I118" s="12">
        <f>VLOOKUP($A118,Sheet1!$B$5:$AZ$428,7,FALSE)</f>
        <v>82814</v>
      </c>
      <c r="J118" s="12">
        <f>VLOOKUP($A118,Sheet1!$B$5:$AZ$428,8,FALSE)</f>
        <v>522</v>
      </c>
      <c r="K118" s="12">
        <f>VLOOKUP($A118,Sheet1!$B$5:$AZ$428,9,FALSE)</f>
        <v>276</v>
      </c>
      <c r="L118" s="12">
        <f>VLOOKUP($A118,Sheet1!$B$5:$AZ$428,10,FALSE)</f>
        <v>3378</v>
      </c>
      <c r="M118" s="12">
        <f>VLOOKUP($A118,Sheet1!$B$5:$AZ$428,11,FALSE)</f>
        <v>3564</v>
      </c>
      <c r="N118" s="12">
        <f>VLOOKUP($A118,Sheet1!$B$5:$AZ$428,12,FALSE)</f>
        <v>83438</v>
      </c>
      <c r="O118" s="12">
        <f>VLOOKUP($A118,Sheet1!$B$5:$AZ$428,13,FALSE)</f>
        <v>562</v>
      </c>
      <c r="P118" s="12">
        <f>VLOOKUP($A118,Sheet1!$B$5:$AZ$428,14,FALSE)</f>
        <v>317</v>
      </c>
      <c r="Q118" s="12">
        <f>VLOOKUP($A118,Sheet1!$B$5:$AZ$428,15,FALSE)</f>
        <v>3327</v>
      </c>
      <c r="R118" s="12">
        <f>VLOOKUP($A118,Sheet1!$B$5:$AZ$428,16,FALSE)</f>
        <v>3641</v>
      </c>
      <c r="S118" s="12">
        <f>VLOOKUP($A118,Sheet1!$B$5:$AZ$428,17,FALSE)</f>
        <v>84619</v>
      </c>
      <c r="T118" s="12">
        <f>VLOOKUP($A118,Sheet1!$B$5:$AZ$428,18,FALSE)</f>
        <v>688</v>
      </c>
      <c r="U118" s="12">
        <f>VLOOKUP($A118,Sheet1!$B$5:$AZ$428,19,FALSE)</f>
        <v>221</v>
      </c>
      <c r="V118" s="12">
        <f>VLOOKUP($A118,Sheet1!$B$5:$AZ$428,20,FALSE)</f>
        <v>3855</v>
      </c>
      <c r="W118" s="12">
        <f>VLOOKUP($A118,Sheet1!$B$5:$AZ$428,21,FALSE)</f>
        <v>3757</v>
      </c>
      <c r="X118" s="12">
        <f>VLOOKUP($A118,Sheet1!$B$5:$AZ$428,22,FALSE)</f>
        <v>85335</v>
      </c>
      <c r="Y118" s="12">
        <f>VLOOKUP($A118,Sheet1!$B$5:$AZ$428,23,FALSE)</f>
        <v>641</v>
      </c>
      <c r="Z118" s="12">
        <f>VLOOKUP($A118,Sheet1!$B$5:$AZ$428,24,FALSE)</f>
        <v>180</v>
      </c>
      <c r="AA118" s="12">
        <f>VLOOKUP($A118,Sheet1!$B$5:$AZ$428,25,FALSE)</f>
        <v>3671</v>
      </c>
      <c r="AB118" s="12">
        <f>VLOOKUP($A118,Sheet1!$B$5:$AZ$428,26,FALSE)</f>
        <v>3983</v>
      </c>
      <c r="AC118" s="12">
        <f>VLOOKUP($A118,Sheet1!$B$5:$AZ$428,27,FALSE)</f>
        <v>85867</v>
      </c>
      <c r="AD118" s="12">
        <f>VLOOKUP($A118,Sheet1!$B$5:$AZ$428,28,FALSE)</f>
        <v>708</v>
      </c>
      <c r="AE118" s="12">
        <f>VLOOKUP($A118,Sheet1!$B$5:$AZ$428,29,FALSE)</f>
        <v>316</v>
      </c>
      <c r="AF118" s="12">
        <f>VLOOKUP($A118,Sheet1!$B$5:$AZ$428,30,FALSE)</f>
        <v>3734</v>
      </c>
      <c r="AG118" s="12">
        <f>VLOOKUP($A118,Sheet1!$B$5:$AZ$428,31,FALSE)</f>
        <v>4114</v>
      </c>
      <c r="AH118" s="12">
        <f>VLOOKUP($A118,Sheet1!$B$5:$AZ$428,32,FALSE)</f>
        <v>86191</v>
      </c>
      <c r="AI118" s="12">
        <f>VLOOKUP($A118,Sheet1!$B$5:$AZ$428,33,FALSE)</f>
        <v>637</v>
      </c>
      <c r="AJ118" s="12">
        <f>VLOOKUP($A118,Sheet1!$B$5:$AZ$428,34,FALSE)</f>
        <v>359</v>
      </c>
      <c r="AK118" s="12">
        <f>VLOOKUP($A118,Sheet1!$B$5:$AZ$428,35,FALSE)</f>
        <v>4114</v>
      </c>
      <c r="AL118" s="12">
        <f>VLOOKUP($A118,Sheet1!$B$5:$AZ$428,36,FALSE)</f>
        <v>4602</v>
      </c>
      <c r="AM118" s="12">
        <f>VLOOKUP($A118,Sheet1!$B$5:$AZ$428,37,FALSE)</f>
        <v>86594</v>
      </c>
      <c r="AN118" s="12">
        <f>VLOOKUP($A118,Sheet1!$B$5:$AZ$428,38,FALSE)</f>
        <v>648</v>
      </c>
      <c r="AO118" s="12">
        <f>VLOOKUP($A118,Sheet1!$B$5:$AZ$428,39,FALSE)</f>
        <v>418</v>
      </c>
      <c r="AP118" s="12">
        <f>VLOOKUP($A118,Sheet1!$B$5:$AZ$428,40,FALSE)</f>
        <v>4468</v>
      </c>
      <c r="AQ118" s="12">
        <f>VLOOKUP($A118,Sheet1!$B$5:$AZ$428,41,FALSE)</f>
        <v>4724</v>
      </c>
      <c r="AR118" s="12">
        <f>VLOOKUP($A118,Sheet1!$B$5:$AZ$428,42,FALSE)</f>
        <v>87067</v>
      </c>
      <c r="AS118" s="12">
        <f>VLOOKUP($A118,Sheet1!$B$5:$AZ$428,43,FALSE)</f>
        <v>558</v>
      </c>
      <c r="AT118" s="12">
        <f>VLOOKUP($A118,Sheet1!$B$5:$AZ$428,44,FALSE)</f>
        <v>429</v>
      </c>
      <c r="AU118" s="12">
        <f>VLOOKUP($A118,Sheet1!$B$5:$AZ$428,45,FALSE)</f>
        <v>4614</v>
      </c>
      <c r="AV118" s="12">
        <f>VLOOKUP($A118,Sheet1!$B$5:$AZ$428,46,FALSE)</f>
        <v>4724</v>
      </c>
      <c r="AW118" s="12">
        <f>VLOOKUP($A118,Sheet1!$B$5:$AZ$428,47,FALSE)</f>
        <v>87280</v>
      </c>
      <c r="AX118" s="12">
        <f>VLOOKUP($A118,Sheet1!$B$5:$AZ$428,48,FALSE)</f>
        <v>499</v>
      </c>
      <c r="AY118" s="12">
        <f>VLOOKUP($A118,Sheet1!$B$5:$AZ$428,49,FALSE)</f>
        <v>348</v>
      </c>
      <c r="AZ118" s="12">
        <f>VLOOKUP($A118,Sheet1!$B$5:$AZ$428,50,FALSE)</f>
        <v>4002</v>
      </c>
      <c r="BA118" s="12">
        <f>VLOOKUP($A118,Sheet1!$B$5:$AZ$428,51,FALSE)</f>
        <v>4283</v>
      </c>
      <c r="BB118" s="12">
        <f>VLOOKUP($A118,Sheet1!$B$5:$BB$428,BB$4,FALSE)</f>
        <v>0</v>
      </c>
      <c r="BC118" s="12">
        <f>VLOOKUP($A118,Sheet1!$B$5:$BB$428,BC$4,FALSE)</f>
        <v>0</v>
      </c>
      <c r="BD118" s="12" t="e">
        <f>VLOOKUP($A118,Sheet1!$B$5:$BB$428,BD$4,FALSE)</f>
        <v>#REF!</v>
      </c>
      <c r="BE118" s="12" t="e">
        <f>VLOOKUP($A118,Sheet1!$B$5:$BB$428,BE$4,FALSE)</f>
        <v>#REF!</v>
      </c>
      <c r="BF118" s="12" t="e">
        <f>VLOOKUP($A118,Sheet1!$B$5:$BB$428,BF$4,FALSE)</f>
        <v>#REF!</v>
      </c>
      <c r="BG118" s="12" t="e">
        <f>VLOOKUP($A118,Sheet1!$B$5:$BB$428,BG$4,FALSE)</f>
        <v>#REF!</v>
      </c>
      <c r="BH118" s="12" t="e">
        <f>VLOOKUP($A118,Sheet1!$B$5:$BB$428,BH$4,FALSE)</f>
        <v>#REF!</v>
      </c>
      <c r="BI118" s="12" t="e">
        <f>VLOOKUP($A118,Sheet1!$B$5:$BB$428,BI$4,FALSE)</f>
        <v>#REF!</v>
      </c>
      <c r="BJ118" s="12" t="e">
        <f>VLOOKUP($A118,Sheet1!$B$5:$BB$428,BJ$4,FALSE)</f>
        <v>#REF!</v>
      </c>
      <c r="BK118" s="12" t="e">
        <f>VLOOKUP($A118,Sheet1!$B$5:$BB$428,BK$4,FALSE)</f>
        <v>#REF!</v>
      </c>
      <c r="BL118" s="12" t="e">
        <f>VLOOKUP($A118,Sheet1!$B$5:$BB$428,BL$4,FALSE)</f>
        <v>#REF!</v>
      </c>
      <c r="BM118" s="12" t="e">
        <f>VLOOKUP($A118,Sheet1!$B$5:$BB$428,BM$4,FALSE)</f>
        <v>#REF!</v>
      </c>
      <c r="BN118" s="12" t="e">
        <f>VLOOKUP($A118,Sheet1!$B$5:$BB$428,BN$4,FALSE)</f>
        <v>#REF!</v>
      </c>
      <c r="BO118" s="12" t="e">
        <f>VLOOKUP($A118,Sheet1!$B$5:$BB$428,BO$4,FALSE)</f>
        <v>#REF!</v>
      </c>
      <c r="BP118" s="12" t="e">
        <f>VLOOKUP($A118,Sheet1!$B$5:$BB$428,BP$4,FALSE)</f>
        <v>#REF!</v>
      </c>
      <c r="BQ118" s="12" t="e">
        <f>VLOOKUP($A118,Sheet1!$B$5:$BB$428,BQ$4,FALSE)</f>
        <v>#REF!</v>
      </c>
      <c r="BR118" s="12" t="e">
        <f>VLOOKUP($A118,Sheet1!$B$5:$BB$428,BR$4,FALSE)</f>
        <v>#REF!</v>
      </c>
      <c r="BS118" s="12" t="e">
        <f>VLOOKUP($A118,Sheet1!$B$5:$BB$428,BS$4,FALSE)</f>
        <v>#REF!</v>
      </c>
      <c r="BT118" s="12" t="e">
        <f>VLOOKUP($A118,Sheet1!$B$5:$BB$428,BT$4,FALSE)</f>
        <v>#REF!</v>
      </c>
      <c r="BU118" s="12" t="e">
        <f>VLOOKUP($A118,Sheet1!$B$5:$BB$428,BU$4,FALSE)</f>
        <v>#REF!</v>
      </c>
    </row>
    <row r="119" spans="1:73" x14ac:dyDescent="0.3">
      <c r="A119" t="s">
        <v>371</v>
      </c>
      <c r="B119" t="str">
        <f>VLOOKUP(A119,classifications!A$3:C$336,3,FALSE)</f>
        <v>Urban with Significant Rural</v>
      </c>
      <c r="D119" s="12">
        <f>VLOOKUP($A119,Sheet1!$B$5:$AZ$428,2,FALSE)</f>
        <v>158683</v>
      </c>
      <c r="E119" s="12">
        <f>VLOOKUP($A119,Sheet1!$B$5:$AZ$428,3,FALSE)</f>
        <v>759</v>
      </c>
      <c r="F119" s="12">
        <f>VLOOKUP($A119,Sheet1!$B$5:$AZ$428,4,FALSE)</f>
        <v>693</v>
      </c>
      <c r="G119" s="12">
        <f>VLOOKUP($A119,Sheet1!$B$5:$AZ$428,5,FALSE)</f>
        <v>6317</v>
      </c>
      <c r="H119" s="12">
        <f>VLOOKUP($A119,Sheet1!$B$5:$AZ$428,6,FALSE)</f>
        <v>5707</v>
      </c>
      <c r="I119" s="12">
        <f>VLOOKUP($A119,Sheet1!$B$5:$AZ$428,7,FALSE)</f>
        <v>159396</v>
      </c>
      <c r="J119" s="12">
        <f>VLOOKUP($A119,Sheet1!$B$5:$AZ$428,8,FALSE)</f>
        <v>760</v>
      </c>
      <c r="K119" s="12">
        <f>VLOOKUP($A119,Sheet1!$B$5:$AZ$428,9,FALSE)</f>
        <v>912</v>
      </c>
      <c r="L119" s="12">
        <f>VLOOKUP($A119,Sheet1!$B$5:$AZ$428,10,FALSE)</f>
        <v>6623</v>
      </c>
      <c r="M119" s="12">
        <f>VLOOKUP($A119,Sheet1!$B$5:$AZ$428,11,FALSE)</f>
        <v>6075</v>
      </c>
      <c r="N119" s="12">
        <f>VLOOKUP($A119,Sheet1!$B$5:$AZ$428,12,FALSE)</f>
        <v>159679</v>
      </c>
      <c r="O119" s="12">
        <f>VLOOKUP($A119,Sheet1!$B$5:$AZ$428,13,FALSE)</f>
        <v>685</v>
      </c>
      <c r="P119" s="12">
        <f>VLOOKUP($A119,Sheet1!$B$5:$AZ$428,14,FALSE)</f>
        <v>572</v>
      </c>
      <c r="Q119" s="12">
        <f>VLOOKUP($A119,Sheet1!$B$5:$AZ$428,15,FALSE)</f>
        <v>6482</v>
      </c>
      <c r="R119" s="12">
        <f>VLOOKUP($A119,Sheet1!$B$5:$AZ$428,16,FALSE)</f>
        <v>6101</v>
      </c>
      <c r="S119" s="12">
        <f>VLOOKUP($A119,Sheet1!$B$5:$AZ$428,17,FALSE)</f>
        <v>159631</v>
      </c>
      <c r="T119" s="12">
        <f>VLOOKUP($A119,Sheet1!$B$5:$AZ$428,18,FALSE)</f>
        <v>810</v>
      </c>
      <c r="U119" s="12">
        <f>VLOOKUP($A119,Sheet1!$B$5:$AZ$428,19,FALSE)</f>
        <v>639</v>
      </c>
      <c r="V119" s="12">
        <f>VLOOKUP($A119,Sheet1!$B$5:$AZ$428,20,FALSE)</f>
        <v>6782</v>
      </c>
      <c r="W119" s="12">
        <f>VLOOKUP($A119,Sheet1!$B$5:$AZ$428,21,FALSE)</f>
        <v>6653</v>
      </c>
      <c r="X119" s="12">
        <f>VLOOKUP($A119,Sheet1!$B$5:$AZ$428,22,FALSE)</f>
        <v>159916</v>
      </c>
      <c r="Y119" s="12">
        <f>VLOOKUP($A119,Sheet1!$B$5:$AZ$428,23,FALSE)</f>
        <v>862</v>
      </c>
      <c r="Z119" s="12">
        <f>VLOOKUP($A119,Sheet1!$B$5:$AZ$428,24,FALSE)</f>
        <v>571</v>
      </c>
      <c r="AA119" s="12">
        <f>VLOOKUP($A119,Sheet1!$B$5:$AZ$428,25,FALSE)</f>
        <v>6755</v>
      </c>
      <c r="AB119" s="12">
        <f>VLOOKUP($A119,Sheet1!$B$5:$AZ$428,26,FALSE)</f>
        <v>6477</v>
      </c>
      <c r="AC119" s="12">
        <f>VLOOKUP($A119,Sheet1!$B$5:$AZ$428,27,FALSE)</f>
        <v>159768</v>
      </c>
      <c r="AD119" s="12">
        <f>VLOOKUP($A119,Sheet1!$B$5:$AZ$428,28,FALSE)</f>
        <v>869</v>
      </c>
      <c r="AE119" s="12">
        <f>VLOOKUP($A119,Sheet1!$B$5:$AZ$428,29,FALSE)</f>
        <v>604</v>
      </c>
      <c r="AF119" s="12">
        <f>VLOOKUP($A119,Sheet1!$B$5:$AZ$428,30,FALSE)</f>
        <v>6639</v>
      </c>
      <c r="AG119" s="12">
        <f>VLOOKUP($A119,Sheet1!$B$5:$AZ$428,31,FALSE)</f>
        <v>6623</v>
      </c>
      <c r="AH119" s="12">
        <f>VLOOKUP($A119,Sheet1!$B$5:$AZ$428,32,FALSE)</f>
        <v>160044</v>
      </c>
      <c r="AI119" s="12">
        <f>VLOOKUP($A119,Sheet1!$B$5:$AZ$428,33,FALSE)</f>
        <v>790</v>
      </c>
      <c r="AJ119" s="12">
        <f>VLOOKUP($A119,Sheet1!$B$5:$AZ$428,34,FALSE)</f>
        <v>682</v>
      </c>
      <c r="AK119" s="12">
        <f>VLOOKUP($A119,Sheet1!$B$5:$AZ$428,35,FALSE)</f>
        <v>7563</v>
      </c>
      <c r="AL119" s="12">
        <f>VLOOKUP($A119,Sheet1!$B$5:$AZ$428,36,FALSE)</f>
        <v>7505</v>
      </c>
      <c r="AM119" s="12">
        <f>VLOOKUP($A119,Sheet1!$B$5:$AZ$428,37,FALSE)</f>
        <v>160533</v>
      </c>
      <c r="AN119" s="12">
        <f>VLOOKUP($A119,Sheet1!$B$5:$AZ$428,38,FALSE)</f>
        <v>997</v>
      </c>
      <c r="AO119" s="12">
        <f>VLOOKUP($A119,Sheet1!$B$5:$AZ$428,39,FALSE)</f>
        <v>701</v>
      </c>
      <c r="AP119" s="12">
        <f>VLOOKUP($A119,Sheet1!$B$5:$AZ$428,40,FALSE)</f>
        <v>7799</v>
      </c>
      <c r="AQ119" s="12">
        <f>VLOOKUP($A119,Sheet1!$B$5:$AZ$428,41,FALSE)</f>
        <v>7346</v>
      </c>
      <c r="AR119" s="12">
        <f>VLOOKUP($A119,Sheet1!$B$5:$AZ$428,42,FALSE)</f>
        <v>160831</v>
      </c>
      <c r="AS119" s="12">
        <f>VLOOKUP($A119,Sheet1!$B$5:$AZ$428,43,FALSE)</f>
        <v>921</v>
      </c>
      <c r="AT119" s="12">
        <f>VLOOKUP($A119,Sheet1!$B$5:$AZ$428,44,FALSE)</f>
        <v>1061</v>
      </c>
      <c r="AU119" s="12">
        <f>VLOOKUP($A119,Sheet1!$B$5:$AZ$428,45,FALSE)</f>
        <v>7962</v>
      </c>
      <c r="AV119" s="12">
        <f>VLOOKUP($A119,Sheet1!$B$5:$AZ$428,46,FALSE)</f>
        <v>7396</v>
      </c>
      <c r="AW119" s="12">
        <f>VLOOKUP($A119,Sheet1!$B$5:$AZ$428,47,FALSE)</f>
        <v>161545</v>
      </c>
      <c r="AX119" s="12">
        <f>VLOOKUP($A119,Sheet1!$B$5:$AZ$428,48,FALSE)</f>
        <v>975</v>
      </c>
      <c r="AY119" s="12">
        <f>VLOOKUP($A119,Sheet1!$B$5:$AZ$428,49,FALSE)</f>
        <v>662</v>
      </c>
      <c r="AZ119" s="12">
        <f>VLOOKUP($A119,Sheet1!$B$5:$AZ$428,50,FALSE)</f>
        <v>7287</v>
      </c>
      <c r="BA119" s="12">
        <f>VLOOKUP($A119,Sheet1!$B$5:$AZ$428,51,FALSE)</f>
        <v>6491</v>
      </c>
      <c r="BB119" s="12">
        <f>VLOOKUP($A119,Sheet1!$B$5:$BB$428,BB$4,FALSE)</f>
        <v>0</v>
      </c>
      <c r="BC119" s="12">
        <f>VLOOKUP($A119,Sheet1!$B$5:$BB$428,BC$4,FALSE)</f>
        <v>0</v>
      </c>
      <c r="BD119" s="12" t="e">
        <f>VLOOKUP($A119,Sheet1!$B$5:$BB$428,BD$4,FALSE)</f>
        <v>#REF!</v>
      </c>
      <c r="BE119" s="12" t="e">
        <f>VLOOKUP($A119,Sheet1!$B$5:$BB$428,BE$4,FALSE)</f>
        <v>#REF!</v>
      </c>
      <c r="BF119" s="12" t="e">
        <f>VLOOKUP($A119,Sheet1!$B$5:$BB$428,BF$4,FALSE)</f>
        <v>#REF!</v>
      </c>
      <c r="BG119" s="12" t="e">
        <f>VLOOKUP($A119,Sheet1!$B$5:$BB$428,BG$4,FALSE)</f>
        <v>#REF!</v>
      </c>
      <c r="BH119" s="12" t="e">
        <f>VLOOKUP($A119,Sheet1!$B$5:$BB$428,BH$4,FALSE)</f>
        <v>#REF!</v>
      </c>
      <c r="BI119" s="12" t="e">
        <f>VLOOKUP($A119,Sheet1!$B$5:$BB$428,BI$4,FALSE)</f>
        <v>#REF!</v>
      </c>
      <c r="BJ119" s="12" t="e">
        <f>VLOOKUP($A119,Sheet1!$B$5:$BB$428,BJ$4,FALSE)</f>
        <v>#REF!</v>
      </c>
      <c r="BK119" s="12" t="e">
        <f>VLOOKUP($A119,Sheet1!$B$5:$BB$428,BK$4,FALSE)</f>
        <v>#REF!</v>
      </c>
      <c r="BL119" s="12" t="e">
        <f>VLOOKUP($A119,Sheet1!$B$5:$BB$428,BL$4,FALSE)</f>
        <v>#REF!</v>
      </c>
      <c r="BM119" s="12" t="e">
        <f>VLOOKUP($A119,Sheet1!$B$5:$BB$428,BM$4,FALSE)</f>
        <v>#REF!</v>
      </c>
      <c r="BN119" s="12" t="e">
        <f>VLOOKUP($A119,Sheet1!$B$5:$BB$428,BN$4,FALSE)</f>
        <v>#REF!</v>
      </c>
      <c r="BO119" s="12" t="e">
        <f>VLOOKUP($A119,Sheet1!$B$5:$BB$428,BO$4,FALSE)</f>
        <v>#REF!</v>
      </c>
      <c r="BP119" s="12" t="e">
        <f>VLOOKUP($A119,Sheet1!$B$5:$BB$428,BP$4,FALSE)</f>
        <v>#REF!</v>
      </c>
      <c r="BQ119" s="12" t="e">
        <f>VLOOKUP($A119,Sheet1!$B$5:$BB$428,BQ$4,FALSE)</f>
        <v>#REF!</v>
      </c>
      <c r="BR119" s="12" t="e">
        <f>VLOOKUP($A119,Sheet1!$B$5:$BB$428,BR$4,FALSE)</f>
        <v>#REF!</v>
      </c>
      <c r="BS119" s="12" t="e">
        <f>VLOOKUP($A119,Sheet1!$B$5:$BB$428,BS$4,FALSE)</f>
        <v>#REF!</v>
      </c>
      <c r="BT119" s="12" t="e">
        <f>VLOOKUP($A119,Sheet1!$B$5:$BB$428,BT$4,FALSE)</f>
        <v>#REF!</v>
      </c>
      <c r="BU119" s="12" t="e">
        <f>VLOOKUP($A119,Sheet1!$B$5:$BB$428,BU$4,FALSE)</f>
        <v>#REF!</v>
      </c>
    </row>
    <row r="120" spans="1:73" x14ac:dyDescent="0.3">
      <c r="A120" t="s">
        <v>373</v>
      </c>
      <c r="B120" t="str">
        <f>VLOOKUP(A120,classifications!A$3:C$336,3,FALSE)</f>
        <v>Predominantly Urban</v>
      </c>
      <c r="D120" s="12">
        <f>VLOOKUP($A120,Sheet1!$B$5:$AZ$428,2,FALSE)</f>
        <v>240499</v>
      </c>
      <c r="E120" s="12">
        <f>VLOOKUP($A120,Sheet1!$B$5:$AZ$428,3,FALSE)</f>
        <v>3805</v>
      </c>
      <c r="F120" s="12">
        <f>VLOOKUP($A120,Sheet1!$B$5:$AZ$428,4,FALSE)</f>
        <v>1334</v>
      </c>
      <c r="G120" s="12">
        <f>VLOOKUP($A120,Sheet1!$B$5:$AZ$428,5,FALSE)</f>
        <v>13274</v>
      </c>
      <c r="H120" s="12">
        <f>VLOOKUP($A120,Sheet1!$B$5:$AZ$428,6,FALSE)</f>
        <v>14776</v>
      </c>
      <c r="I120" s="12">
        <f>VLOOKUP($A120,Sheet1!$B$5:$AZ$428,7,FALSE)</f>
        <v>241978</v>
      </c>
      <c r="J120" s="12">
        <f>VLOOKUP($A120,Sheet1!$B$5:$AZ$428,8,FALSE)</f>
        <v>3132</v>
      </c>
      <c r="K120" s="12">
        <f>VLOOKUP($A120,Sheet1!$B$5:$AZ$428,9,FALSE)</f>
        <v>1845</v>
      </c>
      <c r="L120" s="12">
        <f>VLOOKUP($A120,Sheet1!$B$5:$AZ$428,10,FALSE)</f>
        <v>13944</v>
      </c>
      <c r="M120" s="12">
        <f>VLOOKUP($A120,Sheet1!$B$5:$AZ$428,11,FALSE)</f>
        <v>15846</v>
      </c>
      <c r="N120" s="12">
        <f>VLOOKUP($A120,Sheet1!$B$5:$AZ$428,12,FALSE)</f>
        <v>243004</v>
      </c>
      <c r="O120" s="12">
        <f>VLOOKUP($A120,Sheet1!$B$5:$AZ$428,13,FALSE)</f>
        <v>2871</v>
      </c>
      <c r="P120" s="12">
        <f>VLOOKUP($A120,Sheet1!$B$5:$AZ$428,14,FALSE)</f>
        <v>1688</v>
      </c>
      <c r="Q120" s="12">
        <f>VLOOKUP($A120,Sheet1!$B$5:$AZ$428,15,FALSE)</f>
        <v>13300</v>
      </c>
      <c r="R120" s="12">
        <f>VLOOKUP($A120,Sheet1!$B$5:$AZ$428,16,FALSE)</f>
        <v>15652</v>
      </c>
      <c r="S120" s="12">
        <f>VLOOKUP($A120,Sheet1!$B$5:$AZ$428,17,FALSE)</f>
        <v>245149</v>
      </c>
      <c r="T120" s="12">
        <f>VLOOKUP($A120,Sheet1!$B$5:$AZ$428,18,FALSE)</f>
        <v>4526</v>
      </c>
      <c r="U120" s="12">
        <f>VLOOKUP($A120,Sheet1!$B$5:$AZ$428,19,FALSE)</f>
        <v>1985</v>
      </c>
      <c r="V120" s="12">
        <f>VLOOKUP($A120,Sheet1!$B$5:$AZ$428,20,FALSE)</f>
        <v>13704</v>
      </c>
      <c r="W120" s="12">
        <f>VLOOKUP($A120,Sheet1!$B$5:$AZ$428,21,FALSE)</f>
        <v>16310</v>
      </c>
      <c r="X120" s="12">
        <f>VLOOKUP($A120,Sheet1!$B$5:$AZ$428,22,FALSE)</f>
        <v>246818</v>
      </c>
      <c r="Y120" s="12">
        <f>VLOOKUP($A120,Sheet1!$B$5:$AZ$428,23,FALSE)</f>
        <v>5332</v>
      </c>
      <c r="Z120" s="12">
        <f>VLOOKUP($A120,Sheet1!$B$5:$AZ$428,24,FALSE)</f>
        <v>1956</v>
      </c>
      <c r="AA120" s="12">
        <f>VLOOKUP($A120,Sheet1!$B$5:$AZ$428,25,FALSE)</f>
        <v>13331</v>
      </c>
      <c r="AB120" s="12">
        <f>VLOOKUP($A120,Sheet1!$B$5:$AZ$428,26,FALSE)</f>
        <v>16975</v>
      </c>
      <c r="AC120" s="12">
        <f>VLOOKUP($A120,Sheet1!$B$5:$AZ$428,27,FALSE)</f>
        <v>248697</v>
      </c>
      <c r="AD120" s="12">
        <f>VLOOKUP($A120,Sheet1!$B$5:$AZ$428,28,FALSE)</f>
        <v>5608</v>
      </c>
      <c r="AE120" s="12">
        <f>VLOOKUP($A120,Sheet1!$B$5:$AZ$428,29,FALSE)</f>
        <v>1777</v>
      </c>
      <c r="AF120" s="12">
        <f>VLOOKUP($A120,Sheet1!$B$5:$AZ$428,30,FALSE)</f>
        <v>13277</v>
      </c>
      <c r="AG120" s="12">
        <f>VLOOKUP($A120,Sheet1!$B$5:$AZ$428,31,FALSE)</f>
        <v>17436</v>
      </c>
      <c r="AH120" s="12">
        <f>VLOOKUP($A120,Sheet1!$B$5:$AZ$428,32,FALSE)</f>
        <v>248880</v>
      </c>
      <c r="AI120" s="12">
        <f>VLOOKUP($A120,Sheet1!$B$5:$AZ$428,33,FALSE)</f>
        <v>4742</v>
      </c>
      <c r="AJ120" s="12">
        <f>VLOOKUP($A120,Sheet1!$B$5:$AZ$428,34,FALSE)</f>
        <v>1707</v>
      </c>
      <c r="AK120" s="12">
        <f>VLOOKUP($A120,Sheet1!$B$5:$AZ$428,35,FALSE)</f>
        <v>15142</v>
      </c>
      <c r="AL120" s="12">
        <f>VLOOKUP($A120,Sheet1!$B$5:$AZ$428,36,FALSE)</f>
        <v>20130</v>
      </c>
      <c r="AM120" s="12">
        <f>VLOOKUP($A120,Sheet1!$B$5:$AZ$428,37,FALSE)</f>
        <v>250149</v>
      </c>
      <c r="AN120" s="12">
        <f>VLOOKUP($A120,Sheet1!$B$5:$AZ$428,38,FALSE)</f>
        <v>4631</v>
      </c>
      <c r="AO120" s="12">
        <f>VLOOKUP($A120,Sheet1!$B$5:$AZ$428,39,FALSE)</f>
        <v>1429</v>
      </c>
      <c r="AP120" s="12">
        <f>VLOOKUP($A120,Sheet1!$B$5:$AZ$428,40,FALSE)</f>
        <v>15919</v>
      </c>
      <c r="AQ120" s="12">
        <f>VLOOKUP($A120,Sheet1!$B$5:$AZ$428,41,FALSE)</f>
        <v>19955</v>
      </c>
      <c r="AR120" s="12">
        <f>VLOOKUP($A120,Sheet1!$B$5:$AZ$428,42,FALSE)</f>
        <v>251160</v>
      </c>
      <c r="AS120" s="12">
        <f>VLOOKUP($A120,Sheet1!$B$5:$AZ$428,43,FALSE)</f>
        <v>4345</v>
      </c>
      <c r="AT120" s="12">
        <f>VLOOKUP($A120,Sheet1!$B$5:$AZ$428,44,FALSE)</f>
        <v>1955</v>
      </c>
      <c r="AU120" s="12">
        <f>VLOOKUP($A120,Sheet1!$B$5:$AZ$428,45,FALSE)</f>
        <v>16911</v>
      </c>
      <c r="AV120" s="12">
        <f>VLOOKUP($A120,Sheet1!$B$5:$AZ$428,46,FALSE)</f>
        <v>20369</v>
      </c>
      <c r="AW120" s="12">
        <f>VLOOKUP($A120,Sheet1!$B$5:$AZ$428,47,FALSE)</f>
        <v>252338</v>
      </c>
      <c r="AX120" s="12">
        <f>VLOOKUP($A120,Sheet1!$B$5:$AZ$428,48,FALSE)</f>
        <v>4022</v>
      </c>
      <c r="AY120" s="12">
        <f>VLOOKUP($A120,Sheet1!$B$5:$AZ$428,49,FALSE)</f>
        <v>2304</v>
      </c>
      <c r="AZ120" s="12">
        <f>VLOOKUP($A120,Sheet1!$B$5:$AZ$428,50,FALSE)</f>
        <v>15499</v>
      </c>
      <c r="BA120" s="12">
        <f>VLOOKUP($A120,Sheet1!$B$5:$AZ$428,51,FALSE)</f>
        <v>17637</v>
      </c>
      <c r="BB120" s="12">
        <f>VLOOKUP($A120,Sheet1!$B$5:$BB$428,BB$4,FALSE)</f>
        <v>0</v>
      </c>
      <c r="BC120" s="12">
        <f>VLOOKUP($A120,Sheet1!$B$5:$BB$428,BC$4,FALSE)</f>
        <v>0</v>
      </c>
      <c r="BD120" s="12" t="e">
        <f>VLOOKUP($A120,Sheet1!$B$5:$BB$428,BD$4,FALSE)</f>
        <v>#REF!</v>
      </c>
      <c r="BE120" s="12" t="e">
        <f>VLOOKUP($A120,Sheet1!$B$5:$BB$428,BE$4,FALSE)</f>
        <v>#REF!</v>
      </c>
      <c r="BF120" s="12" t="e">
        <f>VLOOKUP($A120,Sheet1!$B$5:$BB$428,BF$4,FALSE)</f>
        <v>#REF!</v>
      </c>
      <c r="BG120" s="12" t="e">
        <f>VLOOKUP($A120,Sheet1!$B$5:$BB$428,BG$4,FALSE)</f>
        <v>#REF!</v>
      </c>
      <c r="BH120" s="12" t="e">
        <f>VLOOKUP($A120,Sheet1!$B$5:$BB$428,BH$4,FALSE)</f>
        <v>#REF!</v>
      </c>
      <c r="BI120" s="12" t="e">
        <f>VLOOKUP($A120,Sheet1!$B$5:$BB$428,BI$4,FALSE)</f>
        <v>#REF!</v>
      </c>
      <c r="BJ120" s="12" t="e">
        <f>VLOOKUP($A120,Sheet1!$B$5:$BB$428,BJ$4,FALSE)</f>
        <v>#REF!</v>
      </c>
      <c r="BK120" s="12" t="e">
        <f>VLOOKUP($A120,Sheet1!$B$5:$BB$428,BK$4,FALSE)</f>
        <v>#REF!</v>
      </c>
      <c r="BL120" s="12" t="e">
        <f>VLOOKUP($A120,Sheet1!$B$5:$BB$428,BL$4,FALSE)</f>
        <v>#REF!</v>
      </c>
      <c r="BM120" s="12" t="e">
        <f>VLOOKUP($A120,Sheet1!$B$5:$BB$428,BM$4,FALSE)</f>
        <v>#REF!</v>
      </c>
      <c r="BN120" s="12" t="e">
        <f>VLOOKUP($A120,Sheet1!$B$5:$BB$428,BN$4,FALSE)</f>
        <v>#REF!</v>
      </c>
      <c r="BO120" s="12" t="e">
        <f>VLOOKUP($A120,Sheet1!$B$5:$BB$428,BO$4,FALSE)</f>
        <v>#REF!</v>
      </c>
      <c r="BP120" s="12" t="e">
        <f>VLOOKUP($A120,Sheet1!$B$5:$BB$428,BP$4,FALSE)</f>
        <v>#REF!</v>
      </c>
      <c r="BQ120" s="12" t="e">
        <f>VLOOKUP($A120,Sheet1!$B$5:$BB$428,BQ$4,FALSE)</f>
        <v>#REF!</v>
      </c>
      <c r="BR120" s="12" t="e">
        <f>VLOOKUP($A120,Sheet1!$B$5:$BB$428,BR$4,FALSE)</f>
        <v>#REF!</v>
      </c>
      <c r="BS120" s="12" t="e">
        <f>VLOOKUP($A120,Sheet1!$B$5:$BB$428,BS$4,FALSE)</f>
        <v>#REF!</v>
      </c>
      <c r="BT120" s="12" t="e">
        <f>VLOOKUP($A120,Sheet1!$B$5:$BB$428,BT$4,FALSE)</f>
        <v>#REF!</v>
      </c>
      <c r="BU120" s="12" t="e">
        <f>VLOOKUP($A120,Sheet1!$B$5:$BB$428,BU$4,FALSE)</f>
        <v>#REF!</v>
      </c>
    </row>
    <row r="121" spans="1:73" x14ac:dyDescent="0.3">
      <c r="A121" t="s">
        <v>375</v>
      </c>
      <c r="B121" t="str">
        <f>VLOOKUP(A121,classifications!A$3:C$336,3,FALSE)</f>
        <v>Urban with Significant Rural</v>
      </c>
      <c r="D121" s="12">
        <f>VLOOKUP($A121,Sheet1!$B$5:$AZ$428,2,FALSE)</f>
        <v>91662</v>
      </c>
      <c r="E121" s="12">
        <f>VLOOKUP($A121,Sheet1!$B$5:$AZ$428,3,FALSE)</f>
        <v>407</v>
      </c>
      <c r="F121" s="12">
        <f>VLOOKUP($A121,Sheet1!$B$5:$AZ$428,4,FALSE)</f>
        <v>289</v>
      </c>
      <c r="G121" s="12">
        <f>VLOOKUP($A121,Sheet1!$B$5:$AZ$428,5,FALSE)</f>
        <v>5046</v>
      </c>
      <c r="H121" s="12">
        <f>VLOOKUP($A121,Sheet1!$B$5:$AZ$428,6,FALSE)</f>
        <v>5167</v>
      </c>
      <c r="I121" s="12">
        <f>VLOOKUP($A121,Sheet1!$B$5:$AZ$428,7,FALSE)</f>
        <v>92224</v>
      </c>
      <c r="J121" s="12">
        <f>VLOOKUP($A121,Sheet1!$B$5:$AZ$428,8,FALSE)</f>
        <v>345</v>
      </c>
      <c r="K121" s="12">
        <f>VLOOKUP($A121,Sheet1!$B$5:$AZ$428,9,FALSE)</f>
        <v>344</v>
      </c>
      <c r="L121" s="12">
        <f>VLOOKUP($A121,Sheet1!$B$5:$AZ$428,10,FALSE)</f>
        <v>5509</v>
      </c>
      <c r="M121" s="12">
        <f>VLOOKUP($A121,Sheet1!$B$5:$AZ$428,11,FALSE)</f>
        <v>5289</v>
      </c>
      <c r="N121" s="12">
        <f>VLOOKUP($A121,Sheet1!$B$5:$AZ$428,12,FALSE)</f>
        <v>92959</v>
      </c>
      <c r="O121" s="12">
        <f>VLOOKUP($A121,Sheet1!$B$5:$AZ$428,13,FALSE)</f>
        <v>313</v>
      </c>
      <c r="P121" s="12">
        <f>VLOOKUP($A121,Sheet1!$B$5:$AZ$428,14,FALSE)</f>
        <v>297</v>
      </c>
      <c r="Q121" s="12">
        <f>VLOOKUP($A121,Sheet1!$B$5:$AZ$428,15,FALSE)</f>
        <v>5306</v>
      </c>
      <c r="R121" s="12">
        <f>VLOOKUP($A121,Sheet1!$B$5:$AZ$428,16,FALSE)</f>
        <v>4976</v>
      </c>
      <c r="S121" s="12">
        <f>VLOOKUP($A121,Sheet1!$B$5:$AZ$428,17,FALSE)</f>
        <v>93680</v>
      </c>
      <c r="T121" s="12">
        <f>VLOOKUP($A121,Sheet1!$B$5:$AZ$428,18,FALSE)</f>
        <v>367</v>
      </c>
      <c r="U121" s="12">
        <f>VLOOKUP($A121,Sheet1!$B$5:$AZ$428,19,FALSE)</f>
        <v>240</v>
      </c>
      <c r="V121" s="12">
        <f>VLOOKUP($A121,Sheet1!$B$5:$AZ$428,20,FALSE)</f>
        <v>5380</v>
      </c>
      <c r="W121" s="12">
        <f>VLOOKUP($A121,Sheet1!$B$5:$AZ$428,21,FALSE)</f>
        <v>5253</v>
      </c>
      <c r="X121" s="12">
        <f>VLOOKUP($A121,Sheet1!$B$5:$AZ$428,22,FALSE)</f>
        <v>94395</v>
      </c>
      <c r="Y121" s="12">
        <f>VLOOKUP($A121,Sheet1!$B$5:$AZ$428,23,FALSE)</f>
        <v>419</v>
      </c>
      <c r="Z121" s="12">
        <f>VLOOKUP($A121,Sheet1!$B$5:$AZ$428,24,FALSE)</f>
        <v>226</v>
      </c>
      <c r="AA121" s="12">
        <f>VLOOKUP($A121,Sheet1!$B$5:$AZ$428,25,FALSE)</f>
        <v>5356</v>
      </c>
      <c r="AB121" s="12">
        <f>VLOOKUP($A121,Sheet1!$B$5:$AZ$428,26,FALSE)</f>
        <v>5360</v>
      </c>
      <c r="AC121" s="12">
        <f>VLOOKUP($A121,Sheet1!$B$5:$AZ$428,27,FALSE)</f>
        <v>94882</v>
      </c>
      <c r="AD121" s="12">
        <f>VLOOKUP($A121,Sheet1!$B$5:$AZ$428,28,FALSE)</f>
        <v>413</v>
      </c>
      <c r="AE121" s="12">
        <f>VLOOKUP($A121,Sheet1!$B$5:$AZ$428,29,FALSE)</f>
        <v>154</v>
      </c>
      <c r="AF121" s="12">
        <f>VLOOKUP($A121,Sheet1!$B$5:$AZ$428,30,FALSE)</f>
        <v>5348</v>
      </c>
      <c r="AG121" s="12">
        <f>VLOOKUP($A121,Sheet1!$B$5:$AZ$428,31,FALSE)</f>
        <v>5353</v>
      </c>
      <c r="AH121" s="12">
        <f>VLOOKUP($A121,Sheet1!$B$5:$AZ$428,32,FALSE)</f>
        <v>95465</v>
      </c>
      <c r="AI121" s="12">
        <f>VLOOKUP($A121,Sheet1!$B$5:$AZ$428,33,FALSE)</f>
        <v>369</v>
      </c>
      <c r="AJ121" s="12">
        <f>VLOOKUP($A121,Sheet1!$B$5:$AZ$428,34,FALSE)</f>
        <v>247</v>
      </c>
      <c r="AK121" s="12">
        <f>VLOOKUP($A121,Sheet1!$B$5:$AZ$428,35,FALSE)</f>
        <v>5956</v>
      </c>
      <c r="AL121" s="12">
        <f>VLOOKUP($A121,Sheet1!$B$5:$AZ$428,36,FALSE)</f>
        <v>5720</v>
      </c>
      <c r="AM121" s="12">
        <f>VLOOKUP($A121,Sheet1!$B$5:$AZ$428,37,FALSE)</f>
        <v>96293</v>
      </c>
      <c r="AN121" s="12">
        <f>VLOOKUP($A121,Sheet1!$B$5:$AZ$428,38,FALSE)</f>
        <v>432</v>
      </c>
      <c r="AO121" s="12">
        <f>VLOOKUP($A121,Sheet1!$B$5:$AZ$428,39,FALSE)</f>
        <v>269</v>
      </c>
      <c r="AP121" s="12">
        <f>VLOOKUP($A121,Sheet1!$B$5:$AZ$428,40,FALSE)</f>
        <v>6320</v>
      </c>
      <c r="AQ121" s="12">
        <f>VLOOKUP($A121,Sheet1!$B$5:$AZ$428,41,FALSE)</f>
        <v>5740</v>
      </c>
      <c r="AR121" s="12">
        <f>VLOOKUP($A121,Sheet1!$B$5:$AZ$428,42,FALSE)</f>
        <v>97073</v>
      </c>
      <c r="AS121" s="12">
        <f>VLOOKUP($A121,Sheet1!$B$5:$AZ$428,43,FALSE)</f>
        <v>364</v>
      </c>
      <c r="AT121" s="12">
        <f>VLOOKUP($A121,Sheet1!$B$5:$AZ$428,44,FALSE)</f>
        <v>259</v>
      </c>
      <c r="AU121" s="12">
        <f>VLOOKUP($A121,Sheet1!$B$5:$AZ$428,45,FALSE)</f>
        <v>6177</v>
      </c>
      <c r="AV121" s="12">
        <f>VLOOKUP($A121,Sheet1!$B$5:$AZ$428,46,FALSE)</f>
        <v>5728</v>
      </c>
      <c r="AW121" s="12">
        <f>VLOOKUP($A121,Sheet1!$B$5:$AZ$428,47,FALSE)</f>
        <v>97608</v>
      </c>
      <c r="AX121" s="12">
        <f>VLOOKUP($A121,Sheet1!$B$5:$AZ$428,48,FALSE)</f>
        <v>324</v>
      </c>
      <c r="AY121" s="12">
        <f>VLOOKUP($A121,Sheet1!$B$5:$AZ$428,49,FALSE)</f>
        <v>290</v>
      </c>
      <c r="AZ121" s="12">
        <f>VLOOKUP($A121,Sheet1!$B$5:$AZ$428,50,FALSE)</f>
        <v>5234</v>
      </c>
      <c r="BA121" s="12">
        <f>VLOOKUP($A121,Sheet1!$B$5:$AZ$428,51,FALSE)</f>
        <v>4999</v>
      </c>
      <c r="BB121" s="12">
        <f>VLOOKUP($A121,Sheet1!$B$5:$BB$428,BB$4,FALSE)</f>
        <v>0</v>
      </c>
      <c r="BC121" s="12">
        <f>VLOOKUP($A121,Sheet1!$B$5:$BB$428,BC$4,FALSE)</f>
        <v>0</v>
      </c>
      <c r="BD121" s="12" t="e">
        <f>VLOOKUP($A121,Sheet1!$B$5:$BB$428,BD$4,FALSE)</f>
        <v>#REF!</v>
      </c>
      <c r="BE121" s="12" t="e">
        <f>VLOOKUP($A121,Sheet1!$B$5:$BB$428,BE$4,FALSE)</f>
        <v>#REF!</v>
      </c>
      <c r="BF121" s="12" t="e">
        <f>VLOOKUP($A121,Sheet1!$B$5:$BB$428,BF$4,FALSE)</f>
        <v>#REF!</v>
      </c>
      <c r="BG121" s="12" t="e">
        <f>VLOOKUP($A121,Sheet1!$B$5:$BB$428,BG$4,FALSE)</f>
        <v>#REF!</v>
      </c>
      <c r="BH121" s="12" t="e">
        <f>VLOOKUP($A121,Sheet1!$B$5:$BB$428,BH$4,FALSE)</f>
        <v>#REF!</v>
      </c>
      <c r="BI121" s="12" t="e">
        <f>VLOOKUP($A121,Sheet1!$B$5:$BB$428,BI$4,FALSE)</f>
        <v>#REF!</v>
      </c>
      <c r="BJ121" s="12" t="e">
        <f>VLOOKUP($A121,Sheet1!$B$5:$BB$428,BJ$4,FALSE)</f>
        <v>#REF!</v>
      </c>
      <c r="BK121" s="12" t="e">
        <f>VLOOKUP($A121,Sheet1!$B$5:$BB$428,BK$4,FALSE)</f>
        <v>#REF!</v>
      </c>
      <c r="BL121" s="12" t="e">
        <f>VLOOKUP($A121,Sheet1!$B$5:$BB$428,BL$4,FALSE)</f>
        <v>#REF!</v>
      </c>
      <c r="BM121" s="12" t="e">
        <f>VLOOKUP($A121,Sheet1!$B$5:$BB$428,BM$4,FALSE)</f>
        <v>#REF!</v>
      </c>
      <c r="BN121" s="12" t="e">
        <f>VLOOKUP($A121,Sheet1!$B$5:$BB$428,BN$4,FALSE)</f>
        <v>#REF!</v>
      </c>
      <c r="BO121" s="12" t="e">
        <f>VLOOKUP($A121,Sheet1!$B$5:$BB$428,BO$4,FALSE)</f>
        <v>#REF!</v>
      </c>
      <c r="BP121" s="12" t="e">
        <f>VLOOKUP($A121,Sheet1!$B$5:$BB$428,BP$4,FALSE)</f>
        <v>#REF!</v>
      </c>
      <c r="BQ121" s="12" t="e">
        <f>VLOOKUP($A121,Sheet1!$B$5:$BB$428,BQ$4,FALSE)</f>
        <v>#REF!</v>
      </c>
      <c r="BR121" s="12" t="e">
        <f>VLOOKUP($A121,Sheet1!$B$5:$BB$428,BR$4,FALSE)</f>
        <v>#REF!</v>
      </c>
      <c r="BS121" s="12" t="e">
        <f>VLOOKUP($A121,Sheet1!$B$5:$BB$428,BS$4,FALSE)</f>
        <v>#REF!</v>
      </c>
      <c r="BT121" s="12" t="e">
        <f>VLOOKUP($A121,Sheet1!$B$5:$BB$428,BT$4,FALSE)</f>
        <v>#REF!</v>
      </c>
      <c r="BU121" s="12" t="e">
        <f>VLOOKUP($A121,Sheet1!$B$5:$BB$428,BU$4,FALSE)</f>
        <v>#REF!</v>
      </c>
    </row>
    <row r="122" spans="1:73" x14ac:dyDescent="0.3">
      <c r="A122" t="s">
        <v>377</v>
      </c>
      <c r="B122" t="str">
        <f>VLOOKUP(A122,classifications!A$3:C$336,3,FALSE)</f>
        <v>Predominantly Urban</v>
      </c>
      <c r="D122" s="12">
        <f>VLOOKUP($A122,Sheet1!$B$5:$AZ$428,2,FALSE)</f>
        <v>92088</v>
      </c>
      <c r="E122" s="12">
        <f>VLOOKUP($A122,Sheet1!$B$5:$AZ$428,3,FALSE)</f>
        <v>259</v>
      </c>
      <c r="F122" s="12">
        <f>VLOOKUP($A122,Sheet1!$B$5:$AZ$428,4,FALSE)</f>
        <v>160</v>
      </c>
      <c r="G122" s="12">
        <f>VLOOKUP($A122,Sheet1!$B$5:$AZ$428,5,FALSE)</f>
        <v>2040</v>
      </c>
      <c r="H122" s="12">
        <f>VLOOKUP($A122,Sheet1!$B$5:$AZ$428,6,FALSE)</f>
        <v>2065</v>
      </c>
      <c r="I122" s="12">
        <f>VLOOKUP($A122,Sheet1!$B$5:$AZ$428,7,FALSE)</f>
        <v>92261</v>
      </c>
      <c r="J122" s="12">
        <f>VLOOKUP($A122,Sheet1!$B$5:$AZ$428,8,FALSE)</f>
        <v>161</v>
      </c>
      <c r="K122" s="12">
        <f>VLOOKUP($A122,Sheet1!$B$5:$AZ$428,9,FALSE)</f>
        <v>178</v>
      </c>
      <c r="L122" s="12">
        <f>VLOOKUP($A122,Sheet1!$B$5:$AZ$428,10,FALSE)</f>
        <v>2058</v>
      </c>
      <c r="M122" s="12">
        <f>VLOOKUP($A122,Sheet1!$B$5:$AZ$428,11,FALSE)</f>
        <v>2119</v>
      </c>
      <c r="N122" s="12">
        <f>VLOOKUP($A122,Sheet1!$B$5:$AZ$428,12,FALSE)</f>
        <v>92662</v>
      </c>
      <c r="O122" s="12">
        <f>VLOOKUP($A122,Sheet1!$B$5:$AZ$428,13,FALSE)</f>
        <v>264</v>
      </c>
      <c r="P122" s="12">
        <f>VLOOKUP($A122,Sheet1!$B$5:$AZ$428,14,FALSE)</f>
        <v>141</v>
      </c>
      <c r="Q122" s="12">
        <f>VLOOKUP($A122,Sheet1!$B$5:$AZ$428,15,FALSE)</f>
        <v>2312</v>
      </c>
      <c r="R122" s="12">
        <f>VLOOKUP($A122,Sheet1!$B$5:$AZ$428,16,FALSE)</f>
        <v>2220</v>
      </c>
      <c r="S122" s="12">
        <f>VLOOKUP($A122,Sheet1!$B$5:$AZ$428,17,FALSE)</f>
        <v>92606</v>
      </c>
      <c r="T122" s="12">
        <f>VLOOKUP($A122,Sheet1!$B$5:$AZ$428,18,FALSE)</f>
        <v>195</v>
      </c>
      <c r="U122" s="12">
        <f>VLOOKUP($A122,Sheet1!$B$5:$AZ$428,19,FALSE)</f>
        <v>151</v>
      </c>
      <c r="V122" s="12">
        <f>VLOOKUP($A122,Sheet1!$B$5:$AZ$428,20,FALSE)</f>
        <v>2162</v>
      </c>
      <c r="W122" s="12">
        <f>VLOOKUP($A122,Sheet1!$B$5:$AZ$428,21,FALSE)</f>
        <v>2457</v>
      </c>
      <c r="X122" s="12">
        <f>VLOOKUP($A122,Sheet1!$B$5:$AZ$428,22,FALSE)</f>
        <v>92498</v>
      </c>
      <c r="Y122" s="12">
        <f>VLOOKUP($A122,Sheet1!$B$5:$AZ$428,23,FALSE)</f>
        <v>223</v>
      </c>
      <c r="Z122" s="12">
        <f>VLOOKUP($A122,Sheet1!$B$5:$AZ$428,24,FALSE)</f>
        <v>123</v>
      </c>
      <c r="AA122" s="12">
        <f>VLOOKUP($A122,Sheet1!$B$5:$AZ$428,25,FALSE)</f>
        <v>2137</v>
      </c>
      <c r="AB122" s="12">
        <f>VLOOKUP($A122,Sheet1!$B$5:$AZ$428,26,FALSE)</f>
        <v>2281</v>
      </c>
      <c r="AC122" s="12">
        <f>VLOOKUP($A122,Sheet1!$B$5:$AZ$428,27,FALSE)</f>
        <v>92845</v>
      </c>
      <c r="AD122" s="12">
        <f>VLOOKUP($A122,Sheet1!$B$5:$AZ$428,28,FALSE)</f>
        <v>276</v>
      </c>
      <c r="AE122" s="12">
        <f>VLOOKUP($A122,Sheet1!$B$5:$AZ$428,29,FALSE)</f>
        <v>82</v>
      </c>
      <c r="AF122" s="12">
        <f>VLOOKUP($A122,Sheet1!$B$5:$AZ$428,30,FALSE)</f>
        <v>2341</v>
      </c>
      <c r="AG122" s="12">
        <f>VLOOKUP($A122,Sheet1!$B$5:$AZ$428,31,FALSE)</f>
        <v>2257</v>
      </c>
      <c r="AH122" s="12">
        <f>VLOOKUP($A122,Sheet1!$B$5:$AZ$428,32,FALSE)</f>
        <v>93019</v>
      </c>
      <c r="AI122" s="12">
        <f>VLOOKUP($A122,Sheet1!$B$5:$AZ$428,33,FALSE)</f>
        <v>266</v>
      </c>
      <c r="AJ122" s="12">
        <f>VLOOKUP($A122,Sheet1!$B$5:$AZ$428,34,FALSE)</f>
        <v>113</v>
      </c>
      <c r="AK122" s="12">
        <f>VLOOKUP($A122,Sheet1!$B$5:$AZ$428,35,FALSE)</f>
        <v>2603</v>
      </c>
      <c r="AL122" s="12">
        <f>VLOOKUP($A122,Sheet1!$B$5:$AZ$428,36,FALSE)</f>
        <v>2578</v>
      </c>
      <c r="AM122" s="12">
        <f>VLOOKUP($A122,Sheet1!$B$5:$AZ$428,37,FALSE)</f>
        <v>93242</v>
      </c>
      <c r="AN122" s="12">
        <f>VLOOKUP($A122,Sheet1!$B$5:$AZ$428,38,FALSE)</f>
        <v>292</v>
      </c>
      <c r="AO122" s="12">
        <f>VLOOKUP($A122,Sheet1!$B$5:$AZ$428,39,FALSE)</f>
        <v>58</v>
      </c>
      <c r="AP122" s="12">
        <f>VLOOKUP($A122,Sheet1!$B$5:$AZ$428,40,FALSE)</f>
        <v>2837</v>
      </c>
      <c r="AQ122" s="12">
        <f>VLOOKUP($A122,Sheet1!$B$5:$AZ$428,41,FALSE)</f>
        <v>2831</v>
      </c>
      <c r="AR122" s="12">
        <f>VLOOKUP($A122,Sheet1!$B$5:$AZ$428,42,FALSE)</f>
        <v>93663</v>
      </c>
      <c r="AS122" s="12">
        <f>VLOOKUP($A122,Sheet1!$B$5:$AZ$428,43,FALSE)</f>
        <v>394</v>
      </c>
      <c r="AT122" s="12">
        <f>VLOOKUP($A122,Sheet1!$B$5:$AZ$428,44,FALSE)</f>
        <v>79</v>
      </c>
      <c r="AU122" s="12">
        <f>VLOOKUP($A122,Sheet1!$B$5:$AZ$428,45,FALSE)</f>
        <v>3059</v>
      </c>
      <c r="AV122" s="12">
        <f>VLOOKUP($A122,Sheet1!$B$5:$AZ$428,46,FALSE)</f>
        <v>2958</v>
      </c>
      <c r="AW122" s="12">
        <f>VLOOKUP($A122,Sheet1!$B$5:$AZ$428,47,FALSE)</f>
        <v>93836</v>
      </c>
      <c r="AX122" s="12">
        <f>VLOOKUP($A122,Sheet1!$B$5:$AZ$428,48,FALSE)</f>
        <v>406</v>
      </c>
      <c r="AY122" s="12">
        <f>VLOOKUP($A122,Sheet1!$B$5:$AZ$428,49,FALSE)</f>
        <v>87</v>
      </c>
      <c r="AZ122" s="12">
        <f>VLOOKUP($A122,Sheet1!$B$5:$AZ$428,50,FALSE)</f>
        <v>2640</v>
      </c>
      <c r="BA122" s="12">
        <f>VLOOKUP($A122,Sheet1!$B$5:$AZ$428,51,FALSE)</f>
        <v>2660</v>
      </c>
      <c r="BB122" s="12">
        <f>VLOOKUP($A122,Sheet1!$B$5:$BB$428,BB$4,FALSE)</f>
        <v>0</v>
      </c>
      <c r="BC122" s="12">
        <f>VLOOKUP($A122,Sheet1!$B$5:$BB$428,BC$4,FALSE)</f>
        <v>0</v>
      </c>
      <c r="BD122" s="12" t="e">
        <f>VLOOKUP($A122,Sheet1!$B$5:$BB$428,BD$4,FALSE)</f>
        <v>#REF!</v>
      </c>
      <c r="BE122" s="12" t="e">
        <f>VLOOKUP($A122,Sheet1!$B$5:$BB$428,BE$4,FALSE)</f>
        <v>#REF!</v>
      </c>
      <c r="BF122" s="12" t="e">
        <f>VLOOKUP($A122,Sheet1!$B$5:$BB$428,BF$4,FALSE)</f>
        <v>#REF!</v>
      </c>
      <c r="BG122" s="12" t="e">
        <f>VLOOKUP($A122,Sheet1!$B$5:$BB$428,BG$4,FALSE)</f>
        <v>#REF!</v>
      </c>
      <c r="BH122" s="12" t="e">
        <f>VLOOKUP($A122,Sheet1!$B$5:$BB$428,BH$4,FALSE)</f>
        <v>#REF!</v>
      </c>
      <c r="BI122" s="12" t="e">
        <f>VLOOKUP($A122,Sheet1!$B$5:$BB$428,BI$4,FALSE)</f>
        <v>#REF!</v>
      </c>
      <c r="BJ122" s="12" t="e">
        <f>VLOOKUP($A122,Sheet1!$B$5:$BB$428,BJ$4,FALSE)</f>
        <v>#REF!</v>
      </c>
      <c r="BK122" s="12" t="e">
        <f>VLOOKUP($A122,Sheet1!$B$5:$BB$428,BK$4,FALSE)</f>
        <v>#REF!</v>
      </c>
      <c r="BL122" s="12" t="e">
        <f>VLOOKUP($A122,Sheet1!$B$5:$BB$428,BL$4,FALSE)</f>
        <v>#REF!</v>
      </c>
      <c r="BM122" s="12" t="e">
        <f>VLOOKUP($A122,Sheet1!$B$5:$BB$428,BM$4,FALSE)</f>
        <v>#REF!</v>
      </c>
      <c r="BN122" s="12" t="e">
        <f>VLOOKUP($A122,Sheet1!$B$5:$BB$428,BN$4,FALSE)</f>
        <v>#REF!</v>
      </c>
      <c r="BO122" s="12" t="e">
        <f>VLOOKUP($A122,Sheet1!$B$5:$BB$428,BO$4,FALSE)</f>
        <v>#REF!</v>
      </c>
      <c r="BP122" s="12" t="e">
        <f>VLOOKUP($A122,Sheet1!$B$5:$BB$428,BP$4,FALSE)</f>
        <v>#REF!</v>
      </c>
      <c r="BQ122" s="12" t="e">
        <f>VLOOKUP($A122,Sheet1!$B$5:$BB$428,BQ$4,FALSE)</f>
        <v>#REF!</v>
      </c>
      <c r="BR122" s="12" t="e">
        <f>VLOOKUP($A122,Sheet1!$B$5:$BB$428,BR$4,FALSE)</f>
        <v>#REF!</v>
      </c>
      <c r="BS122" s="12" t="e">
        <f>VLOOKUP($A122,Sheet1!$B$5:$BB$428,BS$4,FALSE)</f>
        <v>#REF!</v>
      </c>
      <c r="BT122" s="12" t="e">
        <f>VLOOKUP($A122,Sheet1!$B$5:$BB$428,BT$4,FALSE)</f>
        <v>#REF!</v>
      </c>
      <c r="BU122" s="12" t="e">
        <f>VLOOKUP($A122,Sheet1!$B$5:$BB$428,BU$4,FALSE)</f>
        <v>#REF!</v>
      </c>
    </row>
    <row r="123" spans="1:73" x14ac:dyDescent="0.3">
      <c r="A123" t="s">
        <v>379</v>
      </c>
      <c r="B123" t="str">
        <f>VLOOKUP(A123,classifications!A$3:C$336,3,FALSE)</f>
        <v>Predominantly Urban</v>
      </c>
      <c r="D123" s="12">
        <f>VLOOKUP($A123,Sheet1!$B$5:$AZ$428,2,FALSE)</f>
        <v>90173</v>
      </c>
      <c r="E123" s="12">
        <f>VLOOKUP($A123,Sheet1!$B$5:$AZ$428,3,FALSE)</f>
        <v>426</v>
      </c>
      <c r="F123" s="12">
        <f>VLOOKUP($A123,Sheet1!$B$5:$AZ$428,4,FALSE)</f>
        <v>558</v>
      </c>
      <c r="G123" s="12">
        <f>VLOOKUP($A123,Sheet1!$B$5:$AZ$428,5,FALSE)</f>
        <v>4315</v>
      </c>
      <c r="H123" s="12">
        <f>VLOOKUP($A123,Sheet1!$B$5:$AZ$428,6,FALSE)</f>
        <v>4079</v>
      </c>
      <c r="I123" s="12">
        <f>VLOOKUP($A123,Sheet1!$B$5:$AZ$428,7,FALSE)</f>
        <v>90377</v>
      </c>
      <c r="J123" s="12">
        <f>VLOOKUP($A123,Sheet1!$B$5:$AZ$428,8,FALSE)</f>
        <v>395</v>
      </c>
      <c r="K123" s="12">
        <f>VLOOKUP($A123,Sheet1!$B$5:$AZ$428,9,FALSE)</f>
        <v>416</v>
      </c>
      <c r="L123" s="12">
        <f>VLOOKUP($A123,Sheet1!$B$5:$AZ$428,10,FALSE)</f>
        <v>4495</v>
      </c>
      <c r="M123" s="12">
        <f>VLOOKUP($A123,Sheet1!$B$5:$AZ$428,11,FALSE)</f>
        <v>4479</v>
      </c>
      <c r="N123" s="12">
        <f>VLOOKUP($A123,Sheet1!$B$5:$AZ$428,12,FALSE)</f>
        <v>90906</v>
      </c>
      <c r="O123" s="12">
        <f>VLOOKUP($A123,Sheet1!$B$5:$AZ$428,13,FALSE)</f>
        <v>416</v>
      </c>
      <c r="P123" s="12">
        <f>VLOOKUP($A123,Sheet1!$B$5:$AZ$428,14,FALSE)</f>
        <v>349</v>
      </c>
      <c r="Q123" s="12">
        <f>VLOOKUP($A123,Sheet1!$B$5:$AZ$428,15,FALSE)</f>
        <v>4353</v>
      </c>
      <c r="R123" s="12">
        <f>VLOOKUP($A123,Sheet1!$B$5:$AZ$428,16,FALSE)</f>
        <v>4161</v>
      </c>
      <c r="S123" s="12">
        <f>VLOOKUP($A123,Sheet1!$B$5:$AZ$428,17,FALSE)</f>
        <v>91360</v>
      </c>
      <c r="T123" s="12">
        <f>VLOOKUP($A123,Sheet1!$B$5:$AZ$428,18,FALSE)</f>
        <v>448</v>
      </c>
      <c r="U123" s="12">
        <f>VLOOKUP($A123,Sheet1!$B$5:$AZ$428,19,FALSE)</f>
        <v>241</v>
      </c>
      <c r="V123" s="12">
        <f>VLOOKUP($A123,Sheet1!$B$5:$AZ$428,20,FALSE)</f>
        <v>4446</v>
      </c>
      <c r="W123" s="12">
        <f>VLOOKUP($A123,Sheet1!$B$5:$AZ$428,21,FALSE)</f>
        <v>4435</v>
      </c>
      <c r="X123" s="12">
        <f>VLOOKUP($A123,Sheet1!$B$5:$AZ$428,22,FALSE)</f>
        <v>91937</v>
      </c>
      <c r="Y123" s="12">
        <f>VLOOKUP($A123,Sheet1!$B$5:$AZ$428,23,FALSE)</f>
        <v>500</v>
      </c>
      <c r="Z123" s="12">
        <f>VLOOKUP($A123,Sheet1!$B$5:$AZ$428,24,FALSE)</f>
        <v>230</v>
      </c>
      <c r="AA123" s="12">
        <f>VLOOKUP($A123,Sheet1!$B$5:$AZ$428,25,FALSE)</f>
        <v>4502</v>
      </c>
      <c r="AB123" s="12">
        <f>VLOOKUP($A123,Sheet1!$B$5:$AZ$428,26,FALSE)</f>
        <v>4230</v>
      </c>
      <c r="AC123" s="12">
        <f>VLOOKUP($A123,Sheet1!$B$5:$AZ$428,27,FALSE)</f>
        <v>92903</v>
      </c>
      <c r="AD123" s="12">
        <f>VLOOKUP($A123,Sheet1!$B$5:$AZ$428,28,FALSE)</f>
        <v>607</v>
      </c>
      <c r="AE123" s="12">
        <f>VLOOKUP($A123,Sheet1!$B$5:$AZ$428,29,FALSE)</f>
        <v>228</v>
      </c>
      <c r="AF123" s="12">
        <f>VLOOKUP($A123,Sheet1!$B$5:$AZ$428,30,FALSE)</f>
        <v>4535</v>
      </c>
      <c r="AG123" s="12">
        <f>VLOOKUP($A123,Sheet1!$B$5:$AZ$428,31,FALSE)</f>
        <v>4045</v>
      </c>
      <c r="AH123" s="12">
        <f>VLOOKUP($A123,Sheet1!$B$5:$AZ$428,32,FALSE)</f>
        <v>92813</v>
      </c>
      <c r="AI123" s="12">
        <f>VLOOKUP($A123,Sheet1!$B$5:$AZ$428,33,FALSE)</f>
        <v>522</v>
      </c>
      <c r="AJ123" s="12">
        <f>VLOOKUP($A123,Sheet1!$B$5:$AZ$428,34,FALSE)</f>
        <v>239</v>
      </c>
      <c r="AK123" s="12">
        <f>VLOOKUP($A123,Sheet1!$B$5:$AZ$428,35,FALSE)</f>
        <v>4384</v>
      </c>
      <c r="AL123" s="12">
        <f>VLOOKUP($A123,Sheet1!$B$5:$AZ$428,36,FALSE)</f>
        <v>4827</v>
      </c>
      <c r="AM123" s="12">
        <f>VLOOKUP($A123,Sheet1!$B$5:$AZ$428,37,FALSE)</f>
        <v>92855</v>
      </c>
      <c r="AN123" s="12">
        <f>VLOOKUP($A123,Sheet1!$B$5:$AZ$428,38,FALSE)</f>
        <v>498</v>
      </c>
      <c r="AO123" s="12">
        <f>VLOOKUP($A123,Sheet1!$B$5:$AZ$428,39,FALSE)</f>
        <v>331</v>
      </c>
      <c r="AP123" s="12">
        <f>VLOOKUP($A123,Sheet1!$B$5:$AZ$428,40,FALSE)</f>
        <v>4517</v>
      </c>
      <c r="AQ123" s="12">
        <f>VLOOKUP($A123,Sheet1!$B$5:$AZ$428,41,FALSE)</f>
        <v>4683</v>
      </c>
      <c r="AR123" s="12">
        <f>VLOOKUP($A123,Sheet1!$B$5:$AZ$428,42,FALSE)</f>
        <v>92661</v>
      </c>
      <c r="AS123" s="12">
        <f>VLOOKUP($A123,Sheet1!$B$5:$AZ$428,43,FALSE)</f>
        <v>461</v>
      </c>
      <c r="AT123" s="12">
        <f>VLOOKUP($A123,Sheet1!$B$5:$AZ$428,44,FALSE)</f>
        <v>357</v>
      </c>
      <c r="AU123" s="12">
        <f>VLOOKUP($A123,Sheet1!$B$5:$AZ$428,45,FALSE)</f>
        <v>4470</v>
      </c>
      <c r="AV123" s="12">
        <f>VLOOKUP($A123,Sheet1!$B$5:$AZ$428,46,FALSE)</f>
        <v>4836</v>
      </c>
      <c r="AW123" s="12">
        <f>VLOOKUP($A123,Sheet1!$B$5:$AZ$428,47,FALSE)</f>
        <v>92554</v>
      </c>
      <c r="AX123" s="12">
        <f>VLOOKUP($A123,Sheet1!$B$5:$AZ$428,48,FALSE)</f>
        <v>423</v>
      </c>
      <c r="AY123" s="12">
        <f>VLOOKUP($A123,Sheet1!$B$5:$AZ$428,49,FALSE)</f>
        <v>398</v>
      </c>
      <c r="AZ123" s="12">
        <f>VLOOKUP($A123,Sheet1!$B$5:$AZ$428,50,FALSE)</f>
        <v>4186</v>
      </c>
      <c r="BA123" s="12">
        <f>VLOOKUP($A123,Sheet1!$B$5:$AZ$428,51,FALSE)</f>
        <v>4286</v>
      </c>
      <c r="BB123" s="12">
        <f>VLOOKUP($A123,Sheet1!$B$5:$BB$428,BB$4,FALSE)</f>
        <v>0</v>
      </c>
      <c r="BC123" s="12">
        <f>VLOOKUP($A123,Sheet1!$B$5:$BB$428,BC$4,FALSE)</f>
        <v>0</v>
      </c>
      <c r="BD123" s="12" t="e">
        <f>VLOOKUP($A123,Sheet1!$B$5:$BB$428,BD$4,FALSE)</f>
        <v>#REF!</v>
      </c>
      <c r="BE123" s="12" t="e">
        <f>VLOOKUP($A123,Sheet1!$B$5:$BB$428,BE$4,FALSE)</f>
        <v>#REF!</v>
      </c>
      <c r="BF123" s="12" t="e">
        <f>VLOOKUP($A123,Sheet1!$B$5:$BB$428,BF$4,FALSE)</f>
        <v>#REF!</v>
      </c>
      <c r="BG123" s="12" t="e">
        <f>VLOOKUP($A123,Sheet1!$B$5:$BB$428,BG$4,FALSE)</f>
        <v>#REF!</v>
      </c>
      <c r="BH123" s="12" t="e">
        <f>VLOOKUP($A123,Sheet1!$B$5:$BB$428,BH$4,FALSE)</f>
        <v>#REF!</v>
      </c>
      <c r="BI123" s="12" t="e">
        <f>VLOOKUP($A123,Sheet1!$B$5:$BB$428,BI$4,FALSE)</f>
        <v>#REF!</v>
      </c>
      <c r="BJ123" s="12" t="e">
        <f>VLOOKUP($A123,Sheet1!$B$5:$BB$428,BJ$4,FALSE)</f>
        <v>#REF!</v>
      </c>
      <c r="BK123" s="12" t="e">
        <f>VLOOKUP($A123,Sheet1!$B$5:$BB$428,BK$4,FALSE)</f>
        <v>#REF!</v>
      </c>
      <c r="BL123" s="12" t="e">
        <f>VLOOKUP($A123,Sheet1!$B$5:$BB$428,BL$4,FALSE)</f>
        <v>#REF!</v>
      </c>
      <c r="BM123" s="12" t="e">
        <f>VLOOKUP($A123,Sheet1!$B$5:$BB$428,BM$4,FALSE)</f>
        <v>#REF!</v>
      </c>
      <c r="BN123" s="12" t="e">
        <f>VLOOKUP($A123,Sheet1!$B$5:$BB$428,BN$4,FALSE)</f>
        <v>#REF!</v>
      </c>
      <c r="BO123" s="12" t="e">
        <f>VLOOKUP($A123,Sheet1!$B$5:$BB$428,BO$4,FALSE)</f>
        <v>#REF!</v>
      </c>
      <c r="BP123" s="12" t="e">
        <f>VLOOKUP($A123,Sheet1!$B$5:$BB$428,BP$4,FALSE)</f>
        <v>#REF!</v>
      </c>
      <c r="BQ123" s="12" t="e">
        <f>VLOOKUP($A123,Sheet1!$B$5:$BB$428,BQ$4,FALSE)</f>
        <v>#REF!</v>
      </c>
      <c r="BR123" s="12" t="e">
        <f>VLOOKUP($A123,Sheet1!$B$5:$BB$428,BR$4,FALSE)</f>
        <v>#REF!</v>
      </c>
      <c r="BS123" s="12" t="e">
        <f>VLOOKUP($A123,Sheet1!$B$5:$BB$428,BS$4,FALSE)</f>
        <v>#REF!</v>
      </c>
      <c r="BT123" s="12" t="e">
        <f>VLOOKUP($A123,Sheet1!$B$5:$BB$428,BT$4,FALSE)</f>
        <v>#REF!</v>
      </c>
      <c r="BU123" s="12" t="e">
        <f>VLOOKUP($A123,Sheet1!$B$5:$BB$428,BU$4,FALSE)</f>
        <v>#REF!</v>
      </c>
    </row>
    <row r="124" spans="1:73" x14ac:dyDescent="0.3">
      <c r="A124" t="s">
        <v>381</v>
      </c>
      <c r="B124" t="str">
        <f>VLOOKUP(A124,classifications!A$3:C$336,3,FALSE)</f>
        <v>Predominantly Urban</v>
      </c>
      <c r="D124" s="12">
        <f>VLOOKUP($A124,Sheet1!$B$5:$AZ$428,2,FALSE)</f>
        <v>120783</v>
      </c>
      <c r="E124" s="12">
        <f>VLOOKUP($A124,Sheet1!$B$5:$AZ$428,3,FALSE)</f>
        <v>308</v>
      </c>
      <c r="F124" s="12">
        <f>VLOOKUP($A124,Sheet1!$B$5:$AZ$428,4,FALSE)</f>
        <v>202</v>
      </c>
      <c r="G124" s="12">
        <f>VLOOKUP($A124,Sheet1!$B$5:$AZ$428,5,FALSE)</f>
        <v>4990</v>
      </c>
      <c r="H124" s="12">
        <f>VLOOKUP($A124,Sheet1!$B$5:$AZ$428,6,FALSE)</f>
        <v>4860</v>
      </c>
      <c r="I124" s="12">
        <f>VLOOKUP($A124,Sheet1!$B$5:$AZ$428,7,FALSE)</f>
        <v>121285</v>
      </c>
      <c r="J124" s="12">
        <f>VLOOKUP($A124,Sheet1!$B$5:$AZ$428,8,FALSE)</f>
        <v>222</v>
      </c>
      <c r="K124" s="12">
        <f>VLOOKUP($A124,Sheet1!$B$5:$AZ$428,9,FALSE)</f>
        <v>217</v>
      </c>
      <c r="L124" s="12">
        <f>VLOOKUP($A124,Sheet1!$B$5:$AZ$428,10,FALSE)</f>
        <v>5718</v>
      </c>
      <c r="M124" s="12">
        <f>VLOOKUP($A124,Sheet1!$B$5:$AZ$428,11,FALSE)</f>
        <v>5362</v>
      </c>
      <c r="N124" s="12">
        <f>VLOOKUP($A124,Sheet1!$B$5:$AZ$428,12,FALSE)</f>
        <v>121671</v>
      </c>
      <c r="O124" s="12">
        <f>VLOOKUP($A124,Sheet1!$B$5:$AZ$428,13,FALSE)</f>
        <v>211</v>
      </c>
      <c r="P124" s="12">
        <f>VLOOKUP($A124,Sheet1!$B$5:$AZ$428,14,FALSE)</f>
        <v>170</v>
      </c>
      <c r="Q124" s="12">
        <f>VLOOKUP($A124,Sheet1!$B$5:$AZ$428,15,FALSE)</f>
        <v>5396</v>
      </c>
      <c r="R124" s="12">
        <f>VLOOKUP($A124,Sheet1!$B$5:$AZ$428,16,FALSE)</f>
        <v>5020</v>
      </c>
      <c r="S124" s="12">
        <f>VLOOKUP($A124,Sheet1!$B$5:$AZ$428,17,FALSE)</f>
        <v>122345</v>
      </c>
      <c r="T124" s="12">
        <f>VLOOKUP($A124,Sheet1!$B$5:$AZ$428,18,FALSE)</f>
        <v>267</v>
      </c>
      <c r="U124" s="12">
        <f>VLOOKUP($A124,Sheet1!$B$5:$AZ$428,19,FALSE)</f>
        <v>136</v>
      </c>
      <c r="V124" s="12">
        <f>VLOOKUP($A124,Sheet1!$B$5:$AZ$428,20,FALSE)</f>
        <v>5706</v>
      </c>
      <c r="W124" s="12">
        <f>VLOOKUP($A124,Sheet1!$B$5:$AZ$428,21,FALSE)</f>
        <v>5177</v>
      </c>
      <c r="X124" s="12">
        <f>VLOOKUP($A124,Sheet1!$B$5:$AZ$428,22,FALSE)</f>
        <v>123122</v>
      </c>
      <c r="Y124" s="12">
        <f>VLOOKUP($A124,Sheet1!$B$5:$AZ$428,23,FALSE)</f>
        <v>283</v>
      </c>
      <c r="Z124" s="12">
        <f>VLOOKUP($A124,Sheet1!$B$5:$AZ$428,24,FALSE)</f>
        <v>152</v>
      </c>
      <c r="AA124" s="12">
        <f>VLOOKUP($A124,Sheet1!$B$5:$AZ$428,25,FALSE)</f>
        <v>5867</v>
      </c>
      <c r="AB124" s="12">
        <f>VLOOKUP($A124,Sheet1!$B$5:$AZ$428,26,FALSE)</f>
        <v>5214</v>
      </c>
      <c r="AC124" s="12">
        <f>VLOOKUP($A124,Sheet1!$B$5:$AZ$428,27,FALSE)</f>
        <v>123891</v>
      </c>
      <c r="AD124" s="12">
        <f>VLOOKUP($A124,Sheet1!$B$5:$AZ$428,28,FALSE)</f>
        <v>293</v>
      </c>
      <c r="AE124" s="12">
        <f>VLOOKUP($A124,Sheet1!$B$5:$AZ$428,29,FALSE)</f>
        <v>140</v>
      </c>
      <c r="AF124" s="12">
        <f>VLOOKUP($A124,Sheet1!$B$5:$AZ$428,30,FALSE)</f>
        <v>5793</v>
      </c>
      <c r="AG124" s="12">
        <f>VLOOKUP($A124,Sheet1!$B$5:$AZ$428,31,FALSE)</f>
        <v>5160</v>
      </c>
      <c r="AH124" s="12">
        <f>VLOOKUP($A124,Sheet1!$B$5:$AZ$428,32,FALSE)</f>
        <v>125065</v>
      </c>
      <c r="AI124" s="12">
        <f>VLOOKUP($A124,Sheet1!$B$5:$AZ$428,33,FALSE)</f>
        <v>252</v>
      </c>
      <c r="AJ124" s="12">
        <f>VLOOKUP($A124,Sheet1!$B$5:$AZ$428,34,FALSE)</f>
        <v>152</v>
      </c>
      <c r="AK124" s="12">
        <f>VLOOKUP($A124,Sheet1!$B$5:$AZ$428,35,FALSE)</f>
        <v>6883</v>
      </c>
      <c r="AL124" s="12">
        <f>VLOOKUP($A124,Sheet1!$B$5:$AZ$428,36,FALSE)</f>
        <v>5801</v>
      </c>
      <c r="AM124" s="12">
        <f>VLOOKUP($A124,Sheet1!$B$5:$AZ$428,37,FALSE)</f>
        <v>125813</v>
      </c>
      <c r="AN124" s="12">
        <f>VLOOKUP($A124,Sheet1!$B$5:$AZ$428,38,FALSE)</f>
        <v>288</v>
      </c>
      <c r="AO124" s="12">
        <f>VLOOKUP($A124,Sheet1!$B$5:$AZ$428,39,FALSE)</f>
        <v>198</v>
      </c>
      <c r="AP124" s="12">
        <f>VLOOKUP($A124,Sheet1!$B$5:$AZ$428,40,FALSE)</f>
        <v>6591</v>
      </c>
      <c r="AQ124" s="12">
        <f>VLOOKUP($A124,Sheet1!$B$5:$AZ$428,41,FALSE)</f>
        <v>5748</v>
      </c>
      <c r="AR124" s="12">
        <f>VLOOKUP($A124,Sheet1!$B$5:$AZ$428,42,FALSE)</f>
        <v>126220</v>
      </c>
      <c r="AS124" s="12">
        <f>VLOOKUP($A124,Sheet1!$B$5:$AZ$428,43,FALSE)</f>
        <v>239</v>
      </c>
      <c r="AT124" s="12">
        <f>VLOOKUP($A124,Sheet1!$B$5:$AZ$428,44,FALSE)</f>
        <v>159</v>
      </c>
      <c r="AU124" s="12">
        <f>VLOOKUP($A124,Sheet1!$B$5:$AZ$428,45,FALSE)</f>
        <v>6598</v>
      </c>
      <c r="AV124" s="12">
        <f>VLOOKUP($A124,Sheet1!$B$5:$AZ$428,46,FALSE)</f>
        <v>6202</v>
      </c>
      <c r="AW124" s="12">
        <f>VLOOKUP($A124,Sheet1!$B$5:$AZ$428,47,FALSE)</f>
        <v>126339</v>
      </c>
      <c r="AX124" s="12">
        <f>VLOOKUP($A124,Sheet1!$B$5:$AZ$428,48,FALSE)</f>
        <v>219</v>
      </c>
      <c r="AY124" s="12">
        <f>VLOOKUP($A124,Sheet1!$B$5:$AZ$428,49,FALSE)</f>
        <v>245</v>
      </c>
      <c r="AZ124" s="12">
        <f>VLOOKUP($A124,Sheet1!$B$5:$AZ$428,50,FALSE)</f>
        <v>5501</v>
      </c>
      <c r="BA124" s="12">
        <f>VLOOKUP($A124,Sheet1!$B$5:$AZ$428,51,FALSE)</f>
        <v>5132</v>
      </c>
      <c r="BB124" s="12">
        <f>VLOOKUP($A124,Sheet1!$B$5:$BB$428,BB$4,FALSE)</f>
        <v>0</v>
      </c>
      <c r="BC124" s="12">
        <f>VLOOKUP($A124,Sheet1!$B$5:$BB$428,BC$4,FALSE)</f>
        <v>0</v>
      </c>
      <c r="BD124" s="12" t="e">
        <f>VLOOKUP($A124,Sheet1!$B$5:$BB$428,BD$4,FALSE)</f>
        <v>#REF!</v>
      </c>
      <c r="BE124" s="12" t="e">
        <f>VLOOKUP($A124,Sheet1!$B$5:$BB$428,BE$4,FALSE)</f>
        <v>#REF!</v>
      </c>
      <c r="BF124" s="12" t="e">
        <f>VLOOKUP($A124,Sheet1!$B$5:$BB$428,BF$4,FALSE)</f>
        <v>#REF!</v>
      </c>
      <c r="BG124" s="12" t="e">
        <f>VLOOKUP($A124,Sheet1!$B$5:$BB$428,BG$4,FALSE)</f>
        <v>#REF!</v>
      </c>
      <c r="BH124" s="12" t="e">
        <f>VLOOKUP($A124,Sheet1!$B$5:$BB$428,BH$4,FALSE)</f>
        <v>#REF!</v>
      </c>
      <c r="BI124" s="12" t="e">
        <f>VLOOKUP($A124,Sheet1!$B$5:$BB$428,BI$4,FALSE)</f>
        <v>#REF!</v>
      </c>
      <c r="BJ124" s="12" t="e">
        <f>VLOOKUP($A124,Sheet1!$B$5:$BB$428,BJ$4,FALSE)</f>
        <v>#REF!</v>
      </c>
      <c r="BK124" s="12" t="e">
        <f>VLOOKUP($A124,Sheet1!$B$5:$BB$428,BK$4,FALSE)</f>
        <v>#REF!</v>
      </c>
      <c r="BL124" s="12" t="e">
        <f>VLOOKUP($A124,Sheet1!$B$5:$BB$428,BL$4,FALSE)</f>
        <v>#REF!</v>
      </c>
      <c r="BM124" s="12" t="e">
        <f>VLOOKUP($A124,Sheet1!$B$5:$BB$428,BM$4,FALSE)</f>
        <v>#REF!</v>
      </c>
      <c r="BN124" s="12" t="e">
        <f>VLOOKUP($A124,Sheet1!$B$5:$BB$428,BN$4,FALSE)</f>
        <v>#REF!</v>
      </c>
      <c r="BO124" s="12" t="e">
        <f>VLOOKUP($A124,Sheet1!$B$5:$BB$428,BO$4,FALSE)</f>
        <v>#REF!</v>
      </c>
      <c r="BP124" s="12" t="e">
        <f>VLOOKUP($A124,Sheet1!$B$5:$BB$428,BP$4,FALSE)</f>
        <v>#REF!</v>
      </c>
      <c r="BQ124" s="12" t="e">
        <f>VLOOKUP($A124,Sheet1!$B$5:$BB$428,BQ$4,FALSE)</f>
        <v>#REF!</v>
      </c>
      <c r="BR124" s="12" t="e">
        <f>VLOOKUP($A124,Sheet1!$B$5:$BB$428,BR$4,FALSE)</f>
        <v>#REF!</v>
      </c>
      <c r="BS124" s="12" t="e">
        <f>VLOOKUP($A124,Sheet1!$B$5:$BB$428,BS$4,FALSE)</f>
        <v>#REF!</v>
      </c>
      <c r="BT124" s="12" t="e">
        <f>VLOOKUP($A124,Sheet1!$B$5:$BB$428,BT$4,FALSE)</f>
        <v>#REF!</v>
      </c>
      <c r="BU124" s="12" t="e">
        <f>VLOOKUP($A124,Sheet1!$B$5:$BB$428,BU$4,FALSE)</f>
        <v>#REF!</v>
      </c>
    </row>
    <row r="125" spans="1:73" x14ac:dyDescent="0.3">
      <c r="A125" t="s">
        <v>383</v>
      </c>
      <c r="B125" t="str">
        <f>VLOOKUP(A125,classifications!A$3:C$336,3,FALSE)</f>
        <v>Predominantly Urban</v>
      </c>
      <c r="D125" s="12">
        <f>VLOOKUP($A125,Sheet1!$B$5:$AZ$428,2,FALSE)</f>
        <v>237927</v>
      </c>
      <c r="E125" s="12">
        <f>VLOOKUP($A125,Sheet1!$B$5:$AZ$428,3,FALSE)</f>
        <v>986</v>
      </c>
      <c r="F125" s="12">
        <f>VLOOKUP($A125,Sheet1!$B$5:$AZ$428,4,FALSE)</f>
        <v>245</v>
      </c>
      <c r="G125" s="12">
        <f>VLOOKUP($A125,Sheet1!$B$5:$AZ$428,5,FALSE)</f>
        <v>9424</v>
      </c>
      <c r="H125" s="12">
        <f>VLOOKUP($A125,Sheet1!$B$5:$AZ$428,6,FALSE)</f>
        <v>8797</v>
      </c>
      <c r="I125" s="12">
        <f>VLOOKUP($A125,Sheet1!$B$5:$AZ$428,7,FALSE)</f>
        <v>239742</v>
      </c>
      <c r="J125" s="12">
        <f>VLOOKUP($A125,Sheet1!$B$5:$AZ$428,8,FALSE)</f>
        <v>733</v>
      </c>
      <c r="K125" s="12">
        <f>VLOOKUP($A125,Sheet1!$B$5:$AZ$428,9,FALSE)</f>
        <v>466</v>
      </c>
      <c r="L125" s="12">
        <f>VLOOKUP($A125,Sheet1!$B$5:$AZ$428,10,FALSE)</f>
        <v>10383</v>
      </c>
      <c r="M125" s="12">
        <f>VLOOKUP($A125,Sheet1!$B$5:$AZ$428,11,FALSE)</f>
        <v>9598</v>
      </c>
      <c r="N125" s="12">
        <f>VLOOKUP($A125,Sheet1!$B$5:$AZ$428,12,FALSE)</f>
        <v>242142</v>
      </c>
      <c r="O125" s="12">
        <f>VLOOKUP($A125,Sheet1!$B$5:$AZ$428,13,FALSE)</f>
        <v>729</v>
      </c>
      <c r="P125" s="12">
        <f>VLOOKUP($A125,Sheet1!$B$5:$AZ$428,14,FALSE)</f>
        <v>410</v>
      </c>
      <c r="Q125" s="12">
        <f>VLOOKUP($A125,Sheet1!$B$5:$AZ$428,15,FALSE)</f>
        <v>10930</v>
      </c>
      <c r="R125" s="12">
        <f>VLOOKUP($A125,Sheet1!$B$5:$AZ$428,16,FALSE)</f>
        <v>9460</v>
      </c>
      <c r="S125" s="12">
        <f>VLOOKUP($A125,Sheet1!$B$5:$AZ$428,17,FALSE)</f>
        <v>246030</v>
      </c>
      <c r="T125" s="12">
        <f>VLOOKUP($A125,Sheet1!$B$5:$AZ$428,18,FALSE)</f>
        <v>1139</v>
      </c>
      <c r="U125" s="12">
        <f>VLOOKUP($A125,Sheet1!$B$5:$AZ$428,19,FALSE)</f>
        <v>467</v>
      </c>
      <c r="V125" s="12">
        <f>VLOOKUP($A125,Sheet1!$B$5:$AZ$428,20,FALSE)</f>
        <v>12515</v>
      </c>
      <c r="W125" s="12">
        <f>VLOOKUP($A125,Sheet1!$B$5:$AZ$428,21,FALSE)</f>
        <v>10271</v>
      </c>
      <c r="X125" s="12">
        <f>VLOOKUP($A125,Sheet1!$B$5:$AZ$428,22,FALSE)</f>
        <v>249375</v>
      </c>
      <c r="Y125" s="12">
        <f>VLOOKUP($A125,Sheet1!$B$5:$AZ$428,23,FALSE)</f>
        <v>1381</v>
      </c>
      <c r="Z125" s="12">
        <f>VLOOKUP($A125,Sheet1!$B$5:$AZ$428,24,FALSE)</f>
        <v>540</v>
      </c>
      <c r="AA125" s="12">
        <f>VLOOKUP($A125,Sheet1!$B$5:$AZ$428,25,FALSE)</f>
        <v>12350</v>
      </c>
      <c r="AB125" s="12">
        <f>VLOOKUP($A125,Sheet1!$B$5:$AZ$428,26,FALSE)</f>
        <v>10640</v>
      </c>
      <c r="AC125" s="12">
        <f>VLOOKUP($A125,Sheet1!$B$5:$AZ$428,27,FALSE)</f>
        <v>253371</v>
      </c>
      <c r="AD125" s="12">
        <f>VLOOKUP($A125,Sheet1!$B$5:$AZ$428,28,FALSE)</f>
        <v>1750</v>
      </c>
      <c r="AE125" s="12">
        <f>VLOOKUP($A125,Sheet1!$B$5:$AZ$428,29,FALSE)</f>
        <v>613</v>
      </c>
      <c r="AF125" s="12">
        <f>VLOOKUP($A125,Sheet1!$B$5:$AZ$428,30,FALSE)</f>
        <v>12340</v>
      </c>
      <c r="AG125" s="12">
        <f>VLOOKUP($A125,Sheet1!$B$5:$AZ$428,31,FALSE)</f>
        <v>10637</v>
      </c>
      <c r="AH125" s="12">
        <f>VLOOKUP($A125,Sheet1!$B$5:$AZ$428,32,FALSE)</f>
        <v>256039</v>
      </c>
      <c r="AI125" s="12">
        <f>VLOOKUP($A125,Sheet1!$B$5:$AZ$428,33,FALSE)</f>
        <v>1492</v>
      </c>
      <c r="AJ125" s="12">
        <f>VLOOKUP($A125,Sheet1!$B$5:$AZ$428,34,FALSE)</f>
        <v>738</v>
      </c>
      <c r="AK125" s="12">
        <f>VLOOKUP($A125,Sheet1!$B$5:$AZ$428,35,FALSE)</f>
        <v>13712</v>
      </c>
      <c r="AL125" s="12">
        <f>VLOOKUP($A125,Sheet1!$B$5:$AZ$428,36,FALSE)</f>
        <v>12790</v>
      </c>
      <c r="AM125" s="12">
        <f>VLOOKUP($A125,Sheet1!$B$5:$AZ$428,37,FALSE)</f>
        <v>257810</v>
      </c>
      <c r="AN125" s="12">
        <f>VLOOKUP($A125,Sheet1!$B$5:$AZ$428,38,FALSE)</f>
        <v>1597</v>
      </c>
      <c r="AO125" s="12">
        <f>VLOOKUP($A125,Sheet1!$B$5:$AZ$428,39,FALSE)</f>
        <v>612</v>
      </c>
      <c r="AP125" s="12">
        <f>VLOOKUP($A125,Sheet1!$B$5:$AZ$428,40,FALSE)</f>
        <v>13735</v>
      </c>
      <c r="AQ125" s="12">
        <f>VLOOKUP($A125,Sheet1!$B$5:$AZ$428,41,FALSE)</f>
        <v>13832</v>
      </c>
      <c r="AR125" s="12">
        <f>VLOOKUP($A125,Sheet1!$B$5:$AZ$428,42,FALSE)</f>
        <v>259552</v>
      </c>
      <c r="AS125" s="12">
        <f>VLOOKUP($A125,Sheet1!$B$5:$AZ$428,43,FALSE)</f>
        <v>1495</v>
      </c>
      <c r="AT125" s="12">
        <f>VLOOKUP($A125,Sheet1!$B$5:$AZ$428,44,FALSE)</f>
        <v>663</v>
      </c>
      <c r="AU125" s="12">
        <f>VLOOKUP($A125,Sheet1!$B$5:$AZ$428,45,FALSE)</f>
        <v>14757</v>
      </c>
      <c r="AV125" s="12">
        <f>VLOOKUP($A125,Sheet1!$B$5:$AZ$428,46,FALSE)</f>
        <v>14839</v>
      </c>
      <c r="AW125" s="12">
        <f>VLOOKUP($A125,Sheet1!$B$5:$AZ$428,47,FALSE)</f>
        <v>260651</v>
      </c>
      <c r="AX125" s="12">
        <f>VLOOKUP($A125,Sheet1!$B$5:$AZ$428,48,FALSE)</f>
        <v>1400</v>
      </c>
      <c r="AY125" s="12">
        <f>VLOOKUP($A125,Sheet1!$B$5:$AZ$428,49,FALSE)</f>
        <v>725</v>
      </c>
      <c r="AZ125" s="12">
        <f>VLOOKUP($A125,Sheet1!$B$5:$AZ$428,50,FALSE)</f>
        <v>12711</v>
      </c>
      <c r="BA125" s="12">
        <f>VLOOKUP($A125,Sheet1!$B$5:$AZ$428,51,FALSE)</f>
        <v>12727</v>
      </c>
      <c r="BB125" s="12">
        <f>VLOOKUP($A125,Sheet1!$B$5:$BB$428,BB$4,FALSE)</f>
        <v>0</v>
      </c>
      <c r="BC125" s="12">
        <f>VLOOKUP($A125,Sheet1!$B$5:$BB$428,BC$4,FALSE)</f>
        <v>0</v>
      </c>
      <c r="BD125" s="12" t="e">
        <f>VLOOKUP($A125,Sheet1!$B$5:$BB$428,BD$4,FALSE)</f>
        <v>#REF!</v>
      </c>
      <c r="BE125" s="12" t="e">
        <f>VLOOKUP($A125,Sheet1!$B$5:$BB$428,BE$4,FALSE)</f>
        <v>#REF!</v>
      </c>
      <c r="BF125" s="12" t="e">
        <f>VLOOKUP($A125,Sheet1!$B$5:$BB$428,BF$4,FALSE)</f>
        <v>#REF!</v>
      </c>
      <c r="BG125" s="12" t="e">
        <f>VLOOKUP($A125,Sheet1!$B$5:$BB$428,BG$4,FALSE)</f>
        <v>#REF!</v>
      </c>
      <c r="BH125" s="12" t="e">
        <f>VLOOKUP($A125,Sheet1!$B$5:$BB$428,BH$4,FALSE)</f>
        <v>#REF!</v>
      </c>
      <c r="BI125" s="12" t="e">
        <f>VLOOKUP($A125,Sheet1!$B$5:$BB$428,BI$4,FALSE)</f>
        <v>#REF!</v>
      </c>
      <c r="BJ125" s="12" t="e">
        <f>VLOOKUP($A125,Sheet1!$B$5:$BB$428,BJ$4,FALSE)</f>
        <v>#REF!</v>
      </c>
      <c r="BK125" s="12" t="e">
        <f>VLOOKUP($A125,Sheet1!$B$5:$BB$428,BK$4,FALSE)</f>
        <v>#REF!</v>
      </c>
      <c r="BL125" s="12" t="e">
        <f>VLOOKUP($A125,Sheet1!$B$5:$BB$428,BL$4,FALSE)</f>
        <v>#REF!</v>
      </c>
      <c r="BM125" s="12" t="e">
        <f>VLOOKUP($A125,Sheet1!$B$5:$BB$428,BM$4,FALSE)</f>
        <v>#REF!</v>
      </c>
      <c r="BN125" s="12" t="e">
        <f>VLOOKUP($A125,Sheet1!$B$5:$BB$428,BN$4,FALSE)</f>
        <v>#REF!</v>
      </c>
      <c r="BO125" s="12" t="e">
        <f>VLOOKUP($A125,Sheet1!$B$5:$BB$428,BO$4,FALSE)</f>
        <v>#REF!</v>
      </c>
      <c r="BP125" s="12" t="e">
        <f>VLOOKUP($A125,Sheet1!$B$5:$BB$428,BP$4,FALSE)</f>
        <v>#REF!</v>
      </c>
      <c r="BQ125" s="12" t="e">
        <f>VLOOKUP($A125,Sheet1!$B$5:$BB$428,BQ$4,FALSE)</f>
        <v>#REF!</v>
      </c>
      <c r="BR125" s="12" t="e">
        <f>VLOOKUP($A125,Sheet1!$B$5:$BB$428,BR$4,FALSE)</f>
        <v>#REF!</v>
      </c>
      <c r="BS125" s="12" t="e">
        <f>VLOOKUP($A125,Sheet1!$B$5:$BB$428,BS$4,FALSE)</f>
        <v>#REF!</v>
      </c>
      <c r="BT125" s="12" t="e">
        <f>VLOOKUP($A125,Sheet1!$B$5:$BB$428,BT$4,FALSE)</f>
        <v>#REF!</v>
      </c>
      <c r="BU125" s="12" t="e">
        <f>VLOOKUP($A125,Sheet1!$B$5:$BB$428,BU$4,FALSE)</f>
        <v>#REF!</v>
      </c>
    </row>
    <row r="126" spans="1:73" x14ac:dyDescent="0.3">
      <c r="A126" t="s">
        <v>385</v>
      </c>
      <c r="B126" t="str">
        <f>VLOOKUP(A126,classifications!A$3:C$336,3,FALSE)</f>
        <v>Predominantly Rural</v>
      </c>
      <c r="D126" s="12">
        <f>VLOOKUP($A126,Sheet1!$B$5:$AZ$428,2,FALSE)</f>
        <v>183619</v>
      </c>
      <c r="E126" s="12">
        <f>VLOOKUP($A126,Sheet1!$B$5:$AZ$428,3,FALSE)</f>
        <v>1213</v>
      </c>
      <c r="F126" s="12">
        <f>VLOOKUP($A126,Sheet1!$B$5:$AZ$428,4,FALSE)</f>
        <v>479</v>
      </c>
      <c r="G126" s="12">
        <f>VLOOKUP($A126,Sheet1!$B$5:$AZ$428,5,FALSE)</f>
        <v>6203</v>
      </c>
      <c r="H126" s="12">
        <f>VLOOKUP($A126,Sheet1!$B$5:$AZ$428,6,FALSE)</f>
        <v>6112</v>
      </c>
      <c r="I126" s="12">
        <f>VLOOKUP($A126,Sheet1!$B$5:$AZ$428,7,FALSE)</f>
        <v>185197</v>
      </c>
      <c r="J126" s="12">
        <f>VLOOKUP($A126,Sheet1!$B$5:$AZ$428,8,FALSE)</f>
        <v>1771</v>
      </c>
      <c r="K126" s="12">
        <f>VLOOKUP($A126,Sheet1!$B$5:$AZ$428,9,FALSE)</f>
        <v>560</v>
      </c>
      <c r="L126" s="12">
        <f>VLOOKUP($A126,Sheet1!$B$5:$AZ$428,10,FALSE)</f>
        <v>6835</v>
      </c>
      <c r="M126" s="12">
        <f>VLOOKUP($A126,Sheet1!$B$5:$AZ$428,11,FALSE)</f>
        <v>6536</v>
      </c>
      <c r="N126" s="12">
        <f>VLOOKUP($A126,Sheet1!$B$5:$AZ$428,12,FALSE)</f>
        <v>186389</v>
      </c>
      <c r="O126" s="12">
        <f>VLOOKUP($A126,Sheet1!$B$5:$AZ$428,13,FALSE)</f>
        <v>1395</v>
      </c>
      <c r="P126" s="12">
        <f>VLOOKUP($A126,Sheet1!$B$5:$AZ$428,14,FALSE)</f>
        <v>636</v>
      </c>
      <c r="Q126" s="12">
        <f>VLOOKUP($A126,Sheet1!$B$5:$AZ$428,15,FALSE)</f>
        <v>6399</v>
      </c>
      <c r="R126" s="12">
        <f>VLOOKUP($A126,Sheet1!$B$5:$AZ$428,16,FALSE)</f>
        <v>6235</v>
      </c>
      <c r="S126" s="12">
        <f>VLOOKUP($A126,Sheet1!$B$5:$AZ$428,17,FALSE)</f>
        <v>187737</v>
      </c>
      <c r="T126" s="12">
        <f>VLOOKUP($A126,Sheet1!$B$5:$AZ$428,18,FALSE)</f>
        <v>1554</v>
      </c>
      <c r="U126" s="12">
        <f>VLOOKUP($A126,Sheet1!$B$5:$AZ$428,19,FALSE)</f>
        <v>581</v>
      </c>
      <c r="V126" s="12">
        <f>VLOOKUP($A126,Sheet1!$B$5:$AZ$428,20,FALSE)</f>
        <v>6951</v>
      </c>
      <c r="W126" s="12">
        <f>VLOOKUP($A126,Sheet1!$B$5:$AZ$428,21,FALSE)</f>
        <v>6606</v>
      </c>
      <c r="X126" s="12">
        <f>VLOOKUP($A126,Sheet1!$B$5:$AZ$428,22,FALSE)</f>
        <v>188522</v>
      </c>
      <c r="Y126" s="12">
        <f>VLOOKUP($A126,Sheet1!$B$5:$AZ$428,23,FALSE)</f>
        <v>1693</v>
      </c>
      <c r="Z126" s="12">
        <f>VLOOKUP($A126,Sheet1!$B$5:$AZ$428,24,FALSE)</f>
        <v>611</v>
      </c>
      <c r="AA126" s="12">
        <f>VLOOKUP($A126,Sheet1!$B$5:$AZ$428,25,FALSE)</f>
        <v>6631</v>
      </c>
      <c r="AB126" s="12">
        <f>VLOOKUP($A126,Sheet1!$B$5:$AZ$428,26,FALSE)</f>
        <v>6615</v>
      </c>
      <c r="AC126" s="12">
        <f>VLOOKUP($A126,Sheet1!$B$5:$AZ$428,27,FALSE)</f>
        <v>189532</v>
      </c>
      <c r="AD126" s="12">
        <f>VLOOKUP($A126,Sheet1!$B$5:$AZ$428,28,FALSE)</f>
        <v>1486</v>
      </c>
      <c r="AE126" s="12">
        <f>VLOOKUP($A126,Sheet1!$B$5:$AZ$428,29,FALSE)</f>
        <v>448</v>
      </c>
      <c r="AF126" s="12">
        <f>VLOOKUP($A126,Sheet1!$B$5:$AZ$428,30,FALSE)</f>
        <v>6689</v>
      </c>
      <c r="AG126" s="12">
        <f>VLOOKUP($A126,Sheet1!$B$5:$AZ$428,31,FALSE)</f>
        <v>6404</v>
      </c>
      <c r="AH126" s="12">
        <f>VLOOKUP($A126,Sheet1!$B$5:$AZ$428,32,FALSE)</f>
        <v>191041</v>
      </c>
      <c r="AI126" s="12">
        <f>VLOOKUP($A126,Sheet1!$B$5:$AZ$428,33,FALSE)</f>
        <v>1530</v>
      </c>
      <c r="AJ126" s="12">
        <f>VLOOKUP($A126,Sheet1!$B$5:$AZ$428,34,FALSE)</f>
        <v>508</v>
      </c>
      <c r="AK126" s="12">
        <f>VLOOKUP($A126,Sheet1!$B$5:$AZ$428,35,FALSE)</f>
        <v>7653</v>
      </c>
      <c r="AL126" s="12">
        <f>VLOOKUP($A126,Sheet1!$B$5:$AZ$428,36,FALSE)</f>
        <v>6838</v>
      </c>
      <c r="AM126" s="12">
        <f>VLOOKUP($A126,Sheet1!$B$5:$AZ$428,37,FALSE)</f>
        <v>192107</v>
      </c>
      <c r="AN126" s="12">
        <f>VLOOKUP($A126,Sheet1!$B$5:$AZ$428,38,FALSE)</f>
        <v>1362</v>
      </c>
      <c r="AO126" s="12">
        <f>VLOOKUP($A126,Sheet1!$B$5:$AZ$428,39,FALSE)</f>
        <v>698</v>
      </c>
      <c r="AP126" s="12">
        <f>VLOOKUP($A126,Sheet1!$B$5:$AZ$428,40,FALSE)</f>
        <v>7639</v>
      </c>
      <c r="AQ126" s="12">
        <f>VLOOKUP($A126,Sheet1!$B$5:$AZ$428,41,FALSE)</f>
        <v>6904</v>
      </c>
      <c r="AR126" s="12">
        <f>VLOOKUP($A126,Sheet1!$B$5:$AZ$428,42,FALSE)</f>
        <v>192801</v>
      </c>
      <c r="AS126" s="12">
        <f>VLOOKUP($A126,Sheet1!$B$5:$AZ$428,43,FALSE)</f>
        <v>1215</v>
      </c>
      <c r="AT126" s="12">
        <f>VLOOKUP($A126,Sheet1!$B$5:$AZ$428,44,FALSE)</f>
        <v>633</v>
      </c>
      <c r="AU126" s="12">
        <f>VLOOKUP($A126,Sheet1!$B$5:$AZ$428,45,FALSE)</f>
        <v>7490</v>
      </c>
      <c r="AV126" s="12">
        <f>VLOOKUP($A126,Sheet1!$B$5:$AZ$428,46,FALSE)</f>
        <v>7026</v>
      </c>
      <c r="AW126" s="12">
        <f>VLOOKUP($A126,Sheet1!$B$5:$AZ$428,47,FALSE)</f>
        <v>193615</v>
      </c>
      <c r="AX126" s="12">
        <f>VLOOKUP($A126,Sheet1!$B$5:$AZ$428,48,FALSE)</f>
        <v>1047</v>
      </c>
      <c r="AY126" s="12">
        <f>VLOOKUP($A126,Sheet1!$B$5:$AZ$428,49,FALSE)</f>
        <v>381</v>
      </c>
      <c r="AZ126" s="12">
        <f>VLOOKUP($A126,Sheet1!$B$5:$AZ$428,50,FALSE)</f>
        <v>6744</v>
      </c>
      <c r="BA126" s="12">
        <f>VLOOKUP($A126,Sheet1!$B$5:$AZ$428,51,FALSE)</f>
        <v>5921</v>
      </c>
      <c r="BB126" s="12">
        <f>VLOOKUP($A126,Sheet1!$B$5:$BB$428,BB$4,FALSE)</f>
        <v>0</v>
      </c>
      <c r="BC126" s="12">
        <f>VLOOKUP($A126,Sheet1!$B$5:$BB$428,BC$4,FALSE)</f>
        <v>0</v>
      </c>
      <c r="BD126" s="12" t="e">
        <f>VLOOKUP($A126,Sheet1!$B$5:$BB$428,BD$4,FALSE)</f>
        <v>#REF!</v>
      </c>
      <c r="BE126" s="12" t="e">
        <f>VLOOKUP($A126,Sheet1!$B$5:$BB$428,BE$4,FALSE)</f>
        <v>#REF!</v>
      </c>
      <c r="BF126" s="12" t="e">
        <f>VLOOKUP($A126,Sheet1!$B$5:$BB$428,BF$4,FALSE)</f>
        <v>#REF!</v>
      </c>
      <c r="BG126" s="12" t="e">
        <f>VLOOKUP($A126,Sheet1!$B$5:$BB$428,BG$4,FALSE)</f>
        <v>#REF!</v>
      </c>
      <c r="BH126" s="12" t="e">
        <f>VLOOKUP($A126,Sheet1!$B$5:$BB$428,BH$4,FALSE)</f>
        <v>#REF!</v>
      </c>
      <c r="BI126" s="12" t="e">
        <f>VLOOKUP($A126,Sheet1!$B$5:$BB$428,BI$4,FALSE)</f>
        <v>#REF!</v>
      </c>
      <c r="BJ126" s="12" t="e">
        <f>VLOOKUP($A126,Sheet1!$B$5:$BB$428,BJ$4,FALSE)</f>
        <v>#REF!</v>
      </c>
      <c r="BK126" s="12" t="e">
        <f>VLOOKUP($A126,Sheet1!$B$5:$BB$428,BK$4,FALSE)</f>
        <v>#REF!</v>
      </c>
      <c r="BL126" s="12" t="e">
        <f>VLOOKUP($A126,Sheet1!$B$5:$BB$428,BL$4,FALSE)</f>
        <v>#REF!</v>
      </c>
      <c r="BM126" s="12" t="e">
        <f>VLOOKUP($A126,Sheet1!$B$5:$BB$428,BM$4,FALSE)</f>
        <v>#REF!</v>
      </c>
      <c r="BN126" s="12" t="e">
        <f>VLOOKUP($A126,Sheet1!$B$5:$BB$428,BN$4,FALSE)</f>
        <v>#REF!</v>
      </c>
      <c r="BO126" s="12" t="e">
        <f>VLOOKUP($A126,Sheet1!$B$5:$BB$428,BO$4,FALSE)</f>
        <v>#REF!</v>
      </c>
      <c r="BP126" s="12" t="e">
        <f>VLOOKUP($A126,Sheet1!$B$5:$BB$428,BP$4,FALSE)</f>
        <v>#REF!</v>
      </c>
      <c r="BQ126" s="12" t="e">
        <f>VLOOKUP($A126,Sheet1!$B$5:$BB$428,BQ$4,FALSE)</f>
        <v>#REF!</v>
      </c>
      <c r="BR126" s="12" t="e">
        <f>VLOOKUP($A126,Sheet1!$B$5:$BB$428,BR$4,FALSE)</f>
        <v>#REF!</v>
      </c>
      <c r="BS126" s="12" t="e">
        <f>VLOOKUP($A126,Sheet1!$B$5:$BB$428,BS$4,FALSE)</f>
        <v>#REF!</v>
      </c>
      <c r="BT126" s="12" t="e">
        <f>VLOOKUP($A126,Sheet1!$B$5:$BB$428,BT$4,FALSE)</f>
        <v>#REF!</v>
      </c>
      <c r="BU126" s="12" t="e">
        <f>VLOOKUP($A126,Sheet1!$B$5:$BB$428,BU$4,FALSE)</f>
        <v>#REF!</v>
      </c>
    </row>
    <row r="127" spans="1:73" x14ac:dyDescent="0.3">
      <c r="A127" t="s">
        <v>387</v>
      </c>
      <c r="B127" t="str">
        <f>VLOOKUP(A127,classifications!A$3:C$336,3,FALSE)</f>
        <v>Predominantly Urban</v>
      </c>
      <c r="D127" s="12">
        <f>VLOOKUP($A127,Sheet1!$B$5:$AZ$428,2,FALSE)</f>
        <v>100379</v>
      </c>
      <c r="E127" s="12">
        <f>VLOOKUP($A127,Sheet1!$B$5:$AZ$428,3,FALSE)</f>
        <v>578</v>
      </c>
      <c r="F127" s="12">
        <f>VLOOKUP($A127,Sheet1!$B$5:$AZ$428,4,FALSE)</f>
        <v>603</v>
      </c>
      <c r="G127" s="12">
        <f>VLOOKUP($A127,Sheet1!$B$5:$AZ$428,5,FALSE)</f>
        <v>6121</v>
      </c>
      <c r="H127" s="12">
        <f>VLOOKUP($A127,Sheet1!$B$5:$AZ$428,6,FALSE)</f>
        <v>5589</v>
      </c>
      <c r="I127" s="12">
        <f>VLOOKUP($A127,Sheet1!$B$5:$AZ$428,7,FALSE)</f>
        <v>100895</v>
      </c>
      <c r="J127" s="12">
        <f>VLOOKUP($A127,Sheet1!$B$5:$AZ$428,8,FALSE)</f>
        <v>486</v>
      </c>
      <c r="K127" s="12">
        <f>VLOOKUP($A127,Sheet1!$B$5:$AZ$428,9,FALSE)</f>
        <v>602</v>
      </c>
      <c r="L127" s="12">
        <f>VLOOKUP($A127,Sheet1!$B$5:$AZ$428,10,FALSE)</f>
        <v>6319</v>
      </c>
      <c r="M127" s="12">
        <f>VLOOKUP($A127,Sheet1!$B$5:$AZ$428,11,FALSE)</f>
        <v>6148</v>
      </c>
      <c r="N127" s="12">
        <f>VLOOKUP($A127,Sheet1!$B$5:$AZ$428,12,FALSE)</f>
        <v>101449</v>
      </c>
      <c r="O127" s="12">
        <f>VLOOKUP($A127,Sheet1!$B$5:$AZ$428,13,FALSE)</f>
        <v>418</v>
      </c>
      <c r="P127" s="12">
        <f>VLOOKUP($A127,Sheet1!$B$5:$AZ$428,14,FALSE)</f>
        <v>507</v>
      </c>
      <c r="Q127" s="12">
        <f>VLOOKUP($A127,Sheet1!$B$5:$AZ$428,15,FALSE)</f>
        <v>6477</v>
      </c>
      <c r="R127" s="12">
        <f>VLOOKUP($A127,Sheet1!$B$5:$AZ$428,16,FALSE)</f>
        <v>6220</v>
      </c>
      <c r="S127" s="12">
        <f>VLOOKUP($A127,Sheet1!$B$5:$AZ$428,17,FALSE)</f>
        <v>102540</v>
      </c>
      <c r="T127" s="12">
        <f>VLOOKUP($A127,Sheet1!$B$5:$AZ$428,18,FALSE)</f>
        <v>682</v>
      </c>
      <c r="U127" s="12">
        <f>VLOOKUP($A127,Sheet1!$B$5:$AZ$428,19,FALSE)</f>
        <v>412</v>
      </c>
      <c r="V127" s="12">
        <f>VLOOKUP($A127,Sheet1!$B$5:$AZ$428,20,FALSE)</f>
        <v>6873</v>
      </c>
      <c r="W127" s="12">
        <f>VLOOKUP($A127,Sheet1!$B$5:$AZ$428,21,FALSE)</f>
        <v>6579</v>
      </c>
      <c r="X127" s="12">
        <f>VLOOKUP($A127,Sheet1!$B$5:$AZ$428,22,FALSE)</f>
        <v>103157</v>
      </c>
      <c r="Y127" s="12">
        <f>VLOOKUP($A127,Sheet1!$B$5:$AZ$428,23,FALSE)</f>
        <v>796</v>
      </c>
      <c r="Z127" s="12">
        <f>VLOOKUP($A127,Sheet1!$B$5:$AZ$428,24,FALSE)</f>
        <v>388</v>
      </c>
      <c r="AA127" s="12">
        <f>VLOOKUP($A127,Sheet1!$B$5:$AZ$428,25,FALSE)</f>
        <v>6703</v>
      </c>
      <c r="AB127" s="12">
        <f>VLOOKUP($A127,Sheet1!$B$5:$AZ$428,26,FALSE)</f>
        <v>6826</v>
      </c>
      <c r="AC127" s="12">
        <f>VLOOKUP($A127,Sheet1!$B$5:$AZ$428,27,FALSE)</f>
        <v>103705</v>
      </c>
      <c r="AD127" s="12">
        <f>VLOOKUP($A127,Sheet1!$B$5:$AZ$428,28,FALSE)</f>
        <v>819</v>
      </c>
      <c r="AE127" s="12">
        <f>VLOOKUP($A127,Sheet1!$B$5:$AZ$428,29,FALSE)</f>
        <v>460</v>
      </c>
      <c r="AF127" s="12">
        <f>VLOOKUP($A127,Sheet1!$B$5:$AZ$428,30,FALSE)</f>
        <v>6743</v>
      </c>
      <c r="AG127" s="12">
        <f>VLOOKUP($A127,Sheet1!$B$5:$AZ$428,31,FALSE)</f>
        <v>7035</v>
      </c>
      <c r="AH127" s="12">
        <f>VLOOKUP($A127,Sheet1!$B$5:$AZ$428,32,FALSE)</f>
        <v>104031</v>
      </c>
      <c r="AI127" s="12">
        <f>VLOOKUP($A127,Sheet1!$B$5:$AZ$428,33,FALSE)</f>
        <v>729</v>
      </c>
      <c r="AJ127" s="12">
        <f>VLOOKUP($A127,Sheet1!$B$5:$AZ$428,34,FALSE)</f>
        <v>430</v>
      </c>
      <c r="AK127" s="12">
        <f>VLOOKUP($A127,Sheet1!$B$5:$AZ$428,35,FALSE)</f>
        <v>7115</v>
      </c>
      <c r="AL127" s="12">
        <f>VLOOKUP($A127,Sheet1!$B$5:$AZ$428,36,FALSE)</f>
        <v>7468</v>
      </c>
      <c r="AM127" s="12">
        <f>VLOOKUP($A127,Sheet1!$B$5:$AZ$428,37,FALSE)</f>
        <v>104205</v>
      </c>
      <c r="AN127" s="12">
        <f>VLOOKUP($A127,Sheet1!$B$5:$AZ$428,38,FALSE)</f>
        <v>677</v>
      </c>
      <c r="AO127" s="12">
        <f>VLOOKUP($A127,Sheet1!$B$5:$AZ$428,39,FALSE)</f>
        <v>550</v>
      </c>
      <c r="AP127" s="12">
        <f>VLOOKUP($A127,Sheet1!$B$5:$AZ$428,40,FALSE)</f>
        <v>7275</v>
      </c>
      <c r="AQ127" s="12">
        <f>VLOOKUP($A127,Sheet1!$B$5:$AZ$428,41,FALSE)</f>
        <v>7491</v>
      </c>
      <c r="AR127" s="12">
        <f>VLOOKUP($A127,Sheet1!$B$5:$AZ$428,42,FALSE)</f>
        <v>104919</v>
      </c>
      <c r="AS127" s="12">
        <f>VLOOKUP($A127,Sheet1!$B$5:$AZ$428,43,FALSE)</f>
        <v>657</v>
      </c>
      <c r="AT127" s="12">
        <f>VLOOKUP($A127,Sheet1!$B$5:$AZ$428,44,FALSE)</f>
        <v>611</v>
      </c>
      <c r="AU127" s="12">
        <f>VLOOKUP($A127,Sheet1!$B$5:$AZ$428,45,FALSE)</f>
        <v>7578</v>
      </c>
      <c r="AV127" s="12">
        <f>VLOOKUP($A127,Sheet1!$B$5:$AZ$428,46,FALSE)</f>
        <v>7249</v>
      </c>
      <c r="AW127" s="12">
        <f>VLOOKUP($A127,Sheet1!$B$5:$AZ$428,47,FALSE)</f>
        <v>105471</v>
      </c>
      <c r="AX127" s="12">
        <f>VLOOKUP($A127,Sheet1!$B$5:$AZ$428,48,FALSE)</f>
        <v>598</v>
      </c>
      <c r="AY127" s="12">
        <f>VLOOKUP($A127,Sheet1!$B$5:$AZ$428,49,FALSE)</f>
        <v>611</v>
      </c>
      <c r="AZ127" s="12">
        <f>VLOOKUP($A127,Sheet1!$B$5:$AZ$428,50,FALSE)</f>
        <v>7166</v>
      </c>
      <c r="BA127" s="12">
        <f>VLOOKUP($A127,Sheet1!$B$5:$AZ$428,51,FALSE)</f>
        <v>6619</v>
      </c>
      <c r="BB127" s="12">
        <f>VLOOKUP($A127,Sheet1!$B$5:$BB$428,BB$4,FALSE)</f>
        <v>0</v>
      </c>
      <c r="BC127" s="12">
        <f>VLOOKUP($A127,Sheet1!$B$5:$BB$428,BC$4,FALSE)</f>
        <v>0</v>
      </c>
      <c r="BD127" s="12" t="e">
        <f>VLOOKUP($A127,Sheet1!$B$5:$BB$428,BD$4,FALSE)</f>
        <v>#REF!</v>
      </c>
      <c r="BE127" s="12" t="e">
        <f>VLOOKUP($A127,Sheet1!$B$5:$BB$428,BE$4,FALSE)</f>
        <v>#REF!</v>
      </c>
      <c r="BF127" s="12" t="e">
        <f>VLOOKUP($A127,Sheet1!$B$5:$BB$428,BF$4,FALSE)</f>
        <v>#REF!</v>
      </c>
      <c r="BG127" s="12" t="e">
        <f>VLOOKUP($A127,Sheet1!$B$5:$BB$428,BG$4,FALSE)</f>
        <v>#REF!</v>
      </c>
      <c r="BH127" s="12" t="e">
        <f>VLOOKUP($A127,Sheet1!$B$5:$BB$428,BH$4,FALSE)</f>
        <v>#REF!</v>
      </c>
      <c r="BI127" s="12" t="e">
        <f>VLOOKUP($A127,Sheet1!$B$5:$BB$428,BI$4,FALSE)</f>
        <v>#REF!</v>
      </c>
      <c r="BJ127" s="12" t="e">
        <f>VLOOKUP($A127,Sheet1!$B$5:$BB$428,BJ$4,FALSE)</f>
        <v>#REF!</v>
      </c>
      <c r="BK127" s="12" t="e">
        <f>VLOOKUP($A127,Sheet1!$B$5:$BB$428,BK$4,FALSE)</f>
        <v>#REF!</v>
      </c>
      <c r="BL127" s="12" t="e">
        <f>VLOOKUP($A127,Sheet1!$B$5:$BB$428,BL$4,FALSE)</f>
        <v>#REF!</v>
      </c>
      <c r="BM127" s="12" t="e">
        <f>VLOOKUP($A127,Sheet1!$B$5:$BB$428,BM$4,FALSE)</f>
        <v>#REF!</v>
      </c>
      <c r="BN127" s="12" t="e">
        <f>VLOOKUP($A127,Sheet1!$B$5:$BB$428,BN$4,FALSE)</f>
        <v>#REF!</v>
      </c>
      <c r="BO127" s="12" t="e">
        <f>VLOOKUP($A127,Sheet1!$B$5:$BB$428,BO$4,FALSE)</f>
        <v>#REF!</v>
      </c>
      <c r="BP127" s="12" t="e">
        <f>VLOOKUP($A127,Sheet1!$B$5:$BB$428,BP$4,FALSE)</f>
        <v>#REF!</v>
      </c>
      <c r="BQ127" s="12" t="e">
        <f>VLOOKUP($A127,Sheet1!$B$5:$BB$428,BQ$4,FALSE)</f>
        <v>#REF!</v>
      </c>
      <c r="BR127" s="12" t="e">
        <f>VLOOKUP($A127,Sheet1!$B$5:$BB$428,BR$4,FALSE)</f>
        <v>#REF!</v>
      </c>
      <c r="BS127" s="12" t="e">
        <f>VLOOKUP($A127,Sheet1!$B$5:$BB$428,BS$4,FALSE)</f>
        <v>#REF!</v>
      </c>
      <c r="BT127" s="12" t="e">
        <f>VLOOKUP($A127,Sheet1!$B$5:$BB$428,BT$4,FALSE)</f>
        <v>#REF!</v>
      </c>
      <c r="BU127" s="12" t="e">
        <f>VLOOKUP($A127,Sheet1!$B$5:$BB$428,BU$4,FALSE)</f>
        <v>#REF!</v>
      </c>
    </row>
    <row r="128" spans="1:73" x14ac:dyDescent="0.3">
      <c r="A128" t="s">
        <v>389</v>
      </c>
      <c r="B128" t="str">
        <f>VLOOKUP(A128,classifications!A$3:C$336,3,FALSE)</f>
        <v>Predominantly Rural</v>
      </c>
      <c r="D128" s="12">
        <f>VLOOKUP($A128,Sheet1!$B$5:$AZ$428,2,FALSE)</f>
        <v>90982</v>
      </c>
      <c r="E128" s="12">
        <f>VLOOKUP($A128,Sheet1!$B$5:$AZ$428,3,FALSE)</f>
        <v>237</v>
      </c>
      <c r="F128" s="12">
        <f>VLOOKUP($A128,Sheet1!$B$5:$AZ$428,4,FALSE)</f>
        <v>270</v>
      </c>
      <c r="G128" s="12">
        <f>VLOOKUP($A128,Sheet1!$B$5:$AZ$428,5,FALSE)</f>
        <v>3435</v>
      </c>
      <c r="H128" s="12">
        <f>VLOOKUP($A128,Sheet1!$B$5:$AZ$428,6,FALSE)</f>
        <v>3409</v>
      </c>
      <c r="I128" s="12">
        <f>VLOOKUP($A128,Sheet1!$B$5:$AZ$428,7,FALSE)</f>
        <v>91160</v>
      </c>
      <c r="J128" s="12">
        <f>VLOOKUP($A128,Sheet1!$B$5:$AZ$428,8,FALSE)</f>
        <v>173</v>
      </c>
      <c r="K128" s="12">
        <f>VLOOKUP($A128,Sheet1!$B$5:$AZ$428,9,FALSE)</f>
        <v>128</v>
      </c>
      <c r="L128" s="12">
        <f>VLOOKUP($A128,Sheet1!$B$5:$AZ$428,10,FALSE)</f>
        <v>3361</v>
      </c>
      <c r="M128" s="12">
        <f>VLOOKUP($A128,Sheet1!$B$5:$AZ$428,11,FALSE)</f>
        <v>3391</v>
      </c>
      <c r="N128" s="12">
        <f>VLOOKUP($A128,Sheet1!$B$5:$AZ$428,12,FALSE)</f>
        <v>91172</v>
      </c>
      <c r="O128" s="12">
        <f>VLOOKUP($A128,Sheet1!$B$5:$AZ$428,13,FALSE)</f>
        <v>168</v>
      </c>
      <c r="P128" s="12">
        <f>VLOOKUP($A128,Sheet1!$B$5:$AZ$428,14,FALSE)</f>
        <v>160</v>
      </c>
      <c r="Q128" s="12">
        <f>VLOOKUP($A128,Sheet1!$B$5:$AZ$428,15,FALSE)</f>
        <v>3175</v>
      </c>
      <c r="R128" s="12">
        <f>VLOOKUP($A128,Sheet1!$B$5:$AZ$428,16,FALSE)</f>
        <v>3261</v>
      </c>
      <c r="S128" s="12">
        <f>VLOOKUP($A128,Sheet1!$B$5:$AZ$428,17,FALSE)</f>
        <v>91417</v>
      </c>
      <c r="T128" s="12">
        <f>VLOOKUP($A128,Sheet1!$B$5:$AZ$428,18,FALSE)</f>
        <v>182</v>
      </c>
      <c r="U128" s="12">
        <f>VLOOKUP($A128,Sheet1!$B$5:$AZ$428,19,FALSE)</f>
        <v>103</v>
      </c>
      <c r="V128" s="12">
        <f>VLOOKUP($A128,Sheet1!$B$5:$AZ$428,20,FALSE)</f>
        <v>3497</v>
      </c>
      <c r="W128" s="12">
        <f>VLOOKUP($A128,Sheet1!$B$5:$AZ$428,21,FALSE)</f>
        <v>3420</v>
      </c>
      <c r="X128" s="12">
        <f>VLOOKUP($A128,Sheet1!$B$5:$AZ$428,22,FALSE)</f>
        <v>91523</v>
      </c>
      <c r="Y128" s="12">
        <f>VLOOKUP($A128,Sheet1!$B$5:$AZ$428,23,FALSE)</f>
        <v>191</v>
      </c>
      <c r="Z128" s="12">
        <f>VLOOKUP($A128,Sheet1!$B$5:$AZ$428,24,FALSE)</f>
        <v>133</v>
      </c>
      <c r="AA128" s="12">
        <f>VLOOKUP($A128,Sheet1!$B$5:$AZ$428,25,FALSE)</f>
        <v>3450</v>
      </c>
      <c r="AB128" s="12">
        <f>VLOOKUP($A128,Sheet1!$B$5:$AZ$428,26,FALSE)</f>
        <v>3385</v>
      </c>
      <c r="AC128" s="12">
        <f>VLOOKUP($A128,Sheet1!$B$5:$AZ$428,27,FALSE)</f>
        <v>91720</v>
      </c>
      <c r="AD128" s="12">
        <f>VLOOKUP($A128,Sheet1!$B$5:$AZ$428,28,FALSE)</f>
        <v>197</v>
      </c>
      <c r="AE128" s="12">
        <f>VLOOKUP($A128,Sheet1!$B$5:$AZ$428,29,FALSE)</f>
        <v>113</v>
      </c>
      <c r="AF128" s="12">
        <f>VLOOKUP($A128,Sheet1!$B$5:$AZ$428,30,FALSE)</f>
        <v>3414</v>
      </c>
      <c r="AG128" s="12">
        <f>VLOOKUP($A128,Sheet1!$B$5:$AZ$428,31,FALSE)</f>
        <v>3370</v>
      </c>
      <c r="AH128" s="12">
        <f>VLOOKUP($A128,Sheet1!$B$5:$AZ$428,32,FALSE)</f>
        <v>92063</v>
      </c>
      <c r="AI128" s="12">
        <f>VLOOKUP($A128,Sheet1!$B$5:$AZ$428,33,FALSE)</f>
        <v>188</v>
      </c>
      <c r="AJ128" s="12">
        <f>VLOOKUP($A128,Sheet1!$B$5:$AZ$428,34,FALSE)</f>
        <v>121</v>
      </c>
      <c r="AK128" s="12">
        <f>VLOOKUP($A128,Sheet1!$B$5:$AZ$428,35,FALSE)</f>
        <v>4321</v>
      </c>
      <c r="AL128" s="12">
        <f>VLOOKUP($A128,Sheet1!$B$5:$AZ$428,36,FALSE)</f>
        <v>4045</v>
      </c>
      <c r="AM128" s="12">
        <f>VLOOKUP($A128,Sheet1!$B$5:$AZ$428,37,FALSE)</f>
        <v>92221</v>
      </c>
      <c r="AN128" s="12">
        <f>VLOOKUP($A128,Sheet1!$B$5:$AZ$428,38,FALSE)</f>
        <v>214</v>
      </c>
      <c r="AO128" s="12">
        <f>VLOOKUP($A128,Sheet1!$B$5:$AZ$428,39,FALSE)</f>
        <v>236</v>
      </c>
      <c r="AP128" s="12">
        <f>VLOOKUP($A128,Sheet1!$B$5:$AZ$428,40,FALSE)</f>
        <v>4251</v>
      </c>
      <c r="AQ128" s="12">
        <f>VLOOKUP($A128,Sheet1!$B$5:$AZ$428,41,FALSE)</f>
        <v>4009</v>
      </c>
      <c r="AR128" s="12">
        <f>VLOOKUP($A128,Sheet1!$B$5:$AZ$428,42,FALSE)</f>
        <v>92666</v>
      </c>
      <c r="AS128" s="12">
        <f>VLOOKUP($A128,Sheet1!$B$5:$AZ$428,43,FALSE)</f>
        <v>217</v>
      </c>
      <c r="AT128" s="12">
        <f>VLOOKUP($A128,Sheet1!$B$5:$AZ$428,44,FALSE)</f>
        <v>166</v>
      </c>
      <c r="AU128" s="12">
        <f>VLOOKUP($A128,Sheet1!$B$5:$AZ$428,45,FALSE)</f>
        <v>4545</v>
      </c>
      <c r="AV128" s="12">
        <f>VLOOKUP($A128,Sheet1!$B$5:$AZ$428,46,FALSE)</f>
        <v>4070</v>
      </c>
      <c r="AW128" s="12">
        <f>VLOOKUP($A128,Sheet1!$B$5:$AZ$428,47,FALSE)</f>
        <v>92633</v>
      </c>
      <c r="AX128" s="12">
        <f>VLOOKUP($A128,Sheet1!$B$5:$AZ$428,48,FALSE)</f>
        <v>219</v>
      </c>
      <c r="AY128" s="12">
        <f>VLOOKUP($A128,Sheet1!$B$5:$AZ$428,49,FALSE)</f>
        <v>100</v>
      </c>
      <c r="AZ128" s="12">
        <f>VLOOKUP($A128,Sheet1!$B$5:$AZ$428,50,FALSE)</f>
        <v>3762</v>
      </c>
      <c r="BA128" s="12">
        <f>VLOOKUP($A128,Sheet1!$B$5:$AZ$428,51,FALSE)</f>
        <v>3705</v>
      </c>
      <c r="BB128" s="12">
        <f>VLOOKUP($A128,Sheet1!$B$5:$BB$428,BB$4,FALSE)</f>
        <v>0</v>
      </c>
      <c r="BC128" s="12">
        <f>VLOOKUP($A128,Sheet1!$B$5:$BB$428,BC$4,FALSE)</f>
        <v>0</v>
      </c>
      <c r="BD128" s="12" t="e">
        <f>VLOOKUP($A128,Sheet1!$B$5:$BB$428,BD$4,FALSE)</f>
        <v>#REF!</v>
      </c>
      <c r="BE128" s="12" t="e">
        <f>VLOOKUP($A128,Sheet1!$B$5:$BB$428,BE$4,FALSE)</f>
        <v>#REF!</v>
      </c>
      <c r="BF128" s="12" t="e">
        <f>VLOOKUP($A128,Sheet1!$B$5:$BB$428,BF$4,FALSE)</f>
        <v>#REF!</v>
      </c>
      <c r="BG128" s="12" t="e">
        <f>VLOOKUP($A128,Sheet1!$B$5:$BB$428,BG$4,FALSE)</f>
        <v>#REF!</v>
      </c>
      <c r="BH128" s="12" t="e">
        <f>VLOOKUP($A128,Sheet1!$B$5:$BB$428,BH$4,FALSE)</f>
        <v>#REF!</v>
      </c>
      <c r="BI128" s="12" t="e">
        <f>VLOOKUP($A128,Sheet1!$B$5:$BB$428,BI$4,FALSE)</f>
        <v>#REF!</v>
      </c>
      <c r="BJ128" s="12" t="e">
        <f>VLOOKUP($A128,Sheet1!$B$5:$BB$428,BJ$4,FALSE)</f>
        <v>#REF!</v>
      </c>
      <c r="BK128" s="12" t="e">
        <f>VLOOKUP($A128,Sheet1!$B$5:$BB$428,BK$4,FALSE)</f>
        <v>#REF!</v>
      </c>
      <c r="BL128" s="12" t="e">
        <f>VLOOKUP($A128,Sheet1!$B$5:$BB$428,BL$4,FALSE)</f>
        <v>#REF!</v>
      </c>
      <c r="BM128" s="12" t="e">
        <f>VLOOKUP($A128,Sheet1!$B$5:$BB$428,BM$4,FALSE)</f>
        <v>#REF!</v>
      </c>
      <c r="BN128" s="12" t="e">
        <f>VLOOKUP($A128,Sheet1!$B$5:$BB$428,BN$4,FALSE)</f>
        <v>#REF!</v>
      </c>
      <c r="BO128" s="12" t="e">
        <f>VLOOKUP($A128,Sheet1!$B$5:$BB$428,BO$4,FALSE)</f>
        <v>#REF!</v>
      </c>
      <c r="BP128" s="12" t="e">
        <f>VLOOKUP($A128,Sheet1!$B$5:$BB$428,BP$4,FALSE)</f>
        <v>#REF!</v>
      </c>
      <c r="BQ128" s="12" t="e">
        <f>VLOOKUP($A128,Sheet1!$B$5:$BB$428,BQ$4,FALSE)</f>
        <v>#REF!</v>
      </c>
      <c r="BR128" s="12" t="e">
        <f>VLOOKUP($A128,Sheet1!$B$5:$BB$428,BR$4,FALSE)</f>
        <v>#REF!</v>
      </c>
      <c r="BS128" s="12" t="e">
        <f>VLOOKUP($A128,Sheet1!$B$5:$BB$428,BS$4,FALSE)</f>
        <v>#REF!</v>
      </c>
      <c r="BT128" s="12" t="e">
        <f>VLOOKUP($A128,Sheet1!$B$5:$BB$428,BT$4,FALSE)</f>
        <v>#REF!</v>
      </c>
      <c r="BU128" s="12" t="e">
        <f>VLOOKUP($A128,Sheet1!$B$5:$BB$428,BU$4,FALSE)</f>
        <v>#REF!</v>
      </c>
    </row>
    <row r="129" spans="1:73" x14ac:dyDescent="0.3">
      <c r="A129" t="s">
        <v>393</v>
      </c>
      <c r="B129" t="str">
        <f>VLOOKUP(A129,classifications!A$3:C$336,3,FALSE)</f>
        <v>Predominantly Urban</v>
      </c>
      <c r="D129" s="12">
        <f>VLOOKUP($A129,Sheet1!$B$5:$AZ$428,2,FALSE)</f>
        <v>275499</v>
      </c>
      <c r="E129" s="12">
        <f>VLOOKUP($A129,Sheet1!$B$5:$AZ$428,3,FALSE)</f>
        <v>6279</v>
      </c>
      <c r="F129" s="12">
        <f>VLOOKUP($A129,Sheet1!$B$5:$AZ$428,4,FALSE)</f>
        <v>1873</v>
      </c>
      <c r="G129" s="12">
        <f>VLOOKUP($A129,Sheet1!$B$5:$AZ$428,5,FALSE)</f>
        <v>15789</v>
      </c>
      <c r="H129" s="12">
        <f>VLOOKUP($A129,Sheet1!$B$5:$AZ$428,6,FALSE)</f>
        <v>15970</v>
      </c>
      <c r="I129" s="12">
        <f>VLOOKUP($A129,Sheet1!$B$5:$AZ$428,7,FALSE)</f>
        <v>281179</v>
      </c>
      <c r="J129" s="12">
        <f>VLOOKUP($A129,Sheet1!$B$5:$AZ$428,8,FALSE)</f>
        <v>5082</v>
      </c>
      <c r="K129" s="12">
        <f>VLOOKUP($A129,Sheet1!$B$5:$AZ$428,9,FALSE)</f>
        <v>2165</v>
      </c>
      <c r="L129" s="12">
        <f>VLOOKUP($A129,Sheet1!$B$5:$AZ$428,10,FALSE)</f>
        <v>17216</v>
      </c>
      <c r="M129" s="12">
        <f>VLOOKUP($A129,Sheet1!$B$5:$AZ$428,11,FALSE)</f>
        <v>17109</v>
      </c>
      <c r="N129" s="12">
        <f>VLOOKUP($A129,Sheet1!$B$5:$AZ$428,12,FALSE)</f>
        <v>285996</v>
      </c>
      <c r="O129" s="12">
        <f>VLOOKUP($A129,Sheet1!$B$5:$AZ$428,13,FALSE)</f>
        <v>4364</v>
      </c>
      <c r="P129" s="12">
        <f>VLOOKUP($A129,Sheet1!$B$5:$AZ$428,14,FALSE)</f>
        <v>1771</v>
      </c>
      <c r="Q129" s="12">
        <f>VLOOKUP($A129,Sheet1!$B$5:$AZ$428,15,FALSE)</f>
        <v>16530</v>
      </c>
      <c r="R129" s="12">
        <f>VLOOKUP($A129,Sheet1!$B$5:$AZ$428,16,FALSE)</f>
        <v>16827</v>
      </c>
      <c r="S129" s="12">
        <f>VLOOKUP($A129,Sheet1!$B$5:$AZ$428,17,FALSE)</f>
        <v>291368</v>
      </c>
      <c r="T129" s="12">
        <f>VLOOKUP($A129,Sheet1!$B$5:$AZ$428,18,FALSE)</f>
        <v>5406</v>
      </c>
      <c r="U129" s="12">
        <f>VLOOKUP($A129,Sheet1!$B$5:$AZ$428,19,FALSE)</f>
        <v>1935</v>
      </c>
      <c r="V129" s="12">
        <f>VLOOKUP($A129,Sheet1!$B$5:$AZ$428,20,FALSE)</f>
        <v>16995</v>
      </c>
      <c r="W129" s="12">
        <f>VLOOKUP($A129,Sheet1!$B$5:$AZ$428,21,FALSE)</f>
        <v>17795</v>
      </c>
      <c r="X129" s="12">
        <f>VLOOKUP($A129,Sheet1!$B$5:$AZ$428,22,FALSE)</f>
        <v>296056</v>
      </c>
      <c r="Y129" s="12">
        <f>VLOOKUP($A129,Sheet1!$B$5:$AZ$428,23,FALSE)</f>
        <v>5821</v>
      </c>
      <c r="Z129" s="12">
        <f>VLOOKUP($A129,Sheet1!$B$5:$AZ$428,24,FALSE)</f>
        <v>2048</v>
      </c>
      <c r="AA129" s="12">
        <f>VLOOKUP($A129,Sheet1!$B$5:$AZ$428,25,FALSE)</f>
        <v>17061</v>
      </c>
      <c r="AB129" s="12">
        <f>VLOOKUP($A129,Sheet1!$B$5:$AZ$428,26,FALSE)</f>
        <v>18677</v>
      </c>
      <c r="AC129" s="12">
        <f>VLOOKUP($A129,Sheet1!$B$5:$AZ$428,27,FALSE)</f>
        <v>299899</v>
      </c>
      <c r="AD129" s="12">
        <f>VLOOKUP($A129,Sheet1!$B$5:$AZ$428,28,FALSE)</f>
        <v>5566</v>
      </c>
      <c r="AE129" s="12">
        <f>VLOOKUP($A129,Sheet1!$B$5:$AZ$428,29,FALSE)</f>
        <v>2230</v>
      </c>
      <c r="AF129" s="12">
        <f>VLOOKUP($A129,Sheet1!$B$5:$AZ$428,30,FALSE)</f>
        <v>17218</v>
      </c>
      <c r="AG129" s="12">
        <f>VLOOKUP($A129,Sheet1!$B$5:$AZ$428,31,FALSE)</f>
        <v>19471</v>
      </c>
      <c r="AH129" s="12">
        <f>VLOOKUP($A129,Sheet1!$B$5:$AZ$428,32,FALSE)</f>
        <v>302343</v>
      </c>
      <c r="AI129" s="12">
        <f>VLOOKUP($A129,Sheet1!$B$5:$AZ$428,33,FALSE)</f>
        <v>5000</v>
      </c>
      <c r="AJ129" s="12">
        <f>VLOOKUP($A129,Sheet1!$B$5:$AZ$428,34,FALSE)</f>
        <v>2187</v>
      </c>
      <c r="AK129" s="12">
        <f>VLOOKUP($A129,Sheet1!$B$5:$AZ$428,35,FALSE)</f>
        <v>19730</v>
      </c>
      <c r="AL129" s="12">
        <f>VLOOKUP($A129,Sheet1!$B$5:$AZ$428,36,FALSE)</f>
        <v>22614</v>
      </c>
      <c r="AM129" s="12">
        <f>VLOOKUP($A129,Sheet1!$B$5:$AZ$428,37,FALSE)</f>
        <v>304824</v>
      </c>
      <c r="AN129" s="12">
        <f>VLOOKUP($A129,Sheet1!$B$5:$AZ$428,38,FALSE)</f>
        <v>5413</v>
      </c>
      <c r="AO129" s="12">
        <f>VLOOKUP($A129,Sheet1!$B$5:$AZ$428,39,FALSE)</f>
        <v>1908</v>
      </c>
      <c r="AP129" s="12">
        <f>VLOOKUP($A129,Sheet1!$B$5:$AZ$428,40,FALSE)</f>
        <v>20005</v>
      </c>
      <c r="AQ129" s="12">
        <f>VLOOKUP($A129,Sheet1!$B$5:$AZ$428,41,FALSE)</f>
        <v>23196</v>
      </c>
      <c r="AR129" s="12">
        <f>VLOOKUP($A129,Sheet1!$B$5:$AZ$428,42,FALSE)</f>
        <v>306870</v>
      </c>
      <c r="AS129" s="12">
        <f>VLOOKUP($A129,Sheet1!$B$5:$AZ$428,43,FALSE)</f>
        <v>5335</v>
      </c>
      <c r="AT129" s="12">
        <f>VLOOKUP($A129,Sheet1!$B$5:$AZ$428,44,FALSE)</f>
        <v>2292</v>
      </c>
      <c r="AU129" s="12">
        <f>VLOOKUP($A129,Sheet1!$B$5:$AZ$428,45,FALSE)</f>
        <v>20746</v>
      </c>
      <c r="AV129" s="12">
        <f>VLOOKUP($A129,Sheet1!$B$5:$AZ$428,46,FALSE)</f>
        <v>23875</v>
      </c>
      <c r="AW129" s="12">
        <f>VLOOKUP($A129,Sheet1!$B$5:$AZ$428,47,FALSE)</f>
        <v>309014</v>
      </c>
      <c r="AX129" s="12">
        <f>VLOOKUP($A129,Sheet1!$B$5:$AZ$428,48,FALSE)</f>
        <v>5682</v>
      </c>
      <c r="AY129" s="12">
        <f>VLOOKUP($A129,Sheet1!$B$5:$AZ$428,49,FALSE)</f>
        <v>2717</v>
      </c>
      <c r="AZ129" s="12">
        <f>VLOOKUP($A129,Sheet1!$B$5:$AZ$428,50,FALSE)</f>
        <v>18261</v>
      </c>
      <c r="BA129" s="12">
        <f>VLOOKUP($A129,Sheet1!$B$5:$AZ$428,51,FALSE)</f>
        <v>20866</v>
      </c>
      <c r="BB129" s="12">
        <f>VLOOKUP($A129,Sheet1!$B$5:$BB$428,BB$4,FALSE)</f>
        <v>0</v>
      </c>
      <c r="BC129" s="12">
        <f>VLOOKUP($A129,Sheet1!$B$5:$BB$428,BC$4,FALSE)</f>
        <v>0</v>
      </c>
      <c r="BD129" s="12" t="e">
        <f>VLOOKUP($A129,Sheet1!$B$5:$BB$428,BD$4,FALSE)</f>
        <v>#REF!</v>
      </c>
      <c r="BE129" s="12" t="e">
        <f>VLOOKUP($A129,Sheet1!$B$5:$BB$428,BE$4,FALSE)</f>
        <v>#REF!</v>
      </c>
      <c r="BF129" s="12" t="e">
        <f>VLOOKUP($A129,Sheet1!$B$5:$BB$428,BF$4,FALSE)</f>
        <v>#REF!</v>
      </c>
      <c r="BG129" s="12" t="e">
        <f>VLOOKUP($A129,Sheet1!$B$5:$BB$428,BG$4,FALSE)</f>
        <v>#REF!</v>
      </c>
      <c r="BH129" s="12" t="e">
        <f>VLOOKUP($A129,Sheet1!$B$5:$BB$428,BH$4,FALSE)</f>
        <v>#REF!</v>
      </c>
      <c r="BI129" s="12" t="e">
        <f>VLOOKUP($A129,Sheet1!$B$5:$BB$428,BI$4,FALSE)</f>
        <v>#REF!</v>
      </c>
      <c r="BJ129" s="12" t="e">
        <f>VLOOKUP($A129,Sheet1!$B$5:$BB$428,BJ$4,FALSE)</f>
        <v>#REF!</v>
      </c>
      <c r="BK129" s="12" t="e">
        <f>VLOOKUP($A129,Sheet1!$B$5:$BB$428,BK$4,FALSE)</f>
        <v>#REF!</v>
      </c>
      <c r="BL129" s="12" t="e">
        <f>VLOOKUP($A129,Sheet1!$B$5:$BB$428,BL$4,FALSE)</f>
        <v>#REF!</v>
      </c>
      <c r="BM129" s="12" t="e">
        <f>VLOOKUP($A129,Sheet1!$B$5:$BB$428,BM$4,FALSE)</f>
        <v>#REF!</v>
      </c>
      <c r="BN129" s="12" t="e">
        <f>VLOOKUP($A129,Sheet1!$B$5:$BB$428,BN$4,FALSE)</f>
        <v>#REF!</v>
      </c>
      <c r="BO129" s="12" t="e">
        <f>VLOOKUP($A129,Sheet1!$B$5:$BB$428,BO$4,FALSE)</f>
        <v>#REF!</v>
      </c>
      <c r="BP129" s="12" t="e">
        <f>VLOOKUP($A129,Sheet1!$B$5:$BB$428,BP$4,FALSE)</f>
        <v>#REF!</v>
      </c>
      <c r="BQ129" s="12" t="e">
        <f>VLOOKUP($A129,Sheet1!$B$5:$BB$428,BQ$4,FALSE)</f>
        <v>#REF!</v>
      </c>
      <c r="BR129" s="12" t="e">
        <f>VLOOKUP($A129,Sheet1!$B$5:$BB$428,BR$4,FALSE)</f>
        <v>#REF!</v>
      </c>
      <c r="BS129" s="12" t="e">
        <f>VLOOKUP($A129,Sheet1!$B$5:$BB$428,BS$4,FALSE)</f>
        <v>#REF!</v>
      </c>
      <c r="BT129" s="12" t="e">
        <f>VLOOKUP($A129,Sheet1!$B$5:$BB$428,BT$4,FALSE)</f>
        <v>#REF!</v>
      </c>
      <c r="BU129" s="12" t="e">
        <f>VLOOKUP($A129,Sheet1!$B$5:$BB$428,BU$4,FALSE)</f>
        <v>#REF!</v>
      </c>
    </row>
    <row r="130" spans="1:73" x14ac:dyDescent="0.3">
      <c r="A130" t="s">
        <v>395</v>
      </c>
      <c r="B130" t="str">
        <f>VLOOKUP(A130,classifications!A$3:C$336,3,FALSE)</f>
        <v>Predominantly Rural</v>
      </c>
      <c r="D130" s="12">
        <f>VLOOKUP($A130,Sheet1!$B$5:$AZ$428,2,FALSE)</f>
        <v>105328</v>
      </c>
      <c r="E130" s="12">
        <f>VLOOKUP($A130,Sheet1!$B$5:$AZ$428,3,FALSE)</f>
        <v>301</v>
      </c>
      <c r="F130" s="12">
        <f>VLOOKUP($A130,Sheet1!$B$5:$AZ$428,4,FALSE)</f>
        <v>188</v>
      </c>
      <c r="G130" s="12">
        <f>VLOOKUP($A130,Sheet1!$B$5:$AZ$428,5,FALSE)</f>
        <v>4183</v>
      </c>
      <c r="H130" s="12">
        <f>VLOOKUP($A130,Sheet1!$B$5:$AZ$428,6,FALSE)</f>
        <v>3878</v>
      </c>
      <c r="I130" s="12">
        <f>VLOOKUP($A130,Sheet1!$B$5:$AZ$428,7,FALSE)</f>
        <v>105956</v>
      </c>
      <c r="J130" s="12">
        <f>VLOOKUP($A130,Sheet1!$B$5:$AZ$428,8,FALSE)</f>
        <v>250</v>
      </c>
      <c r="K130" s="12">
        <f>VLOOKUP($A130,Sheet1!$B$5:$AZ$428,9,FALSE)</f>
        <v>258</v>
      </c>
      <c r="L130" s="12">
        <f>VLOOKUP($A130,Sheet1!$B$5:$AZ$428,10,FALSE)</f>
        <v>4628</v>
      </c>
      <c r="M130" s="12">
        <f>VLOOKUP($A130,Sheet1!$B$5:$AZ$428,11,FALSE)</f>
        <v>4284</v>
      </c>
      <c r="N130" s="12">
        <f>VLOOKUP($A130,Sheet1!$B$5:$AZ$428,12,FALSE)</f>
        <v>106527</v>
      </c>
      <c r="O130" s="12">
        <f>VLOOKUP($A130,Sheet1!$B$5:$AZ$428,13,FALSE)</f>
        <v>207</v>
      </c>
      <c r="P130" s="12">
        <f>VLOOKUP($A130,Sheet1!$B$5:$AZ$428,14,FALSE)</f>
        <v>185</v>
      </c>
      <c r="Q130" s="12">
        <f>VLOOKUP($A130,Sheet1!$B$5:$AZ$428,15,FALSE)</f>
        <v>4576</v>
      </c>
      <c r="R130" s="12">
        <f>VLOOKUP($A130,Sheet1!$B$5:$AZ$428,16,FALSE)</f>
        <v>4233</v>
      </c>
      <c r="S130" s="12">
        <f>VLOOKUP($A130,Sheet1!$B$5:$AZ$428,17,FALSE)</f>
        <v>107560</v>
      </c>
      <c r="T130" s="12">
        <f>VLOOKUP($A130,Sheet1!$B$5:$AZ$428,18,FALSE)</f>
        <v>276</v>
      </c>
      <c r="U130" s="12">
        <f>VLOOKUP($A130,Sheet1!$B$5:$AZ$428,19,FALSE)</f>
        <v>187</v>
      </c>
      <c r="V130" s="12">
        <f>VLOOKUP($A130,Sheet1!$B$5:$AZ$428,20,FALSE)</f>
        <v>5169</v>
      </c>
      <c r="W130" s="12">
        <f>VLOOKUP($A130,Sheet1!$B$5:$AZ$428,21,FALSE)</f>
        <v>4409</v>
      </c>
      <c r="X130" s="12">
        <f>VLOOKUP($A130,Sheet1!$B$5:$AZ$428,22,FALSE)</f>
        <v>108603</v>
      </c>
      <c r="Y130" s="12">
        <f>VLOOKUP($A130,Sheet1!$B$5:$AZ$428,23,FALSE)</f>
        <v>279</v>
      </c>
      <c r="Z130" s="12">
        <f>VLOOKUP($A130,Sheet1!$B$5:$AZ$428,24,FALSE)</f>
        <v>208</v>
      </c>
      <c r="AA130" s="12">
        <f>VLOOKUP($A130,Sheet1!$B$5:$AZ$428,25,FALSE)</f>
        <v>5285</v>
      </c>
      <c r="AB130" s="12">
        <f>VLOOKUP($A130,Sheet1!$B$5:$AZ$428,26,FALSE)</f>
        <v>4459</v>
      </c>
      <c r="AC130" s="12">
        <f>VLOOKUP($A130,Sheet1!$B$5:$AZ$428,27,FALSE)</f>
        <v>109881</v>
      </c>
      <c r="AD130" s="12">
        <f>VLOOKUP($A130,Sheet1!$B$5:$AZ$428,28,FALSE)</f>
        <v>296</v>
      </c>
      <c r="AE130" s="12">
        <f>VLOOKUP($A130,Sheet1!$B$5:$AZ$428,29,FALSE)</f>
        <v>190</v>
      </c>
      <c r="AF130" s="12">
        <f>VLOOKUP($A130,Sheet1!$B$5:$AZ$428,30,FALSE)</f>
        <v>5375</v>
      </c>
      <c r="AG130" s="12">
        <f>VLOOKUP($A130,Sheet1!$B$5:$AZ$428,31,FALSE)</f>
        <v>4320</v>
      </c>
      <c r="AH130" s="12">
        <f>VLOOKUP($A130,Sheet1!$B$5:$AZ$428,32,FALSE)</f>
        <v>111370</v>
      </c>
      <c r="AI130" s="12">
        <f>VLOOKUP($A130,Sheet1!$B$5:$AZ$428,33,FALSE)</f>
        <v>256</v>
      </c>
      <c r="AJ130" s="12">
        <f>VLOOKUP($A130,Sheet1!$B$5:$AZ$428,34,FALSE)</f>
        <v>183</v>
      </c>
      <c r="AK130" s="12">
        <f>VLOOKUP($A130,Sheet1!$B$5:$AZ$428,35,FALSE)</f>
        <v>6236</v>
      </c>
      <c r="AL130" s="12">
        <f>VLOOKUP($A130,Sheet1!$B$5:$AZ$428,36,FALSE)</f>
        <v>5000</v>
      </c>
      <c r="AM130" s="12">
        <f>VLOOKUP($A130,Sheet1!$B$5:$AZ$428,37,FALSE)</f>
        <v>112423</v>
      </c>
      <c r="AN130" s="12">
        <f>VLOOKUP($A130,Sheet1!$B$5:$AZ$428,38,FALSE)</f>
        <v>274</v>
      </c>
      <c r="AO130" s="12">
        <f>VLOOKUP($A130,Sheet1!$B$5:$AZ$428,39,FALSE)</f>
        <v>304</v>
      </c>
      <c r="AP130" s="12">
        <f>VLOOKUP($A130,Sheet1!$B$5:$AZ$428,40,FALSE)</f>
        <v>6129</v>
      </c>
      <c r="AQ130" s="12">
        <f>VLOOKUP($A130,Sheet1!$B$5:$AZ$428,41,FALSE)</f>
        <v>5056</v>
      </c>
      <c r="AR130" s="12">
        <f>VLOOKUP($A130,Sheet1!$B$5:$AZ$428,42,FALSE)</f>
        <v>113136</v>
      </c>
      <c r="AS130" s="12">
        <f>VLOOKUP($A130,Sheet1!$B$5:$AZ$428,43,FALSE)</f>
        <v>262</v>
      </c>
      <c r="AT130" s="12">
        <f>VLOOKUP($A130,Sheet1!$B$5:$AZ$428,44,FALSE)</f>
        <v>235</v>
      </c>
      <c r="AU130" s="12">
        <f>VLOOKUP($A130,Sheet1!$B$5:$AZ$428,45,FALSE)</f>
        <v>6118</v>
      </c>
      <c r="AV130" s="12">
        <f>VLOOKUP($A130,Sheet1!$B$5:$AZ$428,46,FALSE)</f>
        <v>5458</v>
      </c>
      <c r="AW130" s="12">
        <f>VLOOKUP($A130,Sheet1!$B$5:$AZ$428,47,FALSE)</f>
        <v>113666</v>
      </c>
      <c r="AX130" s="12">
        <f>VLOOKUP($A130,Sheet1!$B$5:$AZ$428,48,FALSE)</f>
        <v>208</v>
      </c>
      <c r="AY130" s="12">
        <f>VLOOKUP($A130,Sheet1!$B$5:$AZ$428,49,FALSE)</f>
        <v>194</v>
      </c>
      <c r="AZ130" s="12">
        <f>VLOOKUP($A130,Sheet1!$B$5:$AZ$428,50,FALSE)</f>
        <v>5206</v>
      </c>
      <c r="BA130" s="12">
        <f>VLOOKUP($A130,Sheet1!$B$5:$AZ$428,51,FALSE)</f>
        <v>4560</v>
      </c>
      <c r="BB130" s="12">
        <f>VLOOKUP($A130,Sheet1!$B$5:$BB$428,BB$4,FALSE)</f>
        <v>0</v>
      </c>
      <c r="BC130" s="12">
        <f>VLOOKUP($A130,Sheet1!$B$5:$BB$428,BC$4,FALSE)</f>
        <v>0</v>
      </c>
      <c r="BD130" s="12" t="e">
        <f>VLOOKUP($A130,Sheet1!$B$5:$BB$428,BD$4,FALSE)</f>
        <v>#REF!</v>
      </c>
      <c r="BE130" s="12" t="e">
        <f>VLOOKUP($A130,Sheet1!$B$5:$BB$428,BE$4,FALSE)</f>
        <v>#REF!</v>
      </c>
      <c r="BF130" s="12" t="e">
        <f>VLOOKUP($A130,Sheet1!$B$5:$BB$428,BF$4,FALSE)</f>
        <v>#REF!</v>
      </c>
      <c r="BG130" s="12" t="e">
        <f>VLOOKUP($A130,Sheet1!$B$5:$BB$428,BG$4,FALSE)</f>
        <v>#REF!</v>
      </c>
      <c r="BH130" s="12" t="e">
        <f>VLOOKUP($A130,Sheet1!$B$5:$BB$428,BH$4,FALSE)</f>
        <v>#REF!</v>
      </c>
      <c r="BI130" s="12" t="e">
        <f>VLOOKUP($A130,Sheet1!$B$5:$BB$428,BI$4,FALSE)</f>
        <v>#REF!</v>
      </c>
      <c r="BJ130" s="12" t="e">
        <f>VLOOKUP($A130,Sheet1!$B$5:$BB$428,BJ$4,FALSE)</f>
        <v>#REF!</v>
      </c>
      <c r="BK130" s="12" t="e">
        <f>VLOOKUP($A130,Sheet1!$B$5:$BB$428,BK$4,FALSE)</f>
        <v>#REF!</v>
      </c>
      <c r="BL130" s="12" t="e">
        <f>VLOOKUP($A130,Sheet1!$B$5:$BB$428,BL$4,FALSE)</f>
        <v>#REF!</v>
      </c>
      <c r="BM130" s="12" t="e">
        <f>VLOOKUP($A130,Sheet1!$B$5:$BB$428,BM$4,FALSE)</f>
        <v>#REF!</v>
      </c>
      <c r="BN130" s="12" t="e">
        <f>VLOOKUP($A130,Sheet1!$B$5:$BB$428,BN$4,FALSE)</f>
        <v>#REF!</v>
      </c>
      <c r="BO130" s="12" t="e">
        <f>VLOOKUP($A130,Sheet1!$B$5:$BB$428,BO$4,FALSE)</f>
        <v>#REF!</v>
      </c>
      <c r="BP130" s="12" t="e">
        <f>VLOOKUP($A130,Sheet1!$B$5:$BB$428,BP$4,FALSE)</f>
        <v>#REF!</v>
      </c>
      <c r="BQ130" s="12" t="e">
        <f>VLOOKUP($A130,Sheet1!$B$5:$BB$428,BQ$4,FALSE)</f>
        <v>#REF!</v>
      </c>
      <c r="BR130" s="12" t="e">
        <f>VLOOKUP($A130,Sheet1!$B$5:$BB$428,BR$4,FALSE)</f>
        <v>#REF!</v>
      </c>
      <c r="BS130" s="12" t="e">
        <f>VLOOKUP($A130,Sheet1!$B$5:$BB$428,BS$4,FALSE)</f>
        <v>#REF!</v>
      </c>
      <c r="BT130" s="12" t="e">
        <f>VLOOKUP($A130,Sheet1!$B$5:$BB$428,BT$4,FALSE)</f>
        <v>#REF!</v>
      </c>
      <c r="BU130" s="12" t="e">
        <f>VLOOKUP($A130,Sheet1!$B$5:$BB$428,BU$4,FALSE)</f>
        <v>#REF!</v>
      </c>
    </row>
    <row r="131" spans="1:73" x14ac:dyDescent="0.3">
      <c r="A131" t="s">
        <v>397</v>
      </c>
      <c r="B131" t="str">
        <f>VLOOKUP(A131,classifications!A$3:C$336,3,FALSE)</f>
        <v>Predominantly Rural</v>
      </c>
      <c r="D131" s="12">
        <f>VLOOKUP($A131,Sheet1!$B$5:$AZ$428,2,FALSE)</f>
        <v>131540</v>
      </c>
      <c r="E131" s="12">
        <f>VLOOKUP($A131,Sheet1!$B$5:$AZ$428,3,FALSE)</f>
        <v>542</v>
      </c>
      <c r="F131" s="12">
        <f>VLOOKUP($A131,Sheet1!$B$5:$AZ$428,4,FALSE)</f>
        <v>417</v>
      </c>
      <c r="G131" s="12">
        <f>VLOOKUP($A131,Sheet1!$B$5:$AZ$428,5,FALSE)</f>
        <v>6264</v>
      </c>
      <c r="H131" s="12">
        <f>VLOOKUP($A131,Sheet1!$B$5:$AZ$428,6,FALSE)</f>
        <v>5793</v>
      </c>
      <c r="I131" s="12">
        <f>VLOOKUP($A131,Sheet1!$B$5:$AZ$428,7,FALSE)</f>
        <v>132267</v>
      </c>
      <c r="J131" s="12">
        <f>VLOOKUP($A131,Sheet1!$B$5:$AZ$428,8,FALSE)</f>
        <v>470</v>
      </c>
      <c r="K131" s="12">
        <f>VLOOKUP($A131,Sheet1!$B$5:$AZ$428,9,FALSE)</f>
        <v>343</v>
      </c>
      <c r="L131" s="12">
        <f>VLOOKUP($A131,Sheet1!$B$5:$AZ$428,10,FALSE)</f>
        <v>6497</v>
      </c>
      <c r="M131" s="12">
        <f>VLOOKUP($A131,Sheet1!$B$5:$AZ$428,11,FALSE)</f>
        <v>6076</v>
      </c>
      <c r="N131" s="12">
        <f>VLOOKUP($A131,Sheet1!$B$5:$AZ$428,12,FALSE)</f>
        <v>133173</v>
      </c>
      <c r="O131" s="12">
        <f>VLOOKUP($A131,Sheet1!$B$5:$AZ$428,13,FALSE)</f>
        <v>461</v>
      </c>
      <c r="P131" s="12">
        <f>VLOOKUP($A131,Sheet1!$B$5:$AZ$428,14,FALSE)</f>
        <v>320</v>
      </c>
      <c r="Q131" s="12">
        <f>VLOOKUP($A131,Sheet1!$B$5:$AZ$428,15,FALSE)</f>
        <v>6606</v>
      </c>
      <c r="R131" s="12">
        <f>VLOOKUP($A131,Sheet1!$B$5:$AZ$428,16,FALSE)</f>
        <v>5783</v>
      </c>
      <c r="S131" s="12">
        <f>VLOOKUP($A131,Sheet1!$B$5:$AZ$428,17,FALSE)</f>
        <v>134507</v>
      </c>
      <c r="T131" s="12">
        <f>VLOOKUP($A131,Sheet1!$B$5:$AZ$428,18,FALSE)</f>
        <v>596</v>
      </c>
      <c r="U131" s="12">
        <f>VLOOKUP($A131,Sheet1!$B$5:$AZ$428,19,FALSE)</f>
        <v>268</v>
      </c>
      <c r="V131" s="12">
        <f>VLOOKUP($A131,Sheet1!$B$5:$AZ$428,20,FALSE)</f>
        <v>6978</v>
      </c>
      <c r="W131" s="12">
        <f>VLOOKUP($A131,Sheet1!$B$5:$AZ$428,21,FALSE)</f>
        <v>6058</v>
      </c>
      <c r="X131" s="12">
        <f>VLOOKUP($A131,Sheet1!$B$5:$AZ$428,22,FALSE)</f>
        <v>136258</v>
      </c>
      <c r="Y131" s="12">
        <f>VLOOKUP($A131,Sheet1!$B$5:$AZ$428,23,FALSE)</f>
        <v>625</v>
      </c>
      <c r="Z131" s="12">
        <f>VLOOKUP($A131,Sheet1!$B$5:$AZ$428,24,FALSE)</f>
        <v>327</v>
      </c>
      <c r="AA131" s="12">
        <f>VLOOKUP($A131,Sheet1!$B$5:$AZ$428,25,FALSE)</f>
        <v>7478</v>
      </c>
      <c r="AB131" s="12">
        <f>VLOOKUP($A131,Sheet1!$B$5:$AZ$428,26,FALSE)</f>
        <v>5871</v>
      </c>
      <c r="AC131" s="12">
        <f>VLOOKUP($A131,Sheet1!$B$5:$AZ$428,27,FALSE)</f>
        <v>138523</v>
      </c>
      <c r="AD131" s="12">
        <f>VLOOKUP($A131,Sheet1!$B$5:$AZ$428,28,FALSE)</f>
        <v>655</v>
      </c>
      <c r="AE131" s="12">
        <f>VLOOKUP($A131,Sheet1!$B$5:$AZ$428,29,FALSE)</f>
        <v>259</v>
      </c>
      <c r="AF131" s="12">
        <f>VLOOKUP($A131,Sheet1!$B$5:$AZ$428,30,FALSE)</f>
        <v>7925</v>
      </c>
      <c r="AG131" s="12">
        <f>VLOOKUP($A131,Sheet1!$B$5:$AZ$428,31,FALSE)</f>
        <v>6145</v>
      </c>
      <c r="AH131" s="12">
        <f>VLOOKUP($A131,Sheet1!$B$5:$AZ$428,32,FALSE)</f>
        <v>140142</v>
      </c>
      <c r="AI131" s="12">
        <f>VLOOKUP($A131,Sheet1!$B$5:$AZ$428,33,FALSE)</f>
        <v>566</v>
      </c>
      <c r="AJ131" s="12">
        <f>VLOOKUP($A131,Sheet1!$B$5:$AZ$428,34,FALSE)</f>
        <v>343</v>
      </c>
      <c r="AK131" s="12">
        <f>VLOOKUP($A131,Sheet1!$B$5:$AZ$428,35,FALSE)</f>
        <v>8166</v>
      </c>
      <c r="AL131" s="12">
        <f>VLOOKUP($A131,Sheet1!$B$5:$AZ$428,36,FALSE)</f>
        <v>6775</v>
      </c>
      <c r="AM131" s="12">
        <f>VLOOKUP($A131,Sheet1!$B$5:$AZ$428,37,FALSE)</f>
        <v>142217</v>
      </c>
      <c r="AN131" s="12">
        <f>VLOOKUP($A131,Sheet1!$B$5:$AZ$428,38,FALSE)</f>
        <v>694</v>
      </c>
      <c r="AO131" s="12">
        <f>VLOOKUP($A131,Sheet1!$B$5:$AZ$428,39,FALSE)</f>
        <v>362</v>
      </c>
      <c r="AP131" s="12">
        <f>VLOOKUP($A131,Sheet1!$B$5:$AZ$428,40,FALSE)</f>
        <v>8703</v>
      </c>
      <c r="AQ131" s="12">
        <f>VLOOKUP($A131,Sheet1!$B$5:$AZ$428,41,FALSE)</f>
        <v>6924</v>
      </c>
      <c r="AR131" s="12">
        <f>VLOOKUP($A131,Sheet1!$B$5:$AZ$428,42,FALSE)</f>
        <v>143791</v>
      </c>
      <c r="AS131" s="12">
        <f>VLOOKUP($A131,Sheet1!$B$5:$AZ$428,43,FALSE)</f>
        <v>645</v>
      </c>
      <c r="AT131" s="12">
        <f>VLOOKUP($A131,Sheet1!$B$5:$AZ$428,44,FALSE)</f>
        <v>387</v>
      </c>
      <c r="AU131" s="12">
        <f>VLOOKUP($A131,Sheet1!$B$5:$AZ$428,45,FALSE)</f>
        <v>8636</v>
      </c>
      <c r="AV131" s="12">
        <f>VLOOKUP($A131,Sheet1!$B$5:$AZ$428,46,FALSE)</f>
        <v>7306</v>
      </c>
      <c r="AW131" s="12">
        <f>VLOOKUP($A131,Sheet1!$B$5:$AZ$428,47,FALSE)</f>
        <v>145474</v>
      </c>
      <c r="AX131" s="12">
        <f>VLOOKUP($A131,Sheet1!$B$5:$AZ$428,48,FALSE)</f>
        <v>625</v>
      </c>
      <c r="AY131" s="12">
        <f>VLOOKUP($A131,Sheet1!$B$5:$AZ$428,49,FALSE)</f>
        <v>449</v>
      </c>
      <c r="AZ131" s="12">
        <f>VLOOKUP($A131,Sheet1!$B$5:$AZ$428,50,FALSE)</f>
        <v>8007</v>
      </c>
      <c r="BA131" s="12">
        <f>VLOOKUP($A131,Sheet1!$B$5:$AZ$428,51,FALSE)</f>
        <v>6311</v>
      </c>
      <c r="BB131" s="12">
        <f>VLOOKUP($A131,Sheet1!$B$5:$BB$428,BB$4,FALSE)</f>
        <v>0</v>
      </c>
      <c r="BC131" s="12">
        <f>VLOOKUP($A131,Sheet1!$B$5:$BB$428,BC$4,FALSE)</f>
        <v>0</v>
      </c>
      <c r="BD131" s="12" t="e">
        <f>VLOOKUP($A131,Sheet1!$B$5:$BB$428,BD$4,FALSE)</f>
        <v>#REF!</v>
      </c>
      <c r="BE131" s="12" t="e">
        <f>VLOOKUP($A131,Sheet1!$B$5:$BB$428,BE$4,FALSE)</f>
        <v>#REF!</v>
      </c>
      <c r="BF131" s="12" t="e">
        <f>VLOOKUP($A131,Sheet1!$B$5:$BB$428,BF$4,FALSE)</f>
        <v>#REF!</v>
      </c>
      <c r="BG131" s="12" t="e">
        <f>VLOOKUP($A131,Sheet1!$B$5:$BB$428,BG$4,FALSE)</f>
        <v>#REF!</v>
      </c>
      <c r="BH131" s="12" t="e">
        <f>VLOOKUP($A131,Sheet1!$B$5:$BB$428,BH$4,FALSE)</f>
        <v>#REF!</v>
      </c>
      <c r="BI131" s="12" t="e">
        <f>VLOOKUP($A131,Sheet1!$B$5:$BB$428,BI$4,FALSE)</f>
        <v>#REF!</v>
      </c>
      <c r="BJ131" s="12" t="e">
        <f>VLOOKUP($A131,Sheet1!$B$5:$BB$428,BJ$4,FALSE)</f>
        <v>#REF!</v>
      </c>
      <c r="BK131" s="12" t="e">
        <f>VLOOKUP($A131,Sheet1!$B$5:$BB$428,BK$4,FALSE)</f>
        <v>#REF!</v>
      </c>
      <c r="BL131" s="12" t="e">
        <f>VLOOKUP($A131,Sheet1!$B$5:$BB$428,BL$4,FALSE)</f>
        <v>#REF!</v>
      </c>
      <c r="BM131" s="12" t="e">
        <f>VLOOKUP($A131,Sheet1!$B$5:$BB$428,BM$4,FALSE)</f>
        <v>#REF!</v>
      </c>
      <c r="BN131" s="12" t="e">
        <f>VLOOKUP($A131,Sheet1!$B$5:$BB$428,BN$4,FALSE)</f>
        <v>#REF!</v>
      </c>
      <c r="BO131" s="12" t="e">
        <f>VLOOKUP($A131,Sheet1!$B$5:$BB$428,BO$4,FALSE)</f>
        <v>#REF!</v>
      </c>
      <c r="BP131" s="12" t="e">
        <f>VLOOKUP($A131,Sheet1!$B$5:$BB$428,BP$4,FALSE)</f>
        <v>#REF!</v>
      </c>
      <c r="BQ131" s="12" t="e">
        <f>VLOOKUP($A131,Sheet1!$B$5:$BB$428,BQ$4,FALSE)</f>
        <v>#REF!</v>
      </c>
      <c r="BR131" s="12" t="e">
        <f>VLOOKUP($A131,Sheet1!$B$5:$BB$428,BR$4,FALSE)</f>
        <v>#REF!</v>
      </c>
      <c r="BS131" s="12" t="e">
        <f>VLOOKUP($A131,Sheet1!$B$5:$BB$428,BS$4,FALSE)</f>
        <v>#REF!</v>
      </c>
      <c r="BT131" s="12" t="e">
        <f>VLOOKUP($A131,Sheet1!$B$5:$BB$428,BT$4,FALSE)</f>
        <v>#REF!</v>
      </c>
      <c r="BU131" s="12" t="e">
        <f>VLOOKUP($A131,Sheet1!$B$5:$BB$428,BU$4,FALSE)</f>
        <v>#REF!</v>
      </c>
    </row>
    <row r="132" spans="1:73" x14ac:dyDescent="0.3">
      <c r="A132" t="s">
        <v>399</v>
      </c>
      <c r="B132" t="str">
        <f>VLOOKUP(A132,classifications!A$3:C$336,3,FALSE)</f>
        <v>Predominantly Urban</v>
      </c>
      <c r="D132" s="12">
        <f>VLOOKUP($A132,Sheet1!$B$5:$AZ$428,2,FALSE)</f>
        <v>254927</v>
      </c>
      <c r="E132" s="12">
        <f>VLOOKUP($A132,Sheet1!$B$5:$AZ$428,3,FALSE)</f>
        <v>6832</v>
      </c>
      <c r="F132" s="12">
        <f>VLOOKUP($A132,Sheet1!$B$5:$AZ$428,4,FALSE)</f>
        <v>3359</v>
      </c>
      <c r="G132" s="12">
        <f>VLOOKUP($A132,Sheet1!$B$5:$AZ$428,5,FALSE)</f>
        <v>15715</v>
      </c>
      <c r="H132" s="12">
        <f>VLOOKUP($A132,Sheet1!$B$5:$AZ$428,6,FALSE)</f>
        <v>16783</v>
      </c>
      <c r="I132" s="12">
        <f>VLOOKUP($A132,Sheet1!$B$5:$AZ$428,7,FALSE)</f>
        <v>258518</v>
      </c>
      <c r="J132" s="12">
        <f>VLOOKUP($A132,Sheet1!$B$5:$AZ$428,8,FALSE)</f>
        <v>4896</v>
      </c>
      <c r="K132" s="12">
        <f>VLOOKUP($A132,Sheet1!$B$5:$AZ$428,9,FALSE)</f>
        <v>2607</v>
      </c>
      <c r="L132" s="12">
        <f>VLOOKUP($A132,Sheet1!$B$5:$AZ$428,10,FALSE)</f>
        <v>15898</v>
      </c>
      <c r="M132" s="12">
        <f>VLOOKUP($A132,Sheet1!$B$5:$AZ$428,11,FALSE)</f>
        <v>17841</v>
      </c>
      <c r="N132" s="12">
        <f>VLOOKUP($A132,Sheet1!$B$5:$AZ$428,12,FALSE)</f>
        <v>261275</v>
      </c>
      <c r="O132" s="12">
        <f>VLOOKUP($A132,Sheet1!$B$5:$AZ$428,13,FALSE)</f>
        <v>4692</v>
      </c>
      <c r="P132" s="12">
        <f>VLOOKUP($A132,Sheet1!$B$5:$AZ$428,14,FALSE)</f>
        <v>2307</v>
      </c>
      <c r="Q132" s="12">
        <f>VLOOKUP($A132,Sheet1!$B$5:$AZ$428,15,FALSE)</f>
        <v>15313</v>
      </c>
      <c r="R132" s="12">
        <f>VLOOKUP($A132,Sheet1!$B$5:$AZ$428,16,FALSE)</f>
        <v>18065</v>
      </c>
      <c r="S132" s="12">
        <f>VLOOKUP($A132,Sheet1!$B$5:$AZ$428,17,FALSE)</f>
        <v>264030</v>
      </c>
      <c r="T132" s="12">
        <f>VLOOKUP($A132,Sheet1!$B$5:$AZ$428,18,FALSE)</f>
        <v>5614</v>
      </c>
      <c r="U132" s="12">
        <f>VLOOKUP($A132,Sheet1!$B$5:$AZ$428,19,FALSE)</f>
        <v>2401</v>
      </c>
      <c r="V132" s="12">
        <f>VLOOKUP($A132,Sheet1!$B$5:$AZ$428,20,FALSE)</f>
        <v>15677</v>
      </c>
      <c r="W132" s="12">
        <f>VLOOKUP($A132,Sheet1!$B$5:$AZ$428,21,FALSE)</f>
        <v>19355</v>
      </c>
      <c r="X132" s="12">
        <f>VLOOKUP($A132,Sheet1!$B$5:$AZ$428,22,FALSE)</f>
        <v>266412</v>
      </c>
      <c r="Y132" s="12">
        <f>VLOOKUP($A132,Sheet1!$B$5:$AZ$428,23,FALSE)</f>
        <v>5905</v>
      </c>
      <c r="Z132" s="12">
        <f>VLOOKUP($A132,Sheet1!$B$5:$AZ$428,24,FALSE)</f>
        <v>2297</v>
      </c>
      <c r="AA132" s="12">
        <f>VLOOKUP($A132,Sheet1!$B$5:$AZ$428,25,FALSE)</f>
        <v>15671</v>
      </c>
      <c r="AB132" s="12">
        <f>VLOOKUP($A132,Sheet1!$B$5:$AZ$428,26,FALSE)</f>
        <v>19665</v>
      </c>
      <c r="AC132" s="12">
        <f>VLOOKUP($A132,Sheet1!$B$5:$AZ$428,27,FALSE)</f>
        <v>268270</v>
      </c>
      <c r="AD132" s="12">
        <f>VLOOKUP($A132,Sheet1!$B$5:$AZ$428,28,FALSE)</f>
        <v>6294</v>
      </c>
      <c r="AE132" s="12">
        <f>VLOOKUP($A132,Sheet1!$B$5:$AZ$428,29,FALSE)</f>
        <v>2427</v>
      </c>
      <c r="AF132" s="12">
        <f>VLOOKUP($A132,Sheet1!$B$5:$AZ$428,30,FALSE)</f>
        <v>15143</v>
      </c>
      <c r="AG132" s="12">
        <f>VLOOKUP($A132,Sheet1!$B$5:$AZ$428,31,FALSE)</f>
        <v>20163</v>
      </c>
      <c r="AH132" s="12">
        <f>VLOOKUP($A132,Sheet1!$B$5:$AZ$428,32,FALSE)</f>
        <v>269100</v>
      </c>
      <c r="AI132" s="12">
        <f>VLOOKUP($A132,Sheet1!$B$5:$AZ$428,33,FALSE)</f>
        <v>5523</v>
      </c>
      <c r="AJ132" s="12">
        <f>VLOOKUP($A132,Sheet1!$B$5:$AZ$428,34,FALSE)</f>
        <v>2560</v>
      </c>
      <c r="AK132" s="12">
        <f>VLOOKUP($A132,Sheet1!$B$5:$AZ$428,35,FALSE)</f>
        <v>17512</v>
      </c>
      <c r="AL132" s="12">
        <f>VLOOKUP($A132,Sheet1!$B$5:$AZ$428,36,FALSE)</f>
        <v>22404</v>
      </c>
      <c r="AM132" s="12">
        <f>VLOOKUP($A132,Sheet1!$B$5:$AZ$428,37,FALSE)</f>
        <v>270782</v>
      </c>
      <c r="AN132" s="12">
        <f>VLOOKUP($A132,Sheet1!$B$5:$AZ$428,38,FALSE)</f>
        <v>5720</v>
      </c>
      <c r="AO132" s="12">
        <f>VLOOKUP($A132,Sheet1!$B$5:$AZ$428,39,FALSE)</f>
        <v>1879</v>
      </c>
      <c r="AP132" s="12">
        <f>VLOOKUP($A132,Sheet1!$B$5:$AZ$428,40,FALSE)</f>
        <v>17743</v>
      </c>
      <c r="AQ132" s="12">
        <f>VLOOKUP($A132,Sheet1!$B$5:$AZ$428,41,FALSE)</f>
        <v>22402</v>
      </c>
      <c r="AR132" s="12">
        <f>VLOOKUP($A132,Sheet1!$B$5:$AZ$428,42,FALSE)</f>
        <v>271523</v>
      </c>
      <c r="AS132" s="12">
        <f>VLOOKUP($A132,Sheet1!$B$5:$AZ$428,43,FALSE)</f>
        <v>5266</v>
      </c>
      <c r="AT132" s="12">
        <f>VLOOKUP($A132,Sheet1!$B$5:$AZ$428,44,FALSE)</f>
        <v>2040</v>
      </c>
      <c r="AU132" s="12">
        <f>VLOOKUP($A132,Sheet1!$B$5:$AZ$428,45,FALSE)</f>
        <v>18491</v>
      </c>
      <c r="AV132" s="12">
        <f>VLOOKUP($A132,Sheet1!$B$5:$AZ$428,46,FALSE)</f>
        <v>23365</v>
      </c>
      <c r="AW132" s="12">
        <f>VLOOKUP($A132,Sheet1!$B$5:$AZ$428,47,FALSE)</f>
        <v>271767</v>
      </c>
      <c r="AX132" s="12">
        <f>VLOOKUP($A132,Sheet1!$B$5:$AZ$428,48,FALSE)</f>
        <v>4802</v>
      </c>
      <c r="AY132" s="12">
        <f>VLOOKUP($A132,Sheet1!$B$5:$AZ$428,49,FALSE)</f>
        <v>2060</v>
      </c>
      <c r="AZ132" s="12">
        <f>VLOOKUP($A132,Sheet1!$B$5:$AZ$428,50,FALSE)</f>
        <v>15550</v>
      </c>
      <c r="BA132" s="12">
        <f>VLOOKUP($A132,Sheet1!$B$5:$AZ$428,51,FALSE)</f>
        <v>19980</v>
      </c>
      <c r="BB132" s="12">
        <f>VLOOKUP($A132,Sheet1!$B$5:$BB$428,BB$4,FALSE)</f>
        <v>0</v>
      </c>
      <c r="BC132" s="12">
        <f>VLOOKUP($A132,Sheet1!$B$5:$BB$428,BC$4,FALSE)</f>
        <v>0</v>
      </c>
      <c r="BD132" s="12" t="e">
        <f>VLOOKUP($A132,Sheet1!$B$5:$BB$428,BD$4,FALSE)</f>
        <v>#REF!</v>
      </c>
      <c r="BE132" s="12" t="e">
        <f>VLOOKUP($A132,Sheet1!$B$5:$BB$428,BE$4,FALSE)</f>
        <v>#REF!</v>
      </c>
      <c r="BF132" s="12" t="e">
        <f>VLOOKUP($A132,Sheet1!$B$5:$BB$428,BF$4,FALSE)</f>
        <v>#REF!</v>
      </c>
      <c r="BG132" s="12" t="e">
        <f>VLOOKUP($A132,Sheet1!$B$5:$BB$428,BG$4,FALSE)</f>
        <v>#REF!</v>
      </c>
      <c r="BH132" s="12" t="e">
        <f>VLOOKUP($A132,Sheet1!$B$5:$BB$428,BH$4,FALSE)</f>
        <v>#REF!</v>
      </c>
      <c r="BI132" s="12" t="e">
        <f>VLOOKUP($A132,Sheet1!$B$5:$BB$428,BI$4,FALSE)</f>
        <v>#REF!</v>
      </c>
      <c r="BJ132" s="12" t="e">
        <f>VLOOKUP($A132,Sheet1!$B$5:$BB$428,BJ$4,FALSE)</f>
        <v>#REF!</v>
      </c>
      <c r="BK132" s="12" t="e">
        <f>VLOOKUP($A132,Sheet1!$B$5:$BB$428,BK$4,FALSE)</f>
        <v>#REF!</v>
      </c>
      <c r="BL132" s="12" t="e">
        <f>VLOOKUP($A132,Sheet1!$B$5:$BB$428,BL$4,FALSE)</f>
        <v>#REF!</v>
      </c>
      <c r="BM132" s="12" t="e">
        <f>VLOOKUP($A132,Sheet1!$B$5:$BB$428,BM$4,FALSE)</f>
        <v>#REF!</v>
      </c>
      <c r="BN132" s="12" t="e">
        <f>VLOOKUP($A132,Sheet1!$B$5:$BB$428,BN$4,FALSE)</f>
        <v>#REF!</v>
      </c>
      <c r="BO132" s="12" t="e">
        <f>VLOOKUP($A132,Sheet1!$B$5:$BB$428,BO$4,FALSE)</f>
        <v>#REF!</v>
      </c>
      <c r="BP132" s="12" t="e">
        <f>VLOOKUP($A132,Sheet1!$B$5:$BB$428,BP$4,FALSE)</f>
        <v>#REF!</v>
      </c>
      <c r="BQ132" s="12" t="e">
        <f>VLOOKUP($A132,Sheet1!$B$5:$BB$428,BQ$4,FALSE)</f>
        <v>#REF!</v>
      </c>
      <c r="BR132" s="12" t="e">
        <f>VLOOKUP($A132,Sheet1!$B$5:$BB$428,BR$4,FALSE)</f>
        <v>#REF!</v>
      </c>
      <c r="BS132" s="12" t="e">
        <f>VLOOKUP($A132,Sheet1!$B$5:$BB$428,BS$4,FALSE)</f>
        <v>#REF!</v>
      </c>
      <c r="BT132" s="12" t="e">
        <f>VLOOKUP($A132,Sheet1!$B$5:$BB$428,BT$4,FALSE)</f>
        <v>#REF!</v>
      </c>
      <c r="BU132" s="12" t="e">
        <f>VLOOKUP($A132,Sheet1!$B$5:$BB$428,BU$4,FALSE)</f>
        <v>#REF!</v>
      </c>
    </row>
    <row r="133" spans="1:73" x14ac:dyDescent="0.3">
      <c r="A133" t="s">
        <v>401</v>
      </c>
      <c r="B133" t="str">
        <f>VLOOKUP(A133,classifications!A$3:C$336,3,FALSE)</f>
        <v>Predominantly Rural</v>
      </c>
      <c r="D133" s="12">
        <f>VLOOKUP($A133,Sheet1!$B$5:$AZ$428,2,FALSE)</f>
        <v>170039</v>
      </c>
      <c r="E133" s="12">
        <f>VLOOKUP($A133,Sheet1!$B$5:$AZ$428,3,FALSE)</f>
        <v>791</v>
      </c>
      <c r="F133" s="12">
        <f>VLOOKUP($A133,Sheet1!$B$5:$AZ$428,4,FALSE)</f>
        <v>515</v>
      </c>
      <c r="G133" s="12">
        <f>VLOOKUP($A133,Sheet1!$B$5:$AZ$428,5,FALSE)</f>
        <v>7739</v>
      </c>
      <c r="H133" s="12">
        <f>VLOOKUP($A133,Sheet1!$B$5:$AZ$428,6,FALSE)</f>
        <v>7163</v>
      </c>
      <c r="I133" s="12">
        <f>VLOOKUP($A133,Sheet1!$B$5:$AZ$428,7,FALSE)</f>
        <v>171206</v>
      </c>
      <c r="J133" s="12">
        <f>VLOOKUP($A133,Sheet1!$B$5:$AZ$428,8,FALSE)</f>
        <v>639</v>
      </c>
      <c r="K133" s="12">
        <f>VLOOKUP($A133,Sheet1!$B$5:$AZ$428,9,FALSE)</f>
        <v>715</v>
      </c>
      <c r="L133" s="12">
        <f>VLOOKUP($A133,Sheet1!$B$5:$AZ$428,10,FALSE)</f>
        <v>8142</v>
      </c>
      <c r="M133" s="12">
        <f>VLOOKUP($A133,Sheet1!$B$5:$AZ$428,11,FALSE)</f>
        <v>7741</v>
      </c>
      <c r="N133" s="12">
        <f>VLOOKUP($A133,Sheet1!$B$5:$AZ$428,12,FALSE)</f>
        <v>172147</v>
      </c>
      <c r="O133" s="12">
        <f>VLOOKUP($A133,Sheet1!$B$5:$AZ$428,13,FALSE)</f>
        <v>634</v>
      </c>
      <c r="P133" s="12">
        <f>VLOOKUP($A133,Sheet1!$B$5:$AZ$428,14,FALSE)</f>
        <v>590</v>
      </c>
      <c r="Q133" s="12">
        <f>VLOOKUP($A133,Sheet1!$B$5:$AZ$428,15,FALSE)</f>
        <v>7959</v>
      </c>
      <c r="R133" s="12">
        <f>VLOOKUP($A133,Sheet1!$B$5:$AZ$428,16,FALSE)</f>
        <v>7490</v>
      </c>
      <c r="S133" s="12">
        <f>VLOOKUP($A133,Sheet1!$B$5:$AZ$428,17,FALSE)</f>
        <v>173883</v>
      </c>
      <c r="T133" s="12">
        <f>VLOOKUP($A133,Sheet1!$B$5:$AZ$428,18,FALSE)</f>
        <v>800</v>
      </c>
      <c r="U133" s="12">
        <f>VLOOKUP($A133,Sheet1!$B$5:$AZ$428,19,FALSE)</f>
        <v>463</v>
      </c>
      <c r="V133" s="12">
        <f>VLOOKUP($A133,Sheet1!$B$5:$AZ$428,20,FALSE)</f>
        <v>8395</v>
      </c>
      <c r="W133" s="12">
        <f>VLOOKUP($A133,Sheet1!$B$5:$AZ$428,21,FALSE)</f>
        <v>7756</v>
      </c>
      <c r="X133" s="12">
        <f>VLOOKUP($A133,Sheet1!$B$5:$AZ$428,22,FALSE)</f>
        <v>175334</v>
      </c>
      <c r="Y133" s="12">
        <f>VLOOKUP($A133,Sheet1!$B$5:$AZ$428,23,FALSE)</f>
        <v>840</v>
      </c>
      <c r="Z133" s="12">
        <f>VLOOKUP($A133,Sheet1!$B$5:$AZ$428,24,FALSE)</f>
        <v>495</v>
      </c>
      <c r="AA133" s="12">
        <f>VLOOKUP($A133,Sheet1!$B$5:$AZ$428,25,FALSE)</f>
        <v>8099</v>
      </c>
      <c r="AB133" s="12">
        <f>VLOOKUP($A133,Sheet1!$B$5:$AZ$428,26,FALSE)</f>
        <v>8159</v>
      </c>
      <c r="AC133" s="12">
        <f>VLOOKUP($A133,Sheet1!$B$5:$AZ$428,27,FALSE)</f>
        <v>176095</v>
      </c>
      <c r="AD133" s="12">
        <f>VLOOKUP($A133,Sheet1!$B$5:$AZ$428,28,FALSE)</f>
        <v>828</v>
      </c>
      <c r="AE133" s="12">
        <f>VLOOKUP($A133,Sheet1!$B$5:$AZ$428,29,FALSE)</f>
        <v>651</v>
      </c>
      <c r="AF133" s="12">
        <f>VLOOKUP($A133,Sheet1!$B$5:$AZ$428,30,FALSE)</f>
        <v>7793</v>
      </c>
      <c r="AG133" s="12">
        <f>VLOOKUP($A133,Sheet1!$B$5:$AZ$428,31,FALSE)</f>
        <v>7823</v>
      </c>
      <c r="AH133" s="12">
        <f>VLOOKUP($A133,Sheet1!$B$5:$AZ$428,32,FALSE)</f>
        <v>176979</v>
      </c>
      <c r="AI133" s="12">
        <f>VLOOKUP($A133,Sheet1!$B$5:$AZ$428,33,FALSE)</f>
        <v>753</v>
      </c>
      <c r="AJ133" s="12">
        <f>VLOOKUP($A133,Sheet1!$B$5:$AZ$428,34,FALSE)</f>
        <v>776</v>
      </c>
      <c r="AK133" s="12">
        <f>VLOOKUP($A133,Sheet1!$B$5:$AZ$428,35,FALSE)</f>
        <v>9249</v>
      </c>
      <c r="AL133" s="12">
        <f>VLOOKUP($A133,Sheet1!$B$5:$AZ$428,36,FALSE)</f>
        <v>8876</v>
      </c>
      <c r="AM133" s="12">
        <f>VLOOKUP($A133,Sheet1!$B$5:$AZ$428,37,FALSE)</f>
        <v>177352</v>
      </c>
      <c r="AN133" s="12">
        <f>VLOOKUP($A133,Sheet1!$B$5:$AZ$428,38,FALSE)</f>
        <v>741</v>
      </c>
      <c r="AO133" s="12">
        <f>VLOOKUP($A133,Sheet1!$B$5:$AZ$428,39,FALSE)</f>
        <v>1058</v>
      </c>
      <c r="AP133" s="12">
        <f>VLOOKUP($A133,Sheet1!$B$5:$AZ$428,40,FALSE)</f>
        <v>9055</v>
      </c>
      <c r="AQ133" s="12">
        <f>VLOOKUP($A133,Sheet1!$B$5:$AZ$428,41,FALSE)</f>
        <v>8837</v>
      </c>
      <c r="AR133" s="12">
        <f>VLOOKUP($A133,Sheet1!$B$5:$AZ$428,42,FALSE)</f>
        <v>177963</v>
      </c>
      <c r="AS133" s="12">
        <f>VLOOKUP($A133,Sheet1!$B$5:$AZ$428,43,FALSE)</f>
        <v>662</v>
      </c>
      <c r="AT133" s="12">
        <f>VLOOKUP($A133,Sheet1!$B$5:$AZ$428,44,FALSE)</f>
        <v>892</v>
      </c>
      <c r="AU133" s="12">
        <f>VLOOKUP($A133,Sheet1!$B$5:$AZ$428,45,FALSE)</f>
        <v>9263</v>
      </c>
      <c r="AV133" s="12">
        <f>VLOOKUP($A133,Sheet1!$B$5:$AZ$428,46,FALSE)</f>
        <v>8929</v>
      </c>
      <c r="AW133" s="12">
        <f>VLOOKUP($A133,Sheet1!$B$5:$AZ$428,47,FALSE)</f>
        <v>178985</v>
      </c>
      <c r="AX133" s="12">
        <f>VLOOKUP($A133,Sheet1!$B$5:$AZ$428,48,FALSE)</f>
        <v>593</v>
      </c>
      <c r="AY133" s="12">
        <f>VLOOKUP($A133,Sheet1!$B$5:$AZ$428,49,FALSE)</f>
        <v>655</v>
      </c>
      <c r="AZ133" s="12">
        <f>VLOOKUP($A133,Sheet1!$B$5:$AZ$428,50,FALSE)</f>
        <v>8481</v>
      </c>
      <c r="BA133" s="12">
        <f>VLOOKUP($A133,Sheet1!$B$5:$AZ$428,51,FALSE)</f>
        <v>7594</v>
      </c>
      <c r="BB133" s="12">
        <f>VLOOKUP($A133,Sheet1!$B$5:$BB$428,BB$4,FALSE)</f>
        <v>0</v>
      </c>
      <c r="BC133" s="12">
        <f>VLOOKUP($A133,Sheet1!$B$5:$BB$428,BC$4,FALSE)</f>
        <v>0</v>
      </c>
      <c r="BD133" s="12" t="e">
        <f>VLOOKUP($A133,Sheet1!$B$5:$BB$428,BD$4,FALSE)</f>
        <v>#REF!</v>
      </c>
      <c r="BE133" s="12" t="e">
        <f>VLOOKUP($A133,Sheet1!$B$5:$BB$428,BE$4,FALSE)</f>
        <v>#REF!</v>
      </c>
      <c r="BF133" s="12" t="e">
        <f>VLOOKUP($A133,Sheet1!$B$5:$BB$428,BF$4,FALSE)</f>
        <v>#REF!</v>
      </c>
      <c r="BG133" s="12" t="e">
        <f>VLOOKUP($A133,Sheet1!$B$5:$BB$428,BG$4,FALSE)</f>
        <v>#REF!</v>
      </c>
      <c r="BH133" s="12" t="e">
        <f>VLOOKUP($A133,Sheet1!$B$5:$BB$428,BH$4,FALSE)</f>
        <v>#REF!</v>
      </c>
      <c r="BI133" s="12" t="e">
        <f>VLOOKUP($A133,Sheet1!$B$5:$BB$428,BI$4,FALSE)</f>
        <v>#REF!</v>
      </c>
      <c r="BJ133" s="12" t="e">
        <f>VLOOKUP($A133,Sheet1!$B$5:$BB$428,BJ$4,FALSE)</f>
        <v>#REF!</v>
      </c>
      <c r="BK133" s="12" t="e">
        <f>VLOOKUP($A133,Sheet1!$B$5:$BB$428,BK$4,FALSE)</f>
        <v>#REF!</v>
      </c>
      <c r="BL133" s="12" t="e">
        <f>VLOOKUP($A133,Sheet1!$B$5:$BB$428,BL$4,FALSE)</f>
        <v>#REF!</v>
      </c>
      <c r="BM133" s="12" t="e">
        <f>VLOOKUP($A133,Sheet1!$B$5:$BB$428,BM$4,FALSE)</f>
        <v>#REF!</v>
      </c>
      <c r="BN133" s="12" t="e">
        <f>VLOOKUP($A133,Sheet1!$B$5:$BB$428,BN$4,FALSE)</f>
        <v>#REF!</v>
      </c>
      <c r="BO133" s="12" t="e">
        <f>VLOOKUP($A133,Sheet1!$B$5:$BB$428,BO$4,FALSE)</f>
        <v>#REF!</v>
      </c>
      <c r="BP133" s="12" t="e">
        <f>VLOOKUP($A133,Sheet1!$B$5:$BB$428,BP$4,FALSE)</f>
        <v>#REF!</v>
      </c>
      <c r="BQ133" s="12" t="e">
        <f>VLOOKUP($A133,Sheet1!$B$5:$BB$428,BQ$4,FALSE)</f>
        <v>#REF!</v>
      </c>
      <c r="BR133" s="12" t="e">
        <f>VLOOKUP($A133,Sheet1!$B$5:$BB$428,BR$4,FALSE)</f>
        <v>#REF!</v>
      </c>
      <c r="BS133" s="12" t="e">
        <f>VLOOKUP($A133,Sheet1!$B$5:$BB$428,BS$4,FALSE)</f>
        <v>#REF!</v>
      </c>
      <c r="BT133" s="12" t="e">
        <f>VLOOKUP($A133,Sheet1!$B$5:$BB$428,BT$4,FALSE)</f>
        <v>#REF!</v>
      </c>
      <c r="BU133" s="12" t="e">
        <f>VLOOKUP($A133,Sheet1!$B$5:$BB$428,BU$4,FALSE)</f>
        <v>#REF!</v>
      </c>
    </row>
    <row r="134" spans="1:73" x14ac:dyDescent="0.3">
      <c r="A134" t="s">
        <v>403</v>
      </c>
      <c r="B134" t="str">
        <f>VLOOKUP(A134,classifications!A$3:C$336,3,FALSE)</f>
        <v>Predominantly Urban</v>
      </c>
      <c r="D134" s="12">
        <f>VLOOKUP($A134,Sheet1!$B$5:$AZ$428,2,FALSE)</f>
        <v>80549</v>
      </c>
      <c r="E134" s="12">
        <f>VLOOKUP($A134,Sheet1!$B$5:$AZ$428,3,FALSE)</f>
        <v>252</v>
      </c>
      <c r="F134" s="12">
        <f>VLOOKUP($A134,Sheet1!$B$5:$AZ$428,4,FALSE)</f>
        <v>161</v>
      </c>
      <c r="G134" s="12">
        <f>VLOOKUP($A134,Sheet1!$B$5:$AZ$428,5,FALSE)</f>
        <v>2694</v>
      </c>
      <c r="H134" s="12">
        <f>VLOOKUP($A134,Sheet1!$B$5:$AZ$428,6,FALSE)</f>
        <v>3260</v>
      </c>
      <c r="I134" s="12">
        <f>VLOOKUP($A134,Sheet1!$B$5:$AZ$428,7,FALSE)</f>
        <v>80160</v>
      </c>
      <c r="J134" s="12">
        <f>VLOOKUP($A134,Sheet1!$B$5:$AZ$428,8,FALSE)</f>
        <v>172</v>
      </c>
      <c r="K134" s="12">
        <f>VLOOKUP($A134,Sheet1!$B$5:$AZ$428,9,FALSE)</f>
        <v>131</v>
      </c>
      <c r="L134" s="12">
        <f>VLOOKUP($A134,Sheet1!$B$5:$AZ$428,10,FALSE)</f>
        <v>2868</v>
      </c>
      <c r="M134" s="12">
        <f>VLOOKUP($A134,Sheet1!$B$5:$AZ$428,11,FALSE)</f>
        <v>3656</v>
      </c>
      <c r="N134" s="12">
        <f>VLOOKUP($A134,Sheet1!$B$5:$AZ$428,12,FALSE)</f>
        <v>79953</v>
      </c>
      <c r="O134" s="12">
        <f>VLOOKUP($A134,Sheet1!$B$5:$AZ$428,13,FALSE)</f>
        <v>178</v>
      </c>
      <c r="P134" s="12">
        <f>VLOOKUP($A134,Sheet1!$B$5:$AZ$428,14,FALSE)</f>
        <v>178</v>
      </c>
      <c r="Q134" s="12">
        <f>VLOOKUP($A134,Sheet1!$B$5:$AZ$428,15,FALSE)</f>
        <v>2871</v>
      </c>
      <c r="R134" s="12">
        <f>VLOOKUP($A134,Sheet1!$B$5:$AZ$428,16,FALSE)</f>
        <v>3399</v>
      </c>
      <c r="S134" s="12">
        <f>VLOOKUP($A134,Sheet1!$B$5:$AZ$428,17,FALSE)</f>
        <v>80150</v>
      </c>
      <c r="T134" s="12">
        <f>VLOOKUP($A134,Sheet1!$B$5:$AZ$428,18,FALSE)</f>
        <v>211</v>
      </c>
      <c r="U134" s="12">
        <f>VLOOKUP($A134,Sheet1!$B$5:$AZ$428,19,FALSE)</f>
        <v>109</v>
      </c>
      <c r="V134" s="12">
        <f>VLOOKUP($A134,Sheet1!$B$5:$AZ$428,20,FALSE)</f>
        <v>3271</v>
      </c>
      <c r="W134" s="12">
        <f>VLOOKUP($A134,Sheet1!$B$5:$AZ$428,21,FALSE)</f>
        <v>3507</v>
      </c>
      <c r="X134" s="12">
        <f>VLOOKUP($A134,Sheet1!$B$5:$AZ$428,22,FALSE)</f>
        <v>80113</v>
      </c>
      <c r="Y134" s="12">
        <f>VLOOKUP($A134,Sheet1!$B$5:$AZ$428,23,FALSE)</f>
        <v>202</v>
      </c>
      <c r="Z134" s="12">
        <f>VLOOKUP($A134,Sheet1!$B$5:$AZ$428,24,FALSE)</f>
        <v>125</v>
      </c>
      <c r="AA134" s="12">
        <f>VLOOKUP($A134,Sheet1!$B$5:$AZ$428,25,FALSE)</f>
        <v>3000</v>
      </c>
      <c r="AB134" s="12">
        <f>VLOOKUP($A134,Sheet1!$B$5:$AZ$428,26,FALSE)</f>
        <v>3343</v>
      </c>
      <c r="AC134" s="12">
        <f>VLOOKUP($A134,Sheet1!$B$5:$AZ$428,27,FALSE)</f>
        <v>80392</v>
      </c>
      <c r="AD134" s="12">
        <f>VLOOKUP($A134,Sheet1!$B$5:$AZ$428,28,FALSE)</f>
        <v>221</v>
      </c>
      <c r="AE134" s="12">
        <f>VLOOKUP($A134,Sheet1!$B$5:$AZ$428,29,FALSE)</f>
        <v>141</v>
      </c>
      <c r="AF134" s="12">
        <f>VLOOKUP($A134,Sheet1!$B$5:$AZ$428,30,FALSE)</f>
        <v>3240</v>
      </c>
      <c r="AG134" s="12">
        <f>VLOOKUP($A134,Sheet1!$B$5:$AZ$428,31,FALSE)</f>
        <v>3288</v>
      </c>
      <c r="AH134" s="12">
        <f>VLOOKUP($A134,Sheet1!$B$5:$AZ$428,32,FALSE)</f>
        <v>80410</v>
      </c>
      <c r="AI134" s="12">
        <f>VLOOKUP($A134,Sheet1!$B$5:$AZ$428,33,FALSE)</f>
        <v>212</v>
      </c>
      <c r="AJ134" s="12">
        <f>VLOOKUP($A134,Sheet1!$B$5:$AZ$428,34,FALSE)</f>
        <v>145</v>
      </c>
      <c r="AK134" s="12">
        <f>VLOOKUP($A134,Sheet1!$B$5:$AZ$428,35,FALSE)</f>
        <v>3386</v>
      </c>
      <c r="AL134" s="12">
        <f>VLOOKUP($A134,Sheet1!$B$5:$AZ$428,36,FALSE)</f>
        <v>3672</v>
      </c>
      <c r="AM134" s="12">
        <f>VLOOKUP($A134,Sheet1!$B$5:$AZ$428,37,FALSE)</f>
        <v>80815</v>
      </c>
      <c r="AN134" s="12">
        <f>VLOOKUP($A134,Sheet1!$B$5:$AZ$428,38,FALSE)</f>
        <v>229</v>
      </c>
      <c r="AO134" s="12">
        <f>VLOOKUP($A134,Sheet1!$B$5:$AZ$428,39,FALSE)</f>
        <v>103</v>
      </c>
      <c r="AP134" s="12">
        <f>VLOOKUP($A134,Sheet1!$B$5:$AZ$428,40,FALSE)</f>
        <v>3620</v>
      </c>
      <c r="AQ134" s="12">
        <f>VLOOKUP($A134,Sheet1!$B$5:$AZ$428,41,FALSE)</f>
        <v>3496</v>
      </c>
      <c r="AR134" s="12">
        <f>VLOOKUP($A134,Sheet1!$B$5:$AZ$428,42,FALSE)</f>
        <v>81043</v>
      </c>
      <c r="AS134" s="12">
        <f>VLOOKUP($A134,Sheet1!$B$5:$AZ$428,43,FALSE)</f>
        <v>256</v>
      </c>
      <c r="AT134" s="12">
        <f>VLOOKUP($A134,Sheet1!$B$5:$AZ$428,44,FALSE)</f>
        <v>48</v>
      </c>
      <c r="AU134" s="12">
        <f>VLOOKUP($A134,Sheet1!$B$5:$AZ$428,45,FALSE)</f>
        <v>3580</v>
      </c>
      <c r="AV134" s="12">
        <f>VLOOKUP($A134,Sheet1!$B$5:$AZ$428,46,FALSE)</f>
        <v>3748</v>
      </c>
      <c r="AW134" s="12">
        <f>VLOOKUP($A134,Sheet1!$B$5:$AZ$428,47,FALSE)</f>
        <v>81133</v>
      </c>
      <c r="AX134" s="12">
        <f>VLOOKUP($A134,Sheet1!$B$5:$AZ$428,48,FALSE)</f>
        <v>172</v>
      </c>
      <c r="AY134" s="12">
        <f>VLOOKUP($A134,Sheet1!$B$5:$AZ$428,49,FALSE)</f>
        <v>42</v>
      </c>
      <c r="AZ134" s="12">
        <f>VLOOKUP($A134,Sheet1!$B$5:$AZ$428,50,FALSE)</f>
        <v>3258</v>
      </c>
      <c r="BA134" s="12">
        <f>VLOOKUP($A134,Sheet1!$B$5:$AZ$428,51,FALSE)</f>
        <v>3393</v>
      </c>
      <c r="BB134" s="12">
        <f>VLOOKUP($A134,Sheet1!$B$5:$BB$428,BB$4,FALSE)</f>
        <v>0</v>
      </c>
      <c r="BC134" s="12">
        <f>VLOOKUP($A134,Sheet1!$B$5:$BB$428,BC$4,FALSE)</f>
        <v>0</v>
      </c>
      <c r="BD134" s="12" t="e">
        <f>VLOOKUP($A134,Sheet1!$B$5:$BB$428,BD$4,FALSE)</f>
        <v>#REF!</v>
      </c>
      <c r="BE134" s="12" t="e">
        <f>VLOOKUP($A134,Sheet1!$B$5:$BB$428,BE$4,FALSE)</f>
        <v>#REF!</v>
      </c>
      <c r="BF134" s="12" t="e">
        <f>VLOOKUP($A134,Sheet1!$B$5:$BB$428,BF$4,FALSE)</f>
        <v>#REF!</v>
      </c>
      <c r="BG134" s="12" t="e">
        <f>VLOOKUP($A134,Sheet1!$B$5:$BB$428,BG$4,FALSE)</f>
        <v>#REF!</v>
      </c>
      <c r="BH134" s="12" t="e">
        <f>VLOOKUP($A134,Sheet1!$B$5:$BB$428,BH$4,FALSE)</f>
        <v>#REF!</v>
      </c>
      <c r="BI134" s="12" t="e">
        <f>VLOOKUP($A134,Sheet1!$B$5:$BB$428,BI$4,FALSE)</f>
        <v>#REF!</v>
      </c>
      <c r="BJ134" s="12" t="e">
        <f>VLOOKUP($A134,Sheet1!$B$5:$BB$428,BJ$4,FALSE)</f>
        <v>#REF!</v>
      </c>
      <c r="BK134" s="12" t="e">
        <f>VLOOKUP($A134,Sheet1!$B$5:$BB$428,BK$4,FALSE)</f>
        <v>#REF!</v>
      </c>
      <c r="BL134" s="12" t="e">
        <f>VLOOKUP($A134,Sheet1!$B$5:$BB$428,BL$4,FALSE)</f>
        <v>#REF!</v>
      </c>
      <c r="BM134" s="12" t="e">
        <f>VLOOKUP($A134,Sheet1!$B$5:$BB$428,BM$4,FALSE)</f>
        <v>#REF!</v>
      </c>
      <c r="BN134" s="12" t="e">
        <f>VLOOKUP($A134,Sheet1!$B$5:$BB$428,BN$4,FALSE)</f>
        <v>#REF!</v>
      </c>
      <c r="BO134" s="12" t="e">
        <f>VLOOKUP($A134,Sheet1!$B$5:$BB$428,BO$4,FALSE)</f>
        <v>#REF!</v>
      </c>
      <c r="BP134" s="12" t="e">
        <f>VLOOKUP($A134,Sheet1!$B$5:$BB$428,BP$4,FALSE)</f>
        <v>#REF!</v>
      </c>
      <c r="BQ134" s="12" t="e">
        <f>VLOOKUP($A134,Sheet1!$B$5:$BB$428,BQ$4,FALSE)</f>
        <v>#REF!</v>
      </c>
      <c r="BR134" s="12" t="e">
        <f>VLOOKUP($A134,Sheet1!$B$5:$BB$428,BR$4,FALSE)</f>
        <v>#REF!</v>
      </c>
      <c r="BS134" s="12" t="e">
        <f>VLOOKUP($A134,Sheet1!$B$5:$BB$428,BS$4,FALSE)</f>
        <v>#REF!</v>
      </c>
      <c r="BT134" s="12" t="e">
        <f>VLOOKUP($A134,Sheet1!$B$5:$BB$428,BT$4,FALSE)</f>
        <v>#REF!</v>
      </c>
      <c r="BU134" s="12" t="e">
        <f>VLOOKUP($A134,Sheet1!$B$5:$BB$428,BU$4,FALSE)</f>
        <v>#REF!</v>
      </c>
    </row>
    <row r="135" spans="1:73" x14ac:dyDescent="0.3">
      <c r="A135" t="s">
        <v>407</v>
      </c>
      <c r="B135" t="str">
        <f>VLOOKUP(A135,classifications!A$3:C$336,3,FALSE)</f>
        <v>Predominantly Urban</v>
      </c>
      <c r="D135" s="12">
        <f>VLOOKUP($A135,Sheet1!$B$5:$AZ$428,2,FALSE)</f>
        <v>133729</v>
      </c>
      <c r="E135" s="12">
        <f>VLOOKUP($A135,Sheet1!$B$5:$AZ$428,3,FALSE)</f>
        <v>957</v>
      </c>
      <c r="F135" s="12">
        <f>VLOOKUP($A135,Sheet1!$B$5:$AZ$428,4,FALSE)</f>
        <v>923</v>
      </c>
      <c r="G135" s="12">
        <f>VLOOKUP($A135,Sheet1!$B$5:$AZ$428,5,FALSE)</f>
        <v>6188</v>
      </c>
      <c r="H135" s="12">
        <f>VLOOKUP($A135,Sheet1!$B$5:$AZ$428,6,FALSE)</f>
        <v>5772</v>
      </c>
      <c r="I135" s="12">
        <f>VLOOKUP($A135,Sheet1!$B$5:$AZ$428,7,FALSE)</f>
        <v>135065</v>
      </c>
      <c r="J135" s="12">
        <f>VLOOKUP($A135,Sheet1!$B$5:$AZ$428,8,FALSE)</f>
        <v>896</v>
      </c>
      <c r="K135" s="12">
        <f>VLOOKUP($A135,Sheet1!$B$5:$AZ$428,9,FALSE)</f>
        <v>755</v>
      </c>
      <c r="L135" s="12">
        <f>VLOOKUP($A135,Sheet1!$B$5:$AZ$428,10,FALSE)</f>
        <v>6570</v>
      </c>
      <c r="M135" s="12">
        <f>VLOOKUP($A135,Sheet1!$B$5:$AZ$428,11,FALSE)</f>
        <v>6287</v>
      </c>
      <c r="N135" s="12">
        <f>VLOOKUP($A135,Sheet1!$B$5:$AZ$428,12,FALSE)</f>
        <v>135604</v>
      </c>
      <c r="O135" s="12">
        <f>VLOOKUP($A135,Sheet1!$B$5:$AZ$428,13,FALSE)</f>
        <v>857</v>
      </c>
      <c r="P135" s="12">
        <f>VLOOKUP($A135,Sheet1!$B$5:$AZ$428,14,FALSE)</f>
        <v>643</v>
      </c>
      <c r="Q135" s="12">
        <f>VLOOKUP($A135,Sheet1!$B$5:$AZ$428,15,FALSE)</f>
        <v>5862</v>
      </c>
      <c r="R135" s="12">
        <f>VLOOKUP($A135,Sheet1!$B$5:$AZ$428,16,FALSE)</f>
        <v>6379</v>
      </c>
      <c r="S135" s="12">
        <f>VLOOKUP($A135,Sheet1!$B$5:$AZ$428,17,FALSE)</f>
        <v>136429</v>
      </c>
      <c r="T135" s="12">
        <f>VLOOKUP($A135,Sheet1!$B$5:$AZ$428,18,FALSE)</f>
        <v>1032</v>
      </c>
      <c r="U135" s="12">
        <f>VLOOKUP($A135,Sheet1!$B$5:$AZ$428,19,FALSE)</f>
        <v>580</v>
      </c>
      <c r="V135" s="12">
        <f>VLOOKUP($A135,Sheet1!$B$5:$AZ$428,20,FALSE)</f>
        <v>6208</v>
      </c>
      <c r="W135" s="12">
        <f>VLOOKUP($A135,Sheet1!$B$5:$AZ$428,21,FALSE)</f>
        <v>6668</v>
      </c>
      <c r="X135" s="12">
        <f>VLOOKUP($A135,Sheet1!$B$5:$AZ$428,22,FALSE)</f>
        <v>137694</v>
      </c>
      <c r="Y135" s="12">
        <f>VLOOKUP($A135,Sheet1!$B$5:$AZ$428,23,FALSE)</f>
        <v>1436</v>
      </c>
      <c r="Z135" s="12">
        <f>VLOOKUP($A135,Sheet1!$B$5:$AZ$428,24,FALSE)</f>
        <v>522</v>
      </c>
      <c r="AA135" s="12">
        <f>VLOOKUP($A135,Sheet1!$B$5:$AZ$428,25,FALSE)</f>
        <v>6159</v>
      </c>
      <c r="AB135" s="12">
        <f>VLOOKUP($A135,Sheet1!$B$5:$AZ$428,26,FALSE)</f>
        <v>6471</v>
      </c>
      <c r="AC135" s="12">
        <f>VLOOKUP($A135,Sheet1!$B$5:$AZ$428,27,FALSE)</f>
        <v>138515</v>
      </c>
      <c r="AD135" s="12">
        <f>VLOOKUP($A135,Sheet1!$B$5:$AZ$428,28,FALSE)</f>
        <v>1574</v>
      </c>
      <c r="AE135" s="12">
        <f>VLOOKUP($A135,Sheet1!$B$5:$AZ$428,29,FALSE)</f>
        <v>803</v>
      </c>
      <c r="AF135" s="12">
        <f>VLOOKUP($A135,Sheet1!$B$5:$AZ$428,30,FALSE)</f>
        <v>6146</v>
      </c>
      <c r="AG135" s="12">
        <f>VLOOKUP($A135,Sheet1!$B$5:$AZ$428,31,FALSE)</f>
        <v>6953</v>
      </c>
      <c r="AH135" s="12">
        <f>VLOOKUP($A135,Sheet1!$B$5:$AZ$428,32,FALSE)</f>
        <v>138480</v>
      </c>
      <c r="AI135" s="12">
        <f>VLOOKUP($A135,Sheet1!$B$5:$AZ$428,33,FALSE)</f>
        <v>1312</v>
      </c>
      <c r="AJ135" s="12">
        <f>VLOOKUP($A135,Sheet1!$B$5:$AZ$428,34,FALSE)</f>
        <v>858</v>
      </c>
      <c r="AK135" s="12">
        <f>VLOOKUP($A135,Sheet1!$B$5:$AZ$428,35,FALSE)</f>
        <v>6593</v>
      </c>
      <c r="AL135" s="12">
        <f>VLOOKUP($A135,Sheet1!$B$5:$AZ$428,36,FALSE)</f>
        <v>7822</v>
      </c>
      <c r="AM135" s="12">
        <f>VLOOKUP($A135,Sheet1!$B$5:$AZ$428,37,FALSE)</f>
        <v>137532</v>
      </c>
      <c r="AN135" s="12">
        <f>VLOOKUP($A135,Sheet1!$B$5:$AZ$428,38,FALSE)</f>
        <v>1725</v>
      </c>
      <c r="AO135" s="12">
        <f>VLOOKUP($A135,Sheet1!$B$5:$AZ$428,39,FALSE)</f>
        <v>1353</v>
      </c>
      <c r="AP135" s="12">
        <f>VLOOKUP($A135,Sheet1!$B$5:$AZ$428,40,FALSE)</f>
        <v>6383</v>
      </c>
      <c r="AQ135" s="12">
        <f>VLOOKUP($A135,Sheet1!$B$5:$AZ$428,41,FALSE)</f>
        <v>8265</v>
      </c>
      <c r="AR135" s="12">
        <f>VLOOKUP($A135,Sheet1!$B$5:$AZ$428,42,FALSE)</f>
        <v>136913</v>
      </c>
      <c r="AS135" s="12">
        <f>VLOOKUP($A135,Sheet1!$B$5:$AZ$428,43,FALSE)</f>
        <v>1408</v>
      </c>
      <c r="AT135" s="12">
        <f>VLOOKUP($A135,Sheet1!$B$5:$AZ$428,44,FALSE)</f>
        <v>1085</v>
      </c>
      <c r="AU135" s="12">
        <f>VLOOKUP($A135,Sheet1!$B$5:$AZ$428,45,FALSE)</f>
        <v>6440</v>
      </c>
      <c r="AV135" s="12">
        <f>VLOOKUP($A135,Sheet1!$B$5:$AZ$428,46,FALSE)</f>
        <v>7922</v>
      </c>
      <c r="AW135" s="12">
        <f>VLOOKUP($A135,Sheet1!$B$5:$AZ$428,47,FALSE)</f>
        <v>135979</v>
      </c>
      <c r="AX135" s="12">
        <f>VLOOKUP($A135,Sheet1!$B$5:$AZ$428,48,FALSE)</f>
        <v>1255</v>
      </c>
      <c r="AY135" s="12">
        <f>VLOOKUP($A135,Sheet1!$B$5:$AZ$428,49,FALSE)</f>
        <v>1155</v>
      </c>
      <c r="AZ135" s="12">
        <f>VLOOKUP($A135,Sheet1!$B$5:$AZ$428,50,FALSE)</f>
        <v>5708</v>
      </c>
      <c r="BA135" s="12">
        <f>VLOOKUP($A135,Sheet1!$B$5:$AZ$428,51,FALSE)</f>
        <v>7132</v>
      </c>
      <c r="BB135" s="12">
        <f>VLOOKUP($A135,Sheet1!$B$5:$BB$428,BB$4,FALSE)</f>
        <v>0</v>
      </c>
      <c r="BC135" s="12">
        <f>VLOOKUP($A135,Sheet1!$B$5:$BB$428,BC$4,FALSE)</f>
        <v>0</v>
      </c>
      <c r="BD135" s="12" t="e">
        <f>VLOOKUP($A135,Sheet1!$B$5:$BB$428,BD$4,FALSE)</f>
        <v>#REF!</v>
      </c>
      <c r="BE135" s="12" t="e">
        <f>VLOOKUP($A135,Sheet1!$B$5:$BB$428,BE$4,FALSE)</f>
        <v>#REF!</v>
      </c>
      <c r="BF135" s="12" t="e">
        <f>VLOOKUP($A135,Sheet1!$B$5:$BB$428,BF$4,FALSE)</f>
        <v>#REF!</v>
      </c>
      <c r="BG135" s="12" t="e">
        <f>VLOOKUP($A135,Sheet1!$B$5:$BB$428,BG$4,FALSE)</f>
        <v>#REF!</v>
      </c>
      <c r="BH135" s="12" t="e">
        <f>VLOOKUP($A135,Sheet1!$B$5:$BB$428,BH$4,FALSE)</f>
        <v>#REF!</v>
      </c>
      <c r="BI135" s="12" t="e">
        <f>VLOOKUP($A135,Sheet1!$B$5:$BB$428,BI$4,FALSE)</f>
        <v>#REF!</v>
      </c>
      <c r="BJ135" s="12" t="e">
        <f>VLOOKUP($A135,Sheet1!$B$5:$BB$428,BJ$4,FALSE)</f>
        <v>#REF!</v>
      </c>
      <c r="BK135" s="12" t="e">
        <f>VLOOKUP($A135,Sheet1!$B$5:$BB$428,BK$4,FALSE)</f>
        <v>#REF!</v>
      </c>
      <c r="BL135" s="12" t="e">
        <f>VLOOKUP($A135,Sheet1!$B$5:$BB$428,BL$4,FALSE)</f>
        <v>#REF!</v>
      </c>
      <c r="BM135" s="12" t="e">
        <f>VLOOKUP($A135,Sheet1!$B$5:$BB$428,BM$4,FALSE)</f>
        <v>#REF!</v>
      </c>
      <c r="BN135" s="12" t="e">
        <f>VLOOKUP($A135,Sheet1!$B$5:$BB$428,BN$4,FALSE)</f>
        <v>#REF!</v>
      </c>
      <c r="BO135" s="12" t="e">
        <f>VLOOKUP($A135,Sheet1!$B$5:$BB$428,BO$4,FALSE)</f>
        <v>#REF!</v>
      </c>
      <c r="BP135" s="12" t="e">
        <f>VLOOKUP($A135,Sheet1!$B$5:$BB$428,BP$4,FALSE)</f>
        <v>#REF!</v>
      </c>
      <c r="BQ135" s="12" t="e">
        <f>VLOOKUP($A135,Sheet1!$B$5:$BB$428,BQ$4,FALSE)</f>
        <v>#REF!</v>
      </c>
      <c r="BR135" s="12" t="e">
        <f>VLOOKUP($A135,Sheet1!$B$5:$BB$428,BR$4,FALSE)</f>
        <v>#REF!</v>
      </c>
      <c r="BS135" s="12" t="e">
        <f>VLOOKUP($A135,Sheet1!$B$5:$BB$428,BS$4,FALSE)</f>
        <v>#REF!</v>
      </c>
      <c r="BT135" s="12" t="e">
        <f>VLOOKUP($A135,Sheet1!$B$5:$BB$428,BT$4,FALSE)</f>
        <v>#REF!</v>
      </c>
      <c r="BU135" s="12" t="e">
        <f>VLOOKUP($A135,Sheet1!$B$5:$BB$428,BU$4,FALSE)</f>
        <v>#REF!</v>
      </c>
    </row>
    <row r="136" spans="1:73" x14ac:dyDescent="0.3">
      <c r="A136" t="s">
        <v>411</v>
      </c>
      <c r="B136" t="str">
        <f>VLOOKUP(A136,classifications!A$3:C$336,3,FALSE)</f>
        <v>Predominantly Rural</v>
      </c>
      <c r="D136" s="12">
        <f>VLOOKUP($A136,Sheet1!$B$5:$AZ$428,2,FALSE)</f>
        <v>138392</v>
      </c>
      <c r="E136" s="12">
        <f>VLOOKUP($A136,Sheet1!$B$5:$AZ$428,3,FALSE)</f>
        <v>470</v>
      </c>
      <c r="F136" s="12">
        <f>VLOOKUP($A136,Sheet1!$B$5:$AZ$428,4,FALSE)</f>
        <v>510</v>
      </c>
      <c r="G136" s="12">
        <f>VLOOKUP($A136,Sheet1!$B$5:$AZ$428,5,FALSE)</f>
        <v>4308</v>
      </c>
      <c r="H136" s="12">
        <f>VLOOKUP($A136,Sheet1!$B$5:$AZ$428,6,FALSE)</f>
        <v>3682</v>
      </c>
      <c r="I136" s="12">
        <f>VLOOKUP($A136,Sheet1!$B$5:$AZ$428,7,FALSE)</f>
        <v>138826</v>
      </c>
      <c r="J136" s="12">
        <f>VLOOKUP($A136,Sheet1!$B$5:$AZ$428,8,FALSE)</f>
        <v>354</v>
      </c>
      <c r="K136" s="12">
        <f>VLOOKUP($A136,Sheet1!$B$5:$AZ$428,9,FALSE)</f>
        <v>368</v>
      </c>
      <c r="L136" s="12">
        <f>VLOOKUP($A136,Sheet1!$B$5:$AZ$428,10,FALSE)</f>
        <v>4772</v>
      </c>
      <c r="M136" s="12">
        <f>VLOOKUP($A136,Sheet1!$B$5:$AZ$428,11,FALSE)</f>
        <v>4018</v>
      </c>
      <c r="N136" s="12">
        <f>VLOOKUP($A136,Sheet1!$B$5:$AZ$428,12,FALSE)</f>
        <v>138555</v>
      </c>
      <c r="O136" s="12">
        <f>VLOOKUP($A136,Sheet1!$B$5:$AZ$428,13,FALSE)</f>
        <v>351</v>
      </c>
      <c r="P136" s="12">
        <f>VLOOKUP($A136,Sheet1!$B$5:$AZ$428,14,FALSE)</f>
        <v>297</v>
      </c>
      <c r="Q136" s="12">
        <f>VLOOKUP($A136,Sheet1!$B$5:$AZ$428,15,FALSE)</f>
        <v>4268</v>
      </c>
      <c r="R136" s="12">
        <f>VLOOKUP($A136,Sheet1!$B$5:$AZ$428,16,FALSE)</f>
        <v>3625</v>
      </c>
      <c r="S136" s="12">
        <f>VLOOKUP($A136,Sheet1!$B$5:$AZ$428,17,FALSE)</f>
        <v>139332</v>
      </c>
      <c r="T136" s="12">
        <f>VLOOKUP($A136,Sheet1!$B$5:$AZ$428,18,FALSE)</f>
        <v>373</v>
      </c>
      <c r="U136" s="12">
        <f>VLOOKUP($A136,Sheet1!$B$5:$AZ$428,19,FALSE)</f>
        <v>197</v>
      </c>
      <c r="V136" s="12">
        <f>VLOOKUP($A136,Sheet1!$B$5:$AZ$428,20,FALSE)</f>
        <v>4773</v>
      </c>
      <c r="W136" s="12">
        <f>VLOOKUP($A136,Sheet1!$B$5:$AZ$428,21,FALSE)</f>
        <v>3885</v>
      </c>
      <c r="X136" s="12">
        <f>VLOOKUP($A136,Sheet1!$B$5:$AZ$428,22,FALSE)</f>
        <v>139763</v>
      </c>
      <c r="Y136" s="12">
        <f>VLOOKUP($A136,Sheet1!$B$5:$AZ$428,23,FALSE)</f>
        <v>395</v>
      </c>
      <c r="Z136" s="12">
        <f>VLOOKUP($A136,Sheet1!$B$5:$AZ$428,24,FALSE)</f>
        <v>235</v>
      </c>
      <c r="AA136" s="12">
        <f>VLOOKUP($A136,Sheet1!$B$5:$AZ$428,25,FALSE)</f>
        <v>4592</v>
      </c>
      <c r="AB136" s="12">
        <f>VLOOKUP($A136,Sheet1!$B$5:$AZ$428,26,FALSE)</f>
        <v>3854</v>
      </c>
      <c r="AC136" s="12">
        <f>VLOOKUP($A136,Sheet1!$B$5:$AZ$428,27,FALSE)</f>
        <v>140264</v>
      </c>
      <c r="AD136" s="12">
        <f>VLOOKUP($A136,Sheet1!$B$5:$AZ$428,28,FALSE)</f>
        <v>409</v>
      </c>
      <c r="AE136" s="12">
        <f>VLOOKUP($A136,Sheet1!$B$5:$AZ$428,29,FALSE)</f>
        <v>182</v>
      </c>
      <c r="AF136" s="12">
        <f>VLOOKUP($A136,Sheet1!$B$5:$AZ$428,30,FALSE)</f>
        <v>4611</v>
      </c>
      <c r="AG136" s="12">
        <f>VLOOKUP($A136,Sheet1!$B$5:$AZ$428,31,FALSE)</f>
        <v>3844</v>
      </c>
      <c r="AH136" s="12">
        <f>VLOOKUP($A136,Sheet1!$B$5:$AZ$428,32,FALSE)</f>
        <v>140984</v>
      </c>
      <c r="AI136" s="12">
        <f>VLOOKUP($A136,Sheet1!$B$5:$AZ$428,33,FALSE)</f>
        <v>370</v>
      </c>
      <c r="AJ136" s="12">
        <f>VLOOKUP($A136,Sheet1!$B$5:$AZ$428,34,FALSE)</f>
        <v>180</v>
      </c>
      <c r="AK136" s="12">
        <f>VLOOKUP($A136,Sheet1!$B$5:$AZ$428,35,FALSE)</f>
        <v>5318</v>
      </c>
      <c r="AL136" s="12">
        <f>VLOOKUP($A136,Sheet1!$B$5:$AZ$428,36,FALSE)</f>
        <v>4153</v>
      </c>
      <c r="AM136" s="12">
        <f>VLOOKUP($A136,Sheet1!$B$5:$AZ$428,37,FALSE)</f>
        <v>141538</v>
      </c>
      <c r="AN136" s="12">
        <f>VLOOKUP($A136,Sheet1!$B$5:$AZ$428,38,FALSE)</f>
        <v>429</v>
      </c>
      <c r="AO136" s="12">
        <f>VLOOKUP($A136,Sheet1!$B$5:$AZ$428,39,FALSE)</f>
        <v>230</v>
      </c>
      <c r="AP136" s="12">
        <f>VLOOKUP($A136,Sheet1!$B$5:$AZ$428,40,FALSE)</f>
        <v>5179</v>
      </c>
      <c r="AQ136" s="12">
        <f>VLOOKUP($A136,Sheet1!$B$5:$AZ$428,41,FALSE)</f>
        <v>4174</v>
      </c>
      <c r="AR136" s="12">
        <f>VLOOKUP($A136,Sheet1!$B$5:$AZ$428,42,FALSE)</f>
        <v>141771</v>
      </c>
      <c r="AS136" s="12">
        <f>VLOOKUP($A136,Sheet1!$B$5:$AZ$428,43,FALSE)</f>
        <v>349</v>
      </c>
      <c r="AT136" s="12">
        <f>VLOOKUP($A136,Sheet1!$B$5:$AZ$428,44,FALSE)</f>
        <v>241</v>
      </c>
      <c r="AU136" s="12">
        <f>VLOOKUP($A136,Sheet1!$B$5:$AZ$428,45,FALSE)</f>
        <v>4967</v>
      </c>
      <c r="AV136" s="12">
        <f>VLOOKUP($A136,Sheet1!$B$5:$AZ$428,46,FALSE)</f>
        <v>4134</v>
      </c>
      <c r="AW136" s="12">
        <f>VLOOKUP($A136,Sheet1!$B$5:$AZ$428,47,FALSE)</f>
        <v>142296</v>
      </c>
      <c r="AX136" s="12">
        <f>VLOOKUP($A136,Sheet1!$B$5:$AZ$428,48,FALSE)</f>
        <v>327</v>
      </c>
      <c r="AY136" s="12">
        <f>VLOOKUP($A136,Sheet1!$B$5:$AZ$428,49,FALSE)</f>
        <v>277</v>
      </c>
      <c r="AZ136" s="12">
        <f>VLOOKUP($A136,Sheet1!$B$5:$AZ$428,50,FALSE)</f>
        <v>4676</v>
      </c>
      <c r="BA136" s="12">
        <f>VLOOKUP($A136,Sheet1!$B$5:$AZ$428,51,FALSE)</f>
        <v>3352</v>
      </c>
      <c r="BB136" s="12">
        <f>VLOOKUP($A136,Sheet1!$B$5:$BB$428,BB$4,FALSE)</f>
        <v>0</v>
      </c>
      <c r="BC136" s="12">
        <f>VLOOKUP($A136,Sheet1!$B$5:$BB$428,BC$4,FALSE)</f>
        <v>0</v>
      </c>
      <c r="BD136" s="12" t="e">
        <f>VLOOKUP($A136,Sheet1!$B$5:$BB$428,BD$4,FALSE)</f>
        <v>#REF!</v>
      </c>
      <c r="BE136" s="12" t="e">
        <f>VLOOKUP($A136,Sheet1!$B$5:$BB$428,BE$4,FALSE)</f>
        <v>#REF!</v>
      </c>
      <c r="BF136" s="12" t="e">
        <f>VLOOKUP($A136,Sheet1!$B$5:$BB$428,BF$4,FALSE)</f>
        <v>#REF!</v>
      </c>
      <c r="BG136" s="12" t="e">
        <f>VLOOKUP($A136,Sheet1!$B$5:$BB$428,BG$4,FALSE)</f>
        <v>#REF!</v>
      </c>
      <c r="BH136" s="12" t="e">
        <f>VLOOKUP($A136,Sheet1!$B$5:$BB$428,BH$4,FALSE)</f>
        <v>#REF!</v>
      </c>
      <c r="BI136" s="12" t="e">
        <f>VLOOKUP($A136,Sheet1!$B$5:$BB$428,BI$4,FALSE)</f>
        <v>#REF!</v>
      </c>
      <c r="BJ136" s="12" t="e">
        <f>VLOOKUP($A136,Sheet1!$B$5:$BB$428,BJ$4,FALSE)</f>
        <v>#REF!</v>
      </c>
      <c r="BK136" s="12" t="e">
        <f>VLOOKUP($A136,Sheet1!$B$5:$BB$428,BK$4,FALSE)</f>
        <v>#REF!</v>
      </c>
      <c r="BL136" s="12" t="e">
        <f>VLOOKUP($A136,Sheet1!$B$5:$BB$428,BL$4,FALSE)</f>
        <v>#REF!</v>
      </c>
      <c r="BM136" s="12" t="e">
        <f>VLOOKUP($A136,Sheet1!$B$5:$BB$428,BM$4,FALSE)</f>
        <v>#REF!</v>
      </c>
      <c r="BN136" s="12" t="e">
        <f>VLOOKUP($A136,Sheet1!$B$5:$BB$428,BN$4,FALSE)</f>
        <v>#REF!</v>
      </c>
      <c r="BO136" s="12" t="e">
        <f>VLOOKUP($A136,Sheet1!$B$5:$BB$428,BO$4,FALSE)</f>
        <v>#REF!</v>
      </c>
      <c r="BP136" s="12" t="e">
        <f>VLOOKUP($A136,Sheet1!$B$5:$BB$428,BP$4,FALSE)</f>
        <v>#REF!</v>
      </c>
      <c r="BQ136" s="12" t="e">
        <f>VLOOKUP($A136,Sheet1!$B$5:$BB$428,BQ$4,FALSE)</f>
        <v>#REF!</v>
      </c>
      <c r="BR136" s="12" t="e">
        <f>VLOOKUP($A136,Sheet1!$B$5:$BB$428,BR$4,FALSE)</f>
        <v>#REF!</v>
      </c>
      <c r="BS136" s="12" t="e">
        <f>VLOOKUP($A136,Sheet1!$B$5:$BB$428,BS$4,FALSE)</f>
        <v>#REF!</v>
      </c>
      <c r="BT136" s="12" t="e">
        <f>VLOOKUP($A136,Sheet1!$B$5:$BB$428,BT$4,FALSE)</f>
        <v>#REF!</v>
      </c>
      <c r="BU136" s="12" t="e">
        <f>VLOOKUP($A136,Sheet1!$B$5:$BB$428,BU$4,FALSE)</f>
        <v>#REF!</v>
      </c>
    </row>
    <row r="137" spans="1:73" x14ac:dyDescent="0.3">
      <c r="A137" t="s">
        <v>409</v>
      </c>
      <c r="B137" t="str">
        <f>VLOOKUP(A137,classifications!A$3:C$336,3,FALSE)</f>
        <v>Predominantly Rural</v>
      </c>
      <c r="D137" s="12">
        <f>VLOOKUP($A137,Sheet1!$B$5:$AZ$428,2,FALSE)</f>
        <v>2224</v>
      </c>
      <c r="E137" s="12">
        <f>VLOOKUP($A137,Sheet1!$B$5:$AZ$428,3,FALSE)</f>
        <v>9</v>
      </c>
      <c r="F137" s="12">
        <f>VLOOKUP($A137,Sheet1!$B$5:$AZ$428,4,FALSE)</f>
        <v>23</v>
      </c>
      <c r="G137" s="12">
        <f>VLOOKUP($A137,Sheet1!$B$5:$AZ$428,5,FALSE)</f>
        <v>148</v>
      </c>
      <c r="H137" s="12">
        <f>VLOOKUP($A137,Sheet1!$B$5:$AZ$428,6,FALSE)</f>
        <v>162</v>
      </c>
      <c r="I137" s="12">
        <f>VLOOKUP($A137,Sheet1!$B$5:$AZ$428,7,FALSE)</f>
        <v>2279</v>
      </c>
      <c r="J137" s="12">
        <f>VLOOKUP($A137,Sheet1!$B$5:$AZ$428,8,FALSE)</f>
        <v>36</v>
      </c>
      <c r="K137" s="12">
        <f>VLOOKUP($A137,Sheet1!$B$5:$AZ$428,9,FALSE)</f>
        <v>19</v>
      </c>
      <c r="L137" s="12">
        <f>VLOOKUP($A137,Sheet1!$B$5:$AZ$428,10,FALSE)</f>
        <v>213</v>
      </c>
      <c r="M137" s="12">
        <f>VLOOKUP($A137,Sheet1!$B$5:$AZ$428,11,FALSE)</f>
        <v>168</v>
      </c>
      <c r="N137" s="12">
        <f>VLOOKUP($A137,Sheet1!$B$5:$AZ$428,12,FALSE)</f>
        <v>2261</v>
      </c>
      <c r="O137" s="12">
        <f>VLOOKUP($A137,Sheet1!$B$5:$AZ$428,13,FALSE)</f>
        <v>11</v>
      </c>
      <c r="P137" s="12">
        <f>VLOOKUP($A137,Sheet1!$B$5:$AZ$428,14,FALSE)</f>
        <v>24</v>
      </c>
      <c r="Q137" s="12">
        <f>VLOOKUP($A137,Sheet1!$B$5:$AZ$428,15,FALSE)</f>
        <v>160</v>
      </c>
      <c r="R137" s="12">
        <f>VLOOKUP($A137,Sheet1!$B$5:$AZ$428,16,FALSE)</f>
        <v>165</v>
      </c>
      <c r="S137" s="12">
        <f>VLOOKUP($A137,Sheet1!$B$5:$AZ$428,17,FALSE)</f>
        <v>2292</v>
      </c>
      <c r="T137" s="12">
        <f>VLOOKUP($A137,Sheet1!$B$5:$AZ$428,18,FALSE)</f>
        <v>16</v>
      </c>
      <c r="U137" s="12">
        <f>VLOOKUP($A137,Sheet1!$B$5:$AZ$428,19,FALSE)</f>
        <v>24</v>
      </c>
      <c r="V137" s="12">
        <f>VLOOKUP($A137,Sheet1!$B$5:$AZ$428,20,FALSE)</f>
        <v>201</v>
      </c>
      <c r="W137" s="12">
        <f>VLOOKUP($A137,Sheet1!$B$5:$AZ$428,21,FALSE)</f>
        <v>174</v>
      </c>
      <c r="X137" s="12">
        <f>VLOOKUP($A137,Sheet1!$B$5:$AZ$428,22,FALSE)</f>
        <v>2335</v>
      </c>
      <c r="Y137" s="12">
        <f>VLOOKUP($A137,Sheet1!$B$5:$AZ$428,23,FALSE)</f>
        <v>24</v>
      </c>
      <c r="Z137" s="12">
        <f>VLOOKUP($A137,Sheet1!$B$5:$AZ$428,24,FALSE)</f>
        <v>21</v>
      </c>
      <c r="AA137" s="12">
        <f>VLOOKUP($A137,Sheet1!$B$5:$AZ$428,25,FALSE)</f>
        <v>196</v>
      </c>
      <c r="AB137" s="12">
        <f>VLOOKUP($A137,Sheet1!$B$5:$AZ$428,26,FALSE)</f>
        <v>163</v>
      </c>
      <c r="AC137" s="12">
        <f>VLOOKUP($A137,Sheet1!$B$5:$AZ$428,27,FALSE)</f>
        <v>2331</v>
      </c>
      <c r="AD137" s="12">
        <f>VLOOKUP($A137,Sheet1!$B$5:$AZ$428,28,FALSE)</f>
        <v>26</v>
      </c>
      <c r="AE137" s="12">
        <f>VLOOKUP($A137,Sheet1!$B$5:$AZ$428,29,FALSE)</f>
        <v>19</v>
      </c>
      <c r="AF137" s="12">
        <f>VLOOKUP($A137,Sheet1!$B$5:$AZ$428,30,FALSE)</f>
        <v>178</v>
      </c>
      <c r="AG137" s="12">
        <f>VLOOKUP($A137,Sheet1!$B$5:$AZ$428,31,FALSE)</f>
        <v>185</v>
      </c>
      <c r="AH137" s="12">
        <f>VLOOKUP($A137,Sheet1!$B$5:$AZ$428,32,FALSE)</f>
        <v>2259</v>
      </c>
      <c r="AI137" s="12">
        <f>VLOOKUP($A137,Sheet1!$B$5:$AZ$428,33,FALSE)</f>
        <v>20</v>
      </c>
      <c r="AJ137" s="12">
        <f>VLOOKUP($A137,Sheet1!$B$5:$AZ$428,34,FALSE)</f>
        <v>21</v>
      </c>
      <c r="AK137" s="12">
        <f>VLOOKUP($A137,Sheet1!$B$5:$AZ$428,35,FALSE)</f>
        <v>188</v>
      </c>
      <c r="AL137" s="12">
        <f>VLOOKUP($A137,Sheet1!$B$5:$AZ$428,36,FALSE)</f>
        <v>257</v>
      </c>
      <c r="AM137" s="12">
        <f>VLOOKUP($A137,Sheet1!$B$5:$AZ$428,37,FALSE)</f>
        <v>2242</v>
      </c>
      <c r="AN137" s="12">
        <f>VLOOKUP($A137,Sheet1!$B$5:$AZ$428,38,FALSE)</f>
        <v>27</v>
      </c>
      <c r="AO137" s="12">
        <f>VLOOKUP($A137,Sheet1!$B$5:$AZ$428,39,FALSE)</f>
        <v>21</v>
      </c>
      <c r="AP137" s="12">
        <f>VLOOKUP($A137,Sheet1!$B$5:$AZ$428,40,FALSE)</f>
        <v>215</v>
      </c>
      <c r="AQ137" s="12">
        <f>VLOOKUP($A137,Sheet1!$B$5:$AZ$428,41,FALSE)</f>
        <v>233</v>
      </c>
      <c r="AR137" s="12">
        <f>VLOOKUP($A137,Sheet1!$B$5:$AZ$428,42,FALSE)</f>
        <v>2224</v>
      </c>
      <c r="AS137" s="12">
        <f>VLOOKUP($A137,Sheet1!$B$5:$AZ$428,43,FALSE)</f>
        <v>22</v>
      </c>
      <c r="AT137" s="12">
        <f>VLOOKUP($A137,Sheet1!$B$5:$AZ$428,44,FALSE)</f>
        <v>30</v>
      </c>
      <c r="AU137" s="12">
        <f>VLOOKUP($A137,Sheet1!$B$5:$AZ$428,45,FALSE)</f>
        <v>243</v>
      </c>
      <c r="AV137" s="12">
        <f>VLOOKUP($A137,Sheet1!$B$5:$AZ$428,46,FALSE)</f>
        <v>261</v>
      </c>
      <c r="AW137" s="12">
        <f>VLOOKUP($A137,Sheet1!$B$5:$AZ$428,47,FALSE)</f>
        <v>2226</v>
      </c>
      <c r="AX137" s="12">
        <f>VLOOKUP($A137,Sheet1!$B$5:$AZ$428,48,FALSE)</f>
        <v>22</v>
      </c>
      <c r="AY137" s="12">
        <f>VLOOKUP($A137,Sheet1!$B$5:$AZ$428,49,FALSE)</f>
        <v>11</v>
      </c>
      <c r="AZ137" s="12">
        <f>VLOOKUP($A137,Sheet1!$B$5:$AZ$428,50,FALSE)</f>
        <v>163</v>
      </c>
      <c r="BA137" s="12">
        <f>VLOOKUP($A137,Sheet1!$B$5:$AZ$428,51,FALSE)</f>
        <v>170</v>
      </c>
      <c r="BB137" s="12">
        <f>VLOOKUP($A137,Sheet1!$B$5:$BB$428,BB$4,FALSE)</f>
        <v>0</v>
      </c>
      <c r="BC137" s="12">
        <f>VLOOKUP($A137,Sheet1!$B$5:$BB$428,BC$4,FALSE)</f>
        <v>0</v>
      </c>
      <c r="BD137" s="12" t="e">
        <f>VLOOKUP($A137,Sheet1!$B$5:$BB$428,BD$4,FALSE)</f>
        <v>#REF!</v>
      </c>
      <c r="BE137" s="12" t="e">
        <f>VLOOKUP($A137,Sheet1!$B$5:$BB$428,BE$4,FALSE)</f>
        <v>#REF!</v>
      </c>
      <c r="BF137" s="12" t="e">
        <f>VLOOKUP($A137,Sheet1!$B$5:$BB$428,BF$4,FALSE)</f>
        <v>#REF!</v>
      </c>
      <c r="BG137" s="12" t="e">
        <f>VLOOKUP($A137,Sheet1!$B$5:$BB$428,BG$4,FALSE)</f>
        <v>#REF!</v>
      </c>
      <c r="BH137" s="12" t="e">
        <f>VLOOKUP($A137,Sheet1!$B$5:$BB$428,BH$4,FALSE)</f>
        <v>#REF!</v>
      </c>
      <c r="BI137" s="12" t="e">
        <f>VLOOKUP($A137,Sheet1!$B$5:$BB$428,BI$4,FALSE)</f>
        <v>#REF!</v>
      </c>
      <c r="BJ137" s="12" t="e">
        <f>VLOOKUP($A137,Sheet1!$B$5:$BB$428,BJ$4,FALSE)</f>
        <v>#REF!</v>
      </c>
      <c r="BK137" s="12" t="e">
        <f>VLOOKUP($A137,Sheet1!$B$5:$BB$428,BK$4,FALSE)</f>
        <v>#REF!</v>
      </c>
      <c r="BL137" s="12" t="e">
        <f>VLOOKUP($A137,Sheet1!$B$5:$BB$428,BL$4,FALSE)</f>
        <v>#REF!</v>
      </c>
      <c r="BM137" s="12" t="e">
        <f>VLOOKUP($A137,Sheet1!$B$5:$BB$428,BM$4,FALSE)</f>
        <v>#REF!</v>
      </c>
      <c r="BN137" s="12" t="e">
        <f>VLOOKUP($A137,Sheet1!$B$5:$BB$428,BN$4,FALSE)</f>
        <v>#REF!</v>
      </c>
      <c r="BO137" s="12" t="e">
        <f>VLOOKUP($A137,Sheet1!$B$5:$BB$428,BO$4,FALSE)</f>
        <v>#REF!</v>
      </c>
      <c r="BP137" s="12" t="e">
        <f>VLOOKUP($A137,Sheet1!$B$5:$BB$428,BP$4,FALSE)</f>
        <v>#REF!</v>
      </c>
      <c r="BQ137" s="12" t="e">
        <f>VLOOKUP($A137,Sheet1!$B$5:$BB$428,BQ$4,FALSE)</f>
        <v>#REF!</v>
      </c>
      <c r="BR137" s="12" t="e">
        <f>VLOOKUP($A137,Sheet1!$B$5:$BB$428,BR$4,FALSE)</f>
        <v>#REF!</v>
      </c>
      <c r="BS137" s="12" t="e">
        <f>VLOOKUP($A137,Sheet1!$B$5:$BB$428,BS$4,FALSE)</f>
        <v>#REF!</v>
      </c>
      <c r="BT137" s="12" t="e">
        <f>VLOOKUP($A137,Sheet1!$B$5:$BB$428,BT$4,FALSE)</f>
        <v>#REF!</v>
      </c>
      <c r="BU137" s="12" t="e">
        <f>VLOOKUP($A137,Sheet1!$B$5:$BB$428,BU$4,FALSE)</f>
        <v>#REF!</v>
      </c>
    </row>
    <row r="138" spans="1:73" x14ac:dyDescent="0.3">
      <c r="A138" t="s">
        <v>413</v>
      </c>
      <c r="B138" t="str">
        <f>VLOOKUP(A138,classifications!A$3:C$336,3,FALSE)</f>
        <v>Predominantly Urban</v>
      </c>
      <c r="D138" s="12">
        <f>VLOOKUP($A138,Sheet1!$B$5:$AZ$428,2,FALSE)</f>
        <v>206285</v>
      </c>
      <c r="E138" s="12">
        <f>VLOOKUP($A138,Sheet1!$B$5:$AZ$428,3,FALSE)</f>
        <v>10314</v>
      </c>
      <c r="F138" s="12">
        <f>VLOOKUP($A138,Sheet1!$B$5:$AZ$428,4,FALSE)</f>
        <v>5104</v>
      </c>
      <c r="G138" s="12">
        <f>VLOOKUP($A138,Sheet1!$B$5:$AZ$428,5,FALSE)</f>
        <v>20079</v>
      </c>
      <c r="H138" s="12">
        <f>VLOOKUP($A138,Sheet1!$B$5:$AZ$428,6,FALSE)</f>
        <v>20273</v>
      </c>
      <c r="I138" s="12">
        <f>VLOOKUP($A138,Sheet1!$B$5:$AZ$428,7,FALSE)</f>
        <v>211273</v>
      </c>
      <c r="J138" s="12">
        <f>VLOOKUP($A138,Sheet1!$B$5:$AZ$428,8,FALSE)</f>
        <v>8446</v>
      </c>
      <c r="K138" s="12">
        <f>VLOOKUP($A138,Sheet1!$B$5:$AZ$428,9,FALSE)</f>
        <v>3886</v>
      </c>
      <c r="L138" s="12">
        <f>VLOOKUP($A138,Sheet1!$B$5:$AZ$428,10,FALSE)</f>
        <v>19864</v>
      </c>
      <c r="M138" s="12">
        <f>VLOOKUP($A138,Sheet1!$B$5:$AZ$428,11,FALSE)</f>
        <v>21478</v>
      </c>
      <c r="N138" s="12">
        <f>VLOOKUP($A138,Sheet1!$B$5:$AZ$428,12,FALSE)</f>
        <v>215855</v>
      </c>
      <c r="O138" s="12">
        <f>VLOOKUP($A138,Sheet1!$B$5:$AZ$428,13,FALSE)</f>
        <v>7480</v>
      </c>
      <c r="P138" s="12">
        <f>VLOOKUP($A138,Sheet1!$B$5:$AZ$428,14,FALSE)</f>
        <v>3659</v>
      </c>
      <c r="Q138" s="12">
        <f>VLOOKUP($A138,Sheet1!$B$5:$AZ$428,15,FALSE)</f>
        <v>19543</v>
      </c>
      <c r="R138" s="12">
        <f>VLOOKUP($A138,Sheet1!$B$5:$AZ$428,16,FALSE)</f>
        <v>20669</v>
      </c>
      <c r="S138" s="12">
        <f>VLOOKUP($A138,Sheet1!$B$5:$AZ$428,17,FALSE)</f>
        <v>221405</v>
      </c>
      <c r="T138" s="12">
        <f>VLOOKUP($A138,Sheet1!$B$5:$AZ$428,18,FALSE)</f>
        <v>8102</v>
      </c>
      <c r="U138" s="12">
        <f>VLOOKUP($A138,Sheet1!$B$5:$AZ$428,19,FALSE)</f>
        <v>3285</v>
      </c>
      <c r="V138" s="12">
        <f>VLOOKUP($A138,Sheet1!$B$5:$AZ$428,20,FALSE)</f>
        <v>20749</v>
      </c>
      <c r="W138" s="12">
        <f>VLOOKUP($A138,Sheet1!$B$5:$AZ$428,21,FALSE)</f>
        <v>21816</v>
      </c>
      <c r="X138" s="12">
        <f>VLOOKUP($A138,Sheet1!$B$5:$AZ$428,22,FALSE)</f>
        <v>227507</v>
      </c>
      <c r="Y138" s="12">
        <f>VLOOKUP($A138,Sheet1!$B$5:$AZ$428,23,FALSE)</f>
        <v>8987</v>
      </c>
      <c r="Z138" s="12">
        <f>VLOOKUP($A138,Sheet1!$B$5:$AZ$428,24,FALSE)</f>
        <v>3254</v>
      </c>
      <c r="AA138" s="12">
        <f>VLOOKUP($A138,Sheet1!$B$5:$AZ$428,25,FALSE)</f>
        <v>21123</v>
      </c>
      <c r="AB138" s="12">
        <f>VLOOKUP($A138,Sheet1!$B$5:$AZ$428,26,FALSE)</f>
        <v>22603</v>
      </c>
      <c r="AC138" s="12">
        <f>VLOOKUP($A138,Sheet1!$B$5:$AZ$428,27,FALSE)</f>
        <v>232055</v>
      </c>
      <c r="AD138" s="12">
        <f>VLOOKUP($A138,Sheet1!$B$5:$AZ$428,28,FALSE)</f>
        <v>8506</v>
      </c>
      <c r="AE138" s="12">
        <f>VLOOKUP($A138,Sheet1!$B$5:$AZ$428,29,FALSE)</f>
        <v>3680</v>
      </c>
      <c r="AF138" s="12">
        <f>VLOOKUP($A138,Sheet1!$B$5:$AZ$428,30,FALSE)</f>
        <v>20649</v>
      </c>
      <c r="AG138" s="12">
        <f>VLOOKUP($A138,Sheet1!$B$5:$AZ$428,31,FALSE)</f>
        <v>22654</v>
      </c>
      <c r="AH138" s="12">
        <f>VLOOKUP($A138,Sheet1!$B$5:$AZ$428,32,FALSE)</f>
        <v>235000</v>
      </c>
      <c r="AI138" s="12">
        <f>VLOOKUP($A138,Sheet1!$B$5:$AZ$428,33,FALSE)</f>
        <v>7712</v>
      </c>
      <c r="AJ138" s="12">
        <f>VLOOKUP($A138,Sheet1!$B$5:$AZ$428,34,FALSE)</f>
        <v>4385</v>
      </c>
      <c r="AK138" s="12">
        <f>VLOOKUP($A138,Sheet1!$B$5:$AZ$428,35,FALSE)</f>
        <v>22712</v>
      </c>
      <c r="AL138" s="12">
        <f>VLOOKUP($A138,Sheet1!$B$5:$AZ$428,36,FALSE)</f>
        <v>24959</v>
      </c>
      <c r="AM138" s="12">
        <f>VLOOKUP($A138,Sheet1!$B$5:$AZ$428,37,FALSE)</f>
        <v>239142</v>
      </c>
      <c r="AN138" s="12">
        <f>VLOOKUP($A138,Sheet1!$B$5:$AZ$428,38,FALSE)</f>
        <v>9150</v>
      </c>
      <c r="AO138" s="12">
        <f>VLOOKUP($A138,Sheet1!$B$5:$AZ$428,39,FALSE)</f>
        <v>3600</v>
      </c>
      <c r="AP138" s="12">
        <f>VLOOKUP($A138,Sheet1!$B$5:$AZ$428,40,FALSE)</f>
        <v>23020</v>
      </c>
      <c r="AQ138" s="12">
        <f>VLOOKUP($A138,Sheet1!$B$5:$AZ$428,41,FALSE)</f>
        <v>26155</v>
      </c>
      <c r="AR138" s="12">
        <f>VLOOKUP($A138,Sheet1!$B$5:$AZ$428,42,FALSE)</f>
        <v>242467</v>
      </c>
      <c r="AS138" s="12">
        <f>VLOOKUP($A138,Sheet1!$B$5:$AZ$428,43,FALSE)</f>
        <v>9466</v>
      </c>
      <c r="AT138" s="12">
        <f>VLOOKUP($A138,Sheet1!$B$5:$AZ$428,44,FALSE)</f>
        <v>4472</v>
      </c>
      <c r="AU138" s="12">
        <f>VLOOKUP($A138,Sheet1!$B$5:$AZ$428,45,FALSE)</f>
        <v>24348</v>
      </c>
      <c r="AV138" s="12">
        <f>VLOOKUP($A138,Sheet1!$B$5:$AZ$428,46,FALSE)</f>
        <v>27532</v>
      </c>
      <c r="AW138" s="12">
        <f>VLOOKUP($A138,Sheet1!$B$5:$AZ$428,47,FALSE)</f>
        <v>248115</v>
      </c>
      <c r="AX138" s="12">
        <f>VLOOKUP($A138,Sheet1!$B$5:$AZ$428,48,FALSE)</f>
        <v>10913</v>
      </c>
      <c r="AY138" s="12">
        <f>VLOOKUP($A138,Sheet1!$B$5:$AZ$428,49,FALSE)</f>
        <v>4257</v>
      </c>
      <c r="AZ138" s="12">
        <f>VLOOKUP($A138,Sheet1!$B$5:$AZ$428,50,FALSE)</f>
        <v>22088</v>
      </c>
      <c r="BA138" s="12">
        <f>VLOOKUP($A138,Sheet1!$B$5:$AZ$428,51,FALSE)</f>
        <v>24348</v>
      </c>
      <c r="BB138" s="12">
        <f>VLOOKUP($A138,Sheet1!$B$5:$BB$428,BB$4,FALSE)</f>
        <v>0</v>
      </c>
      <c r="BC138" s="12">
        <f>VLOOKUP($A138,Sheet1!$B$5:$BB$428,BC$4,FALSE)</f>
        <v>0</v>
      </c>
      <c r="BD138" s="12" t="e">
        <f>VLOOKUP($A138,Sheet1!$B$5:$BB$428,BD$4,FALSE)</f>
        <v>#REF!</v>
      </c>
      <c r="BE138" s="12" t="e">
        <f>VLOOKUP($A138,Sheet1!$B$5:$BB$428,BE$4,FALSE)</f>
        <v>#REF!</v>
      </c>
      <c r="BF138" s="12" t="e">
        <f>VLOOKUP($A138,Sheet1!$B$5:$BB$428,BF$4,FALSE)</f>
        <v>#REF!</v>
      </c>
      <c r="BG138" s="12" t="e">
        <f>VLOOKUP($A138,Sheet1!$B$5:$BB$428,BG$4,FALSE)</f>
        <v>#REF!</v>
      </c>
      <c r="BH138" s="12" t="e">
        <f>VLOOKUP($A138,Sheet1!$B$5:$BB$428,BH$4,FALSE)</f>
        <v>#REF!</v>
      </c>
      <c r="BI138" s="12" t="e">
        <f>VLOOKUP($A138,Sheet1!$B$5:$BB$428,BI$4,FALSE)</f>
        <v>#REF!</v>
      </c>
      <c r="BJ138" s="12" t="e">
        <f>VLOOKUP($A138,Sheet1!$B$5:$BB$428,BJ$4,FALSE)</f>
        <v>#REF!</v>
      </c>
      <c r="BK138" s="12" t="e">
        <f>VLOOKUP($A138,Sheet1!$B$5:$BB$428,BK$4,FALSE)</f>
        <v>#REF!</v>
      </c>
      <c r="BL138" s="12" t="e">
        <f>VLOOKUP($A138,Sheet1!$B$5:$BB$428,BL$4,FALSE)</f>
        <v>#REF!</v>
      </c>
      <c r="BM138" s="12" t="e">
        <f>VLOOKUP($A138,Sheet1!$B$5:$BB$428,BM$4,FALSE)</f>
        <v>#REF!</v>
      </c>
      <c r="BN138" s="12" t="e">
        <f>VLOOKUP($A138,Sheet1!$B$5:$BB$428,BN$4,FALSE)</f>
        <v>#REF!</v>
      </c>
      <c r="BO138" s="12" t="e">
        <f>VLOOKUP($A138,Sheet1!$B$5:$BB$428,BO$4,FALSE)</f>
        <v>#REF!</v>
      </c>
      <c r="BP138" s="12" t="e">
        <f>VLOOKUP($A138,Sheet1!$B$5:$BB$428,BP$4,FALSE)</f>
        <v>#REF!</v>
      </c>
      <c r="BQ138" s="12" t="e">
        <f>VLOOKUP($A138,Sheet1!$B$5:$BB$428,BQ$4,FALSE)</f>
        <v>#REF!</v>
      </c>
      <c r="BR138" s="12" t="e">
        <f>VLOOKUP($A138,Sheet1!$B$5:$BB$428,BR$4,FALSE)</f>
        <v>#REF!</v>
      </c>
      <c r="BS138" s="12" t="e">
        <f>VLOOKUP($A138,Sheet1!$B$5:$BB$428,BS$4,FALSE)</f>
        <v>#REF!</v>
      </c>
      <c r="BT138" s="12" t="e">
        <f>VLOOKUP($A138,Sheet1!$B$5:$BB$428,BT$4,FALSE)</f>
        <v>#REF!</v>
      </c>
      <c r="BU138" s="12" t="e">
        <f>VLOOKUP($A138,Sheet1!$B$5:$BB$428,BU$4,FALSE)</f>
        <v>#REF!</v>
      </c>
    </row>
    <row r="139" spans="1:73" x14ac:dyDescent="0.3">
      <c r="A139" t="s">
        <v>415</v>
      </c>
      <c r="B139" t="str">
        <f>VLOOKUP(A139,classifications!A$3:C$336,3,FALSE)</f>
        <v>Predominantly Urban</v>
      </c>
      <c r="D139" s="12">
        <f>VLOOKUP($A139,Sheet1!$B$5:$AZ$428,2,FALSE)</f>
        <v>158251</v>
      </c>
      <c r="E139" s="12">
        <f>VLOOKUP($A139,Sheet1!$B$5:$AZ$428,3,FALSE)</f>
        <v>5052</v>
      </c>
      <c r="F139" s="12">
        <f>VLOOKUP($A139,Sheet1!$B$5:$AZ$428,4,FALSE)</f>
        <v>5772</v>
      </c>
      <c r="G139" s="12">
        <f>VLOOKUP($A139,Sheet1!$B$5:$AZ$428,5,FALSE)</f>
        <v>10642</v>
      </c>
      <c r="H139" s="12">
        <f>VLOOKUP($A139,Sheet1!$B$5:$AZ$428,6,FALSE)</f>
        <v>12692</v>
      </c>
      <c r="I139" s="12">
        <f>VLOOKUP($A139,Sheet1!$B$5:$AZ$428,7,FALSE)</f>
        <v>156912</v>
      </c>
      <c r="J139" s="12">
        <f>VLOOKUP($A139,Sheet1!$B$5:$AZ$428,8,FALSE)</f>
        <v>4563</v>
      </c>
      <c r="K139" s="12">
        <f>VLOOKUP($A139,Sheet1!$B$5:$AZ$428,9,FALSE)</f>
        <v>4900</v>
      </c>
      <c r="L139" s="12">
        <f>VLOOKUP($A139,Sheet1!$B$5:$AZ$428,10,FALSE)</f>
        <v>10304</v>
      </c>
      <c r="M139" s="12">
        <f>VLOOKUP($A139,Sheet1!$B$5:$AZ$428,11,FALSE)</f>
        <v>12560</v>
      </c>
      <c r="N139" s="12">
        <f>VLOOKUP($A139,Sheet1!$B$5:$AZ$428,12,FALSE)</f>
        <v>157141</v>
      </c>
      <c r="O139" s="12">
        <f>VLOOKUP($A139,Sheet1!$B$5:$AZ$428,13,FALSE)</f>
        <v>4436</v>
      </c>
      <c r="P139" s="12">
        <f>VLOOKUP($A139,Sheet1!$B$5:$AZ$428,14,FALSE)</f>
        <v>4041</v>
      </c>
      <c r="Q139" s="12">
        <f>VLOOKUP($A139,Sheet1!$B$5:$AZ$428,15,FALSE)</f>
        <v>10391</v>
      </c>
      <c r="R139" s="12">
        <f>VLOOKUP($A139,Sheet1!$B$5:$AZ$428,16,FALSE)</f>
        <v>11667</v>
      </c>
      <c r="S139" s="12">
        <f>VLOOKUP($A139,Sheet1!$B$5:$AZ$428,17,FALSE)</f>
        <v>157830</v>
      </c>
      <c r="T139" s="12">
        <f>VLOOKUP($A139,Sheet1!$B$5:$AZ$428,18,FALSE)</f>
        <v>4882</v>
      </c>
      <c r="U139" s="12">
        <f>VLOOKUP($A139,Sheet1!$B$5:$AZ$428,19,FALSE)</f>
        <v>3724</v>
      </c>
      <c r="V139" s="12">
        <f>VLOOKUP($A139,Sheet1!$B$5:$AZ$428,20,FALSE)</f>
        <v>10999</v>
      </c>
      <c r="W139" s="12">
        <f>VLOOKUP($A139,Sheet1!$B$5:$AZ$428,21,FALSE)</f>
        <v>12579</v>
      </c>
      <c r="X139" s="12">
        <f>VLOOKUP($A139,Sheet1!$B$5:$AZ$428,22,FALSE)</f>
        <v>158589</v>
      </c>
      <c r="Y139" s="12">
        <f>VLOOKUP($A139,Sheet1!$B$5:$AZ$428,23,FALSE)</f>
        <v>5049</v>
      </c>
      <c r="Z139" s="12">
        <f>VLOOKUP($A139,Sheet1!$B$5:$AZ$428,24,FALSE)</f>
        <v>3587</v>
      </c>
      <c r="AA139" s="12">
        <f>VLOOKUP($A139,Sheet1!$B$5:$AZ$428,25,FALSE)</f>
        <v>11055</v>
      </c>
      <c r="AB139" s="12">
        <f>VLOOKUP($A139,Sheet1!$B$5:$AZ$428,26,FALSE)</f>
        <v>12796</v>
      </c>
      <c r="AC139" s="12">
        <f>VLOOKUP($A139,Sheet1!$B$5:$AZ$428,27,FALSE)</f>
        <v>156773</v>
      </c>
      <c r="AD139" s="12">
        <f>VLOOKUP($A139,Sheet1!$B$5:$AZ$428,28,FALSE)</f>
        <v>4509</v>
      </c>
      <c r="AE139" s="12">
        <f>VLOOKUP($A139,Sheet1!$B$5:$AZ$428,29,FALSE)</f>
        <v>3400</v>
      </c>
      <c r="AF139" s="12">
        <f>VLOOKUP($A139,Sheet1!$B$5:$AZ$428,30,FALSE)</f>
        <v>9934</v>
      </c>
      <c r="AG139" s="12">
        <f>VLOOKUP($A139,Sheet1!$B$5:$AZ$428,31,FALSE)</f>
        <v>13818</v>
      </c>
      <c r="AH139" s="12">
        <f>VLOOKUP($A139,Sheet1!$B$5:$AZ$428,32,FALSE)</f>
        <v>155741</v>
      </c>
      <c r="AI139" s="12">
        <f>VLOOKUP($A139,Sheet1!$B$5:$AZ$428,33,FALSE)</f>
        <v>4429</v>
      </c>
      <c r="AJ139" s="12">
        <f>VLOOKUP($A139,Sheet1!$B$5:$AZ$428,34,FALSE)</f>
        <v>3410</v>
      </c>
      <c r="AK139" s="12">
        <f>VLOOKUP($A139,Sheet1!$B$5:$AZ$428,35,FALSE)</f>
        <v>10545</v>
      </c>
      <c r="AL139" s="12">
        <f>VLOOKUP($A139,Sheet1!$B$5:$AZ$428,36,FALSE)</f>
        <v>13442</v>
      </c>
      <c r="AM139" s="12">
        <f>VLOOKUP($A139,Sheet1!$B$5:$AZ$428,37,FALSE)</f>
        <v>156197</v>
      </c>
      <c r="AN139" s="12">
        <f>VLOOKUP($A139,Sheet1!$B$5:$AZ$428,38,FALSE)</f>
        <v>4775</v>
      </c>
      <c r="AO139" s="12">
        <f>VLOOKUP($A139,Sheet1!$B$5:$AZ$428,39,FALSE)</f>
        <v>3340</v>
      </c>
      <c r="AP139" s="12">
        <f>VLOOKUP($A139,Sheet1!$B$5:$AZ$428,40,FALSE)</f>
        <v>11333</v>
      </c>
      <c r="AQ139" s="12">
        <f>VLOOKUP($A139,Sheet1!$B$5:$AZ$428,41,FALSE)</f>
        <v>13159</v>
      </c>
      <c r="AR139" s="12">
        <f>VLOOKUP($A139,Sheet1!$B$5:$AZ$428,42,FALSE)</f>
        <v>156129</v>
      </c>
      <c r="AS139" s="12">
        <f>VLOOKUP($A139,Sheet1!$B$5:$AZ$428,43,FALSE)</f>
        <v>4445</v>
      </c>
      <c r="AT139" s="12">
        <f>VLOOKUP($A139,Sheet1!$B$5:$AZ$428,44,FALSE)</f>
        <v>4267</v>
      </c>
      <c r="AU139" s="12">
        <f>VLOOKUP($A139,Sheet1!$B$5:$AZ$428,45,FALSE)</f>
        <v>12385</v>
      </c>
      <c r="AV139" s="12">
        <f>VLOOKUP($A139,Sheet1!$B$5:$AZ$428,46,FALSE)</f>
        <v>13545</v>
      </c>
      <c r="AW139" s="12">
        <f>VLOOKUP($A139,Sheet1!$B$5:$AZ$428,47,FALSE)</f>
        <v>156864</v>
      </c>
      <c r="AX139" s="12">
        <f>VLOOKUP($A139,Sheet1!$B$5:$AZ$428,48,FALSE)</f>
        <v>4698</v>
      </c>
      <c r="AY139" s="12">
        <f>VLOOKUP($A139,Sheet1!$B$5:$AZ$428,49,FALSE)</f>
        <v>2719</v>
      </c>
      <c r="AZ139" s="12">
        <f>VLOOKUP($A139,Sheet1!$B$5:$AZ$428,50,FALSE)</f>
        <v>10424</v>
      </c>
      <c r="BA139" s="12">
        <f>VLOOKUP($A139,Sheet1!$B$5:$AZ$428,51,FALSE)</f>
        <v>12265</v>
      </c>
      <c r="BB139" s="12">
        <f>VLOOKUP($A139,Sheet1!$B$5:$BB$428,BB$4,FALSE)</f>
        <v>0</v>
      </c>
      <c r="BC139" s="12">
        <f>VLOOKUP($A139,Sheet1!$B$5:$BB$428,BC$4,FALSE)</f>
        <v>0</v>
      </c>
      <c r="BD139" s="12" t="e">
        <f>VLOOKUP($A139,Sheet1!$B$5:$BB$428,BD$4,FALSE)</f>
        <v>#REF!</v>
      </c>
      <c r="BE139" s="12" t="e">
        <f>VLOOKUP($A139,Sheet1!$B$5:$BB$428,BE$4,FALSE)</f>
        <v>#REF!</v>
      </c>
      <c r="BF139" s="12" t="e">
        <f>VLOOKUP($A139,Sheet1!$B$5:$BB$428,BF$4,FALSE)</f>
        <v>#REF!</v>
      </c>
      <c r="BG139" s="12" t="e">
        <f>VLOOKUP($A139,Sheet1!$B$5:$BB$428,BG$4,FALSE)</f>
        <v>#REF!</v>
      </c>
      <c r="BH139" s="12" t="e">
        <f>VLOOKUP($A139,Sheet1!$B$5:$BB$428,BH$4,FALSE)</f>
        <v>#REF!</v>
      </c>
      <c r="BI139" s="12" t="e">
        <f>VLOOKUP($A139,Sheet1!$B$5:$BB$428,BI$4,FALSE)</f>
        <v>#REF!</v>
      </c>
      <c r="BJ139" s="12" t="e">
        <f>VLOOKUP($A139,Sheet1!$B$5:$BB$428,BJ$4,FALSE)</f>
        <v>#REF!</v>
      </c>
      <c r="BK139" s="12" t="e">
        <f>VLOOKUP($A139,Sheet1!$B$5:$BB$428,BK$4,FALSE)</f>
        <v>#REF!</v>
      </c>
      <c r="BL139" s="12" t="e">
        <f>VLOOKUP($A139,Sheet1!$B$5:$BB$428,BL$4,FALSE)</f>
        <v>#REF!</v>
      </c>
      <c r="BM139" s="12" t="e">
        <f>VLOOKUP($A139,Sheet1!$B$5:$BB$428,BM$4,FALSE)</f>
        <v>#REF!</v>
      </c>
      <c r="BN139" s="12" t="e">
        <f>VLOOKUP($A139,Sheet1!$B$5:$BB$428,BN$4,FALSE)</f>
        <v>#REF!</v>
      </c>
      <c r="BO139" s="12" t="e">
        <f>VLOOKUP($A139,Sheet1!$B$5:$BB$428,BO$4,FALSE)</f>
        <v>#REF!</v>
      </c>
      <c r="BP139" s="12" t="e">
        <f>VLOOKUP($A139,Sheet1!$B$5:$BB$428,BP$4,FALSE)</f>
        <v>#REF!</v>
      </c>
      <c r="BQ139" s="12" t="e">
        <f>VLOOKUP($A139,Sheet1!$B$5:$BB$428,BQ$4,FALSE)</f>
        <v>#REF!</v>
      </c>
      <c r="BR139" s="12" t="e">
        <f>VLOOKUP($A139,Sheet1!$B$5:$BB$428,BR$4,FALSE)</f>
        <v>#REF!</v>
      </c>
      <c r="BS139" s="12" t="e">
        <f>VLOOKUP($A139,Sheet1!$B$5:$BB$428,BS$4,FALSE)</f>
        <v>#REF!</v>
      </c>
      <c r="BT139" s="12" t="e">
        <f>VLOOKUP($A139,Sheet1!$B$5:$BB$428,BT$4,FALSE)</f>
        <v>#REF!</v>
      </c>
      <c r="BU139" s="12" t="e">
        <f>VLOOKUP($A139,Sheet1!$B$5:$BB$428,BU$4,FALSE)</f>
        <v>#REF!</v>
      </c>
    </row>
    <row r="140" spans="1:73" x14ac:dyDescent="0.3">
      <c r="A140" t="s">
        <v>418</v>
      </c>
      <c r="B140" t="str">
        <f>VLOOKUP(A140,classifications!A$3:C$336,3,FALSE)</f>
        <v>Predominantly Rural</v>
      </c>
      <c r="D140" s="12">
        <f>VLOOKUP($A140,Sheet1!$B$5:$AZ$428,2,FALSE)</f>
        <v>147936</v>
      </c>
      <c r="E140" s="12">
        <f>VLOOKUP($A140,Sheet1!$B$5:$AZ$428,3,FALSE)</f>
        <v>804</v>
      </c>
      <c r="F140" s="12">
        <f>VLOOKUP($A140,Sheet1!$B$5:$AZ$428,4,FALSE)</f>
        <v>318</v>
      </c>
      <c r="G140" s="12">
        <f>VLOOKUP($A140,Sheet1!$B$5:$AZ$428,5,FALSE)</f>
        <v>5255</v>
      </c>
      <c r="H140" s="12">
        <f>VLOOKUP($A140,Sheet1!$B$5:$AZ$428,6,FALSE)</f>
        <v>5169</v>
      </c>
      <c r="I140" s="12">
        <f>VLOOKUP($A140,Sheet1!$B$5:$AZ$428,7,FALSE)</f>
        <v>148579</v>
      </c>
      <c r="J140" s="12">
        <f>VLOOKUP($A140,Sheet1!$B$5:$AZ$428,8,FALSE)</f>
        <v>658</v>
      </c>
      <c r="K140" s="12">
        <f>VLOOKUP($A140,Sheet1!$B$5:$AZ$428,9,FALSE)</f>
        <v>508</v>
      </c>
      <c r="L140" s="12">
        <f>VLOOKUP($A140,Sheet1!$B$5:$AZ$428,10,FALSE)</f>
        <v>5937</v>
      </c>
      <c r="M140" s="12">
        <f>VLOOKUP($A140,Sheet1!$B$5:$AZ$428,11,FALSE)</f>
        <v>5333</v>
      </c>
      <c r="N140" s="12">
        <f>VLOOKUP($A140,Sheet1!$B$5:$AZ$428,12,FALSE)</f>
        <v>149187</v>
      </c>
      <c r="O140" s="12">
        <f>VLOOKUP($A140,Sheet1!$B$5:$AZ$428,13,FALSE)</f>
        <v>667</v>
      </c>
      <c r="P140" s="12">
        <f>VLOOKUP($A140,Sheet1!$B$5:$AZ$428,14,FALSE)</f>
        <v>432</v>
      </c>
      <c r="Q140" s="12">
        <f>VLOOKUP($A140,Sheet1!$B$5:$AZ$428,15,FALSE)</f>
        <v>5728</v>
      </c>
      <c r="R140" s="12">
        <f>VLOOKUP($A140,Sheet1!$B$5:$AZ$428,16,FALSE)</f>
        <v>5151</v>
      </c>
      <c r="S140" s="12">
        <f>VLOOKUP($A140,Sheet1!$B$5:$AZ$428,17,FALSE)</f>
        <v>150214</v>
      </c>
      <c r="T140" s="12">
        <f>VLOOKUP($A140,Sheet1!$B$5:$AZ$428,18,FALSE)</f>
        <v>758</v>
      </c>
      <c r="U140" s="12">
        <f>VLOOKUP($A140,Sheet1!$B$5:$AZ$428,19,FALSE)</f>
        <v>333</v>
      </c>
      <c r="V140" s="12">
        <f>VLOOKUP($A140,Sheet1!$B$5:$AZ$428,20,FALSE)</f>
        <v>5902</v>
      </c>
      <c r="W140" s="12">
        <f>VLOOKUP($A140,Sheet1!$B$5:$AZ$428,21,FALSE)</f>
        <v>5557</v>
      </c>
      <c r="X140" s="12">
        <f>VLOOKUP($A140,Sheet1!$B$5:$AZ$428,22,FALSE)</f>
        <v>151261</v>
      </c>
      <c r="Y140" s="12">
        <f>VLOOKUP($A140,Sheet1!$B$5:$AZ$428,23,FALSE)</f>
        <v>760</v>
      </c>
      <c r="Z140" s="12">
        <f>VLOOKUP($A140,Sheet1!$B$5:$AZ$428,24,FALSE)</f>
        <v>370</v>
      </c>
      <c r="AA140" s="12">
        <f>VLOOKUP($A140,Sheet1!$B$5:$AZ$428,25,FALSE)</f>
        <v>6110</v>
      </c>
      <c r="AB140" s="12">
        <f>VLOOKUP($A140,Sheet1!$B$5:$AZ$428,26,FALSE)</f>
        <v>5398</v>
      </c>
      <c r="AC140" s="12">
        <f>VLOOKUP($A140,Sheet1!$B$5:$AZ$428,27,FALSE)</f>
        <v>151797</v>
      </c>
      <c r="AD140" s="12">
        <f>VLOOKUP($A140,Sheet1!$B$5:$AZ$428,28,FALSE)</f>
        <v>871</v>
      </c>
      <c r="AE140" s="12">
        <f>VLOOKUP($A140,Sheet1!$B$5:$AZ$428,29,FALSE)</f>
        <v>493</v>
      </c>
      <c r="AF140" s="12">
        <f>VLOOKUP($A140,Sheet1!$B$5:$AZ$428,30,FALSE)</f>
        <v>5797</v>
      </c>
      <c r="AG140" s="12">
        <f>VLOOKUP($A140,Sheet1!$B$5:$AZ$428,31,FALSE)</f>
        <v>5382</v>
      </c>
      <c r="AH140" s="12">
        <f>VLOOKUP($A140,Sheet1!$B$5:$AZ$428,32,FALSE)</f>
        <v>151945</v>
      </c>
      <c r="AI140" s="12">
        <f>VLOOKUP($A140,Sheet1!$B$5:$AZ$428,33,FALSE)</f>
        <v>737</v>
      </c>
      <c r="AJ140" s="12">
        <f>VLOOKUP($A140,Sheet1!$B$5:$AZ$428,34,FALSE)</f>
        <v>526</v>
      </c>
      <c r="AK140" s="12">
        <f>VLOOKUP($A140,Sheet1!$B$5:$AZ$428,35,FALSE)</f>
        <v>6392</v>
      </c>
      <c r="AL140" s="12">
        <f>VLOOKUP($A140,Sheet1!$B$5:$AZ$428,36,FALSE)</f>
        <v>6251</v>
      </c>
      <c r="AM140" s="12">
        <f>VLOOKUP($A140,Sheet1!$B$5:$AZ$428,37,FALSE)</f>
        <v>151811</v>
      </c>
      <c r="AN140" s="12">
        <f>VLOOKUP($A140,Sheet1!$B$5:$AZ$428,38,FALSE)</f>
        <v>721</v>
      </c>
      <c r="AO140" s="12">
        <f>VLOOKUP($A140,Sheet1!$B$5:$AZ$428,39,FALSE)</f>
        <v>744</v>
      </c>
      <c r="AP140" s="12">
        <f>VLOOKUP($A140,Sheet1!$B$5:$AZ$428,40,FALSE)</f>
        <v>6600</v>
      </c>
      <c r="AQ140" s="12">
        <f>VLOOKUP($A140,Sheet1!$B$5:$AZ$428,41,FALSE)</f>
        <v>6219</v>
      </c>
      <c r="AR140" s="12">
        <f>VLOOKUP($A140,Sheet1!$B$5:$AZ$428,42,FALSE)</f>
        <v>151383</v>
      </c>
      <c r="AS140" s="12">
        <f>VLOOKUP($A140,Sheet1!$B$5:$AZ$428,43,FALSE)</f>
        <v>660</v>
      </c>
      <c r="AT140" s="12">
        <f>VLOOKUP($A140,Sheet1!$B$5:$AZ$428,44,FALSE)</f>
        <v>617</v>
      </c>
      <c r="AU140" s="12">
        <f>VLOOKUP($A140,Sheet1!$B$5:$AZ$428,45,FALSE)</f>
        <v>6651</v>
      </c>
      <c r="AV140" s="12">
        <f>VLOOKUP($A140,Sheet1!$B$5:$AZ$428,46,FALSE)</f>
        <v>6391</v>
      </c>
      <c r="AW140" s="12">
        <f>VLOOKUP($A140,Sheet1!$B$5:$AZ$428,47,FALSE)</f>
        <v>151245</v>
      </c>
      <c r="AX140" s="12">
        <f>VLOOKUP($A140,Sheet1!$B$5:$AZ$428,48,FALSE)</f>
        <v>585</v>
      </c>
      <c r="AY140" s="12">
        <f>VLOOKUP($A140,Sheet1!$B$5:$AZ$428,49,FALSE)</f>
        <v>488</v>
      </c>
      <c r="AZ140" s="12">
        <f>VLOOKUP($A140,Sheet1!$B$5:$AZ$428,50,FALSE)</f>
        <v>6133</v>
      </c>
      <c r="BA140" s="12">
        <f>VLOOKUP($A140,Sheet1!$B$5:$AZ$428,51,FALSE)</f>
        <v>5395</v>
      </c>
      <c r="BB140" s="12">
        <f>VLOOKUP($A140,Sheet1!$B$5:$BB$428,BB$4,FALSE)</f>
        <v>0</v>
      </c>
      <c r="BC140" s="12">
        <f>VLOOKUP($A140,Sheet1!$B$5:$BB$428,BC$4,FALSE)</f>
        <v>0</v>
      </c>
      <c r="BD140" s="12" t="e">
        <f>VLOOKUP($A140,Sheet1!$B$5:$BB$428,BD$4,FALSE)</f>
        <v>#REF!</v>
      </c>
      <c r="BE140" s="12" t="e">
        <f>VLOOKUP($A140,Sheet1!$B$5:$BB$428,BE$4,FALSE)</f>
        <v>#REF!</v>
      </c>
      <c r="BF140" s="12" t="e">
        <f>VLOOKUP($A140,Sheet1!$B$5:$BB$428,BF$4,FALSE)</f>
        <v>#REF!</v>
      </c>
      <c r="BG140" s="12" t="e">
        <f>VLOOKUP($A140,Sheet1!$B$5:$BB$428,BG$4,FALSE)</f>
        <v>#REF!</v>
      </c>
      <c r="BH140" s="12" t="e">
        <f>VLOOKUP($A140,Sheet1!$B$5:$BB$428,BH$4,FALSE)</f>
        <v>#REF!</v>
      </c>
      <c r="BI140" s="12" t="e">
        <f>VLOOKUP($A140,Sheet1!$B$5:$BB$428,BI$4,FALSE)</f>
        <v>#REF!</v>
      </c>
      <c r="BJ140" s="12" t="e">
        <f>VLOOKUP($A140,Sheet1!$B$5:$BB$428,BJ$4,FALSE)</f>
        <v>#REF!</v>
      </c>
      <c r="BK140" s="12" t="e">
        <f>VLOOKUP($A140,Sheet1!$B$5:$BB$428,BK$4,FALSE)</f>
        <v>#REF!</v>
      </c>
      <c r="BL140" s="12" t="e">
        <f>VLOOKUP($A140,Sheet1!$B$5:$BB$428,BL$4,FALSE)</f>
        <v>#REF!</v>
      </c>
      <c r="BM140" s="12" t="e">
        <f>VLOOKUP($A140,Sheet1!$B$5:$BB$428,BM$4,FALSE)</f>
        <v>#REF!</v>
      </c>
      <c r="BN140" s="12" t="e">
        <f>VLOOKUP($A140,Sheet1!$B$5:$BB$428,BN$4,FALSE)</f>
        <v>#REF!</v>
      </c>
      <c r="BO140" s="12" t="e">
        <f>VLOOKUP($A140,Sheet1!$B$5:$BB$428,BO$4,FALSE)</f>
        <v>#REF!</v>
      </c>
      <c r="BP140" s="12" t="e">
        <f>VLOOKUP($A140,Sheet1!$B$5:$BB$428,BP$4,FALSE)</f>
        <v>#REF!</v>
      </c>
      <c r="BQ140" s="12" t="e">
        <f>VLOOKUP($A140,Sheet1!$B$5:$BB$428,BQ$4,FALSE)</f>
        <v>#REF!</v>
      </c>
      <c r="BR140" s="12" t="e">
        <f>VLOOKUP($A140,Sheet1!$B$5:$BB$428,BR$4,FALSE)</f>
        <v>#REF!</v>
      </c>
      <c r="BS140" s="12" t="e">
        <f>VLOOKUP($A140,Sheet1!$B$5:$BB$428,BS$4,FALSE)</f>
        <v>#REF!</v>
      </c>
      <c r="BT140" s="12" t="e">
        <f>VLOOKUP($A140,Sheet1!$B$5:$BB$428,BT$4,FALSE)</f>
        <v>#REF!</v>
      </c>
      <c r="BU140" s="12" t="e">
        <f>VLOOKUP($A140,Sheet1!$B$5:$BB$428,BU$4,FALSE)</f>
        <v>#REF!</v>
      </c>
    </row>
    <row r="141" spans="1:73" x14ac:dyDescent="0.3">
      <c r="A141" t="s">
        <v>420</v>
      </c>
      <c r="B141" t="str">
        <f>VLOOKUP(A141,classifications!A$3:C$336,3,FALSE)</f>
        <v>Predominantly Urban</v>
      </c>
      <c r="D141" s="12">
        <f>VLOOKUP($A141,Sheet1!$B$5:$AZ$428,2,FALSE)</f>
        <v>256123</v>
      </c>
      <c r="E141" s="12">
        <f>VLOOKUP($A141,Sheet1!$B$5:$AZ$428,3,FALSE)</f>
        <v>2565</v>
      </c>
      <c r="F141" s="12">
        <f>VLOOKUP($A141,Sheet1!$B$5:$AZ$428,4,FALSE)</f>
        <v>864</v>
      </c>
      <c r="G141" s="12">
        <f>VLOOKUP($A141,Sheet1!$B$5:$AZ$428,5,FALSE)</f>
        <v>7828</v>
      </c>
      <c r="H141" s="12">
        <f>VLOOKUP($A141,Sheet1!$B$5:$AZ$428,6,FALSE)</f>
        <v>10413</v>
      </c>
      <c r="I141" s="12">
        <f>VLOOKUP($A141,Sheet1!$B$5:$AZ$428,7,FALSE)</f>
        <v>257012</v>
      </c>
      <c r="J141" s="12">
        <f>VLOOKUP($A141,Sheet1!$B$5:$AZ$428,8,FALSE)</f>
        <v>1954</v>
      </c>
      <c r="K141" s="12">
        <f>VLOOKUP($A141,Sheet1!$B$5:$AZ$428,9,FALSE)</f>
        <v>1381</v>
      </c>
      <c r="L141" s="12">
        <f>VLOOKUP($A141,Sheet1!$B$5:$AZ$428,10,FALSE)</f>
        <v>8749</v>
      </c>
      <c r="M141" s="12">
        <f>VLOOKUP($A141,Sheet1!$B$5:$AZ$428,11,FALSE)</f>
        <v>10066</v>
      </c>
      <c r="N141" s="12">
        <f>VLOOKUP($A141,Sheet1!$B$5:$AZ$428,12,FALSE)</f>
        <v>257188</v>
      </c>
      <c r="O141" s="12">
        <f>VLOOKUP($A141,Sheet1!$B$5:$AZ$428,13,FALSE)</f>
        <v>2106</v>
      </c>
      <c r="P141" s="12">
        <f>VLOOKUP($A141,Sheet1!$B$5:$AZ$428,14,FALSE)</f>
        <v>1431</v>
      </c>
      <c r="Q141" s="12">
        <f>VLOOKUP($A141,Sheet1!$B$5:$AZ$428,15,FALSE)</f>
        <v>8324</v>
      </c>
      <c r="R141" s="12">
        <f>VLOOKUP($A141,Sheet1!$B$5:$AZ$428,16,FALSE)</f>
        <v>10135</v>
      </c>
      <c r="S141" s="12">
        <f>VLOOKUP($A141,Sheet1!$B$5:$AZ$428,17,FALSE)</f>
        <v>257414</v>
      </c>
      <c r="T141" s="12">
        <f>VLOOKUP($A141,Sheet1!$B$5:$AZ$428,18,FALSE)</f>
        <v>2383</v>
      </c>
      <c r="U141" s="12">
        <f>VLOOKUP($A141,Sheet1!$B$5:$AZ$428,19,FALSE)</f>
        <v>1724</v>
      </c>
      <c r="V141" s="12">
        <f>VLOOKUP($A141,Sheet1!$B$5:$AZ$428,20,FALSE)</f>
        <v>8726</v>
      </c>
      <c r="W141" s="12">
        <f>VLOOKUP($A141,Sheet1!$B$5:$AZ$428,21,FALSE)</f>
        <v>10345</v>
      </c>
      <c r="X141" s="12">
        <f>VLOOKUP($A141,Sheet1!$B$5:$AZ$428,22,FALSE)</f>
        <v>258587</v>
      </c>
      <c r="Y141" s="12">
        <f>VLOOKUP($A141,Sheet1!$B$5:$AZ$428,23,FALSE)</f>
        <v>2350</v>
      </c>
      <c r="Z141" s="12">
        <f>VLOOKUP($A141,Sheet1!$B$5:$AZ$428,24,FALSE)</f>
        <v>1203</v>
      </c>
      <c r="AA141" s="12">
        <f>VLOOKUP($A141,Sheet1!$B$5:$AZ$428,25,FALSE)</f>
        <v>8715</v>
      </c>
      <c r="AB141" s="12">
        <f>VLOOKUP($A141,Sheet1!$B$5:$AZ$428,26,FALSE)</f>
        <v>9815</v>
      </c>
      <c r="AC141" s="12">
        <f>VLOOKUP($A141,Sheet1!$B$5:$AZ$428,27,FALSE)</f>
        <v>260035</v>
      </c>
      <c r="AD141" s="12">
        <f>VLOOKUP($A141,Sheet1!$B$5:$AZ$428,28,FALSE)</f>
        <v>2780</v>
      </c>
      <c r="AE141" s="12">
        <f>VLOOKUP($A141,Sheet1!$B$5:$AZ$428,29,FALSE)</f>
        <v>1507</v>
      </c>
      <c r="AF141" s="12">
        <f>VLOOKUP($A141,Sheet1!$B$5:$AZ$428,30,FALSE)</f>
        <v>8980</v>
      </c>
      <c r="AG141" s="12">
        <f>VLOOKUP($A141,Sheet1!$B$5:$AZ$428,31,FALSE)</f>
        <v>9936</v>
      </c>
      <c r="AH141" s="12">
        <f>VLOOKUP($A141,Sheet1!$B$5:$AZ$428,32,FALSE)</f>
        <v>260673</v>
      </c>
      <c r="AI141" s="12">
        <f>VLOOKUP($A141,Sheet1!$B$5:$AZ$428,33,FALSE)</f>
        <v>2436</v>
      </c>
      <c r="AJ141" s="12">
        <f>VLOOKUP($A141,Sheet1!$B$5:$AZ$428,34,FALSE)</f>
        <v>1832</v>
      </c>
      <c r="AK141" s="12">
        <f>VLOOKUP($A141,Sheet1!$B$5:$AZ$428,35,FALSE)</f>
        <v>10748</v>
      </c>
      <c r="AL141" s="12">
        <f>VLOOKUP($A141,Sheet1!$B$5:$AZ$428,36,FALSE)</f>
        <v>11676</v>
      </c>
      <c r="AM141" s="12">
        <f>VLOOKUP($A141,Sheet1!$B$5:$AZ$428,37,FALSE)</f>
        <v>260645</v>
      </c>
      <c r="AN141" s="12">
        <f>VLOOKUP($A141,Sheet1!$B$5:$AZ$428,38,FALSE)</f>
        <v>2746</v>
      </c>
      <c r="AO141" s="12">
        <f>VLOOKUP($A141,Sheet1!$B$5:$AZ$428,39,FALSE)</f>
        <v>1859</v>
      </c>
      <c r="AP141" s="12">
        <f>VLOOKUP($A141,Sheet1!$B$5:$AZ$428,40,FALSE)</f>
        <v>10409</v>
      </c>
      <c r="AQ141" s="12">
        <f>VLOOKUP($A141,Sheet1!$B$5:$AZ$428,41,FALSE)</f>
        <v>12125</v>
      </c>
      <c r="AR141" s="12">
        <f>VLOOKUP($A141,Sheet1!$B$5:$AZ$428,42,FALSE)</f>
        <v>259778</v>
      </c>
      <c r="AS141" s="12">
        <f>VLOOKUP($A141,Sheet1!$B$5:$AZ$428,43,FALSE)</f>
        <v>2442</v>
      </c>
      <c r="AT141" s="12">
        <f>VLOOKUP($A141,Sheet1!$B$5:$AZ$428,44,FALSE)</f>
        <v>2379</v>
      </c>
      <c r="AU141" s="12">
        <f>VLOOKUP($A141,Sheet1!$B$5:$AZ$428,45,FALSE)</f>
        <v>10814</v>
      </c>
      <c r="AV141" s="12">
        <f>VLOOKUP($A141,Sheet1!$B$5:$AZ$428,46,FALSE)</f>
        <v>12470</v>
      </c>
      <c r="AW141" s="12">
        <f>VLOOKUP($A141,Sheet1!$B$5:$AZ$428,47,FALSE)</f>
        <v>259126</v>
      </c>
      <c r="AX141" s="12">
        <f>VLOOKUP($A141,Sheet1!$B$5:$AZ$428,48,FALSE)</f>
        <v>2381</v>
      </c>
      <c r="AY141" s="12">
        <f>VLOOKUP($A141,Sheet1!$B$5:$AZ$428,49,FALSE)</f>
        <v>1425</v>
      </c>
      <c r="AZ141" s="12">
        <f>VLOOKUP($A141,Sheet1!$B$5:$AZ$428,50,FALSE)</f>
        <v>10020</v>
      </c>
      <c r="BA141" s="12">
        <f>VLOOKUP($A141,Sheet1!$B$5:$AZ$428,51,FALSE)</f>
        <v>12078</v>
      </c>
      <c r="BB141" s="12">
        <f>VLOOKUP($A141,Sheet1!$B$5:$BB$428,BB$4,FALSE)</f>
        <v>0</v>
      </c>
      <c r="BC141" s="12">
        <f>VLOOKUP($A141,Sheet1!$B$5:$BB$428,BC$4,FALSE)</f>
        <v>0</v>
      </c>
      <c r="BD141" s="12" t="e">
        <f>VLOOKUP($A141,Sheet1!$B$5:$BB$428,BD$4,FALSE)</f>
        <v>#REF!</v>
      </c>
      <c r="BE141" s="12" t="e">
        <f>VLOOKUP($A141,Sheet1!$B$5:$BB$428,BE$4,FALSE)</f>
        <v>#REF!</v>
      </c>
      <c r="BF141" s="12" t="e">
        <f>VLOOKUP($A141,Sheet1!$B$5:$BB$428,BF$4,FALSE)</f>
        <v>#REF!</v>
      </c>
      <c r="BG141" s="12" t="e">
        <f>VLOOKUP($A141,Sheet1!$B$5:$BB$428,BG$4,FALSE)</f>
        <v>#REF!</v>
      </c>
      <c r="BH141" s="12" t="e">
        <f>VLOOKUP($A141,Sheet1!$B$5:$BB$428,BH$4,FALSE)</f>
        <v>#REF!</v>
      </c>
      <c r="BI141" s="12" t="e">
        <f>VLOOKUP($A141,Sheet1!$B$5:$BB$428,BI$4,FALSE)</f>
        <v>#REF!</v>
      </c>
      <c r="BJ141" s="12" t="e">
        <f>VLOOKUP($A141,Sheet1!$B$5:$BB$428,BJ$4,FALSE)</f>
        <v>#REF!</v>
      </c>
      <c r="BK141" s="12" t="e">
        <f>VLOOKUP($A141,Sheet1!$B$5:$BB$428,BK$4,FALSE)</f>
        <v>#REF!</v>
      </c>
      <c r="BL141" s="12" t="e">
        <f>VLOOKUP($A141,Sheet1!$B$5:$BB$428,BL$4,FALSE)</f>
        <v>#REF!</v>
      </c>
      <c r="BM141" s="12" t="e">
        <f>VLOOKUP($A141,Sheet1!$B$5:$BB$428,BM$4,FALSE)</f>
        <v>#REF!</v>
      </c>
      <c r="BN141" s="12" t="e">
        <f>VLOOKUP($A141,Sheet1!$B$5:$BB$428,BN$4,FALSE)</f>
        <v>#REF!</v>
      </c>
      <c r="BO141" s="12" t="e">
        <f>VLOOKUP($A141,Sheet1!$B$5:$BB$428,BO$4,FALSE)</f>
        <v>#REF!</v>
      </c>
      <c r="BP141" s="12" t="e">
        <f>VLOOKUP($A141,Sheet1!$B$5:$BB$428,BP$4,FALSE)</f>
        <v>#REF!</v>
      </c>
      <c r="BQ141" s="12" t="e">
        <f>VLOOKUP($A141,Sheet1!$B$5:$BB$428,BQ$4,FALSE)</f>
        <v>#REF!</v>
      </c>
      <c r="BR141" s="12" t="e">
        <f>VLOOKUP($A141,Sheet1!$B$5:$BB$428,BR$4,FALSE)</f>
        <v>#REF!</v>
      </c>
      <c r="BS141" s="12" t="e">
        <f>VLOOKUP($A141,Sheet1!$B$5:$BB$428,BS$4,FALSE)</f>
        <v>#REF!</v>
      </c>
      <c r="BT141" s="12" t="e">
        <f>VLOOKUP($A141,Sheet1!$B$5:$BB$428,BT$4,FALSE)</f>
        <v>#REF!</v>
      </c>
      <c r="BU141" s="12" t="e">
        <f>VLOOKUP($A141,Sheet1!$B$5:$BB$428,BU$4,FALSE)</f>
        <v>#REF!</v>
      </c>
    </row>
    <row r="142" spans="1:73" x14ac:dyDescent="0.3">
      <c r="A142" t="s">
        <v>422</v>
      </c>
      <c r="B142" t="str">
        <f>VLOOKUP(A142,classifications!A$3:C$336,3,FALSE)</f>
        <v>Predominantly Urban</v>
      </c>
      <c r="D142" s="12">
        <f>VLOOKUP($A142,Sheet1!$B$5:$AZ$428,2,FALSE)</f>
        <v>160436</v>
      </c>
      <c r="E142" s="12">
        <f>VLOOKUP($A142,Sheet1!$B$5:$AZ$428,3,FALSE)</f>
        <v>4153</v>
      </c>
      <c r="F142" s="12">
        <f>VLOOKUP($A142,Sheet1!$B$5:$AZ$428,4,FALSE)</f>
        <v>1392</v>
      </c>
      <c r="G142" s="12">
        <f>VLOOKUP($A142,Sheet1!$B$5:$AZ$428,5,FALSE)</f>
        <v>11982</v>
      </c>
      <c r="H142" s="12">
        <f>VLOOKUP($A142,Sheet1!$B$5:$AZ$428,6,FALSE)</f>
        <v>12738</v>
      </c>
      <c r="I142" s="12">
        <f>VLOOKUP($A142,Sheet1!$B$5:$AZ$428,7,FALSE)</f>
        <v>163200</v>
      </c>
      <c r="J142" s="12">
        <f>VLOOKUP($A142,Sheet1!$B$5:$AZ$428,8,FALSE)</f>
        <v>3394</v>
      </c>
      <c r="K142" s="12">
        <f>VLOOKUP($A142,Sheet1!$B$5:$AZ$428,9,FALSE)</f>
        <v>1966</v>
      </c>
      <c r="L142" s="12">
        <f>VLOOKUP($A142,Sheet1!$B$5:$AZ$428,10,FALSE)</f>
        <v>12688</v>
      </c>
      <c r="M142" s="12">
        <f>VLOOKUP($A142,Sheet1!$B$5:$AZ$428,11,FALSE)</f>
        <v>12667</v>
      </c>
      <c r="N142" s="12">
        <f>VLOOKUP($A142,Sheet1!$B$5:$AZ$428,12,FALSE)</f>
        <v>165657</v>
      </c>
      <c r="O142" s="12">
        <f>VLOOKUP($A142,Sheet1!$B$5:$AZ$428,13,FALSE)</f>
        <v>2864</v>
      </c>
      <c r="P142" s="12">
        <f>VLOOKUP($A142,Sheet1!$B$5:$AZ$428,14,FALSE)</f>
        <v>1466</v>
      </c>
      <c r="Q142" s="12">
        <f>VLOOKUP($A142,Sheet1!$B$5:$AZ$428,15,FALSE)</f>
        <v>12281</v>
      </c>
      <c r="R142" s="12">
        <f>VLOOKUP($A142,Sheet1!$B$5:$AZ$428,16,FALSE)</f>
        <v>12334</v>
      </c>
      <c r="S142" s="12">
        <f>VLOOKUP($A142,Sheet1!$B$5:$AZ$428,17,FALSE)</f>
        <v>168433</v>
      </c>
      <c r="T142" s="12">
        <f>VLOOKUP($A142,Sheet1!$B$5:$AZ$428,18,FALSE)</f>
        <v>3280</v>
      </c>
      <c r="U142" s="12">
        <f>VLOOKUP($A142,Sheet1!$B$5:$AZ$428,19,FALSE)</f>
        <v>1534</v>
      </c>
      <c r="V142" s="12">
        <f>VLOOKUP($A142,Sheet1!$B$5:$AZ$428,20,FALSE)</f>
        <v>12850</v>
      </c>
      <c r="W142" s="12">
        <f>VLOOKUP($A142,Sheet1!$B$5:$AZ$428,21,FALSE)</f>
        <v>13038</v>
      </c>
      <c r="X142" s="12">
        <f>VLOOKUP($A142,Sheet1!$B$5:$AZ$428,22,FALSE)</f>
        <v>171609</v>
      </c>
      <c r="Y142" s="12">
        <f>VLOOKUP($A142,Sheet1!$B$5:$AZ$428,23,FALSE)</f>
        <v>3628</v>
      </c>
      <c r="Z142" s="12">
        <f>VLOOKUP($A142,Sheet1!$B$5:$AZ$428,24,FALSE)</f>
        <v>1477</v>
      </c>
      <c r="AA142" s="12">
        <f>VLOOKUP($A142,Sheet1!$B$5:$AZ$428,25,FALSE)</f>
        <v>12616</v>
      </c>
      <c r="AB142" s="12">
        <f>VLOOKUP($A142,Sheet1!$B$5:$AZ$428,26,FALSE)</f>
        <v>12842</v>
      </c>
      <c r="AC142" s="12">
        <f>VLOOKUP($A142,Sheet1!$B$5:$AZ$428,27,FALSE)</f>
        <v>173703</v>
      </c>
      <c r="AD142" s="12">
        <f>VLOOKUP($A142,Sheet1!$B$5:$AZ$428,28,FALSE)</f>
        <v>3486</v>
      </c>
      <c r="AE142" s="12">
        <f>VLOOKUP($A142,Sheet1!$B$5:$AZ$428,29,FALSE)</f>
        <v>1719</v>
      </c>
      <c r="AF142" s="12">
        <f>VLOOKUP($A142,Sheet1!$B$5:$AZ$428,30,FALSE)</f>
        <v>12265</v>
      </c>
      <c r="AG142" s="12">
        <f>VLOOKUP($A142,Sheet1!$B$5:$AZ$428,31,FALSE)</f>
        <v>13143</v>
      </c>
      <c r="AH142" s="12">
        <f>VLOOKUP($A142,Sheet1!$B$5:$AZ$428,32,FALSE)</f>
        <v>174609</v>
      </c>
      <c r="AI142" s="12">
        <f>VLOOKUP($A142,Sheet1!$B$5:$AZ$428,33,FALSE)</f>
        <v>3098</v>
      </c>
      <c r="AJ142" s="12">
        <f>VLOOKUP($A142,Sheet1!$B$5:$AZ$428,34,FALSE)</f>
        <v>1852</v>
      </c>
      <c r="AK142" s="12">
        <f>VLOOKUP($A142,Sheet1!$B$5:$AZ$428,35,FALSE)</f>
        <v>13126</v>
      </c>
      <c r="AL142" s="12">
        <f>VLOOKUP($A142,Sheet1!$B$5:$AZ$428,36,FALSE)</f>
        <v>14653</v>
      </c>
      <c r="AM142" s="12">
        <f>VLOOKUP($A142,Sheet1!$B$5:$AZ$428,37,FALSE)</f>
        <v>175470</v>
      </c>
      <c r="AN142" s="12">
        <f>VLOOKUP($A142,Sheet1!$B$5:$AZ$428,38,FALSE)</f>
        <v>3343</v>
      </c>
      <c r="AO142" s="12">
        <f>VLOOKUP($A142,Sheet1!$B$5:$AZ$428,39,FALSE)</f>
        <v>1474</v>
      </c>
      <c r="AP142" s="12">
        <f>VLOOKUP($A142,Sheet1!$B$5:$AZ$428,40,FALSE)</f>
        <v>13374</v>
      </c>
      <c r="AQ142" s="12">
        <f>VLOOKUP($A142,Sheet1!$B$5:$AZ$428,41,FALSE)</f>
        <v>15396</v>
      </c>
      <c r="AR142" s="12">
        <f>VLOOKUP($A142,Sheet1!$B$5:$AZ$428,42,FALSE)</f>
        <v>177507</v>
      </c>
      <c r="AS142" s="12">
        <f>VLOOKUP($A142,Sheet1!$B$5:$AZ$428,43,FALSE)</f>
        <v>3590</v>
      </c>
      <c r="AT142" s="12">
        <f>VLOOKUP($A142,Sheet1!$B$5:$AZ$428,44,FALSE)</f>
        <v>1692</v>
      </c>
      <c r="AU142" s="12">
        <f>VLOOKUP($A142,Sheet1!$B$5:$AZ$428,45,FALSE)</f>
        <v>14211</v>
      </c>
      <c r="AV142" s="12">
        <f>VLOOKUP($A142,Sheet1!$B$5:$AZ$428,46,FALSE)</f>
        <v>14987</v>
      </c>
      <c r="AW142" s="12">
        <f>VLOOKUP($A142,Sheet1!$B$5:$AZ$428,47,FALSE)</f>
        <v>179142</v>
      </c>
      <c r="AX142" s="12">
        <f>VLOOKUP($A142,Sheet1!$B$5:$AZ$428,48,FALSE)</f>
        <v>4068</v>
      </c>
      <c r="AY142" s="12">
        <f>VLOOKUP($A142,Sheet1!$B$5:$AZ$428,49,FALSE)</f>
        <v>1811</v>
      </c>
      <c r="AZ142" s="12">
        <f>VLOOKUP($A142,Sheet1!$B$5:$AZ$428,50,FALSE)</f>
        <v>11684</v>
      </c>
      <c r="BA142" s="12">
        <f>VLOOKUP($A142,Sheet1!$B$5:$AZ$428,51,FALSE)</f>
        <v>13018</v>
      </c>
      <c r="BB142" s="12">
        <f>VLOOKUP($A142,Sheet1!$B$5:$BB$428,BB$4,FALSE)</f>
        <v>0</v>
      </c>
      <c r="BC142" s="12">
        <f>VLOOKUP($A142,Sheet1!$B$5:$BB$428,BC$4,FALSE)</f>
        <v>0</v>
      </c>
      <c r="BD142" s="12" t="e">
        <f>VLOOKUP($A142,Sheet1!$B$5:$BB$428,BD$4,FALSE)</f>
        <v>#REF!</v>
      </c>
      <c r="BE142" s="12" t="e">
        <f>VLOOKUP($A142,Sheet1!$B$5:$BB$428,BE$4,FALSE)</f>
        <v>#REF!</v>
      </c>
      <c r="BF142" s="12" t="e">
        <f>VLOOKUP($A142,Sheet1!$B$5:$BB$428,BF$4,FALSE)</f>
        <v>#REF!</v>
      </c>
      <c r="BG142" s="12" t="e">
        <f>VLOOKUP($A142,Sheet1!$B$5:$BB$428,BG$4,FALSE)</f>
        <v>#REF!</v>
      </c>
      <c r="BH142" s="12" t="e">
        <f>VLOOKUP($A142,Sheet1!$B$5:$BB$428,BH$4,FALSE)</f>
        <v>#REF!</v>
      </c>
      <c r="BI142" s="12" t="e">
        <f>VLOOKUP($A142,Sheet1!$B$5:$BB$428,BI$4,FALSE)</f>
        <v>#REF!</v>
      </c>
      <c r="BJ142" s="12" t="e">
        <f>VLOOKUP($A142,Sheet1!$B$5:$BB$428,BJ$4,FALSE)</f>
        <v>#REF!</v>
      </c>
      <c r="BK142" s="12" t="e">
        <f>VLOOKUP($A142,Sheet1!$B$5:$BB$428,BK$4,FALSE)</f>
        <v>#REF!</v>
      </c>
      <c r="BL142" s="12" t="e">
        <f>VLOOKUP($A142,Sheet1!$B$5:$BB$428,BL$4,FALSE)</f>
        <v>#REF!</v>
      </c>
      <c r="BM142" s="12" t="e">
        <f>VLOOKUP($A142,Sheet1!$B$5:$BB$428,BM$4,FALSE)</f>
        <v>#REF!</v>
      </c>
      <c r="BN142" s="12" t="e">
        <f>VLOOKUP($A142,Sheet1!$B$5:$BB$428,BN$4,FALSE)</f>
        <v>#REF!</v>
      </c>
      <c r="BO142" s="12" t="e">
        <f>VLOOKUP($A142,Sheet1!$B$5:$BB$428,BO$4,FALSE)</f>
        <v>#REF!</v>
      </c>
      <c r="BP142" s="12" t="e">
        <f>VLOOKUP($A142,Sheet1!$B$5:$BB$428,BP$4,FALSE)</f>
        <v>#REF!</v>
      </c>
      <c r="BQ142" s="12" t="e">
        <f>VLOOKUP($A142,Sheet1!$B$5:$BB$428,BQ$4,FALSE)</f>
        <v>#REF!</v>
      </c>
      <c r="BR142" s="12" t="e">
        <f>VLOOKUP($A142,Sheet1!$B$5:$BB$428,BR$4,FALSE)</f>
        <v>#REF!</v>
      </c>
      <c r="BS142" s="12" t="e">
        <f>VLOOKUP($A142,Sheet1!$B$5:$BB$428,BS$4,FALSE)</f>
        <v>#REF!</v>
      </c>
      <c r="BT142" s="12" t="e">
        <f>VLOOKUP($A142,Sheet1!$B$5:$BB$428,BT$4,FALSE)</f>
        <v>#REF!</v>
      </c>
      <c r="BU142" s="12" t="e">
        <f>VLOOKUP($A142,Sheet1!$B$5:$BB$428,BU$4,FALSE)</f>
        <v>#REF!</v>
      </c>
    </row>
    <row r="143" spans="1:73" x14ac:dyDescent="0.3">
      <c r="A143" t="s">
        <v>424</v>
      </c>
      <c r="B143" t="str">
        <f>VLOOKUP(A143,classifications!A$3:C$336,3,FALSE)</f>
        <v>Predominantly Urban</v>
      </c>
      <c r="D143" s="12">
        <f>VLOOKUP($A143,Sheet1!$B$5:$AZ$428,2,FALSE)</f>
        <v>422970</v>
      </c>
      <c r="E143" s="12">
        <f>VLOOKUP($A143,Sheet1!$B$5:$AZ$428,3,FALSE)</f>
        <v>2800</v>
      </c>
      <c r="F143" s="12">
        <f>VLOOKUP($A143,Sheet1!$B$5:$AZ$428,4,FALSE)</f>
        <v>1248</v>
      </c>
      <c r="G143" s="12">
        <f>VLOOKUP($A143,Sheet1!$B$5:$AZ$428,5,FALSE)</f>
        <v>12391</v>
      </c>
      <c r="H143" s="12">
        <f>VLOOKUP($A143,Sheet1!$B$5:$AZ$428,6,FALSE)</f>
        <v>12605</v>
      </c>
      <c r="I143" s="12">
        <f>VLOOKUP($A143,Sheet1!$B$5:$AZ$428,7,FALSE)</f>
        <v>425346</v>
      </c>
      <c r="J143" s="12">
        <f>VLOOKUP($A143,Sheet1!$B$5:$AZ$428,8,FALSE)</f>
        <v>2268</v>
      </c>
      <c r="K143" s="12">
        <f>VLOOKUP($A143,Sheet1!$B$5:$AZ$428,9,FALSE)</f>
        <v>1411</v>
      </c>
      <c r="L143" s="12">
        <f>VLOOKUP($A143,Sheet1!$B$5:$AZ$428,10,FALSE)</f>
        <v>13102</v>
      </c>
      <c r="M143" s="12">
        <f>VLOOKUP($A143,Sheet1!$B$5:$AZ$428,11,FALSE)</f>
        <v>13629</v>
      </c>
      <c r="N143" s="12">
        <f>VLOOKUP($A143,Sheet1!$B$5:$AZ$428,12,FALSE)</f>
        <v>427831</v>
      </c>
      <c r="O143" s="12">
        <f>VLOOKUP($A143,Sheet1!$B$5:$AZ$428,13,FALSE)</f>
        <v>2350</v>
      </c>
      <c r="P143" s="12">
        <f>VLOOKUP($A143,Sheet1!$B$5:$AZ$428,14,FALSE)</f>
        <v>1257</v>
      </c>
      <c r="Q143" s="12">
        <f>VLOOKUP($A143,Sheet1!$B$5:$AZ$428,15,FALSE)</f>
        <v>13040</v>
      </c>
      <c r="R143" s="12">
        <f>VLOOKUP($A143,Sheet1!$B$5:$AZ$428,16,FALSE)</f>
        <v>13701</v>
      </c>
      <c r="S143" s="12">
        <f>VLOOKUP($A143,Sheet1!$B$5:$AZ$428,17,FALSE)</f>
        <v>429998</v>
      </c>
      <c r="T143" s="12">
        <f>VLOOKUP($A143,Sheet1!$B$5:$AZ$428,18,FALSE)</f>
        <v>2679</v>
      </c>
      <c r="U143" s="12">
        <f>VLOOKUP($A143,Sheet1!$B$5:$AZ$428,19,FALSE)</f>
        <v>1891</v>
      </c>
      <c r="V143" s="12">
        <f>VLOOKUP($A143,Sheet1!$B$5:$AZ$428,20,FALSE)</f>
        <v>13113</v>
      </c>
      <c r="W143" s="12">
        <f>VLOOKUP($A143,Sheet1!$B$5:$AZ$428,21,FALSE)</f>
        <v>13675</v>
      </c>
      <c r="X143" s="12">
        <f>VLOOKUP($A143,Sheet1!$B$5:$AZ$428,22,FALSE)</f>
        <v>432855</v>
      </c>
      <c r="Y143" s="12">
        <f>VLOOKUP($A143,Sheet1!$B$5:$AZ$428,23,FALSE)</f>
        <v>2811</v>
      </c>
      <c r="Z143" s="12">
        <f>VLOOKUP($A143,Sheet1!$B$5:$AZ$428,24,FALSE)</f>
        <v>1401</v>
      </c>
      <c r="AA143" s="12">
        <f>VLOOKUP($A143,Sheet1!$B$5:$AZ$428,25,FALSE)</f>
        <v>13512</v>
      </c>
      <c r="AB143" s="12">
        <f>VLOOKUP($A143,Sheet1!$B$5:$AZ$428,26,FALSE)</f>
        <v>13753</v>
      </c>
      <c r="AC143" s="12">
        <f>VLOOKUP($A143,Sheet1!$B$5:$AZ$428,27,FALSE)</f>
        <v>435236</v>
      </c>
      <c r="AD143" s="12">
        <f>VLOOKUP($A143,Sheet1!$B$5:$AZ$428,28,FALSE)</f>
        <v>2885</v>
      </c>
      <c r="AE143" s="12">
        <f>VLOOKUP($A143,Sheet1!$B$5:$AZ$428,29,FALSE)</f>
        <v>1460</v>
      </c>
      <c r="AF143" s="12">
        <f>VLOOKUP($A143,Sheet1!$B$5:$AZ$428,30,FALSE)</f>
        <v>13381</v>
      </c>
      <c r="AG143" s="12">
        <f>VLOOKUP($A143,Sheet1!$B$5:$AZ$428,31,FALSE)</f>
        <v>13981</v>
      </c>
      <c r="AH143" s="12">
        <f>VLOOKUP($A143,Sheet1!$B$5:$AZ$428,32,FALSE)</f>
        <v>437145</v>
      </c>
      <c r="AI143" s="12">
        <f>VLOOKUP($A143,Sheet1!$B$5:$AZ$428,33,FALSE)</f>
        <v>2641</v>
      </c>
      <c r="AJ143" s="12">
        <f>VLOOKUP($A143,Sheet1!$B$5:$AZ$428,34,FALSE)</f>
        <v>1287</v>
      </c>
      <c r="AK143" s="12">
        <f>VLOOKUP($A143,Sheet1!$B$5:$AZ$428,35,FALSE)</f>
        <v>15328</v>
      </c>
      <c r="AL143" s="12">
        <f>VLOOKUP($A143,Sheet1!$B$5:$AZ$428,36,FALSE)</f>
        <v>16263</v>
      </c>
      <c r="AM143" s="12">
        <f>VLOOKUP($A143,Sheet1!$B$5:$AZ$428,37,FALSE)</f>
        <v>438727</v>
      </c>
      <c r="AN143" s="12">
        <f>VLOOKUP($A143,Sheet1!$B$5:$AZ$428,38,FALSE)</f>
        <v>2763</v>
      </c>
      <c r="AO143" s="12">
        <f>VLOOKUP($A143,Sheet1!$B$5:$AZ$428,39,FALSE)</f>
        <v>918</v>
      </c>
      <c r="AP143" s="12">
        <f>VLOOKUP($A143,Sheet1!$B$5:$AZ$428,40,FALSE)</f>
        <v>15377</v>
      </c>
      <c r="AQ143" s="12">
        <f>VLOOKUP($A143,Sheet1!$B$5:$AZ$428,41,FALSE)</f>
        <v>16770</v>
      </c>
      <c r="AR143" s="12">
        <f>VLOOKUP($A143,Sheet1!$B$5:$AZ$428,42,FALSE)</f>
        <v>439787</v>
      </c>
      <c r="AS143" s="12">
        <f>VLOOKUP($A143,Sheet1!$B$5:$AZ$428,43,FALSE)</f>
        <v>2633</v>
      </c>
      <c r="AT143" s="12">
        <f>VLOOKUP($A143,Sheet1!$B$5:$AZ$428,44,FALSE)</f>
        <v>1071</v>
      </c>
      <c r="AU143" s="12">
        <f>VLOOKUP($A143,Sheet1!$B$5:$AZ$428,45,FALSE)</f>
        <v>15620</v>
      </c>
      <c r="AV143" s="12">
        <f>VLOOKUP($A143,Sheet1!$B$5:$AZ$428,46,FALSE)</f>
        <v>17161</v>
      </c>
      <c r="AW143" s="12">
        <f>VLOOKUP($A143,Sheet1!$B$5:$AZ$428,47,FALSE)</f>
        <v>441290</v>
      </c>
      <c r="AX143" s="12">
        <f>VLOOKUP($A143,Sheet1!$B$5:$AZ$428,48,FALSE)</f>
        <v>2970</v>
      </c>
      <c r="AY143" s="12">
        <f>VLOOKUP($A143,Sheet1!$B$5:$AZ$428,49,FALSE)</f>
        <v>854</v>
      </c>
      <c r="AZ143" s="12">
        <f>VLOOKUP($A143,Sheet1!$B$5:$AZ$428,50,FALSE)</f>
        <v>13705</v>
      </c>
      <c r="BA143" s="12">
        <f>VLOOKUP($A143,Sheet1!$B$5:$AZ$428,51,FALSE)</f>
        <v>15123</v>
      </c>
      <c r="BB143" s="12">
        <f>VLOOKUP($A143,Sheet1!$B$5:$BB$428,BB$4,FALSE)</f>
        <v>0</v>
      </c>
      <c r="BC143" s="12">
        <f>VLOOKUP($A143,Sheet1!$B$5:$BB$428,BC$4,FALSE)</f>
        <v>0</v>
      </c>
      <c r="BD143" s="12" t="e">
        <f>VLOOKUP($A143,Sheet1!$B$5:$BB$428,BD$4,FALSE)</f>
        <v>#REF!</v>
      </c>
      <c r="BE143" s="12" t="e">
        <f>VLOOKUP($A143,Sheet1!$B$5:$BB$428,BE$4,FALSE)</f>
        <v>#REF!</v>
      </c>
      <c r="BF143" s="12" t="e">
        <f>VLOOKUP($A143,Sheet1!$B$5:$BB$428,BF$4,FALSE)</f>
        <v>#REF!</v>
      </c>
      <c r="BG143" s="12" t="e">
        <f>VLOOKUP($A143,Sheet1!$B$5:$BB$428,BG$4,FALSE)</f>
        <v>#REF!</v>
      </c>
      <c r="BH143" s="12" t="e">
        <f>VLOOKUP($A143,Sheet1!$B$5:$BB$428,BH$4,FALSE)</f>
        <v>#REF!</v>
      </c>
      <c r="BI143" s="12" t="e">
        <f>VLOOKUP($A143,Sheet1!$B$5:$BB$428,BI$4,FALSE)</f>
        <v>#REF!</v>
      </c>
      <c r="BJ143" s="12" t="e">
        <f>VLOOKUP($A143,Sheet1!$B$5:$BB$428,BJ$4,FALSE)</f>
        <v>#REF!</v>
      </c>
      <c r="BK143" s="12" t="e">
        <f>VLOOKUP($A143,Sheet1!$B$5:$BB$428,BK$4,FALSE)</f>
        <v>#REF!</v>
      </c>
      <c r="BL143" s="12" t="e">
        <f>VLOOKUP($A143,Sheet1!$B$5:$BB$428,BL$4,FALSE)</f>
        <v>#REF!</v>
      </c>
      <c r="BM143" s="12" t="e">
        <f>VLOOKUP($A143,Sheet1!$B$5:$BB$428,BM$4,FALSE)</f>
        <v>#REF!</v>
      </c>
      <c r="BN143" s="12" t="e">
        <f>VLOOKUP($A143,Sheet1!$B$5:$BB$428,BN$4,FALSE)</f>
        <v>#REF!</v>
      </c>
      <c r="BO143" s="12" t="e">
        <f>VLOOKUP($A143,Sheet1!$B$5:$BB$428,BO$4,FALSE)</f>
        <v>#REF!</v>
      </c>
      <c r="BP143" s="12" t="e">
        <f>VLOOKUP($A143,Sheet1!$B$5:$BB$428,BP$4,FALSE)</f>
        <v>#REF!</v>
      </c>
      <c r="BQ143" s="12" t="e">
        <f>VLOOKUP($A143,Sheet1!$B$5:$BB$428,BQ$4,FALSE)</f>
        <v>#REF!</v>
      </c>
      <c r="BR143" s="12" t="e">
        <f>VLOOKUP($A143,Sheet1!$B$5:$BB$428,BR$4,FALSE)</f>
        <v>#REF!</v>
      </c>
      <c r="BS143" s="12" t="e">
        <f>VLOOKUP($A143,Sheet1!$B$5:$BB$428,BS$4,FALSE)</f>
        <v>#REF!</v>
      </c>
      <c r="BT143" s="12" t="e">
        <f>VLOOKUP($A143,Sheet1!$B$5:$BB$428,BT$4,FALSE)</f>
        <v>#REF!</v>
      </c>
      <c r="BU143" s="12" t="e">
        <f>VLOOKUP($A143,Sheet1!$B$5:$BB$428,BU$4,FALSE)</f>
        <v>#REF!</v>
      </c>
    </row>
    <row r="144" spans="1:73" x14ac:dyDescent="0.3">
      <c r="A144" t="s">
        <v>426</v>
      </c>
      <c r="B144" t="str">
        <f>VLOOKUP(A144,classifications!A$3:C$336,3,FALSE)</f>
        <v>Predominantly Urban</v>
      </c>
      <c r="D144" s="12">
        <f>VLOOKUP($A144,Sheet1!$B$5:$AZ$428,2,FALSE)</f>
        <v>145903</v>
      </c>
      <c r="E144" s="12">
        <f>VLOOKUP($A144,Sheet1!$B$5:$AZ$428,3,FALSE)</f>
        <v>324</v>
      </c>
      <c r="F144" s="12">
        <f>VLOOKUP($A144,Sheet1!$B$5:$AZ$428,4,FALSE)</f>
        <v>252</v>
      </c>
      <c r="G144" s="12">
        <f>VLOOKUP($A144,Sheet1!$B$5:$AZ$428,5,FALSE)</f>
        <v>4617</v>
      </c>
      <c r="H144" s="12">
        <f>VLOOKUP($A144,Sheet1!$B$5:$AZ$428,6,FALSE)</f>
        <v>5267</v>
      </c>
      <c r="I144" s="12">
        <f>VLOOKUP($A144,Sheet1!$B$5:$AZ$428,7,FALSE)</f>
        <v>145942</v>
      </c>
      <c r="J144" s="12">
        <f>VLOOKUP($A144,Sheet1!$B$5:$AZ$428,8,FALSE)</f>
        <v>145</v>
      </c>
      <c r="K144" s="12">
        <f>VLOOKUP($A144,Sheet1!$B$5:$AZ$428,9,FALSE)</f>
        <v>102</v>
      </c>
      <c r="L144" s="12">
        <f>VLOOKUP($A144,Sheet1!$B$5:$AZ$428,10,FALSE)</f>
        <v>5222</v>
      </c>
      <c r="M144" s="12">
        <f>VLOOKUP($A144,Sheet1!$B$5:$AZ$428,11,FALSE)</f>
        <v>5879</v>
      </c>
      <c r="N144" s="12">
        <f>VLOOKUP($A144,Sheet1!$B$5:$AZ$428,12,FALSE)</f>
        <v>146091</v>
      </c>
      <c r="O144" s="12">
        <f>VLOOKUP($A144,Sheet1!$B$5:$AZ$428,13,FALSE)</f>
        <v>168</v>
      </c>
      <c r="P144" s="12">
        <f>VLOOKUP($A144,Sheet1!$B$5:$AZ$428,14,FALSE)</f>
        <v>150</v>
      </c>
      <c r="Q144" s="12">
        <f>VLOOKUP($A144,Sheet1!$B$5:$AZ$428,15,FALSE)</f>
        <v>5408</v>
      </c>
      <c r="R144" s="12">
        <f>VLOOKUP($A144,Sheet1!$B$5:$AZ$428,16,FALSE)</f>
        <v>5622</v>
      </c>
      <c r="S144" s="12">
        <f>VLOOKUP($A144,Sheet1!$B$5:$AZ$428,17,FALSE)</f>
        <v>146429</v>
      </c>
      <c r="T144" s="12">
        <f>VLOOKUP($A144,Sheet1!$B$5:$AZ$428,18,FALSE)</f>
        <v>206</v>
      </c>
      <c r="U144" s="12">
        <f>VLOOKUP($A144,Sheet1!$B$5:$AZ$428,19,FALSE)</f>
        <v>125</v>
      </c>
      <c r="V144" s="12">
        <f>VLOOKUP($A144,Sheet1!$B$5:$AZ$428,20,FALSE)</f>
        <v>5880</v>
      </c>
      <c r="W144" s="12">
        <f>VLOOKUP($A144,Sheet1!$B$5:$AZ$428,21,FALSE)</f>
        <v>6002</v>
      </c>
      <c r="X144" s="12">
        <f>VLOOKUP($A144,Sheet1!$B$5:$AZ$428,22,FALSE)</f>
        <v>147262</v>
      </c>
      <c r="Y144" s="12">
        <f>VLOOKUP($A144,Sheet1!$B$5:$AZ$428,23,FALSE)</f>
        <v>220</v>
      </c>
      <c r="Z144" s="12">
        <f>VLOOKUP($A144,Sheet1!$B$5:$AZ$428,24,FALSE)</f>
        <v>122</v>
      </c>
      <c r="AA144" s="12">
        <f>VLOOKUP($A144,Sheet1!$B$5:$AZ$428,25,FALSE)</f>
        <v>5918</v>
      </c>
      <c r="AB144" s="12">
        <f>VLOOKUP($A144,Sheet1!$B$5:$AZ$428,26,FALSE)</f>
        <v>5601</v>
      </c>
      <c r="AC144" s="12">
        <f>VLOOKUP($A144,Sheet1!$B$5:$AZ$428,27,FALSE)</f>
        <v>148001</v>
      </c>
      <c r="AD144" s="12">
        <f>VLOOKUP($A144,Sheet1!$B$5:$AZ$428,28,FALSE)</f>
        <v>251</v>
      </c>
      <c r="AE144" s="12">
        <f>VLOOKUP($A144,Sheet1!$B$5:$AZ$428,29,FALSE)</f>
        <v>135</v>
      </c>
      <c r="AF144" s="12">
        <f>VLOOKUP($A144,Sheet1!$B$5:$AZ$428,30,FALSE)</f>
        <v>5792</v>
      </c>
      <c r="AG144" s="12">
        <f>VLOOKUP($A144,Sheet1!$B$5:$AZ$428,31,FALSE)</f>
        <v>5579</v>
      </c>
      <c r="AH144" s="12">
        <f>VLOOKUP($A144,Sheet1!$B$5:$AZ$428,32,FALSE)</f>
        <v>148560</v>
      </c>
      <c r="AI144" s="12">
        <f>VLOOKUP($A144,Sheet1!$B$5:$AZ$428,33,FALSE)</f>
        <v>281</v>
      </c>
      <c r="AJ144" s="12">
        <f>VLOOKUP($A144,Sheet1!$B$5:$AZ$428,34,FALSE)</f>
        <v>216</v>
      </c>
      <c r="AK144" s="12">
        <f>VLOOKUP($A144,Sheet1!$B$5:$AZ$428,35,FALSE)</f>
        <v>6627</v>
      </c>
      <c r="AL144" s="12">
        <f>VLOOKUP($A144,Sheet1!$B$5:$AZ$428,36,FALSE)</f>
        <v>6557</v>
      </c>
      <c r="AM144" s="12">
        <f>VLOOKUP($A144,Sheet1!$B$5:$AZ$428,37,FALSE)</f>
        <v>149571</v>
      </c>
      <c r="AN144" s="12">
        <f>VLOOKUP($A144,Sheet1!$B$5:$AZ$428,38,FALSE)</f>
        <v>318</v>
      </c>
      <c r="AO144" s="12">
        <f>VLOOKUP($A144,Sheet1!$B$5:$AZ$428,39,FALSE)</f>
        <v>231</v>
      </c>
      <c r="AP144" s="12">
        <f>VLOOKUP($A144,Sheet1!$B$5:$AZ$428,40,FALSE)</f>
        <v>7151</v>
      </c>
      <c r="AQ144" s="12">
        <f>VLOOKUP($A144,Sheet1!$B$5:$AZ$428,41,FALSE)</f>
        <v>6589</v>
      </c>
      <c r="AR144" s="12">
        <f>VLOOKUP($A144,Sheet1!$B$5:$AZ$428,42,FALSE)</f>
        <v>150862</v>
      </c>
      <c r="AS144" s="12">
        <f>VLOOKUP($A144,Sheet1!$B$5:$AZ$428,43,FALSE)</f>
        <v>299</v>
      </c>
      <c r="AT144" s="12">
        <f>VLOOKUP($A144,Sheet1!$B$5:$AZ$428,44,FALSE)</f>
        <v>147</v>
      </c>
      <c r="AU144" s="12">
        <f>VLOOKUP($A144,Sheet1!$B$5:$AZ$428,45,FALSE)</f>
        <v>7604</v>
      </c>
      <c r="AV144" s="12">
        <f>VLOOKUP($A144,Sheet1!$B$5:$AZ$428,46,FALSE)</f>
        <v>6830</v>
      </c>
      <c r="AW144" s="12">
        <f>VLOOKUP($A144,Sheet1!$B$5:$AZ$428,47,FALSE)</f>
        <v>152452</v>
      </c>
      <c r="AX144" s="12">
        <f>VLOOKUP($A144,Sheet1!$B$5:$AZ$428,48,FALSE)</f>
        <v>274</v>
      </c>
      <c r="AY144" s="12">
        <f>VLOOKUP($A144,Sheet1!$B$5:$AZ$428,49,FALSE)</f>
        <v>167</v>
      </c>
      <c r="AZ144" s="12">
        <f>VLOOKUP($A144,Sheet1!$B$5:$AZ$428,50,FALSE)</f>
        <v>6928</v>
      </c>
      <c r="BA144" s="12">
        <f>VLOOKUP($A144,Sheet1!$B$5:$AZ$428,51,FALSE)</f>
        <v>5627</v>
      </c>
      <c r="BB144" s="12">
        <f>VLOOKUP($A144,Sheet1!$B$5:$BB$428,BB$4,FALSE)</f>
        <v>0</v>
      </c>
      <c r="BC144" s="12">
        <f>VLOOKUP($A144,Sheet1!$B$5:$BB$428,BC$4,FALSE)</f>
        <v>0</v>
      </c>
      <c r="BD144" s="12" t="e">
        <f>VLOOKUP($A144,Sheet1!$B$5:$BB$428,BD$4,FALSE)</f>
        <v>#REF!</v>
      </c>
      <c r="BE144" s="12" t="e">
        <f>VLOOKUP($A144,Sheet1!$B$5:$BB$428,BE$4,FALSE)</f>
        <v>#REF!</v>
      </c>
      <c r="BF144" s="12" t="e">
        <f>VLOOKUP($A144,Sheet1!$B$5:$BB$428,BF$4,FALSE)</f>
        <v>#REF!</v>
      </c>
      <c r="BG144" s="12" t="e">
        <f>VLOOKUP($A144,Sheet1!$B$5:$BB$428,BG$4,FALSE)</f>
        <v>#REF!</v>
      </c>
      <c r="BH144" s="12" t="e">
        <f>VLOOKUP($A144,Sheet1!$B$5:$BB$428,BH$4,FALSE)</f>
        <v>#REF!</v>
      </c>
      <c r="BI144" s="12" t="e">
        <f>VLOOKUP($A144,Sheet1!$B$5:$BB$428,BI$4,FALSE)</f>
        <v>#REF!</v>
      </c>
      <c r="BJ144" s="12" t="e">
        <f>VLOOKUP($A144,Sheet1!$B$5:$BB$428,BJ$4,FALSE)</f>
        <v>#REF!</v>
      </c>
      <c r="BK144" s="12" t="e">
        <f>VLOOKUP($A144,Sheet1!$B$5:$BB$428,BK$4,FALSE)</f>
        <v>#REF!</v>
      </c>
      <c r="BL144" s="12" t="e">
        <f>VLOOKUP($A144,Sheet1!$B$5:$BB$428,BL$4,FALSE)</f>
        <v>#REF!</v>
      </c>
      <c r="BM144" s="12" t="e">
        <f>VLOOKUP($A144,Sheet1!$B$5:$BB$428,BM$4,FALSE)</f>
        <v>#REF!</v>
      </c>
      <c r="BN144" s="12" t="e">
        <f>VLOOKUP($A144,Sheet1!$B$5:$BB$428,BN$4,FALSE)</f>
        <v>#REF!</v>
      </c>
      <c r="BO144" s="12" t="e">
        <f>VLOOKUP($A144,Sheet1!$B$5:$BB$428,BO$4,FALSE)</f>
        <v>#REF!</v>
      </c>
      <c r="BP144" s="12" t="e">
        <f>VLOOKUP($A144,Sheet1!$B$5:$BB$428,BP$4,FALSE)</f>
        <v>#REF!</v>
      </c>
      <c r="BQ144" s="12" t="e">
        <f>VLOOKUP($A144,Sheet1!$B$5:$BB$428,BQ$4,FALSE)</f>
        <v>#REF!</v>
      </c>
      <c r="BR144" s="12" t="e">
        <f>VLOOKUP($A144,Sheet1!$B$5:$BB$428,BR$4,FALSE)</f>
        <v>#REF!</v>
      </c>
      <c r="BS144" s="12" t="e">
        <f>VLOOKUP($A144,Sheet1!$B$5:$BB$428,BS$4,FALSE)</f>
        <v>#REF!</v>
      </c>
      <c r="BT144" s="12" t="e">
        <f>VLOOKUP($A144,Sheet1!$B$5:$BB$428,BT$4,FALSE)</f>
        <v>#REF!</v>
      </c>
      <c r="BU144" s="12" t="e">
        <f>VLOOKUP($A144,Sheet1!$B$5:$BB$428,BU$4,FALSE)</f>
        <v>#REF!</v>
      </c>
    </row>
    <row r="145" spans="1:73" x14ac:dyDescent="0.3">
      <c r="A145" t="s">
        <v>428</v>
      </c>
      <c r="B145" t="str">
        <f>VLOOKUP(A145,classifications!A$3:C$336,3,FALSE)</f>
        <v>Predominantly Urban</v>
      </c>
      <c r="D145" s="12">
        <f>VLOOKUP($A145,Sheet1!$B$5:$AZ$428,2,FALSE)</f>
        <v>304481</v>
      </c>
      <c r="E145" s="12">
        <f>VLOOKUP($A145,Sheet1!$B$5:$AZ$428,3,FALSE)</f>
        <v>8532</v>
      </c>
      <c r="F145" s="12">
        <f>VLOOKUP($A145,Sheet1!$B$5:$AZ$428,4,FALSE)</f>
        <v>5608</v>
      </c>
      <c r="G145" s="12">
        <f>VLOOKUP($A145,Sheet1!$B$5:$AZ$428,5,FALSE)</f>
        <v>28959</v>
      </c>
      <c r="H145" s="12">
        <f>VLOOKUP($A145,Sheet1!$B$5:$AZ$428,6,FALSE)</f>
        <v>28872</v>
      </c>
      <c r="I145" s="12">
        <f>VLOOKUP($A145,Sheet1!$B$5:$AZ$428,7,FALSE)</f>
        <v>309366</v>
      </c>
      <c r="J145" s="12">
        <f>VLOOKUP($A145,Sheet1!$B$5:$AZ$428,8,FALSE)</f>
        <v>7414</v>
      </c>
      <c r="K145" s="12">
        <f>VLOOKUP($A145,Sheet1!$B$5:$AZ$428,9,FALSE)</f>
        <v>5565</v>
      </c>
      <c r="L145" s="12">
        <f>VLOOKUP($A145,Sheet1!$B$5:$AZ$428,10,FALSE)</f>
        <v>30070</v>
      </c>
      <c r="M145" s="12">
        <f>VLOOKUP($A145,Sheet1!$B$5:$AZ$428,11,FALSE)</f>
        <v>30786</v>
      </c>
      <c r="N145" s="12">
        <f>VLOOKUP($A145,Sheet1!$B$5:$AZ$428,12,FALSE)</f>
        <v>312700</v>
      </c>
      <c r="O145" s="12">
        <f>VLOOKUP($A145,Sheet1!$B$5:$AZ$428,13,FALSE)</f>
        <v>7472</v>
      </c>
      <c r="P145" s="12">
        <f>VLOOKUP($A145,Sheet1!$B$5:$AZ$428,14,FALSE)</f>
        <v>4920</v>
      </c>
      <c r="Q145" s="12">
        <f>VLOOKUP($A145,Sheet1!$B$5:$AZ$428,15,FALSE)</f>
        <v>29059</v>
      </c>
      <c r="R145" s="12">
        <f>VLOOKUP($A145,Sheet1!$B$5:$AZ$428,16,FALSE)</f>
        <v>31792</v>
      </c>
      <c r="S145" s="12">
        <f>VLOOKUP($A145,Sheet1!$B$5:$AZ$428,17,FALSE)</f>
        <v>316637</v>
      </c>
      <c r="T145" s="12">
        <f>VLOOKUP($A145,Sheet1!$B$5:$AZ$428,18,FALSE)</f>
        <v>7100</v>
      </c>
      <c r="U145" s="12">
        <f>VLOOKUP($A145,Sheet1!$B$5:$AZ$428,19,FALSE)</f>
        <v>4482</v>
      </c>
      <c r="V145" s="12">
        <f>VLOOKUP($A145,Sheet1!$B$5:$AZ$428,20,FALSE)</f>
        <v>30791</v>
      </c>
      <c r="W145" s="12">
        <f>VLOOKUP($A145,Sheet1!$B$5:$AZ$428,21,FALSE)</f>
        <v>32699</v>
      </c>
      <c r="X145" s="12">
        <f>VLOOKUP($A145,Sheet1!$B$5:$AZ$428,22,FALSE)</f>
        <v>320736</v>
      </c>
      <c r="Y145" s="12">
        <f>VLOOKUP($A145,Sheet1!$B$5:$AZ$428,23,FALSE)</f>
        <v>7027</v>
      </c>
      <c r="Z145" s="12">
        <f>VLOOKUP($A145,Sheet1!$B$5:$AZ$428,24,FALSE)</f>
        <v>4546</v>
      </c>
      <c r="AA145" s="12">
        <f>VLOOKUP($A145,Sheet1!$B$5:$AZ$428,25,FALSE)</f>
        <v>31838</v>
      </c>
      <c r="AB145" s="12">
        <f>VLOOKUP($A145,Sheet1!$B$5:$AZ$428,26,FALSE)</f>
        <v>33410</v>
      </c>
      <c r="AC145" s="12">
        <f>VLOOKUP($A145,Sheet1!$B$5:$AZ$428,27,FALSE)</f>
        <v>323063</v>
      </c>
      <c r="AD145" s="12">
        <f>VLOOKUP($A145,Sheet1!$B$5:$AZ$428,28,FALSE)</f>
        <v>6737</v>
      </c>
      <c r="AE145" s="12">
        <f>VLOOKUP($A145,Sheet1!$B$5:$AZ$428,29,FALSE)</f>
        <v>4967</v>
      </c>
      <c r="AF145" s="12">
        <f>VLOOKUP($A145,Sheet1!$B$5:$AZ$428,30,FALSE)</f>
        <v>32031</v>
      </c>
      <c r="AG145" s="12">
        <f>VLOOKUP($A145,Sheet1!$B$5:$AZ$428,31,FALSE)</f>
        <v>34447</v>
      </c>
      <c r="AH145" s="12">
        <f>VLOOKUP($A145,Sheet1!$B$5:$AZ$428,32,FALSE)</f>
        <v>324048</v>
      </c>
      <c r="AI145" s="12">
        <f>VLOOKUP($A145,Sheet1!$B$5:$AZ$428,33,FALSE)</f>
        <v>6358</v>
      </c>
      <c r="AJ145" s="12">
        <f>VLOOKUP($A145,Sheet1!$B$5:$AZ$428,34,FALSE)</f>
        <v>6030</v>
      </c>
      <c r="AK145" s="12">
        <f>VLOOKUP($A145,Sheet1!$B$5:$AZ$428,35,FALSE)</f>
        <v>34950</v>
      </c>
      <c r="AL145" s="12">
        <f>VLOOKUP($A145,Sheet1!$B$5:$AZ$428,36,FALSE)</f>
        <v>37136</v>
      </c>
      <c r="AM145" s="12">
        <f>VLOOKUP($A145,Sheet1!$B$5:$AZ$428,37,FALSE)</f>
        <v>325917</v>
      </c>
      <c r="AN145" s="12">
        <f>VLOOKUP($A145,Sheet1!$B$5:$AZ$428,38,FALSE)</f>
        <v>6542</v>
      </c>
      <c r="AO145" s="12">
        <f>VLOOKUP($A145,Sheet1!$B$5:$AZ$428,39,FALSE)</f>
        <v>5076</v>
      </c>
      <c r="AP145" s="12">
        <f>VLOOKUP($A145,Sheet1!$B$5:$AZ$428,40,FALSE)</f>
        <v>36269</v>
      </c>
      <c r="AQ145" s="12">
        <f>VLOOKUP($A145,Sheet1!$B$5:$AZ$428,41,FALSE)</f>
        <v>38527</v>
      </c>
      <c r="AR145" s="12">
        <f>VLOOKUP($A145,Sheet1!$B$5:$AZ$428,42,FALSE)</f>
        <v>326034</v>
      </c>
      <c r="AS145" s="12">
        <f>VLOOKUP($A145,Sheet1!$B$5:$AZ$428,43,FALSE)</f>
        <v>5985</v>
      </c>
      <c r="AT145" s="12">
        <f>VLOOKUP($A145,Sheet1!$B$5:$AZ$428,44,FALSE)</f>
        <v>6518</v>
      </c>
      <c r="AU145" s="12">
        <f>VLOOKUP($A145,Sheet1!$B$5:$AZ$428,45,FALSE)</f>
        <v>38612</v>
      </c>
      <c r="AV145" s="12">
        <f>VLOOKUP($A145,Sheet1!$B$5:$AZ$428,46,FALSE)</f>
        <v>40432</v>
      </c>
      <c r="AW145" s="12">
        <f>VLOOKUP($A145,Sheet1!$B$5:$AZ$428,47,FALSE)</f>
        <v>321813</v>
      </c>
      <c r="AX145" s="12">
        <f>VLOOKUP($A145,Sheet1!$B$5:$AZ$428,48,FALSE)</f>
        <v>5960</v>
      </c>
      <c r="AY145" s="12">
        <f>VLOOKUP($A145,Sheet1!$B$5:$AZ$428,49,FALSE)</f>
        <v>7159</v>
      </c>
      <c r="AZ145" s="12">
        <f>VLOOKUP($A145,Sheet1!$B$5:$AZ$428,50,FALSE)</f>
        <v>32160</v>
      </c>
      <c r="BA145" s="12">
        <f>VLOOKUP($A145,Sheet1!$B$5:$AZ$428,51,FALSE)</f>
        <v>37152</v>
      </c>
      <c r="BB145" s="12">
        <f>VLOOKUP($A145,Sheet1!$B$5:$BB$428,BB$4,FALSE)</f>
        <v>0</v>
      </c>
      <c r="BC145" s="12">
        <f>VLOOKUP($A145,Sheet1!$B$5:$BB$428,BC$4,FALSE)</f>
        <v>0</v>
      </c>
      <c r="BD145" s="12" t="e">
        <f>VLOOKUP($A145,Sheet1!$B$5:$BB$428,BD$4,FALSE)</f>
        <v>#REF!</v>
      </c>
      <c r="BE145" s="12" t="e">
        <f>VLOOKUP($A145,Sheet1!$B$5:$BB$428,BE$4,FALSE)</f>
        <v>#REF!</v>
      </c>
      <c r="BF145" s="12" t="e">
        <f>VLOOKUP($A145,Sheet1!$B$5:$BB$428,BF$4,FALSE)</f>
        <v>#REF!</v>
      </c>
      <c r="BG145" s="12" t="e">
        <f>VLOOKUP($A145,Sheet1!$B$5:$BB$428,BG$4,FALSE)</f>
        <v>#REF!</v>
      </c>
      <c r="BH145" s="12" t="e">
        <f>VLOOKUP($A145,Sheet1!$B$5:$BB$428,BH$4,FALSE)</f>
        <v>#REF!</v>
      </c>
      <c r="BI145" s="12" t="e">
        <f>VLOOKUP($A145,Sheet1!$B$5:$BB$428,BI$4,FALSE)</f>
        <v>#REF!</v>
      </c>
      <c r="BJ145" s="12" t="e">
        <f>VLOOKUP($A145,Sheet1!$B$5:$BB$428,BJ$4,FALSE)</f>
        <v>#REF!</v>
      </c>
      <c r="BK145" s="12" t="e">
        <f>VLOOKUP($A145,Sheet1!$B$5:$BB$428,BK$4,FALSE)</f>
        <v>#REF!</v>
      </c>
      <c r="BL145" s="12" t="e">
        <f>VLOOKUP($A145,Sheet1!$B$5:$BB$428,BL$4,FALSE)</f>
        <v>#REF!</v>
      </c>
      <c r="BM145" s="12" t="e">
        <f>VLOOKUP($A145,Sheet1!$B$5:$BB$428,BM$4,FALSE)</f>
        <v>#REF!</v>
      </c>
      <c r="BN145" s="12" t="e">
        <f>VLOOKUP($A145,Sheet1!$B$5:$BB$428,BN$4,FALSE)</f>
        <v>#REF!</v>
      </c>
      <c r="BO145" s="12" t="e">
        <f>VLOOKUP($A145,Sheet1!$B$5:$BB$428,BO$4,FALSE)</f>
        <v>#REF!</v>
      </c>
      <c r="BP145" s="12" t="e">
        <f>VLOOKUP($A145,Sheet1!$B$5:$BB$428,BP$4,FALSE)</f>
        <v>#REF!</v>
      </c>
      <c r="BQ145" s="12" t="e">
        <f>VLOOKUP($A145,Sheet1!$B$5:$BB$428,BQ$4,FALSE)</f>
        <v>#REF!</v>
      </c>
      <c r="BR145" s="12" t="e">
        <f>VLOOKUP($A145,Sheet1!$B$5:$BB$428,BR$4,FALSE)</f>
        <v>#REF!</v>
      </c>
      <c r="BS145" s="12" t="e">
        <f>VLOOKUP($A145,Sheet1!$B$5:$BB$428,BS$4,FALSE)</f>
        <v>#REF!</v>
      </c>
      <c r="BT145" s="12" t="e">
        <f>VLOOKUP($A145,Sheet1!$B$5:$BB$428,BT$4,FALSE)</f>
        <v>#REF!</v>
      </c>
      <c r="BU145" s="12" t="e">
        <f>VLOOKUP($A145,Sheet1!$B$5:$BB$428,BU$4,FALSE)</f>
        <v>#REF!</v>
      </c>
    </row>
    <row r="146" spans="1:73" x14ac:dyDescent="0.3">
      <c r="A146" t="s">
        <v>430</v>
      </c>
      <c r="B146" t="str">
        <f>VLOOKUP(A146,classifications!A$3:C$336,3,FALSE)</f>
        <v>Urban with Significant Rural</v>
      </c>
      <c r="D146" s="12">
        <f>VLOOKUP($A146,Sheet1!$B$5:$AZ$428,2,FALSE)</f>
        <v>137823</v>
      </c>
      <c r="E146" s="12">
        <f>VLOOKUP($A146,Sheet1!$B$5:$AZ$428,3,FALSE)</f>
        <v>2132</v>
      </c>
      <c r="F146" s="12">
        <f>VLOOKUP($A146,Sheet1!$B$5:$AZ$428,4,FALSE)</f>
        <v>650</v>
      </c>
      <c r="G146" s="12">
        <f>VLOOKUP($A146,Sheet1!$B$5:$AZ$428,5,FALSE)</f>
        <v>8085</v>
      </c>
      <c r="H146" s="12">
        <f>VLOOKUP($A146,Sheet1!$B$5:$AZ$428,6,FALSE)</f>
        <v>7900</v>
      </c>
      <c r="I146" s="12">
        <f>VLOOKUP($A146,Sheet1!$B$5:$AZ$428,7,FALSE)</f>
        <v>139317</v>
      </c>
      <c r="J146" s="12">
        <f>VLOOKUP($A146,Sheet1!$B$5:$AZ$428,8,FALSE)</f>
        <v>1970</v>
      </c>
      <c r="K146" s="12">
        <f>VLOOKUP($A146,Sheet1!$B$5:$AZ$428,9,FALSE)</f>
        <v>868</v>
      </c>
      <c r="L146" s="12">
        <f>VLOOKUP($A146,Sheet1!$B$5:$AZ$428,10,FALSE)</f>
        <v>8157</v>
      </c>
      <c r="M146" s="12">
        <f>VLOOKUP($A146,Sheet1!$B$5:$AZ$428,11,FALSE)</f>
        <v>8022</v>
      </c>
      <c r="N146" s="12">
        <f>VLOOKUP($A146,Sheet1!$B$5:$AZ$428,12,FALSE)</f>
        <v>139835</v>
      </c>
      <c r="O146" s="12">
        <f>VLOOKUP($A146,Sheet1!$B$5:$AZ$428,13,FALSE)</f>
        <v>2013</v>
      </c>
      <c r="P146" s="12">
        <f>VLOOKUP($A146,Sheet1!$B$5:$AZ$428,14,FALSE)</f>
        <v>981</v>
      </c>
      <c r="Q146" s="12">
        <f>VLOOKUP($A146,Sheet1!$B$5:$AZ$428,15,FALSE)</f>
        <v>7638</v>
      </c>
      <c r="R146" s="12">
        <f>VLOOKUP($A146,Sheet1!$B$5:$AZ$428,16,FALSE)</f>
        <v>8239</v>
      </c>
      <c r="S146" s="12">
        <f>VLOOKUP($A146,Sheet1!$B$5:$AZ$428,17,FALSE)</f>
        <v>140172</v>
      </c>
      <c r="T146" s="12">
        <f>VLOOKUP($A146,Sheet1!$B$5:$AZ$428,18,FALSE)</f>
        <v>1972</v>
      </c>
      <c r="U146" s="12">
        <f>VLOOKUP($A146,Sheet1!$B$5:$AZ$428,19,FALSE)</f>
        <v>1094</v>
      </c>
      <c r="V146" s="12">
        <f>VLOOKUP($A146,Sheet1!$B$5:$AZ$428,20,FALSE)</f>
        <v>7990</v>
      </c>
      <c r="W146" s="12">
        <f>VLOOKUP($A146,Sheet1!$B$5:$AZ$428,21,FALSE)</f>
        <v>8480</v>
      </c>
      <c r="X146" s="12">
        <f>VLOOKUP($A146,Sheet1!$B$5:$AZ$428,22,FALSE)</f>
        <v>140787</v>
      </c>
      <c r="Y146" s="12">
        <f>VLOOKUP($A146,Sheet1!$B$5:$AZ$428,23,FALSE)</f>
        <v>2134</v>
      </c>
      <c r="Z146" s="12">
        <f>VLOOKUP($A146,Sheet1!$B$5:$AZ$428,24,FALSE)</f>
        <v>858</v>
      </c>
      <c r="AA146" s="12">
        <f>VLOOKUP($A146,Sheet1!$B$5:$AZ$428,25,FALSE)</f>
        <v>7380</v>
      </c>
      <c r="AB146" s="12">
        <f>VLOOKUP($A146,Sheet1!$B$5:$AZ$428,26,FALSE)</f>
        <v>8182</v>
      </c>
      <c r="AC146" s="12">
        <f>VLOOKUP($A146,Sheet1!$B$5:$AZ$428,27,FALSE)</f>
        <v>141723</v>
      </c>
      <c r="AD146" s="12">
        <f>VLOOKUP($A146,Sheet1!$B$5:$AZ$428,28,FALSE)</f>
        <v>2114</v>
      </c>
      <c r="AE146" s="12">
        <f>VLOOKUP($A146,Sheet1!$B$5:$AZ$428,29,FALSE)</f>
        <v>1090</v>
      </c>
      <c r="AF146" s="12">
        <f>VLOOKUP($A146,Sheet1!$B$5:$AZ$428,30,FALSE)</f>
        <v>7673</v>
      </c>
      <c r="AG146" s="12">
        <f>VLOOKUP($A146,Sheet1!$B$5:$AZ$428,31,FALSE)</f>
        <v>7795</v>
      </c>
      <c r="AH146" s="12">
        <f>VLOOKUP($A146,Sheet1!$B$5:$AZ$428,32,FALSE)</f>
        <v>142487</v>
      </c>
      <c r="AI146" s="12">
        <f>VLOOKUP($A146,Sheet1!$B$5:$AZ$428,33,FALSE)</f>
        <v>1844</v>
      </c>
      <c r="AJ146" s="12">
        <f>VLOOKUP($A146,Sheet1!$B$5:$AZ$428,34,FALSE)</f>
        <v>1222</v>
      </c>
      <c r="AK146" s="12">
        <f>VLOOKUP($A146,Sheet1!$B$5:$AZ$428,35,FALSE)</f>
        <v>8916</v>
      </c>
      <c r="AL146" s="12">
        <f>VLOOKUP($A146,Sheet1!$B$5:$AZ$428,36,FALSE)</f>
        <v>8601</v>
      </c>
      <c r="AM146" s="12">
        <f>VLOOKUP($A146,Sheet1!$B$5:$AZ$428,37,FALSE)</f>
        <v>144246</v>
      </c>
      <c r="AN146" s="12">
        <f>VLOOKUP($A146,Sheet1!$B$5:$AZ$428,38,FALSE)</f>
        <v>2424</v>
      </c>
      <c r="AO146" s="12">
        <f>VLOOKUP($A146,Sheet1!$B$5:$AZ$428,39,FALSE)</f>
        <v>882</v>
      </c>
      <c r="AP146" s="12">
        <f>VLOOKUP($A146,Sheet1!$B$5:$AZ$428,40,FALSE)</f>
        <v>9225</v>
      </c>
      <c r="AQ146" s="12">
        <f>VLOOKUP($A146,Sheet1!$B$5:$AZ$428,41,FALSE)</f>
        <v>8865</v>
      </c>
      <c r="AR146" s="12">
        <f>VLOOKUP($A146,Sheet1!$B$5:$AZ$428,42,FALSE)</f>
        <v>146038</v>
      </c>
      <c r="AS146" s="12">
        <f>VLOOKUP($A146,Sheet1!$B$5:$AZ$428,43,FALSE)</f>
        <v>2449</v>
      </c>
      <c r="AT146" s="12">
        <f>VLOOKUP($A146,Sheet1!$B$5:$AZ$428,44,FALSE)</f>
        <v>624</v>
      </c>
      <c r="AU146" s="12">
        <f>VLOOKUP($A146,Sheet1!$B$5:$AZ$428,45,FALSE)</f>
        <v>9508</v>
      </c>
      <c r="AV146" s="12">
        <f>VLOOKUP($A146,Sheet1!$B$5:$AZ$428,46,FALSE)</f>
        <v>9445</v>
      </c>
      <c r="AW146" s="12">
        <f>VLOOKUP($A146,Sheet1!$B$5:$AZ$428,47,FALSE)</f>
        <v>148119</v>
      </c>
      <c r="AX146" s="12">
        <f>VLOOKUP($A146,Sheet1!$B$5:$AZ$428,48,FALSE)</f>
        <v>2885</v>
      </c>
      <c r="AY146" s="12">
        <f>VLOOKUP($A146,Sheet1!$B$5:$AZ$428,49,FALSE)</f>
        <v>942</v>
      </c>
      <c r="AZ146" s="12">
        <f>VLOOKUP($A146,Sheet1!$B$5:$AZ$428,50,FALSE)</f>
        <v>8964</v>
      </c>
      <c r="BA146" s="12">
        <f>VLOOKUP($A146,Sheet1!$B$5:$AZ$428,51,FALSE)</f>
        <v>8564</v>
      </c>
      <c r="BB146" s="12">
        <f>VLOOKUP($A146,Sheet1!$B$5:$BB$428,BB$4,FALSE)</f>
        <v>0</v>
      </c>
      <c r="BC146" s="12">
        <f>VLOOKUP($A146,Sheet1!$B$5:$BB$428,BC$4,FALSE)</f>
        <v>0</v>
      </c>
      <c r="BD146" s="12" t="e">
        <f>VLOOKUP($A146,Sheet1!$B$5:$BB$428,BD$4,FALSE)</f>
        <v>#REF!</v>
      </c>
      <c r="BE146" s="12" t="e">
        <f>VLOOKUP($A146,Sheet1!$B$5:$BB$428,BE$4,FALSE)</f>
        <v>#REF!</v>
      </c>
      <c r="BF146" s="12" t="e">
        <f>VLOOKUP($A146,Sheet1!$B$5:$BB$428,BF$4,FALSE)</f>
        <v>#REF!</v>
      </c>
      <c r="BG146" s="12" t="e">
        <f>VLOOKUP($A146,Sheet1!$B$5:$BB$428,BG$4,FALSE)</f>
        <v>#REF!</v>
      </c>
      <c r="BH146" s="12" t="e">
        <f>VLOOKUP($A146,Sheet1!$B$5:$BB$428,BH$4,FALSE)</f>
        <v>#REF!</v>
      </c>
      <c r="BI146" s="12" t="e">
        <f>VLOOKUP($A146,Sheet1!$B$5:$BB$428,BI$4,FALSE)</f>
        <v>#REF!</v>
      </c>
      <c r="BJ146" s="12" t="e">
        <f>VLOOKUP($A146,Sheet1!$B$5:$BB$428,BJ$4,FALSE)</f>
        <v>#REF!</v>
      </c>
      <c r="BK146" s="12" t="e">
        <f>VLOOKUP($A146,Sheet1!$B$5:$BB$428,BK$4,FALSE)</f>
        <v>#REF!</v>
      </c>
      <c r="BL146" s="12" t="e">
        <f>VLOOKUP($A146,Sheet1!$B$5:$BB$428,BL$4,FALSE)</f>
        <v>#REF!</v>
      </c>
      <c r="BM146" s="12" t="e">
        <f>VLOOKUP($A146,Sheet1!$B$5:$BB$428,BM$4,FALSE)</f>
        <v>#REF!</v>
      </c>
      <c r="BN146" s="12" t="e">
        <f>VLOOKUP($A146,Sheet1!$B$5:$BB$428,BN$4,FALSE)</f>
        <v>#REF!</v>
      </c>
      <c r="BO146" s="12" t="e">
        <f>VLOOKUP($A146,Sheet1!$B$5:$BB$428,BO$4,FALSE)</f>
        <v>#REF!</v>
      </c>
      <c r="BP146" s="12" t="e">
        <f>VLOOKUP($A146,Sheet1!$B$5:$BB$428,BP$4,FALSE)</f>
        <v>#REF!</v>
      </c>
      <c r="BQ146" s="12" t="e">
        <f>VLOOKUP($A146,Sheet1!$B$5:$BB$428,BQ$4,FALSE)</f>
        <v>#REF!</v>
      </c>
      <c r="BR146" s="12" t="e">
        <f>VLOOKUP($A146,Sheet1!$B$5:$BB$428,BR$4,FALSE)</f>
        <v>#REF!</v>
      </c>
      <c r="BS146" s="12" t="e">
        <f>VLOOKUP($A146,Sheet1!$B$5:$BB$428,BS$4,FALSE)</f>
        <v>#REF!</v>
      </c>
      <c r="BT146" s="12" t="e">
        <f>VLOOKUP($A146,Sheet1!$B$5:$BB$428,BT$4,FALSE)</f>
        <v>#REF!</v>
      </c>
      <c r="BU146" s="12" t="e">
        <f>VLOOKUP($A146,Sheet1!$B$5:$BB$428,BU$4,FALSE)</f>
        <v>#REF!</v>
      </c>
    </row>
    <row r="147" spans="1:73" x14ac:dyDescent="0.3">
      <c r="A147" t="s">
        <v>432</v>
      </c>
      <c r="B147" t="str">
        <f>VLOOKUP(A147,classifications!A$3:C$336,3,FALSE)</f>
        <v>Predominantly Urban</v>
      </c>
      <c r="D147" s="12">
        <f>VLOOKUP($A147,Sheet1!$B$5:$AZ$428,2,FALSE)</f>
        <v>750683</v>
      </c>
      <c r="E147" s="12">
        <f>VLOOKUP($A147,Sheet1!$B$5:$AZ$428,3,FALSE)</f>
        <v>8406</v>
      </c>
      <c r="F147" s="12">
        <f>VLOOKUP($A147,Sheet1!$B$5:$AZ$428,4,FALSE)</f>
        <v>3818</v>
      </c>
      <c r="G147" s="12">
        <f>VLOOKUP($A147,Sheet1!$B$5:$AZ$428,5,FALSE)</f>
        <v>35484</v>
      </c>
      <c r="H147" s="12">
        <f>VLOOKUP($A147,Sheet1!$B$5:$AZ$428,6,FALSE)</f>
        <v>36596</v>
      </c>
      <c r="I147" s="12">
        <f>VLOOKUP($A147,Sheet1!$B$5:$AZ$428,7,FALSE)</f>
        <v>757566</v>
      </c>
      <c r="J147" s="12">
        <f>VLOOKUP($A147,Sheet1!$B$5:$AZ$428,8,FALSE)</f>
        <v>6597</v>
      </c>
      <c r="K147" s="12">
        <f>VLOOKUP($A147,Sheet1!$B$5:$AZ$428,9,FALSE)</f>
        <v>5103</v>
      </c>
      <c r="L147" s="12">
        <f>VLOOKUP($A147,Sheet1!$B$5:$AZ$428,10,FALSE)</f>
        <v>39048</v>
      </c>
      <c r="M147" s="12">
        <f>VLOOKUP($A147,Sheet1!$B$5:$AZ$428,11,FALSE)</f>
        <v>37651</v>
      </c>
      <c r="N147" s="12">
        <f>VLOOKUP($A147,Sheet1!$B$5:$AZ$428,12,FALSE)</f>
        <v>760894</v>
      </c>
      <c r="O147" s="12">
        <f>VLOOKUP($A147,Sheet1!$B$5:$AZ$428,13,FALSE)</f>
        <v>6411</v>
      </c>
      <c r="P147" s="12">
        <f>VLOOKUP($A147,Sheet1!$B$5:$AZ$428,14,FALSE)</f>
        <v>5216</v>
      </c>
      <c r="Q147" s="12">
        <f>VLOOKUP($A147,Sheet1!$B$5:$AZ$428,15,FALSE)</f>
        <v>35829</v>
      </c>
      <c r="R147" s="12">
        <f>VLOOKUP($A147,Sheet1!$B$5:$AZ$428,16,FALSE)</f>
        <v>37360</v>
      </c>
      <c r="S147" s="12">
        <f>VLOOKUP($A147,Sheet1!$B$5:$AZ$428,17,FALSE)</f>
        <v>765430</v>
      </c>
      <c r="T147" s="12">
        <f>VLOOKUP($A147,Sheet1!$B$5:$AZ$428,18,FALSE)</f>
        <v>7844</v>
      </c>
      <c r="U147" s="12">
        <f>VLOOKUP($A147,Sheet1!$B$5:$AZ$428,19,FALSE)</f>
        <v>6750</v>
      </c>
      <c r="V147" s="12">
        <f>VLOOKUP($A147,Sheet1!$B$5:$AZ$428,20,FALSE)</f>
        <v>37868</v>
      </c>
      <c r="W147" s="12">
        <f>VLOOKUP($A147,Sheet1!$B$5:$AZ$428,21,FALSE)</f>
        <v>38172</v>
      </c>
      <c r="X147" s="12">
        <f>VLOOKUP($A147,Sheet1!$B$5:$AZ$428,22,FALSE)</f>
        <v>773213</v>
      </c>
      <c r="Y147" s="12">
        <f>VLOOKUP($A147,Sheet1!$B$5:$AZ$428,23,FALSE)</f>
        <v>8828</v>
      </c>
      <c r="Z147" s="12">
        <f>VLOOKUP($A147,Sheet1!$B$5:$AZ$428,24,FALSE)</f>
        <v>5198</v>
      </c>
      <c r="AA147" s="12">
        <f>VLOOKUP($A147,Sheet1!$B$5:$AZ$428,25,FALSE)</f>
        <v>38189</v>
      </c>
      <c r="AB147" s="12">
        <f>VLOOKUP($A147,Sheet1!$B$5:$AZ$428,26,FALSE)</f>
        <v>37648</v>
      </c>
      <c r="AC147" s="12">
        <f>VLOOKUP($A147,Sheet1!$B$5:$AZ$428,27,FALSE)</f>
        <v>781087</v>
      </c>
      <c r="AD147" s="12">
        <f>VLOOKUP($A147,Sheet1!$B$5:$AZ$428,28,FALSE)</f>
        <v>9590</v>
      </c>
      <c r="AE147" s="12">
        <f>VLOOKUP($A147,Sheet1!$B$5:$AZ$428,29,FALSE)</f>
        <v>5993</v>
      </c>
      <c r="AF147" s="12">
        <f>VLOOKUP($A147,Sheet1!$B$5:$AZ$428,30,FALSE)</f>
        <v>38149</v>
      </c>
      <c r="AG147" s="12">
        <f>VLOOKUP($A147,Sheet1!$B$5:$AZ$428,31,FALSE)</f>
        <v>37749</v>
      </c>
      <c r="AH147" s="12">
        <f>VLOOKUP($A147,Sheet1!$B$5:$AZ$428,32,FALSE)</f>
        <v>784846</v>
      </c>
      <c r="AI147" s="12">
        <f>VLOOKUP($A147,Sheet1!$B$5:$AZ$428,33,FALSE)</f>
        <v>8115</v>
      </c>
      <c r="AJ147" s="12">
        <f>VLOOKUP($A147,Sheet1!$B$5:$AZ$428,34,FALSE)</f>
        <v>6252</v>
      </c>
      <c r="AK147" s="12">
        <f>VLOOKUP($A147,Sheet1!$B$5:$AZ$428,35,FALSE)</f>
        <v>43102</v>
      </c>
      <c r="AL147" s="12">
        <f>VLOOKUP($A147,Sheet1!$B$5:$AZ$428,36,FALSE)</f>
        <v>44594</v>
      </c>
      <c r="AM147" s="12">
        <f>VLOOKUP($A147,Sheet1!$B$5:$AZ$428,37,FALSE)</f>
        <v>789194</v>
      </c>
      <c r="AN147" s="12">
        <f>VLOOKUP($A147,Sheet1!$B$5:$AZ$428,38,FALSE)</f>
        <v>9740</v>
      </c>
      <c r="AO147" s="12">
        <f>VLOOKUP($A147,Sheet1!$B$5:$AZ$428,39,FALSE)</f>
        <v>5608</v>
      </c>
      <c r="AP147" s="12">
        <f>VLOOKUP($A147,Sheet1!$B$5:$AZ$428,40,FALSE)</f>
        <v>43560</v>
      </c>
      <c r="AQ147" s="12">
        <f>VLOOKUP($A147,Sheet1!$B$5:$AZ$428,41,FALSE)</f>
        <v>46078</v>
      </c>
      <c r="AR147" s="12">
        <f>VLOOKUP($A147,Sheet1!$B$5:$AZ$428,42,FALSE)</f>
        <v>793139</v>
      </c>
      <c r="AS147" s="12">
        <f>VLOOKUP($A147,Sheet1!$B$5:$AZ$428,43,FALSE)</f>
        <v>9545</v>
      </c>
      <c r="AT147" s="12">
        <f>VLOOKUP($A147,Sheet1!$B$5:$AZ$428,44,FALSE)</f>
        <v>7224</v>
      </c>
      <c r="AU147" s="12">
        <f>VLOOKUP($A147,Sheet1!$B$5:$AZ$428,45,FALSE)</f>
        <v>46542</v>
      </c>
      <c r="AV147" s="12">
        <f>VLOOKUP($A147,Sheet1!$B$5:$AZ$428,46,FALSE)</f>
        <v>47795</v>
      </c>
      <c r="AW147" s="12">
        <f>VLOOKUP($A147,Sheet1!$B$5:$AZ$428,47,FALSE)</f>
        <v>798786</v>
      </c>
      <c r="AX147" s="12">
        <f>VLOOKUP($A147,Sheet1!$B$5:$AZ$428,48,FALSE)</f>
        <v>10225</v>
      </c>
      <c r="AY147" s="12">
        <f>VLOOKUP($A147,Sheet1!$B$5:$AZ$428,49,FALSE)</f>
        <v>5483</v>
      </c>
      <c r="AZ147" s="12">
        <f>VLOOKUP($A147,Sheet1!$B$5:$AZ$428,50,FALSE)</f>
        <v>42596</v>
      </c>
      <c r="BA147" s="12">
        <f>VLOOKUP($A147,Sheet1!$B$5:$AZ$428,51,FALSE)</f>
        <v>43384</v>
      </c>
      <c r="BB147" s="12">
        <f>VLOOKUP($A147,Sheet1!$B$5:$BB$428,BB$4,FALSE)</f>
        <v>0</v>
      </c>
      <c r="BC147" s="12">
        <f>VLOOKUP($A147,Sheet1!$B$5:$BB$428,BC$4,FALSE)</f>
        <v>0</v>
      </c>
      <c r="BD147" s="12" t="e">
        <f>VLOOKUP($A147,Sheet1!$B$5:$BB$428,BD$4,FALSE)</f>
        <v>#REF!</v>
      </c>
      <c r="BE147" s="12" t="e">
        <f>VLOOKUP($A147,Sheet1!$B$5:$BB$428,BE$4,FALSE)</f>
        <v>#REF!</v>
      </c>
      <c r="BF147" s="12" t="e">
        <f>VLOOKUP($A147,Sheet1!$B$5:$BB$428,BF$4,FALSE)</f>
        <v>#REF!</v>
      </c>
      <c r="BG147" s="12" t="e">
        <f>VLOOKUP($A147,Sheet1!$B$5:$BB$428,BG$4,FALSE)</f>
        <v>#REF!</v>
      </c>
      <c r="BH147" s="12" t="e">
        <f>VLOOKUP($A147,Sheet1!$B$5:$BB$428,BH$4,FALSE)</f>
        <v>#REF!</v>
      </c>
      <c r="BI147" s="12" t="e">
        <f>VLOOKUP($A147,Sheet1!$B$5:$BB$428,BI$4,FALSE)</f>
        <v>#REF!</v>
      </c>
      <c r="BJ147" s="12" t="e">
        <f>VLOOKUP($A147,Sheet1!$B$5:$BB$428,BJ$4,FALSE)</f>
        <v>#REF!</v>
      </c>
      <c r="BK147" s="12" t="e">
        <f>VLOOKUP($A147,Sheet1!$B$5:$BB$428,BK$4,FALSE)</f>
        <v>#REF!</v>
      </c>
      <c r="BL147" s="12" t="e">
        <f>VLOOKUP($A147,Sheet1!$B$5:$BB$428,BL$4,FALSE)</f>
        <v>#REF!</v>
      </c>
      <c r="BM147" s="12" t="e">
        <f>VLOOKUP($A147,Sheet1!$B$5:$BB$428,BM$4,FALSE)</f>
        <v>#REF!</v>
      </c>
      <c r="BN147" s="12" t="e">
        <f>VLOOKUP($A147,Sheet1!$B$5:$BB$428,BN$4,FALSE)</f>
        <v>#REF!</v>
      </c>
      <c r="BO147" s="12" t="e">
        <f>VLOOKUP($A147,Sheet1!$B$5:$BB$428,BO$4,FALSE)</f>
        <v>#REF!</v>
      </c>
      <c r="BP147" s="12" t="e">
        <f>VLOOKUP($A147,Sheet1!$B$5:$BB$428,BP$4,FALSE)</f>
        <v>#REF!</v>
      </c>
      <c r="BQ147" s="12" t="e">
        <f>VLOOKUP($A147,Sheet1!$B$5:$BB$428,BQ$4,FALSE)</f>
        <v>#REF!</v>
      </c>
      <c r="BR147" s="12" t="e">
        <f>VLOOKUP($A147,Sheet1!$B$5:$BB$428,BR$4,FALSE)</f>
        <v>#REF!</v>
      </c>
      <c r="BS147" s="12" t="e">
        <f>VLOOKUP($A147,Sheet1!$B$5:$BB$428,BS$4,FALSE)</f>
        <v>#REF!</v>
      </c>
      <c r="BT147" s="12" t="e">
        <f>VLOOKUP($A147,Sheet1!$B$5:$BB$428,BT$4,FALSE)</f>
        <v>#REF!</v>
      </c>
      <c r="BU147" s="12" t="e">
        <f>VLOOKUP($A147,Sheet1!$B$5:$BB$428,BU$4,FALSE)</f>
        <v>#REF!</v>
      </c>
    </row>
    <row r="148" spans="1:73" x14ac:dyDescent="0.3">
      <c r="A148" t="s">
        <v>434</v>
      </c>
      <c r="B148" t="str">
        <f>VLOOKUP(A148,classifications!A$3:C$336,3,FALSE)</f>
        <v>Predominantly Urban</v>
      </c>
      <c r="D148" s="12">
        <f>VLOOKUP($A148,Sheet1!$B$5:$AZ$428,2,FALSE)</f>
        <v>329627</v>
      </c>
      <c r="E148" s="12">
        <f>VLOOKUP($A148,Sheet1!$B$5:$AZ$428,3,FALSE)</f>
        <v>6710</v>
      </c>
      <c r="F148" s="12">
        <f>VLOOKUP($A148,Sheet1!$B$5:$AZ$428,4,FALSE)</f>
        <v>3435</v>
      </c>
      <c r="G148" s="12">
        <f>VLOOKUP($A148,Sheet1!$B$5:$AZ$428,5,FALSE)</f>
        <v>15108</v>
      </c>
      <c r="H148" s="12">
        <f>VLOOKUP($A148,Sheet1!$B$5:$AZ$428,6,FALSE)</f>
        <v>17866</v>
      </c>
      <c r="I148" s="12">
        <f>VLOOKUP($A148,Sheet1!$B$5:$AZ$428,7,FALSE)</f>
        <v>332067</v>
      </c>
      <c r="J148" s="12">
        <f>VLOOKUP($A148,Sheet1!$B$5:$AZ$428,8,FALSE)</f>
        <v>5330</v>
      </c>
      <c r="K148" s="12">
        <f>VLOOKUP($A148,Sheet1!$B$5:$AZ$428,9,FALSE)</f>
        <v>3680</v>
      </c>
      <c r="L148" s="12">
        <f>VLOOKUP($A148,Sheet1!$B$5:$AZ$428,10,FALSE)</f>
        <v>16807</v>
      </c>
      <c r="M148" s="12">
        <f>VLOOKUP($A148,Sheet1!$B$5:$AZ$428,11,FALSE)</f>
        <v>19118</v>
      </c>
      <c r="N148" s="12">
        <f>VLOOKUP($A148,Sheet1!$B$5:$AZ$428,12,FALSE)</f>
        <v>334631</v>
      </c>
      <c r="O148" s="12">
        <f>VLOOKUP($A148,Sheet1!$B$5:$AZ$428,13,FALSE)</f>
        <v>6312</v>
      </c>
      <c r="P148" s="12">
        <f>VLOOKUP($A148,Sheet1!$B$5:$AZ$428,14,FALSE)</f>
        <v>3595</v>
      </c>
      <c r="Q148" s="12">
        <f>VLOOKUP($A148,Sheet1!$B$5:$AZ$428,15,FALSE)</f>
        <v>15842</v>
      </c>
      <c r="R148" s="12">
        <f>VLOOKUP($A148,Sheet1!$B$5:$AZ$428,16,FALSE)</f>
        <v>18714</v>
      </c>
      <c r="S148" s="12">
        <f>VLOOKUP($A148,Sheet1!$B$5:$AZ$428,17,FALSE)</f>
        <v>338491</v>
      </c>
      <c r="T148" s="12">
        <f>VLOOKUP($A148,Sheet1!$B$5:$AZ$428,18,FALSE)</f>
        <v>6945</v>
      </c>
      <c r="U148" s="12">
        <f>VLOOKUP($A148,Sheet1!$B$5:$AZ$428,19,FALSE)</f>
        <v>2925</v>
      </c>
      <c r="V148" s="12">
        <f>VLOOKUP($A148,Sheet1!$B$5:$AZ$428,20,FALSE)</f>
        <v>16607</v>
      </c>
      <c r="W148" s="12">
        <f>VLOOKUP($A148,Sheet1!$B$5:$AZ$428,21,FALSE)</f>
        <v>19507</v>
      </c>
      <c r="X148" s="12">
        <f>VLOOKUP($A148,Sheet1!$B$5:$AZ$428,22,FALSE)</f>
        <v>344036</v>
      </c>
      <c r="Y148" s="12">
        <f>VLOOKUP($A148,Sheet1!$B$5:$AZ$428,23,FALSE)</f>
        <v>8149</v>
      </c>
      <c r="Z148" s="12">
        <f>VLOOKUP($A148,Sheet1!$B$5:$AZ$428,24,FALSE)</f>
        <v>2902</v>
      </c>
      <c r="AA148" s="12">
        <f>VLOOKUP($A148,Sheet1!$B$5:$AZ$428,25,FALSE)</f>
        <v>16832</v>
      </c>
      <c r="AB148" s="12">
        <f>VLOOKUP($A148,Sheet1!$B$5:$AZ$428,26,FALSE)</f>
        <v>19098</v>
      </c>
      <c r="AC148" s="12">
        <f>VLOOKUP($A148,Sheet1!$B$5:$AZ$428,27,FALSE)</f>
        <v>349513</v>
      </c>
      <c r="AD148" s="12">
        <f>VLOOKUP($A148,Sheet1!$B$5:$AZ$428,28,FALSE)</f>
        <v>7908</v>
      </c>
      <c r="AE148" s="12">
        <f>VLOOKUP($A148,Sheet1!$B$5:$AZ$428,29,FALSE)</f>
        <v>2857</v>
      </c>
      <c r="AF148" s="12">
        <f>VLOOKUP($A148,Sheet1!$B$5:$AZ$428,30,FALSE)</f>
        <v>17124</v>
      </c>
      <c r="AG148" s="12">
        <f>VLOOKUP($A148,Sheet1!$B$5:$AZ$428,31,FALSE)</f>
        <v>19359</v>
      </c>
      <c r="AH148" s="12">
        <f>VLOOKUP($A148,Sheet1!$B$5:$AZ$428,32,FALSE)</f>
        <v>353540</v>
      </c>
      <c r="AI148" s="12">
        <f>VLOOKUP($A148,Sheet1!$B$5:$AZ$428,33,FALSE)</f>
        <v>6873</v>
      </c>
      <c r="AJ148" s="12">
        <f>VLOOKUP($A148,Sheet1!$B$5:$AZ$428,34,FALSE)</f>
        <v>2600</v>
      </c>
      <c r="AK148" s="12">
        <f>VLOOKUP($A148,Sheet1!$B$5:$AZ$428,35,FALSE)</f>
        <v>21043</v>
      </c>
      <c r="AL148" s="12">
        <f>VLOOKUP($A148,Sheet1!$B$5:$AZ$428,36,FALSE)</f>
        <v>23668</v>
      </c>
      <c r="AM148" s="12">
        <f>VLOOKUP($A148,Sheet1!$B$5:$AZ$428,37,FALSE)</f>
        <v>355218</v>
      </c>
      <c r="AN148" s="12">
        <f>VLOOKUP($A148,Sheet1!$B$5:$AZ$428,38,FALSE)</f>
        <v>7768</v>
      </c>
      <c r="AO148" s="12">
        <f>VLOOKUP($A148,Sheet1!$B$5:$AZ$428,39,FALSE)</f>
        <v>4746</v>
      </c>
      <c r="AP148" s="12">
        <f>VLOOKUP($A148,Sheet1!$B$5:$AZ$428,40,FALSE)</f>
        <v>21542</v>
      </c>
      <c r="AQ148" s="12">
        <f>VLOOKUP($A148,Sheet1!$B$5:$AZ$428,41,FALSE)</f>
        <v>25127</v>
      </c>
      <c r="AR148" s="12">
        <f>VLOOKUP($A148,Sheet1!$B$5:$AZ$428,42,FALSE)</f>
        <v>354224</v>
      </c>
      <c r="AS148" s="12">
        <f>VLOOKUP($A148,Sheet1!$B$5:$AZ$428,43,FALSE)</f>
        <v>7287</v>
      </c>
      <c r="AT148" s="12">
        <f>VLOOKUP($A148,Sheet1!$B$5:$AZ$428,44,FALSE)</f>
        <v>4142</v>
      </c>
      <c r="AU148" s="12">
        <f>VLOOKUP($A148,Sheet1!$B$5:$AZ$428,45,FALSE)</f>
        <v>21211</v>
      </c>
      <c r="AV148" s="12">
        <f>VLOOKUP($A148,Sheet1!$B$5:$AZ$428,46,FALSE)</f>
        <v>27498</v>
      </c>
      <c r="AW148" s="12">
        <f>VLOOKUP($A148,Sheet1!$B$5:$AZ$428,47,FALSE)</f>
        <v>354036</v>
      </c>
      <c r="AX148" s="12">
        <f>VLOOKUP($A148,Sheet1!$B$5:$AZ$428,48,FALSE)</f>
        <v>7544</v>
      </c>
      <c r="AY148" s="12">
        <f>VLOOKUP($A148,Sheet1!$B$5:$AZ$428,49,FALSE)</f>
        <v>3311</v>
      </c>
      <c r="AZ148" s="12">
        <f>VLOOKUP($A148,Sheet1!$B$5:$AZ$428,50,FALSE)</f>
        <v>18931</v>
      </c>
      <c r="BA148" s="12">
        <f>VLOOKUP($A148,Sheet1!$B$5:$AZ$428,51,FALSE)</f>
        <v>25037</v>
      </c>
      <c r="BB148" s="12">
        <f>VLOOKUP($A148,Sheet1!$B$5:$BB$428,BB$4,FALSE)</f>
        <v>0</v>
      </c>
      <c r="BC148" s="12">
        <f>VLOOKUP($A148,Sheet1!$B$5:$BB$428,BC$4,FALSE)</f>
        <v>0</v>
      </c>
      <c r="BD148" s="12" t="e">
        <f>VLOOKUP($A148,Sheet1!$B$5:$BB$428,BD$4,FALSE)</f>
        <v>#REF!</v>
      </c>
      <c r="BE148" s="12" t="e">
        <f>VLOOKUP($A148,Sheet1!$B$5:$BB$428,BE$4,FALSE)</f>
        <v>#REF!</v>
      </c>
      <c r="BF148" s="12" t="e">
        <f>VLOOKUP($A148,Sheet1!$B$5:$BB$428,BF$4,FALSE)</f>
        <v>#REF!</v>
      </c>
      <c r="BG148" s="12" t="e">
        <f>VLOOKUP($A148,Sheet1!$B$5:$BB$428,BG$4,FALSE)</f>
        <v>#REF!</v>
      </c>
      <c r="BH148" s="12" t="e">
        <f>VLOOKUP($A148,Sheet1!$B$5:$BB$428,BH$4,FALSE)</f>
        <v>#REF!</v>
      </c>
      <c r="BI148" s="12" t="e">
        <f>VLOOKUP($A148,Sheet1!$B$5:$BB$428,BI$4,FALSE)</f>
        <v>#REF!</v>
      </c>
      <c r="BJ148" s="12" t="e">
        <f>VLOOKUP($A148,Sheet1!$B$5:$BB$428,BJ$4,FALSE)</f>
        <v>#REF!</v>
      </c>
      <c r="BK148" s="12" t="e">
        <f>VLOOKUP($A148,Sheet1!$B$5:$BB$428,BK$4,FALSE)</f>
        <v>#REF!</v>
      </c>
      <c r="BL148" s="12" t="e">
        <f>VLOOKUP($A148,Sheet1!$B$5:$BB$428,BL$4,FALSE)</f>
        <v>#REF!</v>
      </c>
      <c r="BM148" s="12" t="e">
        <f>VLOOKUP($A148,Sheet1!$B$5:$BB$428,BM$4,FALSE)</f>
        <v>#REF!</v>
      </c>
      <c r="BN148" s="12" t="e">
        <f>VLOOKUP($A148,Sheet1!$B$5:$BB$428,BN$4,FALSE)</f>
        <v>#REF!</v>
      </c>
      <c r="BO148" s="12" t="e">
        <f>VLOOKUP($A148,Sheet1!$B$5:$BB$428,BO$4,FALSE)</f>
        <v>#REF!</v>
      </c>
      <c r="BP148" s="12" t="e">
        <f>VLOOKUP($A148,Sheet1!$B$5:$BB$428,BP$4,FALSE)</f>
        <v>#REF!</v>
      </c>
      <c r="BQ148" s="12" t="e">
        <f>VLOOKUP($A148,Sheet1!$B$5:$BB$428,BQ$4,FALSE)</f>
        <v>#REF!</v>
      </c>
      <c r="BR148" s="12" t="e">
        <f>VLOOKUP($A148,Sheet1!$B$5:$BB$428,BR$4,FALSE)</f>
        <v>#REF!</v>
      </c>
      <c r="BS148" s="12" t="e">
        <f>VLOOKUP($A148,Sheet1!$B$5:$BB$428,BS$4,FALSE)</f>
        <v>#REF!</v>
      </c>
      <c r="BT148" s="12" t="e">
        <f>VLOOKUP($A148,Sheet1!$B$5:$BB$428,BT$4,FALSE)</f>
        <v>#REF!</v>
      </c>
      <c r="BU148" s="12" t="e">
        <f>VLOOKUP($A148,Sheet1!$B$5:$BB$428,BU$4,FALSE)</f>
        <v>#REF!</v>
      </c>
    </row>
    <row r="149" spans="1:73" x14ac:dyDescent="0.3">
      <c r="A149" t="s">
        <v>436</v>
      </c>
      <c r="B149" t="str">
        <f>VLOOKUP(A149,classifications!A$3:C$336,3,FALSE)</f>
        <v>Urban with Significant Rural</v>
      </c>
      <c r="D149" s="12">
        <f>VLOOKUP($A149,Sheet1!$B$5:$AZ$428,2,FALSE)</f>
        <v>97584</v>
      </c>
      <c r="E149" s="12">
        <f>VLOOKUP($A149,Sheet1!$B$5:$AZ$428,3,FALSE)</f>
        <v>420</v>
      </c>
      <c r="F149" s="12">
        <f>VLOOKUP($A149,Sheet1!$B$5:$AZ$428,4,FALSE)</f>
        <v>230</v>
      </c>
      <c r="G149" s="12">
        <f>VLOOKUP($A149,Sheet1!$B$5:$AZ$428,5,FALSE)</f>
        <v>5026</v>
      </c>
      <c r="H149" s="12">
        <f>VLOOKUP($A149,Sheet1!$B$5:$AZ$428,6,FALSE)</f>
        <v>4344</v>
      </c>
      <c r="I149" s="12">
        <f>VLOOKUP($A149,Sheet1!$B$5:$AZ$428,7,FALSE)</f>
        <v>98695</v>
      </c>
      <c r="J149" s="12">
        <f>VLOOKUP($A149,Sheet1!$B$5:$AZ$428,8,FALSE)</f>
        <v>332</v>
      </c>
      <c r="K149" s="12">
        <f>VLOOKUP($A149,Sheet1!$B$5:$AZ$428,9,FALSE)</f>
        <v>390</v>
      </c>
      <c r="L149" s="12">
        <f>VLOOKUP($A149,Sheet1!$B$5:$AZ$428,10,FALSE)</f>
        <v>5756</v>
      </c>
      <c r="M149" s="12">
        <f>VLOOKUP($A149,Sheet1!$B$5:$AZ$428,11,FALSE)</f>
        <v>4722</v>
      </c>
      <c r="N149" s="12">
        <f>VLOOKUP($A149,Sheet1!$B$5:$AZ$428,12,FALSE)</f>
        <v>99626</v>
      </c>
      <c r="O149" s="12">
        <f>VLOOKUP($A149,Sheet1!$B$5:$AZ$428,13,FALSE)</f>
        <v>268</v>
      </c>
      <c r="P149" s="12">
        <f>VLOOKUP($A149,Sheet1!$B$5:$AZ$428,14,FALSE)</f>
        <v>233</v>
      </c>
      <c r="Q149" s="12">
        <f>VLOOKUP($A149,Sheet1!$B$5:$AZ$428,15,FALSE)</f>
        <v>5581</v>
      </c>
      <c r="R149" s="12">
        <f>VLOOKUP($A149,Sheet1!$B$5:$AZ$428,16,FALSE)</f>
        <v>4465</v>
      </c>
      <c r="S149" s="12">
        <f>VLOOKUP($A149,Sheet1!$B$5:$AZ$428,17,FALSE)</f>
        <v>100428</v>
      </c>
      <c r="T149" s="12">
        <f>VLOOKUP($A149,Sheet1!$B$5:$AZ$428,18,FALSE)</f>
        <v>325</v>
      </c>
      <c r="U149" s="12">
        <f>VLOOKUP($A149,Sheet1!$B$5:$AZ$428,19,FALSE)</f>
        <v>200</v>
      </c>
      <c r="V149" s="12">
        <f>VLOOKUP($A149,Sheet1!$B$5:$AZ$428,20,FALSE)</f>
        <v>5768</v>
      </c>
      <c r="W149" s="12">
        <f>VLOOKUP($A149,Sheet1!$B$5:$AZ$428,21,FALSE)</f>
        <v>5063</v>
      </c>
      <c r="X149" s="12">
        <f>VLOOKUP($A149,Sheet1!$B$5:$AZ$428,22,FALSE)</f>
        <v>100898</v>
      </c>
      <c r="Y149" s="12">
        <f>VLOOKUP($A149,Sheet1!$B$5:$AZ$428,23,FALSE)</f>
        <v>317</v>
      </c>
      <c r="Z149" s="12">
        <f>VLOOKUP($A149,Sheet1!$B$5:$AZ$428,24,FALSE)</f>
        <v>209</v>
      </c>
      <c r="AA149" s="12">
        <f>VLOOKUP($A149,Sheet1!$B$5:$AZ$428,25,FALSE)</f>
        <v>5428</v>
      </c>
      <c r="AB149" s="12">
        <f>VLOOKUP($A149,Sheet1!$B$5:$AZ$428,26,FALSE)</f>
        <v>4880</v>
      </c>
      <c r="AC149" s="12">
        <f>VLOOKUP($A149,Sheet1!$B$5:$AZ$428,27,FALSE)</f>
        <v>101631</v>
      </c>
      <c r="AD149" s="12">
        <f>VLOOKUP($A149,Sheet1!$B$5:$AZ$428,28,FALSE)</f>
        <v>353</v>
      </c>
      <c r="AE149" s="12">
        <f>VLOOKUP($A149,Sheet1!$B$5:$AZ$428,29,FALSE)</f>
        <v>174</v>
      </c>
      <c r="AF149" s="12">
        <f>VLOOKUP($A149,Sheet1!$B$5:$AZ$428,30,FALSE)</f>
        <v>5771</v>
      </c>
      <c r="AG149" s="12">
        <f>VLOOKUP($A149,Sheet1!$B$5:$AZ$428,31,FALSE)</f>
        <v>4972</v>
      </c>
      <c r="AH149" s="12">
        <f>VLOOKUP($A149,Sheet1!$B$5:$AZ$428,32,FALSE)</f>
        <v>102257</v>
      </c>
      <c r="AI149" s="12">
        <f>VLOOKUP($A149,Sheet1!$B$5:$AZ$428,33,FALSE)</f>
        <v>329</v>
      </c>
      <c r="AJ149" s="12">
        <f>VLOOKUP($A149,Sheet1!$B$5:$AZ$428,34,FALSE)</f>
        <v>198</v>
      </c>
      <c r="AK149" s="12">
        <f>VLOOKUP($A149,Sheet1!$B$5:$AZ$428,35,FALSE)</f>
        <v>5771</v>
      </c>
      <c r="AL149" s="12">
        <f>VLOOKUP($A149,Sheet1!$B$5:$AZ$428,36,FALSE)</f>
        <v>5072</v>
      </c>
      <c r="AM149" s="12">
        <f>VLOOKUP($A149,Sheet1!$B$5:$AZ$428,37,FALSE)</f>
        <v>102744</v>
      </c>
      <c r="AN149" s="12">
        <f>VLOOKUP($A149,Sheet1!$B$5:$AZ$428,38,FALSE)</f>
        <v>372</v>
      </c>
      <c r="AO149" s="12">
        <f>VLOOKUP($A149,Sheet1!$B$5:$AZ$428,39,FALSE)</f>
        <v>248</v>
      </c>
      <c r="AP149" s="12">
        <f>VLOOKUP($A149,Sheet1!$B$5:$AZ$428,40,FALSE)</f>
        <v>5846</v>
      </c>
      <c r="AQ149" s="12">
        <f>VLOOKUP($A149,Sheet1!$B$5:$AZ$428,41,FALSE)</f>
        <v>5224</v>
      </c>
      <c r="AR149" s="12">
        <f>VLOOKUP($A149,Sheet1!$B$5:$AZ$428,42,FALSE)</f>
        <v>103268</v>
      </c>
      <c r="AS149" s="12">
        <f>VLOOKUP($A149,Sheet1!$B$5:$AZ$428,43,FALSE)</f>
        <v>296</v>
      </c>
      <c r="AT149" s="12">
        <f>VLOOKUP($A149,Sheet1!$B$5:$AZ$428,44,FALSE)</f>
        <v>239</v>
      </c>
      <c r="AU149" s="12">
        <f>VLOOKUP($A149,Sheet1!$B$5:$AZ$428,45,FALSE)</f>
        <v>6020</v>
      </c>
      <c r="AV149" s="12">
        <f>VLOOKUP($A149,Sheet1!$B$5:$AZ$428,46,FALSE)</f>
        <v>5165</v>
      </c>
      <c r="AW149" s="12">
        <f>VLOOKUP($A149,Sheet1!$B$5:$AZ$428,47,FALSE)</f>
        <v>103525</v>
      </c>
      <c r="AX149" s="12">
        <f>VLOOKUP($A149,Sheet1!$B$5:$AZ$428,48,FALSE)</f>
        <v>290</v>
      </c>
      <c r="AY149" s="12">
        <f>VLOOKUP($A149,Sheet1!$B$5:$AZ$428,49,FALSE)</f>
        <v>228</v>
      </c>
      <c r="AZ149" s="12">
        <f>VLOOKUP($A149,Sheet1!$B$5:$AZ$428,50,FALSE)</f>
        <v>5699</v>
      </c>
      <c r="BA149" s="12">
        <f>VLOOKUP($A149,Sheet1!$B$5:$AZ$428,51,FALSE)</f>
        <v>4983</v>
      </c>
      <c r="BB149" s="12">
        <f>VLOOKUP($A149,Sheet1!$B$5:$BB$428,BB$4,FALSE)</f>
        <v>0</v>
      </c>
      <c r="BC149" s="12">
        <f>VLOOKUP($A149,Sheet1!$B$5:$BB$428,BC$4,FALSE)</f>
        <v>0</v>
      </c>
      <c r="BD149" s="12" t="e">
        <f>VLOOKUP($A149,Sheet1!$B$5:$BB$428,BD$4,FALSE)</f>
        <v>#REF!</v>
      </c>
      <c r="BE149" s="12" t="e">
        <f>VLOOKUP($A149,Sheet1!$B$5:$BB$428,BE$4,FALSE)</f>
        <v>#REF!</v>
      </c>
      <c r="BF149" s="12" t="e">
        <f>VLOOKUP($A149,Sheet1!$B$5:$BB$428,BF$4,FALSE)</f>
        <v>#REF!</v>
      </c>
      <c r="BG149" s="12" t="e">
        <f>VLOOKUP($A149,Sheet1!$B$5:$BB$428,BG$4,FALSE)</f>
        <v>#REF!</v>
      </c>
      <c r="BH149" s="12" t="e">
        <f>VLOOKUP($A149,Sheet1!$B$5:$BB$428,BH$4,FALSE)</f>
        <v>#REF!</v>
      </c>
      <c r="BI149" s="12" t="e">
        <f>VLOOKUP($A149,Sheet1!$B$5:$BB$428,BI$4,FALSE)</f>
        <v>#REF!</v>
      </c>
      <c r="BJ149" s="12" t="e">
        <f>VLOOKUP($A149,Sheet1!$B$5:$BB$428,BJ$4,FALSE)</f>
        <v>#REF!</v>
      </c>
      <c r="BK149" s="12" t="e">
        <f>VLOOKUP($A149,Sheet1!$B$5:$BB$428,BK$4,FALSE)</f>
        <v>#REF!</v>
      </c>
      <c r="BL149" s="12" t="e">
        <f>VLOOKUP($A149,Sheet1!$B$5:$BB$428,BL$4,FALSE)</f>
        <v>#REF!</v>
      </c>
      <c r="BM149" s="12" t="e">
        <f>VLOOKUP($A149,Sheet1!$B$5:$BB$428,BM$4,FALSE)</f>
        <v>#REF!</v>
      </c>
      <c r="BN149" s="12" t="e">
        <f>VLOOKUP($A149,Sheet1!$B$5:$BB$428,BN$4,FALSE)</f>
        <v>#REF!</v>
      </c>
      <c r="BO149" s="12" t="e">
        <f>VLOOKUP($A149,Sheet1!$B$5:$BB$428,BO$4,FALSE)</f>
        <v>#REF!</v>
      </c>
      <c r="BP149" s="12" t="e">
        <f>VLOOKUP($A149,Sheet1!$B$5:$BB$428,BP$4,FALSE)</f>
        <v>#REF!</v>
      </c>
      <c r="BQ149" s="12" t="e">
        <f>VLOOKUP($A149,Sheet1!$B$5:$BB$428,BQ$4,FALSE)</f>
        <v>#REF!</v>
      </c>
      <c r="BR149" s="12" t="e">
        <f>VLOOKUP($A149,Sheet1!$B$5:$BB$428,BR$4,FALSE)</f>
        <v>#REF!</v>
      </c>
      <c r="BS149" s="12" t="e">
        <f>VLOOKUP($A149,Sheet1!$B$5:$BB$428,BS$4,FALSE)</f>
        <v>#REF!</v>
      </c>
      <c r="BT149" s="12" t="e">
        <f>VLOOKUP($A149,Sheet1!$B$5:$BB$428,BT$4,FALSE)</f>
        <v>#REF!</v>
      </c>
      <c r="BU149" s="12" t="e">
        <f>VLOOKUP($A149,Sheet1!$B$5:$BB$428,BU$4,FALSE)</f>
        <v>#REF!</v>
      </c>
    </row>
    <row r="150" spans="1:73" x14ac:dyDescent="0.3">
      <c r="A150" t="s">
        <v>438</v>
      </c>
      <c r="B150" t="str">
        <f>VLOOKUP(A150,classifications!A$3:C$336,3,FALSE)</f>
        <v>Predominantly Urban</v>
      </c>
      <c r="D150" s="12">
        <f>VLOOKUP($A150,Sheet1!$B$5:$AZ$428,2,FALSE)</f>
        <v>276938</v>
      </c>
      <c r="E150" s="12">
        <f>VLOOKUP($A150,Sheet1!$B$5:$AZ$428,3,FALSE)</f>
        <v>5411</v>
      </c>
      <c r="F150" s="12">
        <f>VLOOKUP($A150,Sheet1!$B$5:$AZ$428,4,FALSE)</f>
        <v>2736</v>
      </c>
      <c r="G150" s="12">
        <f>VLOOKUP($A150,Sheet1!$B$5:$AZ$428,5,FALSE)</f>
        <v>19406</v>
      </c>
      <c r="H150" s="12">
        <f>VLOOKUP($A150,Sheet1!$B$5:$AZ$428,6,FALSE)</f>
        <v>20762</v>
      </c>
      <c r="I150" s="12">
        <f>VLOOKUP($A150,Sheet1!$B$5:$AZ$428,7,FALSE)</f>
        <v>280705</v>
      </c>
      <c r="J150" s="12">
        <f>VLOOKUP($A150,Sheet1!$B$5:$AZ$428,8,FALSE)</f>
        <v>4697</v>
      </c>
      <c r="K150" s="12">
        <f>VLOOKUP($A150,Sheet1!$B$5:$AZ$428,9,FALSE)</f>
        <v>2940</v>
      </c>
      <c r="L150" s="12">
        <f>VLOOKUP($A150,Sheet1!$B$5:$AZ$428,10,FALSE)</f>
        <v>20756</v>
      </c>
      <c r="M150" s="12">
        <f>VLOOKUP($A150,Sheet1!$B$5:$AZ$428,11,FALSE)</f>
        <v>22201</v>
      </c>
      <c r="N150" s="12">
        <f>VLOOKUP($A150,Sheet1!$B$5:$AZ$428,12,FALSE)</f>
        <v>284956</v>
      </c>
      <c r="O150" s="12">
        <f>VLOOKUP($A150,Sheet1!$B$5:$AZ$428,13,FALSE)</f>
        <v>4255</v>
      </c>
      <c r="P150" s="12">
        <f>VLOOKUP($A150,Sheet1!$B$5:$AZ$428,14,FALSE)</f>
        <v>2226</v>
      </c>
      <c r="Q150" s="12">
        <f>VLOOKUP($A150,Sheet1!$B$5:$AZ$428,15,FALSE)</f>
        <v>21187</v>
      </c>
      <c r="R150" s="12">
        <f>VLOOKUP($A150,Sheet1!$B$5:$AZ$428,16,FALSE)</f>
        <v>22382</v>
      </c>
      <c r="S150" s="12">
        <f>VLOOKUP($A150,Sheet1!$B$5:$AZ$428,17,FALSE)</f>
        <v>290284</v>
      </c>
      <c r="T150" s="12">
        <f>VLOOKUP($A150,Sheet1!$B$5:$AZ$428,18,FALSE)</f>
        <v>5188</v>
      </c>
      <c r="U150" s="12">
        <f>VLOOKUP($A150,Sheet1!$B$5:$AZ$428,19,FALSE)</f>
        <v>2371</v>
      </c>
      <c r="V150" s="12">
        <f>VLOOKUP($A150,Sheet1!$B$5:$AZ$428,20,FALSE)</f>
        <v>22542</v>
      </c>
      <c r="W150" s="12">
        <f>VLOOKUP($A150,Sheet1!$B$5:$AZ$428,21,FALSE)</f>
        <v>23329</v>
      </c>
      <c r="X150" s="12">
        <f>VLOOKUP($A150,Sheet1!$B$5:$AZ$428,22,FALSE)</f>
        <v>294999</v>
      </c>
      <c r="Y150" s="12">
        <f>VLOOKUP($A150,Sheet1!$B$5:$AZ$428,23,FALSE)</f>
        <v>5366</v>
      </c>
      <c r="Z150" s="12">
        <f>VLOOKUP($A150,Sheet1!$B$5:$AZ$428,24,FALSE)</f>
        <v>2357</v>
      </c>
      <c r="AA150" s="12">
        <f>VLOOKUP($A150,Sheet1!$B$5:$AZ$428,25,FALSE)</f>
        <v>22879</v>
      </c>
      <c r="AB150" s="12">
        <f>VLOOKUP($A150,Sheet1!$B$5:$AZ$428,26,FALSE)</f>
        <v>24415</v>
      </c>
      <c r="AC150" s="12">
        <f>VLOOKUP($A150,Sheet1!$B$5:$AZ$428,27,FALSE)</f>
        <v>298903</v>
      </c>
      <c r="AD150" s="12">
        <f>VLOOKUP($A150,Sheet1!$B$5:$AZ$428,28,FALSE)</f>
        <v>5123</v>
      </c>
      <c r="AE150" s="12">
        <f>VLOOKUP($A150,Sheet1!$B$5:$AZ$428,29,FALSE)</f>
        <v>2666</v>
      </c>
      <c r="AF150" s="12">
        <f>VLOOKUP($A150,Sheet1!$B$5:$AZ$428,30,FALSE)</f>
        <v>22916</v>
      </c>
      <c r="AG150" s="12">
        <f>VLOOKUP($A150,Sheet1!$B$5:$AZ$428,31,FALSE)</f>
        <v>24809</v>
      </c>
      <c r="AH150" s="12">
        <f>VLOOKUP($A150,Sheet1!$B$5:$AZ$428,32,FALSE)</f>
        <v>301307</v>
      </c>
      <c r="AI150" s="12">
        <f>VLOOKUP($A150,Sheet1!$B$5:$AZ$428,33,FALSE)</f>
        <v>4741</v>
      </c>
      <c r="AJ150" s="12">
        <f>VLOOKUP($A150,Sheet1!$B$5:$AZ$428,34,FALSE)</f>
        <v>3196</v>
      </c>
      <c r="AK150" s="12">
        <f>VLOOKUP($A150,Sheet1!$B$5:$AZ$428,35,FALSE)</f>
        <v>24564</v>
      </c>
      <c r="AL150" s="12">
        <f>VLOOKUP($A150,Sheet1!$B$5:$AZ$428,36,FALSE)</f>
        <v>26959</v>
      </c>
      <c r="AM150" s="12">
        <f>VLOOKUP($A150,Sheet1!$B$5:$AZ$428,37,FALSE)</f>
        <v>303536</v>
      </c>
      <c r="AN150" s="12">
        <f>VLOOKUP($A150,Sheet1!$B$5:$AZ$428,38,FALSE)</f>
        <v>4818</v>
      </c>
      <c r="AO150" s="12">
        <f>VLOOKUP($A150,Sheet1!$B$5:$AZ$428,39,FALSE)</f>
        <v>2863</v>
      </c>
      <c r="AP150" s="12">
        <f>VLOOKUP($A150,Sheet1!$B$5:$AZ$428,40,FALSE)</f>
        <v>25064</v>
      </c>
      <c r="AQ150" s="12">
        <f>VLOOKUP($A150,Sheet1!$B$5:$AZ$428,41,FALSE)</f>
        <v>27812</v>
      </c>
      <c r="AR150" s="12">
        <f>VLOOKUP($A150,Sheet1!$B$5:$AZ$428,42,FALSE)</f>
        <v>305842</v>
      </c>
      <c r="AS150" s="12">
        <f>VLOOKUP($A150,Sheet1!$B$5:$AZ$428,43,FALSE)</f>
        <v>4651</v>
      </c>
      <c r="AT150" s="12">
        <f>VLOOKUP($A150,Sheet1!$B$5:$AZ$428,44,FALSE)</f>
        <v>3246</v>
      </c>
      <c r="AU150" s="12">
        <f>VLOOKUP($A150,Sheet1!$B$5:$AZ$428,45,FALSE)</f>
        <v>26730</v>
      </c>
      <c r="AV150" s="12">
        <f>VLOOKUP($A150,Sheet1!$B$5:$AZ$428,46,FALSE)</f>
        <v>28714</v>
      </c>
      <c r="AW150" s="12">
        <f>VLOOKUP($A150,Sheet1!$B$5:$AZ$428,47,FALSE)</f>
        <v>305309</v>
      </c>
      <c r="AX150" s="12">
        <f>VLOOKUP($A150,Sheet1!$B$5:$AZ$428,48,FALSE)</f>
        <v>4785</v>
      </c>
      <c r="AY150" s="12">
        <f>VLOOKUP($A150,Sheet1!$B$5:$AZ$428,49,FALSE)</f>
        <v>3364</v>
      </c>
      <c r="AZ150" s="12">
        <f>VLOOKUP($A150,Sheet1!$B$5:$AZ$428,50,FALSE)</f>
        <v>21843</v>
      </c>
      <c r="BA150" s="12">
        <f>VLOOKUP($A150,Sheet1!$B$5:$AZ$428,51,FALSE)</f>
        <v>26323</v>
      </c>
      <c r="BB150" s="12">
        <f>VLOOKUP($A150,Sheet1!$B$5:$BB$428,BB$4,FALSE)</f>
        <v>0</v>
      </c>
      <c r="BC150" s="12">
        <f>VLOOKUP($A150,Sheet1!$B$5:$BB$428,BC$4,FALSE)</f>
        <v>0</v>
      </c>
      <c r="BD150" s="12" t="e">
        <f>VLOOKUP($A150,Sheet1!$B$5:$BB$428,BD$4,FALSE)</f>
        <v>#REF!</v>
      </c>
      <c r="BE150" s="12" t="e">
        <f>VLOOKUP($A150,Sheet1!$B$5:$BB$428,BE$4,FALSE)</f>
        <v>#REF!</v>
      </c>
      <c r="BF150" s="12" t="e">
        <f>VLOOKUP($A150,Sheet1!$B$5:$BB$428,BF$4,FALSE)</f>
        <v>#REF!</v>
      </c>
      <c r="BG150" s="12" t="e">
        <f>VLOOKUP($A150,Sheet1!$B$5:$BB$428,BG$4,FALSE)</f>
        <v>#REF!</v>
      </c>
      <c r="BH150" s="12" t="e">
        <f>VLOOKUP($A150,Sheet1!$B$5:$BB$428,BH$4,FALSE)</f>
        <v>#REF!</v>
      </c>
      <c r="BI150" s="12" t="e">
        <f>VLOOKUP($A150,Sheet1!$B$5:$BB$428,BI$4,FALSE)</f>
        <v>#REF!</v>
      </c>
      <c r="BJ150" s="12" t="e">
        <f>VLOOKUP($A150,Sheet1!$B$5:$BB$428,BJ$4,FALSE)</f>
        <v>#REF!</v>
      </c>
      <c r="BK150" s="12" t="e">
        <f>VLOOKUP($A150,Sheet1!$B$5:$BB$428,BK$4,FALSE)</f>
        <v>#REF!</v>
      </c>
      <c r="BL150" s="12" t="e">
        <f>VLOOKUP($A150,Sheet1!$B$5:$BB$428,BL$4,FALSE)</f>
        <v>#REF!</v>
      </c>
      <c r="BM150" s="12" t="e">
        <f>VLOOKUP($A150,Sheet1!$B$5:$BB$428,BM$4,FALSE)</f>
        <v>#REF!</v>
      </c>
      <c r="BN150" s="12" t="e">
        <f>VLOOKUP($A150,Sheet1!$B$5:$BB$428,BN$4,FALSE)</f>
        <v>#REF!</v>
      </c>
      <c r="BO150" s="12" t="e">
        <f>VLOOKUP($A150,Sheet1!$B$5:$BB$428,BO$4,FALSE)</f>
        <v>#REF!</v>
      </c>
      <c r="BP150" s="12" t="e">
        <f>VLOOKUP($A150,Sheet1!$B$5:$BB$428,BP$4,FALSE)</f>
        <v>#REF!</v>
      </c>
      <c r="BQ150" s="12" t="e">
        <f>VLOOKUP($A150,Sheet1!$B$5:$BB$428,BQ$4,FALSE)</f>
        <v>#REF!</v>
      </c>
      <c r="BR150" s="12" t="e">
        <f>VLOOKUP($A150,Sheet1!$B$5:$BB$428,BR$4,FALSE)</f>
        <v>#REF!</v>
      </c>
      <c r="BS150" s="12" t="e">
        <f>VLOOKUP($A150,Sheet1!$B$5:$BB$428,BS$4,FALSE)</f>
        <v>#REF!</v>
      </c>
      <c r="BT150" s="12" t="e">
        <f>VLOOKUP($A150,Sheet1!$B$5:$BB$428,BT$4,FALSE)</f>
        <v>#REF!</v>
      </c>
      <c r="BU150" s="12" t="e">
        <f>VLOOKUP($A150,Sheet1!$B$5:$BB$428,BU$4,FALSE)</f>
        <v>#REF!</v>
      </c>
    </row>
    <row r="151" spans="1:73" x14ac:dyDescent="0.3">
      <c r="A151" t="s">
        <v>440</v>
      </c>
      <c r="B151" t="str">
        <f>VLOOKUP(A151,classifications!A$3:C$336,3,FALSE)</f>
        <v>Urban with Significant Rural</v>
      </c>
      <c r="D151" s="12">
        <f>VLOOKUP($A151,Sheet1!$B$5:$AZ$428,2,FALSE)</f>
        <v>100911</v>
      </c>
      <c r="E151" s="12">
        <f>VLOOKUP($A151,Sheet1!$B$5:$AZ$428,3,FALSE)</f>
        <v>219</v>
      </c>
      <c r="F151" s="12">
        <f>VLOOKUP($A151,Sheet1!$B$5:$AZ$428,4,FALSE)</f>
        <v>181</v>
      </c>
      <c r="G151" s="12">
        <f>VLOOKUP($A151,Sheet1!$B$5:$AZ$428,5,FALSE)</f>
        <v>4710</v>
      </c>
      <c r="H151" s="12">
        <f>VLOOKUP($A151,Sheet1!$B$5:$AZ$428,6,FALSE)</f>
        <v>4407</v>
      </c>
      <c r="I151" s="12">
        <f>VLOOKUP($A151,Sheet1!$B$5:$AZ$428,7,FALSE)</f>
        <v>101175</v>
      </c>
      <c r="J151" s="12">
        <f>VLOOKUP($A151,Sheet1!$B$5:$AZ$428,8,FALSE)</f>
        <v>225</v>
      </c>
      <c r="K151" s="12">
        <f>VLOOKUP($A151,Sheet1!$B$5:$AZ$428,9,FALSE)</f>
        <v>159</v>
      </c>
      <c r="L151" s="12">
        <f>VLOOKUP($A151,Sheet1!$B$5:$AZ$428,10,FALSE)</f>
        <v>4618</v>
      </c>
      <c r="M151" s="12">
        <f>VLOOKUP($A151,Sheet1!$B$5:$AZ$428,11,FALSE)</f>
        <v>4559</v>
      </c>
      <c r="N151" s="12">
        <f>VLOOKUP($A151,Sheet1!$B$5:$AZ$428,12,FALSE)</f>
        <v>101716</v>
      </c>
      <c r="O151" s="12">
        <f>VLOOKUP($A151,Sheet1!$B$5:$AZ$428,13,FALSE)</f>
        <v>240</v>
      </c>
      <c r="P151" s="12">
        <f>VLOOKUP($A151,Sheet1!$B$5:$AZ$428,14,FALSE)</f>
        <v>164</v>
      </c>
      <c r="Q151" s="12">
        <f>VLOOKUP($A151,Sheet1!$B$5:$AZ$428,15,FALSE)</f>
        <v>4970</v>
      </c>
      <c r="R151" s="12">
        <f>VLOOKUP($A151,Sheet1!$B$5:$AZ$428,16,FALSE)</f>
        <v>4448</v>
      </c>
      <c r="S151" s="12">
        <f>VLOOKUP($A151,Sheet1!$B$5:$AZ$428,17,FALSE)</f>
        <v>102062</v>
      </c>
      <c r="T151" s="12">
        <f>VLOOKUP($A151,Sheet1!$B$5:$AZ$428,18,FALSE)</f>
        <v>291</v>
      </c>
      <c r="U151" s="12">
        <f>VLOOKUP($A151,Sheet1!$B$5:$AZ$428,19,FALSE)</f>
        <v>121</v>
      </c>
      <c r="V151" s="12">
        <f>VLOOKUP($A151,Sheet1!$B$5:$AZ$428,20,FALSE)</f>
        <v>5191</v>
      </c>
      <c r="W151" s="12">
        <f>VLOOKUP($A151,Sheet1!$B$5:$AZ$428,21,FALSE)</f>
        <v>4938</v>
      </c>
      <c r="X151" s="12">
        <f>VLOOKUP($A151,Sheet1!$B$5:$AZ$428,22,FALSE)</f>
        <v>102566</v>
      </c>
      <c r="Y151" s="12">
        <f>VLOOKUP($A151,Sheet1!$B$5:$AZ$428,23,FALSE)</f>
        <v>263</v>
      </c>
      <c r="Z151" s="12">
        <f>VLOOKUP($A151,Sheet1!$B$5:$AZ$428,24,FALSE)</f>
        <v>167</v>
      </c>
      <c r="AA151" s="12">
        <f>VLOOKUP($A151,Sheet1!$B$5:$AZ$428,25,FALSE)</f>
        <v>4885</v>
      </c>
      <c r="AB151" s="12">
        <f>VLOOKUP($A151,Sheet1!$B$5:$AZ$428,26,FALSE)</f>
        <v>4549</v>
      </c>
      <c r="AC151" s="12">
        <f>VLOOKUP($A151,Sheet1!$B$5:$AZ$428,27,FALSE)</f>
        <v>102831</v>
      </c>
      <c r="AD151" s="12">
        <f>VLOOKUP($A151,Sheet1!$B$5:$AZ$428,28,FALSE)</f>
        <v>256</v>
      </c>
      <c r="AE151" s="12">
        <f>VLOOKUP($A151,Sheet1!$B$5:$AZ$428,29,FALSE)</f>
        <v>127</v>
      </c>
      <c r="AF151" s="12">
        <f>VLOOKUP($A151,Sheet1!$B$5:$AZ$428,30,FALSE)</f>
        <v>4755</v>
      </c>
      <c r="AG151" s="12">
        <f>VLOOKUP($A151,Sheet1!$B$5:$AZ$428,31,FALSE)</f>
        <v>4645</v>
      </c>
      <c r="AH151" s="12">
        <f>VLOOKUP($A151,Sheet1!$B$5:$AZ$428,32,FALSE)</f>
        <v>103507</v>
      </c>
      <c r="AI151" s="12">
        <f>VLOOKUP($A151,Sheet1!$B$5:$AZ$428,33,FALSE)</f>
        <v>251</v>
      </c>
      <c r="AJ151" s="12">
        <f>VLOOKUP($A151,Sheet1!$B$5:$AZ$428,34,FALSE)</f>
        <v>109</v>
      </c>
      <c r="AK151" s="12">
        <f>VLOOKUP($A151,Sheet1!$B$5:$AZ$428,35,FALSE)</f>
        <v>5763</v>
      </c>
      <c r="AL151" s="12">
        <f>VLOOKUP($A151,Sheet1!$B$5:$AZ$428,36,FALSE)</f>
        <v>5454</v>
      </c>
      <c r="AM151" s="12">
        <f>VLOOKUP($A151,Sheet1!$B$5:$AZ$428,37,FALSE)</f>
        <v>103965</v>
      </c>
      <c r="AN151" s="12">
        <f>VLOOKUP($A151,Sheet1!$B$5:$AZ$428,38,FALSE)</f>
        <v>241</v>
      </c>
      <c r="AO151" s="12">
        <f>VLOOKUP($A151,Sheet1!$B$5:$AZ$428,39,FALSE)</f>
        <v>137</v>
      </c>
      <c r="AP151" s="12">
        <f>VLOOKUP($A151,Sheet1!$B$5:$AZ$428,40,FALSE)</f>
        <v>5861</v>
      </c>
      <c r="AQ151" s="12">
        <f>VLOOKUP($A151,Sheet1!$B$5:$AZ$428,41,FALSE)</f>
        <v>5218</v>
      </c>
      <c r="AR151" s="12">
        <f>VLOOKUP($A151,Sheet1!$B$5:$AZ$428,42,FALSE)</f>
        <v>104756</v>
      </c>
      <c r="AS151" s="12">
        <f>VLOOKUP($A151,Sheet1!$B$5:$AZ$428,43,FALSE)</f>
        <v>205</v>
      </c>
      <c r="AT151" s="12">
        <f>VLOOKUP($A151,Sheet1!$B$5:$AZ$428,44,FALSE)</f>
        <v>139</v>
      </c>
      <c r="AU151" s="12">
        <f>VLOOKUP($A151,Sheet1!$B$5:$AZ$428,45,FALSE)</f>
        <v>6425</v>
      </c>
      <c r="AV151" s="12">
        <f>VLOOKUP($A151,Sheet1!$B$5:$AZ$428,46,FALSE)</f>
        <v>5318</v>
      </c>
      <c r="AW151" s="12">
        <f>VLOOKUP($A151,Sheet1!$B$5:$AZ$428,47,FALSE)</f>
        <v>105637</v>
      </c>
      <c r="AX151" s="12">
        <f>VLOOKUP($A151,Sheet1!$B$5:$AZ$428,48,FALSE)</f>
        <v>180</v>
      </c>
      <c r="AY151" s="12">
        <f>VLOOKUP($A151,Sheet1!$B$5:$AZ$428,49,FALSE)</f>
        <v>67</v>
      </c>
      <c r="AZ151" s="12">
        <f>VLOOKUP($A151,Sheet1!$B$5:$AZ$428,50,FALSE)</f>
        <v>5370</v>
      </c>
      <c r="BA151" s="12">
        <f>VLOOKUP($A151,Sheet1!$B$5:$AZ$428,51,FALSE)</f>
        <v>4505</v>
      </c>
      <c r="BB151" s="12">
        <f>VLOOKUP($A151,Sheet1!$B$5:$BB$428,BB$4,FALSE)</f>
        <v>0</v>
      </c>
      <c r="BC151" s="12">
        <f>VLOOKUP($A151,Sheet1!$B$5:$BB$428,BC$4,FALSE)</f>
        <v>0</v>
      </c>
      <c r="BD151" s="12" t="e">
        <f>VLOOKUP($A151,Sheet1!$B$5:$BB$428,BD$4,FALSE)</f>
        <v>#REF!</v>
      </c>
      <c r="BE151" s="12" t="e">
        <f>VLOOKUP($A151,Sheet1!$B$5:$BB$428,BE$4,FALSE)</f>
        <v>#REF!</v>
      </c>
      <c r="BF151" s="12" t="e">
        <f>VLOOKUP($A151,Sheet1!$B$5:$BB$428,BF$4,FALSE)</f>
        <v>#REF!</v>
      </c>
      <c r="BG151" s="12" t="e">
        <f>VLOOKUP($A151,Sheet1!$B$5:$BB$428,BG$4,FALSE)</f>
        <v>#REF!</v>
      </c>
      <c r="BH151" s="12" t="e">
        <f>VLOOKUP($A151,Sheet1!$B$5:$BB$428,BH$4,FALSE)</f>
        <v>#REF!</v>
      </c>
      <c r="BI151" s="12" t="e">
        <f>VLOOKUP($A151,Sheet1!$B$5:$BB$428,BI$4,FALSE)</f>
        <v>#REF!</v>
      </c>
      <c r="BJ151" s="12" t="e">
        <f>VLOOKUP($A151,Sheet1!$B$5:$BB$428,BJ$4,FALSE)</f>
        <v>#REF!</v>
      </c>
      <c r="BK151" s="12" t="e">
        <f>VLOOKUP($A151,Sheet1!$B$5:$BB$428,BK$4,FALSE)</f>
        <v>#REF!</v>
      </c>
      <c r="BL151" s="12" t="e">
        <f>VLOOKUP($A151,Sheet1!$B$5:$BB$428,BL$4,FALSE)</f>
        <v>#REF!</v>
      </c>
      <c r="BM151" s="12" t="e">
        <f>VLOOKUP($A151,Sheet1!$B$5:$BB$428,BM$4,FALSE)</f>
        <v>#REF!</v>
      </c>
      <c r="BN151" s="12" t="e">
        <f>VLOOKUP($A151,Sheet1!$B$5:$BB$428,BN$4,FALSE)</f>
        <v>#REF!</v>
      </c>
      <c r="BO151" s="12" t="e">
        <f>VLOOKUP($A151,Sheet1!$B$5:$BB$428,BO$4,FALSE)</f>
        <v>#REF!</v>
      </c>
      <c r="BP151" s="12" t="e">
        <f>VLOOKUP($A151,Sheet1!$B$5:$BB$428,BP$4,FALSE)</f>
        <v>#REF!</v>
      </c>
      <c r="BQ151" s="12" t="e">
        <f>VLOOKUP($A151,Sheet1!$B$5:$BB$428,BQ$4,FALSE)</f>
        <v>#REF!</v>
      </c>
      <c r="BR151" s="12" t="e">
        <f>VLOOKUP($A151,Sheet1!$B$5:$BB$428,BR$4,FALSE)</f>
        <v>#REF!</v>
      </c>
      <c r="BS151" s="12" t="e">
        <f>VLOOKUP($A151,Sheet1!$B$5:$BB$428,BS$4,FALSE)</f>
        <v>#REF!</v>
      </c>
      <c r="BT151" s="12" t="e">
        <f>VLOOKUP($A151,Sheet1!$B$5:$BB$428,BT$4,FALSE)</f>
        <v>#REF!</v>
      </c>
      <c r="BU151" s="12" t="e">
        <f>VLOOKUP($A151,Sheet1!$B$5:$BB$428,BU$4,FALSE)</f>
        <v>#REF!</v>
      </c>
    </row>
    <row r="152" spans="1:73" x14ac:dyDescent="0.3">
      <c r="A152" t="s">
        <v>442</v>
      </c>
      <c r="B152" t="str">
        <f>VLOOKUP(A152,classifications!A$3:C$336,3,FALSE)</f>
        <v>Predominantly Urban</v>
      </c>
      <c r="D152" s="12">
        <f>VLOOKUP($A152,Sheet1!$B$5:$AZ$428,2,FALSE)</f>
        <v>93085</v>
      </c>
      <c r="E152" s="12">
        <f>VLOOKUP($A152,Sheet1!$B$5:$AZ$428,3,FALSE)</f>
        <v>839</v>
      </c>
      <c r="F152" s="12">
        <f>VLOOKUP($A152,Sheet1!$B$5:$AZ$428,4,FALSE)</f>
        <v>664</v>
      </c>
      <c r="G152" s="12">
        <f>VLOOKUP($A152,Sheet1!$B$5:$AZ$428,5,FALSE)</f>
        <v>7574</v>
      </c>
      <c r="H152" s="12">
        <f>VLOOKUP($A152,Sheet1!$B$5:$AZ$428,6,FALSE)</f>
        <v>7399</v>
      </c>
      <c r="I152" s="12">
        <f>VLOOKUP($A152,Sheet1!$B$5:$AZ$428,7,FALSE)</f>
        <v>94535</v>
      </c>
      <c r="J152" s="12">
        <f>VLOOKUP($A152,Sheet1!$B$5:$AZ$428,8,FALSE)</f>
        <v>774</v>
      </c>
      <c r="K152" s="12">
        <f>VLOOKUP($A152,Sheet1!$B$5:$AZ$428,9,FALSE)</f>
        <v>631</v>
      </c>
      <c r="L152" s="12">
        <f>VLOOKUP($A152,Sheet1!$B$5:$AZ$428,10,FALSE)</f>
        <v>8719</v>
      </c>
      <c r="M152" s="12">
        <f>VLOOKUP($A152,Sheet1!$B$5:$AZ$428,11,FALSE)</f>
        <v>7909</v>
      </c>
      <c r="N152" s="12">
        <f>VLOOKUP($A152,Sheet1!$B$5:$AZ$428,12,FALSE)</f>
        <v>95371</v>
      </c>
      <c r="O152" s="12">
        <f>VLOOKUP($A152,Sheet1!$B$5:$AZ$428,13,FALSE)</f>
        <v>926</v>
      </c>
      <c r="P152" s="12">
        <f>VLOOKUP($A152,Sheet1!$B$5:$AZ$428,14,FALSE)</f>
        <v>547</v>
      </c>
      <c r="Q152" s="12">
        <f>VLOOKUP($A152,Sheet1!$B$5:$AZ$428,15,FALSE)</f>
        <v>8049</v>
      </c>
      <c r="R152" s="12">
        <f>VLOOKUP($A152,Sheet1!$B$5:$AZ$428,16,FALSE)</f>
        <v>8117</v>
      </c>
      <c r="S152" s="12">
        <f>VLOOKUP($A152,Sheet1!$B$5:$AZ$428,17,FALSE)</f>
        <v>95910</v>
      </c>
      <c r="T152" s="12">
        <f>VLOOKUP($A152,Sheet1!$B$5:$AZ$428,18,FALSE)</f>
        <v>1075</v>
      </c>
      <c r="U152" s="12">
        <f>VLOOKUP($A152,Sheet1!$B$5:$AZ$428,19,FALSE)</f>
        <v>370</v>
      </c>
      <c r="V152" s="12">
        <f>VLOOKUP($A152,Sheet1!$B$5:$AZ$428,20,FALSE)</f>
        <v>8172</v>
      </c>
      <c r="W152" s="12">
        <f>VLOOKUP($A152,Sheet1!$B$5:$AZ$428,21,FALSE)</f>
        <v>8842</v>
      </c>
      <c r="X152" s="12">
        <f>VLOOKUP($A152,Sheet1!$B$5:$AZ$428,22,FALSE)</f>
        <v>96641</v>
      </c>
      <c r="Y152" s="12">
        <f>VLOOKUP($A152,Sheet1!$B$5:$AZ$428,23,FALSE)</f>
        <v>1105</v>
      </c>
      <c r="Z152" s="12">
        <f>VLOOKUP($A152,Sheet1!$B$5:$AZ$428,24,FALSE)</f>
        <v>472</v>
      </c>
      <c r="AA152" s="12">
        <f>VLOOKUP($A152,Sheet1!$B$5:$AZ$428,25,FALSE)</f>
        <v>8233</v>
      </c>
      <c r="AB152" s="12">
        <f>VLOOKUP($A152,Sheet1!$B$5:$AZ$428,26,FALSE)</f>
        <v>8417</v>
      </c>
      <c r="AC152" s="12">
        <f>VLOOKUP($A152,Sheet1!$B$5:$AZ$428,27,FALSE)</f>
        <v>97385</v>
      </c>
      <c r="AD152" s="12">
        <f>VLOOKUP($A152,Sheet1!$B$5:$AZ$428,28,FALSE)</f>
        <v>1098</v>
      </c>
      <c r="AE152" s="12">
        <f>VLOOKUP($A152,Sheet1!$B$5:$AZ$428,29,FALSE)</f>
        <v>507</v>
      </c>
      <c r="AF152" s="12">
        <f>VLOOKUP($A152,Sheet1!$B$5:$AZ$428,30,FALSE)</f>
        <v>8212</v>
      </c>
      <c r="AG152" s="12">
        <f>VLOOKUP($A152,Sheet1!$B$5:$AZ$428,31,FALSE)</f>
        <v>8486</v>
      </c>
      <c r="AH152" s="12">
        <f>VLOOKUP($A152,Sheet1!$B$5:$AZ$428,32,FALSE)</f>
        <v>98438</v>
      </c>
      <c r="AI152" s="12">
        <f>VLOOKUP($A152,Sheet1!$B$5:$AZ$428,33,FALSE)</f>
        <v>963</v>
      </c>
      <c r="AJ152" s="12">
        <f>VLOOKUP($A152,Sheet1!$B$5:$AZ$428,34,FALSE)</f>
        <v>499</v>
      </c>
      <c r="AK152" s="12">
        <f>VLOOKUP($A152,Sheet1!$B$5:$AZ$428,35,FALSE)</f>
        <v>10356</v>
      </c>
      <c r="AL152" s="12">
        <f>VLOOKUP($A152,Sheet1!$B$5:$AZ$428,36,FALSE)</f>
        <v>10024</v>
      </c>
      <c r="AM152" s="12">
        <f>VLOOKUP($A152,Sheet1!$B$5:$AZ$428,37,FALSE)</f>
        <v>99039</v>
      </c>
      <c r="AN152" s="12">
        <f>VLOOKUP($A152,Sheet1!$B$5:$AZ$428,38,FALSE)</f>
        <v>1111</v>
      </c>
      <c r="AO152" s="12">
        <f>VLOOKUP($A152,Sheet1!$B$5:$AZ$428,39,FALSE)</f>
        <v>1037</v>
      </c>
      <c r="AP152" s="12">
        <f>VLOOKUP($A152,Sheet1!$B$5:$AZ$428,40,FALSE)</f>
        <v>10397</v>
      </c>
      <c r="AQ152" s="12">
        <f>VLOOKUP($A152,Sheet1!$B$5:$AZ$428,41,FALSE)</f>
        <v>10014</v>
      </c>
      <c r="AR152" s="12">
        <f>VLOOKUP($A152,Sheet1!$B$5:$AZ$428,42,FALSE)</f>
        <v>99299</v>
      </c>
      <c r="AS152" s="12">
        <f>VLOOKUP($A152,Sheet1!$B$5:$AZ$428,43,FALSE)</f>
        <v>1013</v>
      </c>
      <c r="AT152" s="12">
        <f>VLOOKUP($A152,Sheet1!$B$5:$AZ$428,44,FALSE)</f>
        <v>938</v>
      </c>
      <c r="AU152" s="12">
        <f>VLOOKUP($A152,Sheet1!$B$5:$AZ$428,45,FALSE)</f>
        <v>10894</v>
      </c>
      <c r="AV152" s="12">
        <f>VLOOKUP($A152,Sheet1!$B$5:$AZ$428,46,FALSE)</f>
        <v>10781</v>
      </c>
      <c r="AW152" s="12">
        <f>VLOOKUP($A152,Sheet1!$B$5:$AZ$428,47,FALSE)</f>
        <v>100049</v>
      </c>
      <c r="AX152" s="12">
        <f>VLOOKUP($A152,Sheet1!$B$5:$AZ$428,48,FALSE)</f>
        <v>1042</v>
      </c>
      <c r="AY152" s="12">
        <f>VLOOKUP($A152,Sheet1!$B$5:$AZ$428,49,FALSE)</f>
        <v>462</v>
      </c>
      <c r="AZ152" s="12">
        <f>VLOOKUP($A152,Sheet1!$B$5:$AZ$428,50,FALSE)</f>
        <v>10514</v>
      </c>
      <c r="BA152" s="12">
        <f>VLOOKUP($A152,Sheet1!$B$5:$AZ$428,51,FALSE)</f>
        <v>10478</v>
      </c>
      <c r="BB152" s="12">
        <f>VLOOKUP($A152,Sheet1!$B$5:$BB$428,BB$4,FALSE)</f>
        <v>0</v>
      </c>
      <c r="BC152" s="12">
        <f>VLOOKUP($A152,Sheet1!$B$5:$BB$428,BC$4,FALSE)</f>
        <v>0</v>
      </c>
      <c r="BD152" s="12" t="e">
        <f>VLOOKUP($A152,Sheet1!$B$5:$BB$428,BD$4,FALSE)</f>
        <v>#REF!</v>
      </c>
      <c r="BE152" s="12" t="e">
        <f>VLOOKUP($A152,Sheet1!$B$5:$BB$428,BE$4,FALSE)</f>
        <v>#REF!</v>
      </c>
      <c r="BF152" s="12" t="e">
        <f>VLOOKUP($A152,Sheet1!$B$5:$BB$428,BF$4,FALSE)</f>
        <v>#REF!</v>
      </c>
      <c r="BG152" s="12" t="e">
        <f>VLOOKUP($A152,Sheet1!$B$5:$BB$428,BG$4,FALSE)</f>
        <v>#REF!</v>
      </c>
      <c r="BH152" s="12" t="e">
        <f>VLOOKUP($A152,Sheet1!$B$5:$BB$428,BH$4,FALSE)</f>
        <v>#REF!</v>
      </c>
      <c r="BI152" s="12" t="e">
        <f>VLOOKUP($A152,Sheet1!$B$5:$BB$428,BI$4,FALSE)</f>
        <v>#REF!</v>
      </c>
      <c r="BJ152" s="12" t="e">
        <f>VLOOKUP($A152,Sheet1!$B$5:$BB$428,BJ$4,FALSE)</f>
        <v>#REF!</v>
      </c>
      <c r="BK152" s="12" t="e">
        <f>VLOOKUP($A152,Sheet1!$B$5:$BB$428,BK$4,FALSE)</f>
        <v>#REF!</v>
      </c>
      <c r="BL152" s="12" t="e">
        <f>VLOOKUP($A152,Sheet1!$B$5:$BB$428,BL$4,FALSE)</f>
        <v>#REF!</v>
      </c>
      <c r="BM152" s="12" t="e">
        <f>VLOOKUP($A152,Sheet1!$B$5:$BB$428,BM$4,FALSE)</f>
        <v>#REF!</v>
      </c>
      <c r="BN152" s="12" t="e">
        <f>VLOOKUP($A152,Sheet1!$B$5:$BB$428,BN$4,FALSE)</f>
        <v>#REF!</v>
      </c>
      <c r="BO152" s="12" t="e">
        <f>VLOOKUP($A152,Sheet1!$B$5:$BB$428,BO$4,FALSE)</f>
        <v>#REF!</v>
      </c>
      <c r="BP152" s="12" t="e">
        <f>VLOOKUP($A152,Sheet1!$B$5:$BB$428,BP$4,FALSE)</f>
        <v>#REF!</v>
      </c>
      <c r="BQ152" s="12" t="e">
        <f>VLOOKUP($A152,Sheet1!$B$5:$BB$428,BQ$4,FALSE)</f>
        <v>#REF!</v>
      </c>
      <c r="BR152" s="12" t="e">
        <f>VLOOKUP($A152,Sheet1!$B$5:$BB$428,BR$4,FALSE)</f>
        <v>#REF!</v>
      </c>
      <c r="BS152" s="12" t="e">
        <f>VLOOKUP($A152,Sheet1!$B$5:$BB$428,BS$4,FALSE)</f>
        <v>#REF!</v>
      </c>
      <c r="BT152" s="12" t="e">
        <f>VLOOKUP($A152,Sheet1!$B$5:$BB$428,BT$4,FALSE)</f>
        <v>#REF!</v>
      </c>
      <c r="BU152" s="12" t="e">
        <f>VLOOKUP($A152,Sheet1!$B$5:$BB$428,BU$4,FALSE)</f>
        <v>#REF!</v>
      </c>
    </row>
    <row r="153" spans="1:73" x14ac:dyDescent="0.3">
      <c r="A153" t="s">
        <v>444</v>
      </c>
      <c r="B153" t="str">
        <f>VLOOKUP(A153,classifications!A$3:C$336,3,FALSE)</f>
        <v>Predominantly Urban</v>
      </c>
      <c r="D153" s="12">
        <f>VLOOKUP($A153,Sheet1!$B$5:$AZ$428,2,FALSE)</f>
        <v>465656</v>
      </c>
      <c r="E153" s="12">
        <f>VLOOKUP($A153,Sheet1!$B$5:$AZ$428,3,FALSE)</f>
        <v>6738</v>
      </c>
      <c r="F153" s="12">
        <f>VLOOKUP($A153,Sheet1!$B$5:$AZ$428,4,FALSE)</f>
        <v>3525</v>
      </c>
      <c r="G153" s="12">
        <f>VLOOKUP($A153,Sheet1!$B$5:$AZ$428,5,FALSE)</f>
        <v>19905</v>
      </c>
      <c r="H153" s="12">
        <f>VLOOKUP($A153,Sheet1!$B$5:$AZ$428,6,FALSE)</f>
        <v>22017</v>
      </c>
      <c r="I153" s="12">
        <f>VLOOKUP($A153,Sheet1!$B$5:$AZ$428,7,FALSE)</f>
        <v>470191</v>
      </c>
      <c r="J153" s="12">
        <f>VLOOKUP($A153,Sheet1!$B$5:$AZ$428,8,FALSE)</f>
        <v>6128</v>
      </c>
      <c r="K153" s="12">
        <f>VLOOKUP($A153,Sheet1!$B$5:$AZ$428,9,FALSE)</f>
        <v>2850</v>
      </c>
      <c r="L153" s="12">
        <f>VLOOKUP($A153,Sheet1!$B$5:$AZ$428,10,FALSE)</f>
        <v>22461</v>
      </c>
      <c r="M153" s="12">
        <f>VLOOKUP($A153,Sheet1!$B$5:$AZ$428,11,FALSE)</f>
        <v>22880</v>
      </c>
      <c r="N153" s="12">
        <f>VLOOKUP($A153,Sheet1!$B$5:$AZ$428,12,FALSE)</f>
        <v>471789</v>
      </c>
      <c r="O153" s="12">
        <f>VLOOKUP($A153,Sheet1!$B$5:$AZ$428,13,FALSE)</f>
        <v>6301</v>
      </c>
      <c r="P153" s="12">
        <f>VLOOKUP($A153,Sheet1!$B$5:$AZ$428,14,FALSE)</f>
        <v>3492</v>
      </c>
      <c r="Q153" s="12">
        <f>VLOOKUP($A153,Sheet1!$B$5:$AZ$428,15,FALSE)</f>
        <v>21073</v>
      </c>
      <c r="R153" s="12">
        <f>VLOOKUP($A153,Sheet1!$B$5:$AZ$428,16,FALSE)</f>
        <v>23327</v>
      </c>
      <c r="S153" s="12">
        <f>VLOOKUP($A153,Sheet1!$B$5:$AZ$428,17,FALSE)</f>
        <v>474569</v>
      </c>
      <c r="T153" s="12">
        <f>VLOOKUP($A153,Sheet1!$B$5:$AZ$428,18,FALSE)</f>
        <v>7296</v>
      </c>
      <c r="U153" s="12">
        <f>VLOOKUP($A153,Sheet1!$B$5:$AZ$428,19,FALSE)</f>
        <v>4262</v>
      </c>
      <c r="V153" s="12">
        <f>VLOOKUP($A153,Sheet1!$B$5:$AZ$428,20,FALSE)</f>
        <v>22022</v>
      </c>
      <c r="W153" s="12">
        <f>VLOOKUP($A153,Sheet1!$B$5:$AZ$428,21,FALSE)</f>
        <v>24082</v>
      </c>
      <c r="X153" s="12">
        <f>VLOOKUP($A153,Sheet1!$B$5:$AZ$428,22,FALSE)</f>
        <v>480873</v>
      </c>
      <c r="Y153" s="12">
        <f>VLOOKUP($A153,Sheet1!$B$5:$AZ$428,23,FALSE)</f>
        <v>8112</v>
      </c>
      <c r="Z153" s="12">
        <f>VLOOKUP($A153,Sheet1!$B$5:$AZ$428,24,FALSE)</f>
        <v>3571</v>
      </c>
      <c r="AA153" s="12">
        <f>VLOOKUP($A153,Sheet1!$B$5:$AZ$428,25,FALSE)</f>
        <v>23523</v>
      </c>
      <c r="AB153" s="12">
        <f>VLOOKUP($A153,Sheet1!$B$5:$AZ$428,26,FALSE)</f>
        <v>23098</v>
      </c>
      <c r="AC153" s="12">
        <f>VLOOKUP($A153,Sheet1!$B$5:$AZ$428,27,FALSE)</f>
        <v>487605</v>
      </c>
      <c r="AD153" s="12">
        <f>VLOOKUP($A153,Sheet1!$B$5:$AZ$428,28,FALSE)</f>
        <v>8379</v>
      </c>
      <c r="AE153" s="12">
        <f>VLOOKUP($A153,Sheet1!$B$5:$AZ$428,29,FALSE)</f>
        <v>4214</v>
      </c>
      <c r="AF153" s="12">
        <f>VLOOKUP($A153,Sheet1!$B$5:$AZ$428,30,FALSE)</f>
        <v>24309</v>
      </c>
      <c r="AG153" s="12">
        <f>VLOOKUP($A153,Sheet1!$B$5:$AZ$428,31,FALSE)</f>
        <v>23231</v>
      </c>
      <c r="AH153" s="12">
        <f>VLOOKUP($A153,Sheet1!$B$5:$AZ$428,32,FALSE)</f>
        <v>491549</v>
      </c>
      <c r="AI153" s="12">
        <f>VLOOKUP($A153,Sheet1!$B$5:$AZ$428,33,FALSE)</f>
        <v>7174</v>
      </c>
      <c r="AJ153" s="12">
        <f>VLOOKUP($A153,Sheet1!$B$5:$AZ$428,34,FALSE)</f>
        <v>5631</v>
      </c>
      <c r="AK153" s="12">
        <f>VLOOKUP($A153,Sheet1!$B$5:$AZ$428,35,FALSE)</f>
        <v>27897</v>
      </c>
      <c r="AL153" s="12">
        <f>VLOOKUP($A153,Sheet1!$B$5:$AZ$428,36,FALSE)</f>
        <v>26965</v>
      </c>
      <c r="AM153" s="12">
        <f>VLOOKUP($A153,Sheet1!$B$5:$AZ$428,37,FALSE)</f>
        <v>494814</v>
      </c>
      <c r="AN153" s="12">
        <f>VLOOKUP($A153,Sheet1!$B$5:$AZ$428,38,FALSE)</f>
        <v>8454</v>
      </c>
      <c r="AO153" s="12">
        <f>VLOOKUP($A153,Sheet1!$B$5:$AZ$428,39,FALSE)</f>
        <v>6250</v>
      </c>
      <c r="AP153" s="12">
        <f>VLOOKUP($A153,Sheet1!$B$5:$AZ$428,40,FALSE)</f>
        <v>29434</v>
      </c>
      <c r="AQ153" s="12">
        <f>VLOOKUP($A153,Sheet1!$B$5:$AZ$428,41,FALSE)</f>
        <v>29369</v>
      </c>
      <c r="AR153" s="12">
        <f>VLOOKUP($A153,Sheet1!$B$5:$AZ$428,42,FALSE)</f>
        <v>498042</v>
      </c>
      <c r="AS153" s="12">
        <f>VLOOKUP($A153,Sheet1!$B$5:$AZ$428,43,FALSE)</f>
        <v>8350</v>
      </c>
      <c r="AT153" s="12">
        <f>VLOOKUP($A153,Sheet1!$B$5:$AZ$428,44,FALSE)</f>
        <v>4202</v>
      </c>
      <c r="AU153" s="12">
        <f>VLOOKUP($A153,Sheet1!$B$5:$AZ$428,45,FALSE)</f>
        <v>29458</v>
      </c>
      <c r="AV153" s="12">
        <f>VLOOKUP($A153,Sheet1!$B$5:$AZ$428,46,FALSE)</f>
        <v>31610</v>
      </c>
      <c r="AW153" s="12">
        <f>VLOOKUP($A153,Sheet1!$B$5:$AZ$428,47,FALSE)</f>
        <v>500474</v>
      </c>
      <c r="AX153" s="12">
        <f>VLOOKUP($A153,Sheet1!$B$5:$AZ$428,48,FALSE)</f>
        <v>8928</v>
      </c>
      <c r="AY153" s="12">
        <f>VLOOKUP($A153,Sheet1!$B$5:$AZ$428,49,FALSE)</f>
        <v>5711</v>
      </c>
      <c r="AZ153" s="12">
        <f>VLOOKUP($A153,Sheet1!$B$5:$AZ$428,50,FALSE)</f>
        <v>29819</v>
      </c>
      <c r="BA153" s="12">
        <f>VLOOKUP($A153,Sheet1!$B$5:$AZ$428,51,FALSE)</f>
        <v>30971</v>
      </c>
      <c r="BB153" s="12">
        <f>VLOOKUP($A153,Sheet1!$B$5:$BB$428,BB$4,FALSE)</f>
        <v>0</v>
      </c>
      <c r="BC153" s="12">
        <f>VLOOKUP($A153,Sheet1!$B$5:$BB$428,BC$4,FALSE)</f>
        <v>0</v>
      </c>
      <c r="BD153" s="12" t="e">
        <f>VLOOKUP($A153,Sheet1!$B$5:$BB$428,BD$4,FALSE)</f>
        <v>#REF!</v>
      </c>
      <c r="BE153" s="12" t="e">
        <f>VLOOKUP($A153,Sheet1!$B$5:$BB$428,BE$4,FALSE)</f>
        <v>#REF!</v>
      </c>
      <c r="BF153" s="12" t="e">
        <f>VLOOKUP($A153,Sheet1!$B$5:$BB$428,BF$4,FALSE)</f>
        <v>#REF!</v>
      </c>
      <c r="BG153" s="12" t="e">
        <f>VLOOKUP($A153,Sheet1!$B$5:$BB$428,BG$4,FALSE)</f>
        <v>#REF!</v>
      </c>
      <c r="BH153" s="12" t="e">
        <f>VLOOKUP($A153,Sheet1!$B$5:$BB$428,BH$4,FALSE)</f>
        <v>#REF!</v>
      </c>
      <c r="BI153" s="12" t="e">
        <f>VLOOKUP($A153,Sheet1!$B$5:$BB$428,BI$4,FALSE)</f>
        <v>#REF!</v>
      </c>
      <c r="BJ153" s="12" t="e">
        <f>VLOOKUP($A153,Sheet1!$B$5:$BB$428,BJ$4,FALSE)</f>
        <v>#REF!</v>
      </c>
      <c r="BK153" s="12" t="e">
        <f>VLOOKUP($A153,Sheet1!$B$5:$BB$428,BK$4,FALSE)</f>
        <v>#REF!</v>
      </c>
      <c r="BL153" s="12" t="e">
        <f>VLOOKUP($A153,Sheet1!$B$5:$BB$428,BL$4,FALSE)</f>
        <v>#REF!</v>
      </c>
      <c r="BM153" s="12" t="e">
        <f>VLOOKUP($A153,Sheet1!$B$5:$BB$428,BM$4,FALSE)</f>
        <v>#REF!</v>
      </c>
      <c r="BN153" s="12" t="e">
        <f>VLOOKUP($A153,Sheet1!$B$5:$BB$428,BN$4,FALSE)</f>
        <v>#REF!</v>
      </c>
      <c r="BO153" s="12" t="e">
        <f>VLOOKUP($A153,Sheet1!$B$5:$BB$428,BO$4,FALSE)</f>
        <v>#REF!</v>
      </c>
      <c r="BP153" s="12" t="e">
        <f>VLOOKUP($A153,Sheet1!$B$5:$BB$428,BP$4,FALSE)</f>
        <v>#REF!</v>
      </c>
      <c r="BQ153" s="12" t="e">
        <f>VLOOKUP($A153,Sheet1!$B$5:$BB$428,BQ$4,FALSE)</f>
        <v>#REF!</v>
      </c>
      <c r="BR153" s="12" t="e">
        <f>VLOOKUP($A153,Sheet1!$B$5:$BB$428,BR$4,FALSE)</f>
        <v>#REF!</v>
      </c>
      <c r="BS153" s="12" t="e">
        <f>VLOOKUP($A153,Sheet1!$B$5:$BB$428,BS$4,FALSE)</f>
        <v>#REF!</v>
      </c>
      <c r="BT153" s="12" t="e">
        <f>VLOOKUP($A153,Sheet1!$B$5:$BB$428,BT$4,FALSE)</f>
        <v>#REF!</v>
      </c>
      <c r="BU153" s="12" t="e">
        <f>VLOOKUP($A153,Sheet1!$B$5:$BB$428,BU$4,FALSE)</f>
        <v>#REF!</v>
      </c>
    </row>
    <row r="154" spans="1:73" x14ac:dyDescent="0.3">
      <c r="A154" t="s">
        <v>446</v>
      </c>
      <c r="B154" t="str">
        <f>VLOOKUP(A154,classifications!A$3:C$336,3,FALSE)</f>
        <v>Predominantly Urban</v>
      </c>
      <c r="D154" s="12">
        <f>VLOOKUP($A154,Sheet1!$B$5:$AZ$428,2,FALSE)</f>
        <v>203641</v>
      </c>
      <c r="E154" s="12">
        <f>VLOOKUP($A154,Sheet1!$B$5:$AZ$428,3,FALSE)</f>
        <v>4964</v>
      </c>
      <c r="F154" s="12">
        <f>VLOOKUP($A154,Sheet1!$B$5:$AZ$428,4,FALSE)</f>
        <v>1279</v>
      </c>
      <c r="G154" s="12">
        <f>VLOOKUP($A154,Sheet1!$B$5:$AZ$428,5,FALSE)</f>
        <v>7469</v>
      </c>
      <c r="H154" s="12">
        <f>VLOOKUP($A154,Sheet1!$B$5:$AZ$428,6,FALSE)</f>
        <v>9297</v>
      </c>
      <c r="I154" s="12">
        <f>VLOOKUP($A154,Sheet1!$B$5:$AZ$428,7,FALSE)</f>
        <v>205498</v>
      </c>
      <c r="J154" s="12">
        <f>VLOOKUP($A154,Sheet1!$B$5:$AZ$428,8,FALSE)</f>
        <v>3613</v>
      </c>
      <c r="K154" s="12">
        <f>VLOOKUP($A154,Sheet1!$B$5:$AZ$428,9,FALSE)</f>
        <v>1757</v>
      </c>
      <c r="L154" s="12">
        <f>VLOOKUP($A154,Sheet1!$B$5:$AZ$428,10,FALSE)</f>
        <v>8201</v>
      </c>
      <c r="M154" s="12">
        <f>VLOOKUP($A154,Sheet1!$B$5:$AZ$428,11,FALSE)</f>
        <v>10362</v>
      </c>
      <c r="N154" s="12">
        <f>VLOOKUP($A154,Sheet1!$B$5:$AZ$428,12,FALSE)</f>
        <v>207404</v>
      </c>
      <c r="O154" s="12">
        <f>VLOOKUP($A154,Sheet1!$B$5:$AZ$428,13,FALSE)</f>
        <v>3108</v>
      </c>
      <c r="P154" s="12">
        <f>VLOOKUP($A154,Sheet1!$B$5:$AZ$428,14,FALSE)</f>
        <v>1287</v>
      </c>
      <c r="Q154" s="12">
        <f>VLOOKUP($A154,Sheet1!$B$5:$AZ$428,15,FALSE)</f>
        <v>8227</v>
      </c>
      <c r="R154" s="12">
        <f>VLOOKUP($A154,Sheet1!$B$5:$AZ$428,16,FALSE)</f>
        <v>10158</v>
      </c>
      <c r="S154" s="12">
        <f>VLOOKUP($A154,Sheet1!$B$5:$AZ$428,17,FALSE)</f>
        <v>210173</v>
      </c>
      <c r="T154" s="12">
        <f>VLOOKUP($A154,Sheet1!$B$5:$AZ$428,18,FALSE)</f>
        <v>3638</v>
      </c>
      <c r="U154" s="12">
        <f>VLOOKUP($A154,Sheet1!$B$5:$AZ$428,19,FALSE)</f>
        <v>1154</v>
      </c>
      <c r="V154" s="12">
        <f>VLOOKUP($A154,Sheet1!$B$5:$AZ$428,20,FALSE)</f>
        <v>8927</v>
      </c>
      <c r="W154" s="12">
        <f>VLOOKUP($A154,Sheet1!$B$5:$AZ$428,21,FALSE)</f>
        <v>10849</v>
      </c>
      <c r="X154" s="12">
        <f>VLOOKUP($A154,Sheet1!$B$5:$AZ$428,22,FALSE)</f>
        <v>213581</v>
      </c>
      <c r="Y154" s="12">
        <f>VLOOKUP($A154,Sheet1!$B$5:$AZ$428,23,FALSE)</f>
        <v>4174</v>
      </c>
      <c r="Z154" s="12">
        <f>VLOOKUP($A154,Sheet1!$B$5:$AZ$428,24,FALSE)</f>
        <v>1207</v>
      </c>
      <c r="AA154" s="12">
        <f>VLOOKUP($A154,Sheet1!$B$5:$AZ$428,25,FALSE)</f>
        <v>9019</v>
      </c>
      <c r="AB154" s="12">
        <f>VLOOKUP($A154,Sheet1!$B$5:$AZ$428,26,FALSE)</f>
        <v>10615</v>
      </c>
      <c r="AC154" s="12">
        <f>VLOOKUP($A154,Sheet1!$B$5:$AZ$428,27,FALSE)</f>
        <v>215914</v>
      </c>
      <c r="AD154" s="12">
        <f>VLOOKUP($A154,Sheet1!$B$5:$AZ$428,28,FALSE)</f>
        <v>4656</v>
      </c>
      <c r="AE154" s="12">
        <f>VLOOKUP($A154,Sheet1!$B$5:$AZ$428,29,FALSE)</f>
        <v>1743</v>
      </c>
      <c r="AF154" s="12">
        <f>VLOOKUP($A154,Sheet1!$B$5:$AZ$428,30,FALSE)</f>
        <v>8361</v>
      </c>
      <c r="AG154" s="12">
        <f>VLOOKUP($A154,Sheet1!$B$5:$AZ$428,31,FALSE)</f>
        <v>11158</v>
      </c>
      <c r="AH154" s="12">
        <f>VLOOKUP($A154,Sheet1!$B$5:$AZ$428,32,FALSE)</f>
        <v>214658</v>
      </c>
      <c r="AI154" s="12">
        <f>VLOOKUP($A154,Sheet1!$B$5:$AZ$428,33,FALSE)</f>
        <v>3828</v>
      </c>
      <c r="AJ154" s="12">
        <f>VLOOKUP($A154,Sheet1!$B$5:$AZ$428,34,FALSE)</f>
        <v>1758</v>
      </c>
      <c r="AK154" s="12">
        <f>VLOOKUP($A154,Sheet1!$B$5:$AZ$428,35,FALSE)</f>
        <v>8519</v>
      </c>
      <c r="AL154" s="12">
        <f>VLOOKUP($A154,Sheet1!$B$5:$AZ$428,36,FALSE)</f>
        <v>13869</v>
      </c>
      <c r="AM154" s="12">
        <f>VLOOKUP($A154,Sheet1!$B$5:$AZ$428,37,FALSE)</f>
        <v>214109</v>
      </c>
      <c r="AN154" s="12">
        <f>VLOOKUP($A154,Sheet1!$B$5:$AZ$428,38,FALSE)</f>
        <v>4102</v>
      </c>
      <c r="AO154" s="12">
        <f>VLOOKUP($A154,Sheet1!$B$5:$AZ$428,39,FALSE)</f>
        <v>2069</v>
      </c>
      <c r="AP154" s="12">
        <f>VLOOKUP($A154,Sheet1!$B$5:$AZ$428,40,FALSE)</f>
        <v>8985</v>
      </c>
      <c r="AQ154" s="12">
        <f>VLOOKUP($A154,Sheet1!$B$5:$AZ$428,41,FALSE)</f>
        <v>13229</v>
      </c>
      <c r="AR154" s="12">
        <f>VLOOKUP($A154,Sheet1!$B$5:$AZ$428,42,FALSE)</f>
        <v>213052</v>
      </c>
      <c r="AS154" s="12">
        <f>VLOOKUP($A154,Sheet1!$B$5:$AZ$428,43,FALSE)</f>
        <v>3783</v>
      </c>
      <c r="AT154" s="12">
        <f>VLOOKUP($A154,Sheet1!$B$5:$AZ$428,44,FALSE)</f>
        <v>1989</v>
      </c>
      <c r="AU154" s="12">
        <f>VLOOKUP($A154,Sheet1!$B$5:$AZ$428,45,FALSE)</f>
        <v>8782</v>
      </c>
      <c r="AV154" s="12">
        <f>VLOOKUP($A154,Sheet1!$B$5:$AZ$428,46,FALSE)</f>
        <v>13516</v>
      </c>
      <c r="AW154" s="12">
        <f>VLOOKUP($A154,Sheet1!$B$5:$AZ$428,47,FALSE)</f>
        <v>213528</v>
      </c>
      <c r="AX154" s="12">
        <f>VLOOKUP($A154,Sheet1!$B$5:$AZ$428,48,FALSE)</f>
        <v>3660</v>
      </c>
      <c r="AY154" s="12">
        <f>VLOOKUP($A154,Sheet1!$B$5:$AZ$428,49,FALSE)</f>
        <v>1743</v>
      </c>
      <c r="AZ154" s="12">
        <f>VLOOKUP($A154,Sheet1!$B$5:$AZ$428,50,FALSE)</f>
        <v>8436</v>
      </c>
      <c r="BA154" s="12">
        <f>VLOOKUP($A154,Sheet1!$B$5:$AZ$428,51,FALSE)</f>
        <v>11475</v>
      </c>
      <c r="BB154" s="12">
        <f>VLOOKUP($A154,Sheet1!$B$5:$BB$428,BB$4,FALSE)</f>
        <v>0</v>
      </c>
      <c r="BC154" s="12">
        <f>VLOOKUP($A154,Sheet1!$B$5:$BB$428,BC$4,FALSE)</f>
        <v>0</v>
      </c>
      <c r="BD154" s="12" t="e">
        <f>VLOOKUP($A154,Sheet1!$B$5:$BB$428,BD$4,FALSE)</f>
        <v>#REF!</v>
      </c>
      <c r="BE154" s="12" t="e">
        <f>VLOOKUP($A154,Sheet1!$B$5:$BB$428,BE$4,FALSE)</f>
        <v>#REF!</v>
      </c>
      <c r="BF154" s="12" t="e">
        <f>VLOOKUP($A154,Sheet1!$B$5:$BB$428,BF$4,FALSE)</f>
        <v>#REF!</v>
      </c>
      <c r="BG154" s="12" t="e">
        <f>VLOOKUP($A154,Sheet1!$B$5:$BB$428,BG$4,FALSE)</f>
        <v>#REF!</v>
      </c>
      <c r="BH154" s="12" t="e">
        <f>VLOOKUP($A154,Sheet1!$B$5:$BB$428,BH$4,FALSE)</f>
        <v>#REF!</v>
      </c>
      <c r="BI154" s="12" t="e">
        <f>VLOOKUP($A154,Sheet1!$B$5:$BB$428,BI$4,FALSE)</f>
        <v>#REF!</v>
      </c>
      <c r="BJ154" s="12" t="e">
        <f>VLOOKUP($A154,Sheet1!$B$5:$BB$428,BJ$4,FALSE)</f>
        <v>#REF!</v>
      </c>
      <c r="BK154" s="12" t="e">
        <f>VLOOKUP($A154,Sheet1!$B$5:$BB$428,BK$4,FALSE)</f>
        <v>#REF!</v>
      </c>
      <c r="BL154" s="12" t="e">
        <f>VLOOKUP($A154,Sheet1!$B$5:$BB$428,BL$4,FALSE)</f>
        <v>#REF!</v>
      </c>
      <c r="BM154" s="12" t="e">
        <f>VLOOKUP($A154,Sheet1!$B$5:$BB$428,BM$4,FALSE)</f>
        <v>#REF!</v>
      </c>
      <c r="BN154" s="12" t="e">
        <f>VLOOKUP($A154,Sheet1!$B$5:$BB$428,BN$4,FALSE)</f>
        <v>#REF!</v>
      </c>
      <c r="BO154" s="12" t="e">
        <f>VLOOKUP($A154,Sheet1!$B$5:$BB$428,BO$4,FALSE)</f>
        <v>#REF!</v>
      </c>
      <c r="BP154" s="12" t="e">
        <f>VLOOKUP($A154,Sheet1!$B$5:$BB$428,BP$4,FALSE)</f>
        <v>#REF!</v>
      </c>
      <c r="BQ154" s="12" t="e">
        <f>VLOOKUP($A154,Sheet1!$B$5:$BB$428,BQ$4,FALSE)</f>
        <v>#REF!</v>
      </c>
      <c r="BR154" s="12" t="e">
        <f>VLOOKUP($A154,Sheet1!$B$5:$BB$428,BR$4,FALSE)</f>
        <v>#REF!</v>
      </c>
      <c r="BS154" s="12" t="e">
        <f>VLOOKUP($A154,Sheet1!$B$5:$BB$428,BS$4,FALSE)</f>
        <v>#REF!</v>
      </c>
      <c r="BT154" s="12" t="e">
        <f>VLOOKUP($A154,Sheet1!$B$5:$BB$428,BT$4,FALSE)</f>
        <v>#REF!</v>
      </c>
      <c r="BU154" s="12" t="e">
        <f>VLOOKUP($A154,Sheet1!$B$5:$BB$428,BU$4,FALSE)</f>
        <v>#REF!</v>
      </c>
    </row>
    <row r="155" spans="1:73" x14ac:dyDescent="0.3">
      <c r="A155" t="s">
        <v>448</v>
      </c>
      <c r="B155" t="str">
        <f>VLOOKUP(A155,classifications!A$3:C$336,3,FALSE)</f>
        <v>Urban with Significant Rural</v>
      </c>
      <c r="D155" s="12">
        <f>VLOOKUP($A155,Sheet1!$B$5:$AZ$428,2,FALSE)</f>
        <v>155764</v>
      </c>
      <c r="E155" s="12">
        <f>VLOOKUP($A155,Sheet1!$B$5:$AZ$428,3,FALSE)</f>
        <v>1024</v>
      </c>
      <c r="F155" s="12">
        <f>VLOOKUP($A155,Sheet1!$B$5:$AZ$428,4,FALSE)</f>
        <v>771</v>
      </c>
      <c r="G155" s="12">
        <f>VLOOKUP($A155,Sheet1!$B$5:$AZ$428,5,FALSE)</f>
        <v>7702</v>
      </c>
      <c r="H155" s="12">
        <f>VLOOKUP($A155,Sheet1!$B$5:$AZ$428,6,FALSE)</f>
        <v>6679</v>
      </c>
      <c r="I155" s="12">
        <f>VLOOKUP($A155,Sheet1!$B$5:$AZ$428,7,FALSE)</f>
        <v>157368</v>
      </c>
      <c r="J155" s="12">
        <f>VLOOKUP($A155,Sheet1!$B$5:$AZ$428,8,FALSE)</f>
        <v>929</v>
      </c>
      <c r="K155" s="12">
        <f>VLOOKUP($A155,Sheet1!$B$5:$AZ$428,9,FALSE)</f>
        <v>666</v>
      </c>
      <c r="L155" s="12">
        <f>VLOOKUP($A155,Sheet1!$B$5:$AZ$428,10,FALSE)</f>
        <v>8210</v>
      </c>
      <c r="M155" s="12">
        <f>VLOOKUP($A155,Sheet1!$B$5:$AZ$428,11,FALSE)</f>
        <v>7502</v>
      </c>
      <c r="N155" s="12">
        <f>VLOOKUP($A155,Sheet1!$B$5:$AZ$428,12,FALSE)</f>
        <v>159230</v>
      </c>
      <c r="O155" s="12">
        <f>VLOOKUP($A155,Sheet1!$B$5:$AZ$428,13,FALSE)</f>
        <v>962</v>
      </c>
      <c r="P155" s="12">
        <f>VLOOKUP($A155,Sheet1!$B$5:$AZ$428,14,FALSE)</f>
        <v>676</v>
      </c>
      <c r="Q155" s="12">
        <f>VLOOKUP($A155,Sheet1!$B$5:$AZ$428,15,FALSE)</f>
        <v>8215</v>
      </c>
      <c r="R155" s="12">
        <f>VLOOKUP($A155,Sheet1!$B$5:$AZ$428,16,FALSE)</f>
        <v>7194</v>
      </c>
      <c r="S155" s="12">
        <f>VLOOKUP($A155,Sheet1!$B$5:$AZ$428,17,FALSE)</f>
        <v>161510</v>
      </c>
      <c r="T155" s="12">
        <f>VLOOKUP($A155,Sheet1!$B$5:$AZ$428,18,FALSE)</f>
        <v>1321</v>
      </c>
      <c r="U155" s="12">
        <f>VLOOKUP($A155,Sheet1!$B$5:$AZ$428,19,FALSE)</f>
        <v>677</v>
      </c>
      <c r="V155" s="12">
        <f>VLOOKUP($A155,Sheet1!$B$5:$AZ$428,20,FALSE)</f>
        <v>8805</v>
      </c>
      <c r="W155" s="12">
        <f>VLOOKUP($A155,Sheet1!$B$5:$AZ$428,21,FALSE)</f>
        <v>7738</v>
      </c>
      <c r="X155" s="12">
        <f>VLOOKUP($A155,Sheet1!$B$5:$AZ$428,22,FALSE)</f>
        <v>164019</v>
      </c>
      <c r="Y155" s="12">
        <f>VLOOKUP($A155,Sheet1!$B$5:$AZ$428,23,FALSE)</f>
        <v>1457</v>
      </c>
      <c r="Z155" s="12">
        <f>VLOOKUP($A155,Sheet1!$B$5:$AZ$428,24,FALSE)</f>
        <v>670</v>
      </c>
      <c r="AA155" s="12">
        <f>VLOOKUP($A155,Sheet1!$B$5:$AZ$428,25,FALSE)</f>
        <v>8663</v>
      </c>
      <c r="AB155" s="12">
        <f>VLOOKUP($A155,Sheet1!$B$5:$AZ$428,26,FALSE)</f>
        <v>7476</v>
      </c>
      <c r="AC155" s="12">
        <f>VLOOKUP($A155,Sheet1!$B$5:$AZ$428,27,FALSE)</f>
        <v>165719</v>
      </c>
      <c r="AD155" s="12">
        <f>VLOOKUP($A155,Sheet1!$B$5:$AZ$428,28,FALSE)</f>
        <v>1566</v>
      </c>
      <c r="AE155" s="12">
        <f>VLOOKUP($A155,Sheet1!$B$5:$AZ$428,29,FALSE)</f>
        <v>689</v>
      </c>
      <c r="AF155" s="12">
        <f>VLOOKUP($A155,Sheet1!$B$5:$AZ$428,30,FALSE)</f>
        <v>8195</v>
      </c>
      <c r="AG155" s="12">
        <f>VLOOKUP($A155,Sheet1!$B$5:$AZ$428,31,FALSE)</f>
        <v>7903</v>
      </c>
      <c r="AH155" s="12">
        <f>VLOOKUP($A155,Sheet1!$B$5:$AZ$428,32,FALSE)</f>
        <v>167730</v>
      </c>
      <c r="AI155" s="12">
        <f>VLOOKUP($A155,Sheet1!$B$5:$AZ$428,33,FALSE)</f>
        <v>1345</v>
      </c>
      <c r="AJ155" s="12">
        <f>VLOOKUP($A155,Sheet1!$B$5:$AZ$428,34,FALSE)</f>
        <v>767</v>
      </c>
      <c r="AK155" s="12">
        <f>VLOOKUP($A155,Sheet1!$B$5:$AZ$428,35,FALSE)</f>
        <v>9088</v>
      </c>
      <c r="AL155" s="12">
        <f>VLOOKUP($A155,Sheet1!$B$5:$AZ$428,36,FALSE)</f>
        <v>8167</v>
      </c>
      <c r="AM155" s="12">
        <f>VLOOKUP($A155,Sheet1!$B$5:$AZ$428,37,FALSE)</f>
        <v>169955</v>
      </c>
      <c r="AN155" s="12">
        <f>VLOOKUP($A155,Sheet1!$B$5:$AZ$428,38,FALSE)</f>
        <v>1356</v>
      </c>
      <c r="AO155" s="12">
        <f>VLOOKUP($A155,Sheet1!$B$5:$AZ$428,39,FALSE)</f>
        <v>875</v>
      </c>
      <c r="AP155" s="12">
        <f>VLOOKUP($A155,Sheet1!$B$5:$AZ$428,40,FALSE)</f>
        <v>9687</v>
      </c>
      <c r="AQ155" s="12">
        <f>VLOOKUP($A155,Sheet1!$B$5:$AZ$428,41,FALSE)</f>
        <v>8398</v>
      </c>
      <c r="AR155" s="12">
        <f>VLOOKUP($A155,Sheet1!$B$5:$AZ$428,42,FALSE)</f>
        <v>171826</v>
      </c>
      <c r="AS155" s="12">
        <f>VLOOKUP($A155,Sheet1!$B$5:$AZ$428,43,FALSE)</f>
        <v>1164</v>
      </c>
      <c r="AT155" s="12">
        <f>VLOOKUP($A155,Sheet1!$B$5:$AZ$428,44,FALSE)</f>
        <v>861</v>
      </c>
      <c r="AU155" s="12">
        <f>VLOOKUP($A155,Sheet1!$B$5:$AZ$428,45,FALSE)</f>
        <v>9831</v>
      </c>
      <c r="AV155" s="12">
        <f>VLOOKUP($A155,Sheet1!$B$5:$AZ$428,46,FALSE)</f>
        <v>8656</v>
      </c>
      <c r="AW155" s="12">
        <f>VLOOKUP($A155,Sheet1!$B$5:$AZ$428,47,FALSE)</f>
        <v>173132</v>
      </c>
      <c r="AX155" s="12">
        <f>VLOOKUP($A155,Sheet1!$B$5:$AZ$428,48,FALSE)</f>
        <v>1024</v>
      </c>
      <c r="AY155" s="12">
        <f>VLOOKUP($A155,Sheet1!$B$5:$AZ$428,49,FALSE)</f>
        <v>1133</v>
      </c>
      <c r="AZ155" s="12">
        <f>VLOOKUP($A155,Sheet1!$B$5:$AZ$428,50,FALSE)</f>
        <v>8614</v>
      </c>
      <c r="BA155" s="12">
        <f>VLOOKUP($A155,Sheet1!$B$5:$AZ$428,51,FALSE)</f>
        <v>7409</v>
      </c>
      <c r="BB155" s="12">
        <f>VLOOKUP($A155,Sheet1!$B$5:$BB$428,BB$4,FALSE)</f>
        <v>0</v>
      </c>
      <c r="BC155" s="12">
        <f>VLOOKUP($A155,Sheet1!$B$5:$BB$428,BC$4,FALSE)</f>
        <v>0</v>
      </c>
      <c r="BD155" s="12" t="e">
        <f>VLOOKUP($A155,Sheet1!$B$5:$BB$428,BD$4,FALSE)</f>
        <v>#REF!</v>
      </c>
      <c r="BE155" s="12" t="e">
        <f>VLOOKUP($A155,Sheet1!$B$5:$BB$428,BE$4,FALSE)</f>
        <v>#REF!</v>
      </c>
      <c r="BF155" s="12" t="e">
        <f>VLOOKUP($A155,Sheet1!$B$5:$BB$428,BF$4,FALSE)</f>
        <v>#REF!</v>
      </c>
      <c r="BG155" s="12" t="e">
        <f>VLOOKUP($A155,Sheet1!$B$5:$BB$428,BG$4,FALSE)</f>
        <v>#REF!</v>
      </c>
      <c r="BH155" s="12" t="e">
        <f>VLOOKUP($A155,Sheet1!$B$5:$BB$428,BH$4,FALSE)</f>
        <v>#REF!</v>
      </c>
      <c r="BI155" s="12" t="e">
        <f>VLOOKUP($A155,Sheet1!$B$5:$BB$428,BI$4,FALSE)</f>
        <v>#REF!</v>
      </c>
      <c r="BJ155" s="12" t="e">
        <f>VLOOKUP($A155,Sheet1!$B$5:$BB$428,BJ$4,FALSE)</f>
        <v>#REF!</v>
      </c>
      <c r="BK155" s="12" t="e">
        <f>VLOOKUP($A155,Sheet1!$B$5:$BB$428,BK$4,FALSE)</f>
        <v>#REF!</v>
      </c>
      <c r="BL155" s="12" t="e">
        <f>VLOOKUP($A155,Sheet1!$B$5:$BB$428,BL$4,FALSE)</f>
        <v>#REF!</v>
      </c>
      <c r="BM155" s="12" t="e">
        <f>VLOOKUP($A155,Sheet1!$B$5:$BB$428,BM$4,FALSE)</f>
        <v>#REF!</v>
      </c>
      <c r="BN155" s="12" t="e">
        <f>VLOOKUP($A155,Sheet1!$B$5:$BB$428,BN$4,FALSE)</f>
        <v>#REF!</v>
      </c>
      <c r="BO155" s="12" t="e">
        <f>VLOOKUP($A155,Sheet1!$B$5:$BB$428,BO$4,FALSE)</f>
        <v>#REF!</v>
      </c>
      <c r="BP155" s="12" t="e">
        <f>VLOOKUP($A155,Sheet1!$B$5:$BB$428,BP$4,FALSE)</f>
        <v>#REF!</v>
      </c>
      <c r="BQ155" s="12" t="e">
        <f>VLOOKUP($A155,Sheet1!$B$5:$BB$428,BQ$4,FALSE)</f>
        <v>#REF!</v>
      </c>
      <c r="BR155" s="12" t="e">
        <f>VLOOKUP($A155,Sheet1!$B$5:$BB$428,BR$4,FALSE)</f>
        <v>#REF!</v>
      </c>
      <c r="BS155" s="12" t="e">
        <f>VLOOKUP($A155,Sheet1!$B$5:$BB$428,BS$4,FALSE)</f>
        <v>#REF!</v>
      </c>
      <c r="BT155" s="12" t="e">
        <f>VLOOKUP($A155,Sheet1!$B$5:$BB$428,BT$4,FALSE)</f>
        <v>#REF!</v>
      </c>
      <c r="BU155" s="12" t="e">
        <f>VLOOKUP($A155,Sheet1!$B$5:$BB$428,BU$4,FALSE)</f>
        <v>#REF!</v>
      </c>
    </row>
    <row r="156" spans="1:73" x14ac:dyDescent="0.3">
      <c r="A156" t="s">
        <v>450</v>
      </c>
      <c r="B156" t="str">
        <f>VLOOKUP(A156,classifications!A$3:C$336,3,FALSE)</f>
        <v>Predominantly Rural</v>
      </c>
      <c r="D156" s="12">
        <f>VLOOKUP($A156,Sheet1!$B$5:$AZ$428,2,FALSE)</f>
        <v>61720</v>
      </c>
      <c r="E156" s="12">
        <f>VLOOKUP($A156,Sheet1!$B$5:$AZ$428,3,FALSE)</f>
        <v>151</v>
      </c>
      <c r="F156" s="12">
        <f>VLOOKUP($A156,Sheet1!$B$5:$AZ$428,4,FALSE)</f>
        <v>109</v>
      </c>
      <c r="G156" s="12">
        <f>VLOOKUP($A156,Sheet1!$B$5:$AZ$428,5,FALSE)</f>
        <v>2634</v>
      </c>
      <c r="H156" s="12">
        <f>VLOOKUP($A156,Sheet1!$B$5:$AZ$428,6,FALSE)</f>
        <v>2645</v>
      </c>
      <c r="I156" s="12">
        <f>VLOOKUP($A156,Sheet1!$B$5:$AZ$428,7,FALSE)</f>
        <v>61946</v>
      </c>
      <c r="J156" s="12">
        <f>VLOOKUP($A156,Sheet1!$B$5:$AZ$428,8,FALSE)</f>
        <v>125</v>
      </c>
      <c r="K156" s="12">
        <f>VLOOKUP($A156,Sheet1!$B$5:$AZ$428,9,FALSE)</f>
        <v>83</v>
      </c>
      <c r="L156" s="12">
        <f>VLOOKUP($A156,Sheet1!$B$5:$AZ$428,10,FALSE)</f>
        <v>2957</v>
      </c>
      <c r="M156" s="12">
        <f>VLOOKUP($A156,Sheet1!$B$5:$AZ$428,11,FALSE)</f>
        <v>2717</v>
      </c>
      <c r="N156" s="12">
        <f>VLOOKUP($A156,Sheet1!$B$5:$AZ$428,12,FALSE)</f>
        <v>62217</v>
      </c>
      <c r="O156" s="12">
        <f>VLOOKUP($A156,Sheet1!$B$5:$AZ$428,13,FALSE)</f>
        <v>113</v>
      </c>
      <c r="P156" s="12">
        <f>VLOOKUP($A156,Sheet1!$B$5:$AZ$428,14,FALSE)</f>
        <v>70</v>
      </c>
      <c r="Q156" s="12">
        <f>VLOOKUP($A156,Sheet1!$B$5:$AZ$428,15,FALSE)</f>
        <v>2871</v>
      </c>
      <c r="R156" s="12">
        <f>VLOOKUP($A156,Sheet1!$B$5:$AZ$428,16,FALSE)</f>
        <v>2627</v>
      </c>
      <c r="S156" s="12">
        <f>VLOOKUP($A156,Sheet1!$B$5:$AZ$428,17,FALSE)</f>
        <v>62801</v>
      </c>
      <c r="T156" s="12">
        <f>VLOOKUP($A156,Sheet1!$B$5:$AZ$428,18,FALSE)</f>
        <v>141</v>
      </c>
      <c r="U156" s="12">
        <f>VLOOKUP($A156,Sheet1!$B$5:$AZ$428,19,FALSE)</f>
        <v>67</v>
      </c>
      <c r="V156" s="12">
        <f>VLOOKUP($A156,Sheet1!$B$5:$AZ$428,20,FALSE)</f>
        <v>3314</v>
      </c>
      <c r="W156" s="12">
        <f>VLOOKUP($A156,Sheet1!$B$5:$AZ$428,21,FALSE)</f>
        <v>2743</v>
      </c>
      <c r="X156" s="12">
        <f>VLOOKUP($A156,Sheet1!$B$5:$AZ$428,22,FALSE)</f>
        <v>62824</v>
      </c>
      <c r="Y156" s="12">
        <f>VLOOKUP($A156,Sheet1!$B$5:$AZ$428,23,FALSE)</f>
        <v>154</v>
      </c>
      <c r="Z156" s="12">
        <f>VLOOKUP($A156,Sheet1!$B$5:$AZ$428,24,FALSE)</f>
        <v>43</v>
      </c>
      <c r="AA156" s="12">
        <f>VLOOKUP($A156,Sheet1!$B$5:$AZ$428,25,FALSE)</f>
        <v>3092</v>
      </c>
      <c r="AB156" s="12">
        <f>VLOOKUP($A156,Sheet1!$B$5:$AZ$428,26,FALSE)</f>
        <v>3013</v>
      </c>
      <c r="AC156" s="12">
        <f>VLOOKUP($A156,Sheet1!$B$5:$AZ$428,27,FALSE)</f>
        <v>63418</v>
      </c>
      <c r="AD156" s="12">
        <f>VLOOKUP($A156,Sheet1!$B$5:$AZ$428,28,FALSE)</f>
        <v>143</v>
      </c>
      <c r="AE156" s="12">
        <f>VLOOKUP($A156,Sheet1!$B$5:$AZ$428,29,FALSE)</f>
        <v>86</v>
      </c>
      <c r="AF156" s="12">
        <f>VLOOKUP($A156,Sheet1!$B$5:$AZ$428,30,FALSE)</f>
        <v>3384</v>
      </c>
      <c r="AG156" s="12">
        <f>VLOOKUP($A156,Sheet1!$B$5:$AZ$428,31,FALSE)</f>
        <v>2792</v>
      </c>
      <c r="AH156" s="12">
        <f>VLOOKUP($A156,Sheet1!$B$5:$AZ$428,32,FALSE)</f>
        <v>63975</v>
      </c>
      <c r="AI156" s="12">
        <f>VLOOKUP($A156,Sheet1!$B$5:$AZ$428,33,FALSE)</f>
        <v>143</v>
      </c>
      <c r="AJ156" s="12">
        <f>VLOOKUP($A156,Sheet1!$B$5:$AZ$428,34,FALSE)</f>
        <v>53</v>
      </c>
      <c r="AK156" s="12">
        <f>VLOOKUP($A156,Sheet1!$B$5:$AZ$428,35,FALSE)</f>
        <v>3801</v>
      </c>
      <c r="AL156" s="12">
        <f>VLOOKUP($A156,Sheet1!$B$5:$AZ$428,36,FALSE)</f>
        <v>3213</v>
      </c>
      <c r="AM156" s="12">
        <f>VLOOKUP($A156,Sheet1!$B$5:$AZ$428,37,FALSE)</f>
        <v>64425</v>
      </c>
      <c r="AN156" s="12">
        <f>VLOOKUP($A156,Sheet1!$B$5:$AZ$428,38,FALSE)</f>
        <v>149</v>
      </c>
      <c r="AO156" s="12">
        <f>VLOOKUP($A156,Sheet1!$B$5:$AZ$428,39,FALSE)</f>
        <v>75</v>
      </c>
      <c r="AP156" s="12">
        <f>VLOOKUP($A156,Sheet1!$B$5:$AZ$428,40,FALSE)</f>
        <v>3559</v>
      </c>
      <c r="AQ156" s="12">
        <f>VLOOKUP($A156,Sheet1!$B$5:$AZ$428,41,FALSE)</f>
        <v>3087</v>
      </c>
      <c r="AR156" s="12">
        <f>VLOOKUP($A156,Sheet1!$B$5:$AZ$428,42,FALSE)</f>
        <v>64926</v>
      </c>
      <c r="AS156" s="12">
        <f>VLOOKUP($A156,Sheet1!$B$5:$AZ$428,43,FALSE)</f>
        <v>119</v>
      </c>
      <c r="AT156" s="12">
        <f>VLOOKUP($A156,Sheet1!$B$5:$AZ$428,44,FALSE)</f>
        <v>52</v>
      </c>
      <c r="AU156" s="12">
        <f>VLOOKUP($A156,Sheet1!$B$5:$AZ$428,45,FALSE)</f>
        <v>3614</v>
      </c>
      <c r="AV156" s="12">
        <f>VLOOKUP($A156,Sheet1!$B$5:$AZ$428,46,FALSE)</f>
        <v>3012</v>
      </c>
      <c r="AW156" s="12">
        <f>VLOOKUP($A156,Sheet1!$B$5:$AZ$428,47,FALSE)</f>
        <v>65401</v>
      </c>
      <c r="AX156" s="12">
        <f>VLOOKUP($A156,Sheet1!$B$5:$AZ$428,48,FALSE)</f>
        <v>114</v>
      </c>
      <c r="AY156" s="12">
        <f>VLOOKUP($A156,Sheet1!$B$5:$AZ$428,49,FALSE)</f>
        <v>66</v>
      </c>
      <c r="AZ156" s="12">
        <f>VLOOKUP($A156,Sheet1!$B$5:$AZ$428,50,FALSE)</f>
        <v>3311</v>
      </c>
      <c r="BA156" s="12">
        <f>VLOOKUP($A156,Sheet1!$B$5:$AZ$428,51,FALSE)</f>
        <v>2660</v>
      </c>
      <c r="BB156" s="12">
        <f>VLOOKUP($A156,Sheet1!$B$5:$BB$428,BB$4,FALSE)</f>
        <v>0</v>
      </c>
      <c r="BC156" s="12">
        <f>VLOOKUP($A156,Sheet1!$B$5:$BB$428,BC$4,FALSE)</f>
        <v>0</v>
      </c>
      <c r="BD156" s="12" t="e">
        <f>VLOOKUP($A156,Sheet1!$B$5:$BB$428,BD$4,FALSE)</f>
        <v>#REF!</v>
      </c>
      <c r="BE156" s="12" t="e">
        <f>VLOOKUP($A156,Sheet1!$B$5:$BB$428,BE$4,FALSE)</f>
        <v>#REF!</v>
      </c>
      <c r="BF156" s="12" t="e">
        <f>VLOOKUP($A156,Sheet1!$B$5:$BB$428,BF$4,FALSE)</f>
        <v>#REF!</v>
      </c>
      <c r="BG156" s="12" t="e">
        <f>VLOOKUP($A156,Sheet1!$B$5:$BB$428,BG$4,FALSE)</f>
        <v>#REF!</v>
      </c>
      <c r="BH156" s="12" t="e">
        <f>VLOOKUP($A156,Sheet1!$B$5:$BB$428,BH$4,FALSE)</f>
        <v>#REF!</v>
      </c>
      <c r="BI156" s="12" t="e">
        <f>VLOOKUP($A156,Sheet1!$B$5:$BB$428,BI$4,FALSE)</f>
        <v>#REF!</v>
      </c>
      <c r="BJ156" s="12" t="e">
        <f>VLOOKUP($A156,Sheet1!$B$5:$BB$428,BJ$4,FALSE)</f>
        <v>#REF!</v>
      </c>
      <c r="BK156" s="12" t="e">
        <f>VLOOKUP($A156,Sheet1!$B$5:$BB$428,BK$4,FALSE)</f>
        <v>#REF!</v>
      </c>
      <c r="BL156" s="12" t="e">
        <f>VLOOKUP($A156,Sheet1!$B$5:$BB$428,BL$4,FALSE)</f>
        <v>#REF!</v>
      </c>
      <c r="BM156" s="12" t="e">
        <f>VLOOKUP($A156,Sheet1!$B$5:$BB$428,BM$4,FALSE)</f>
        <v>#REF!</v>
      </c>
      <c r="BN156" s="12" t="e">
        <f>VLOOKUP($A156,Sheet1!$B$5:$BB$428,BN$4,FALSE)</f>
        <v>#REF!</v>
      </c>
      <c r="BO156" s="12" t="e">
        <f>VLOOKUP($A156,Sheet1!$B$5:$BB$428,BO$4,FALSE)</f>
        <v>#REF!</v>
      </c>
      <c r="BP156" s="12" t="e">
        <f>VLOOKUP($A156,Sheet1!$B$5:$BB$428,BP$4,FALSE)</f>
        <v>#REF!</v>
      </c>
      <c r="BQ156" s="12" t="e">
        <f>VLOOKUP($A156,Sheet1!$B$5:$BB$428,BQ$4,FALSE)</f>
        <v>#REF!</v>
      </c>
      <c r="BR156" s="12" t="e">
        <f>VLOOKUP($A156,Sheet1!$B$5:$BB$428,BR$4,FALSE)</f>
        <v>#REF!</v>
      </c>
      <c r="BS156" s="12" t="e">
        <f>VLOOKUP($A156,Sheet1!$B$5:$BB$428,BS$4,FALSE)</f>
        <v>#REF!</v>
      </c>
      <c r="BT156" s="12" t="e">
        <f>VLOOKUP($A156,Sheet1!$B$5:$BB$428,BT$4,FALSE)</f>
        <v>#REF!</v>
      </c>
      <c r="BU156" s="12" t="e">
        <f>VLOOKUP($A156,Sheet1!$B$5:$BB$428,BU$4,FALSE)</f>
        <v>#REF!</v>
      </c>
    </row>
    <row r="157" spans="1:73" x14ac:dyDescent="0.3">
      <c r="A157" t="s">
        <v>452</v>
      </c>
      <c r="B157" t="str">
        <f>VLOOKUP(A157,classifications!A$3:C$336,3,FALSE)</f>
        <v>Predominantly Rural</v>
      </c>
      <c r="D157" s="12">
        <f>VLOOKUP($A157,Sheet1!$B$5:$AZ$428,2,FALSE)</f>
        <v>74706</v>
      </c>
      <c r="E157" s="12">
        <f>VLOOKUP($A157,Sheet1!$B$5:$AZ$428,3,FALSE)</f>
        <v>284</v>
      </c>
      <c r="F157" s="12">
        <f>VLOOKUP($A157,Sheet1!$B$5:$AZ$428,4,FALSE)</f>
        <v>210</v>
      </c>
      <c r="G157" s="12">
        <f>VLOOKUP($A157,Sheet1!$B$5:$AZ$428,5,FALSE)</f>
        <v>4132</v>
      </c>
      <c r="H157" s="12">
        <f>VLOOKUP($A157,Sheet1!$B$5:$AZ$428,6,FALSE)</f>
        <v>3672</v>
      </c>
      <c r="I157" s="12">
        <f>VLOOKUP($A157,Sheet1!$B$5:$AZ$428,7,FALSE)</f>
        <v>75090</v>
      </c>
      <c r="J157" s="12">
        <f>VLOOKUP($A157,Sheet1!$B$5:$AZ$428,8,FALSE)</f>
        <v>312</v>
      </c>
      <c r="K157" s="12">
        <f>VLOOKUP($A157,Sheet1!$B$5:$AZ$428,9,FALSE)</f>
        <v>182</v>
      </c>
      <c r="L157" s="12">
        <f>VLOOKUP($A157,Sheet1!$B$5:$AZ$428,10,FALSE)</f>
        <v>4544</v>
      </c>
      <c r="M157" s="12">
        <f>VLOOKUP($A157,Sheet1!$B$5:$AZ$428,11,FALSE)</f>
        <v>4021</v>
      </c>
      <c r="N157" s="12">
        <f>VLOOKUP($A157,Sheet1!$B$5:$AZ$428,12,FALSE)</f>
        <v>75560</v>
      </c>
      <c r="O157" s="12">
        <f>VLOOKUP($A157,Sheet1!$B$5:$AZ$428,13,FALSE)</f>
        <v>279</v>
      </c>
      <c r="P157" s="12">
        <f>VLOOKUP($A157,Sheet1!$B$5:$AZ$428,14,FALSE)</f>
        <v>163</v>
      </c>
      <c r="Q157" s="12">
        <f>VLOOKUP($A157,Sheet1!$B$5:$AZ$428,15,FALSE)</f>
        <v>4466</v>
      </c>
      <c r="R157" s="12">
        <f>VLOOKUP($A157,Sheet1!$B$5:$AZ$428,16,FALSE)</f>
        <v>3729</v>
      </c>
      <c r="S157" s="12">
        <f>VLOOKUP($A157,Sheet1!$B$5:$AZ$428,17,FALSE)</f>
        <v>76224</v>
      </c>
      <c r="T157" s="12">
        <f>VLOOKUP($A157,Sheet1!$B$5:$AZ$428,18,FALSE)</f>
        <v>389</v>
      </c>
      <c r="U157" s="12">
        <f>VLOOKUP($A157,Sheet1!$B$5:$AZ$428,19,FALSE)</f>
        <v>163</v>
      </c>
      <c r="V157" s="12">
        <f>VLOOKUP($A157,Sheet1!$B$5:$AZ$428,20,FALSE)</f>
        <v>4725</v>
      </c>
      <c r="W157" s="12">
        <f>VLOOKUP($A157,Sheet1!$B$5:$AZ$428,21,FALSE)</f>
        <v>3984</v>
      </c>
      <c r="X157" s="12">
        <f>VLOOKUP($A157,Sheet1!$B$5:$AZ$428,22,FALSE)</f>
        <v>76136</v>
      </c>
      <c r="Y157" s="12">
        <f>VLOOKUP($A157,Sheet1!$B$5:$AZ$428,23,FALSE)</f>
        <v>363</v>
      </c>
      <c r="Z157" s="12">
        <f>VLOOKUP($A157,Sheet1!$B$5:$AZ$428,24,FALSE)</f>
        <v>167</v>
      </c>
      <c r="AA157" s="12">
        <f>VLOOKUP($A157,Sheet1!$B$5:$AZ$428,25,FALSE)</f>
        <v>4201</v>
      </c>
      <c r="AB157" s="12">
        <f>VLOOKUP($A157,Sheet1!$B$5:$AZ$428,26,FALSE)</f>
        <v>4040</v>
      </c>
      <c r="AC157" s="12">
        <f>VLOOKUP($A157,Sheet1!$B$5:$AZ$428,27,FALSE)</f>
        <v>76555</v>
      </c>
      <c r="AD157" s="12">
        <f>VLOOKUP($A157,Sheet1!$B$5:$AZ$428,28,FALSE)</f>
        <v>329</v>
      </c>
      <c r="AE157" s="12">
        <f>VLOOKUP($A157,Sheet1!$B$5:$AZ$428,29,FALSE)</f>
        <v>116</v>
      </c>
      <c r="AF157" s="12">
        <f>VLOOKUP($A157,Sheet1!$B$5:$AZ$428,30,FALSE)</f>
        <v>4439</v>
      </c>
      <c r="AG157" s="12">
        <f>VLOOKUP($A157,Sheet1!$B$5:$AZ$428,31,FALSE)</f>
        <v>3819</v>
      </c>
      <c r="AH157" s="12">
        <f>VLOOKUP($A157,Sheet1!$B$5:$AZ$428,32,FALSE)</f>
        <v>77165</v>
      </c>
      <c r="AI157" s="12">
        <f>VLOOKUP($A157,Sheet1!$B$5:$AZ$428,33,FALSE)</f>
        <v>305</v>
      </c>
      <c r="AJ157" s="12">
        <f>VLOOKUP($A157,Sheet1!$B$5:$AZ$428,34,FALSE)</f>
        <v>114</v>
      </c>
      <c r="AK157" s="12">
        <f>VLOOKUP($A157,Sheet1!$B$5:$AZ$428,35,FALSE)</f>
        <v>5236</v>
      </c>
      <c r="AL157" s="12">
        <f>VLOOKUP($A157,Sheet1!$B$5:$AZ$428,36,FALSE)</f>
        <v>4371</v>
      </c>
      <c r="AM157" s="12">
        <f>VLOOKUP($A157,Sheet1!$B$5:$AZ$428,37,FALSE)</f>
        <v>78113</v>
      </c>
      <c r="AN157" s="12">
        <f>VLOOKUP($A157,Sheet1!$B$5:$AZ$428,38,FALSE)</f>
        <v>383</v>
      </c>
      <c r="AO157" s="12">
        <f>VLOOKUP($A157,Sheet1!$B$5:$AZ$428,39,FALSE)</f>
        <v>139</v>
      </c>
      <c r="AP157" s="12">
        <f>VLOOKUP($A157,Sheet1!$B$5:$AZ$428,40,FALSE)</f>
        <v>5317</v>
      </c>
      <c r="AQ157" s="12">
        <f>VLOOKUP($A157,Sheet1!$B$5:$AZ$428,41,FALSE)</f>
        <v>4161</v>
      </c>
      <c r="AR157" s="12">
        <f>VLOOKUP($A157,Sheet1!$B$5:$AZ$428,42,FALSE)</f>
        <v>78698</v>
      </c>
      <c r="AS157" s="12">
        <f>VLOOKUP($A157,Sheet1!$B$5:$AZ$428,43,FALSE)</f>
        <v>378</v>
      </c>
      <c r="AT157" s="12">
        <f>VLOOKUP($A157,Sheet1!$B$5:$AZ$428,44,FALSE)</f>
        <v>143</v>
      </c>
      <c r="AU157" s="12">
        <f>VLOOKUP($A157,Sheet1!$B$5:$AZ$428,45,FALSE)</f>
        <v>5157</v>
      </c>
      <c r="AV157" s="12">
        <f>VLOOKUP($A157,Sheet1!$B$5:$AZ$428,46,FALSE)</f>
        <v>4336</v>
      </c>
      <c r="AW157" s="12">
        <f>VLOOKUP($A157,Sheet1!$B$5:$AZ$428,47,FALSE)</f>
        <v>79445</v>
      </c>
      <c r="AX157" s="12">
        <f>VLOOKUP($A157,Sheet1!$B$5:$AZ$428,48,FALSE)</f>
        <v>383</v>
      </c>
      <c r="AY157" s="12">
        <f>VLOOKUP($A157,Sheet1!$B$5:$AZ$428,49,FALSE)</f>
        <v>85</v>
      </c>
      <c r="AZ157" s="12">
        <f>VLOOKUP($A157,Sheet1!$B$5:$AZ$428,50,FALSE)</f>
        <v>4594</v>
      </c>
      <c r="BA157" s="12">
        <f>VLOOKUP($A157,Sheet1!$B$5:$AZ$428,51,FALSE)</f>
        <v>3582</v>
      </c>
      <c r="BB157" s="12">
        <f>VLOOKUP($A157,Sheet1!$B$5:$BB$428,BB$4,FALSE)</f>
        <v>0</v>
      </c>
      <c r="BC157" s="12">
        <f>VLOOKUP($A157,Sheet1!$B$5:$BB$428,BC$4,FALSE)</f>
        <v>0</v>
      </c>
      <c r="BD157" s="12" t="e">
        <f>VLOOKUP($A157,Sheet1!$B$5:$BB$428,BD$4,FALSE)</f>
        <v>#REF!</v>
      </c>
      <c r="BE157" s="12" t="e">
        <f>VLOOKUP($A157,Sheet1!$B$5:$BB$428,BE$4,FALSE)</f>
        <v>#REF!</v>
      </c>
      <c r="BF157" s="12" t="e">
        <f>VLOOKUP($A157,Sheet1!$B$5:$BB$428,BF$4,FALSE)</f>
        <v>#REF!</v>
      </c>
      <c r="BG157" s="12" t="e">
        <f>VLOOKUP($A157,Sheet1!$B$5:$BB$428,BG$4,FALSE)</f>
        <v>#REF!</v>
      </c>
      <c r="BH157" s="12" t="e">
        <f>VLOOKUP($A157,Sheet1!$B$5:$BB$428,BH$4,FALSE)</f>
        <v>#REF!</v>
      </c>
      <c r="BI157" s="12" t="e">
        <f>VLOOKUP($A157,Sheet1!$B$5:$BB$428,BI$4,FALSE)</f>
        <v>#REF!</v>
      </c>
      <c r="BJ157" s="12" t="e">
        <f>VLOOKUP($A157,Sheet1!$B$5:$BB$428,BJ$4,FALSE)</f>
        <v>#REF!</v>
      </c>
      <c r="BK157" s="12" t="e">
        <f>VLOOKUP($A157,Sheet1!$B$5:$BB$428,BK$4,FALSE)</f>
        <v>#REF!</v>
      </c>
      <c r="BL157" s="12" t="e">
        <f>VLOOKUP($A157,Sheet1!$B$5:$BB$428,BL$4,FALSE)</f>
        <v>#REF!</v>
      </c>
      <c r="BM157" s="12" t="e">
        <f>VLOOKUP($A157,Sheet1!$B$5:$BB$428,BM$4,FALSE)</f>
        <v>#REF!</v>
      </c>
      <c r="BN157" s="12" t="e">
        <f>VLOOKUP($A157,Sheet1!$B$5:$BB$428,BN$4,FALSE)</f>
        <v>#REF!</v>
      </c>
      <c r="BO157" s="12" t="e">
        <f>VLOOKUP($A157,Sheet1!$B$5:$BB$428,BO$4,FALSE)</f>
        <v>#REF!</v>
      </c>
      <c r="BP157" s="12" t="e">
        <f>VLOOKUP($A157,Sheet1!$B$5:$BB$428,BP$4,FALSE)</f>
        <v>#REF!</v>
      </c>
      <c r="BQ157" s="12" t="e">
        <f>VLOOKUP($A157,Sheet1!$B$5:$BB$428,BQ$4,FALSE)</f>
        <v>#REF!</v>
      </c>
      <c r="BR157" s="12" t="e">
        <f>VLOOKUP($A157,Sheet1!$B$5:$BB$428,BR$4,FALSE)</f>
        <v>#REF!</v>
      </c>
      <c r="BS157" s="12" t="e">
        <f>VLOOKUP($A157,Sheet1!$B$5:$BB$428,BS$4,FALSE)</f>
        <v>#REF!</v>
      </c>
      <c r="BT157" s="12" t="e">
        <f>VLOOKUP($A157,Sheet1!$B$5:$BB$428,BT$4,FALSE)</f>
        <v>#REF!</v>
      </c>
      <c r="BU157" s="12" t="e">
        <f>VLOOKUP($A157,Sheet1!$B$5:$BB$428,BU$4,FALSE)</f>
        <v>#REF!</v>
      </c>
    </row>
    <row r="158" spans="1:73" x14ac:dyDescent="0.3">
      <c r="A158" t="s">
        <v>454</v>
      </c>
      <c r="B158" t="str">
        <f>VLOOKUP(A158,classifications!A$3:C$336,3,FALSE)</f>
        <v>Predominantly Urban</v>
      </c>
      <c r="D158" s="12">
        <f>VLOOKUP($A158,Sheet1!$B$5:$AZ$428,2,FALSE)</f>
        <v>502902</v>
      </c>
      <c r="E158" s="12">
        <f>VLOOKUP($A158,Sheet1!$B$5:$AZ$428,3,FALSE)</f>
        <v>14088</v>
      </c>
      <c r="F158" s="12">
        <f>VLOOKUP($A158,Sheet1!$B$5:$AZ$428,4,FALSE)</f>
        <v>8739</v>
      </c>
      <c r="G158" s="12">
        <f>VLOOKUP($A158,Sheet1!$B$5:$AZ$428,5,FALSE)</f>
        <v>36097</v>
      </c>
      <c r="H158" s="12">
        <f>VLOOKUP($A158,Sheet1!$B$5:$AZ$428,6,FALSE)</f>
        <v>37389</v>
      </c>
      <c r="I158" s="12">
        <f>VLOOKUP($A158,Sheet1!$B$5:$AZ$428,7,FALSE)</f>
        <v>510501</v>
      </c>
      <c r="J158" s="12">
        <f>VLOOKUP($A158,Sheet1!$B$5:$AZ$428,8,FALSE)</f>
        <v>12148</v>
      </c>
      <c r="K158" s="12">
        <f>VLOOKUP($A158,Sheet1!$B$5:$AZ$428,9,FALSE)</f>
        <v>7642</v>
      </c>
      <c r="L158" s="12">
        <f>VLOOKUP($A158,Sheet1!$B$5:$AZ$428,10,FALSE)</f>
        <v>36461</v>
      </c>
      <c r="M158" s="12">
        <f>VLOOKUP($A158,Sheet1!$B$5:$AZ$428,11,FALSE)</f>
        <v>38139</v>
      </c>
      <c r="N158" s="12">
        <f>VLOOKUP($A158,Sheet1!$B$5:$AZ$428,12,FALSE)</f>
        <v>513665</v>
      </c>
      <c r="O158" s="12">
        <f>VLOOKUP($A158,Sheet1!$B$5:$AZ$428,13,FALSE)</f>
        <v>11144</v>
      </c>
      <c r="P158" s="12">
        <f>VLOOKUP($A158,Sheet1!$B$5:$AZ$428,14,FALSE)</f>
        <v>8761</v>
      </c>
      <c r="Q158" s="12">
        <f>VLOOKUP($A158,Sheet1!$B$5:$AZ$428,15,FALSE)</f>
        <v>35128</v>
      </c>
      <c r="R158" s="12">
        <f>VLOOKUP($A158,Sheet1!$B$5:$AZ$428,16,FALSE)</f>
        <v>38787</v>
      </c>
      <c r="S158" s="12">
        <f>VLOOKUP($A158,Sheet1!$B$5:$AZ$428,17,FALSE)</f>
        <v>518834</v>
      </c>
      <c r="T158" s="12">
        <f>VLOOKUP($A158,Sheet1!$B$5:$AZ$428,18,FALSE)</f>
        <v>12998</v>
      </c>
      <c r="U158" s="12">
        <f>VLOOKUP($A158,Sheet1!$B$5:$AZ$428,19,FALSE)</f>
        <v>9242</v>
      </c>
      <c r="V158" s="12">
        <f>VLOOKUP($A158,Sheet1!$B$5:$AZ$428,20,FALSE)</f>
        <v>36749</v>
      </c>
      <c r="W158" s="12">
        <f>VLOOKUP($A158,Sheet1!$B$5:$AZ$428,21,FALSE)</f>
        <v>39825</v>
      </c>
      <c r="X158" s="12">
        <f>VLOOKUP($A158,Sheet1!$B$5:$AZ$428,22,FALSE)</f>
        <v>529809</v>
      </c>
      <c r="Y158" s="12">
        <f>VLOOKUP($A158,Sheet1!$B$5:$AZ$428,23,FALSE)</f>
        <v>14766</v>
      </c>
      <c r="Z158" s="12">
        <f>VLOOKUP($A158,Sheet1!$B$5:$AZ$428,24,FALSE)</f>
        <v>7297</v>
      </c>
      <c r="AA158" s="12">
        <f>VLOOKUP($A158,Sheet1!$B$5:$AZ$428,25,FALSE)</f>
        <v>37622</v>
      </c>
      <c r="AB158" s="12">
        <f>VLOOKUP($A158,Sheet1!$B$5:$AZ$428,26,FALSE)</f>
        <v>38578</v>
      </c>
      <c r="AC158" s="12">
        <f>VLOOKUP($A158,Sheet1!$B$5:$AZ$428,27,FALSE)</f>
        <v>541319</v>
      </c>
      <c r="AD158" s="12">
        <f>VLOOKUP($A158,Sheet1!$B$5:$AZ$428,28,FALSE)</f>
        <v>15169</v>
      </c>
      <c r="AE158" s="12">
        <f>VLOOKUP($A158,Sheet1!$B$5:$AZ$428,29,FALSE)</f>
        <v>8024</v>
      </c>
      <c r="AF158" s="12">
        <f>VLOOKUP($A158,Sheet1!$B$5:$AZ$428,30,FALSE)</f>
        <v>38378</v>
      </c>
      <c r="AG158" s="12">
        <f>VLOOKUP($A158,Sheet1!$B$5:$AZ$428,31,FALSE)</f>
        <v>38588</v>
      </c>
      <c r="AH158" s="12">
        <f>VLOOKUP($A158,Sheet1!$B$5:$AZ$428,32,FALSE)</f>
        <v>545501</v>
      </c>
      <c r="AI158" s="12">
        <f>VLOOKUP($A158,Sheet1!$B$5:$AZ$428,33,FALSE)</f>
        <v>12722</v>
      </c>
      <c r="AJ158" s="12">
        <f>VLOOKUP($A158,Sheet1!$B$5:$AZ$428,34,FALSE)</f>
        <v>9247</v>
      </c>
      <c r="AK158" s="12">
        <f>VLOOKUP($A158,Sheet1!$B$5:$AZ$428,35,FALSE)</f>
        <v>41728</v>
      </c>
      <c r="AL158" s="12">
        <f>VLOOKUP($A158,Sheet1!$B$5:$AZ$428,36,FALSE)</f>
        <v>45287</v>
      </c>
      <c r="AM158" s="12">
        <f>VLOOKUP($A158,Sheet1!$B$5:$AZ$428,37,FALSE)</f>
        <v>547627</v>
      </c>
      <c r="AN158" s="12">
        <f>VLOOKUP($A158,Sheet1!$B$5:$AZ$428,38,FALSE)</f>
        <v>13601</v>
      </c>
      <c r="AO158" s="12">
        <f>VLOOKUP($A158,Sheet1!$B$5:$AZ$428,39,FALSE)</f>
        <v>10337</v>
      </c>
      <c r="AP158" s="12">
        <f>VLOOKUP($A158,Sheet1!$B$5:$AZ$428,40,FALSE)</f>
        <v>42268</v>
      </c>
      <c r="AQ158" s="12">
        <f>VLOOKUP($A158,Sheet1!$B$5:$AZ$428,41,FALSE)</f>
        <v>47356</v>
      </c>
      <c r="AR158" s="12">
        <f>VLOOKUP($A158,Sheet1!$B$5:$AZ$428,42,FALSE)</f>
        <v>552858</v>
      </c>
      <c r="AS158" s="12">
        <f>VLOOKUP($A158,Sheet1!$B$5:$AZ$428,43,FALSE)</f>
        <v>13909</v>
      </c>
      <c r="AT158" s="12">
        <f>VLOOKUP($A158,Sheet1!$B$5:$AZ$428,44,FALSE)</f>
        <v>7492</v>
      </c>
      <c r="AU158" s="12">
        <f>VLOOKUP($A158,Sheet1!$B$5:$AZ$428,45,FALSE)</f>
        <v>45026</v>
      </c>
      <c r="AV158" s="12">
        <f>VLOOKUP($A158,Sheet1!$B$5:$AZ$428,46,FALSE)</f>
        <v>50077</v>
      </c>
      <c r="AW158" s="12">
        <f>VLOOKUP($A158,Sheet1!$B$5:$AZ$428,47,FALSE)</f>
        <v>555741</v>
      </c>
      <c r="AX158" s="12">
        <f>VLOOKUP($A158,Sheet1!$B$5:$AZ$428,48,FALSE)</f>
        <v>15451</v>
      </c>
      <c r="AY158" s="12">
        <f>VLOOKUP($A158,Sheet1!$B$5:$AZ$428,49,FALSE)</f>
        <v>10710</v>
      </c>
      <c r="AZ158" s="12">
        <f>VLOOKUP($A158,Sheet1!$B$5:$AZ$428,50,FALSE)</f>
        <v>40877</v>
      </c>
      <c r="BA158" s="12">
        <f>VLOOKUP($A158,Sheet1!$B$5:$AZ$428,51,FALSE)</f>
        <v>45996</v>
      </c>
      <c r="BB158" s="12">
        <f>VLOOKUP($A158,Sheet1!$B$5:$BB$428,BB$4,FALSE)</f>
        <v>0</v>
      </c>
      <c r="BC158" s="12">
        <f>VLOOKUP($A158,Sheet1!$B$5:$BB$428,BC$4,FALSE)</f>
        <v>0</v>
      </c>
      <c r="BD158" s="12" t="e">
        <f>VLOOKUP($A158,Sheet1!$B$5:$BB$428,BD$4,FALSE)</f>
        <v>#REF!</v>
      </c>
      <c r="BE158" s="12" t="e">
        <f>VLOOKUP($A158,Sheet1!$B$5:$BB$428,BE$4,FALSE)</f>
        <v>#REF!</v>
      </c>
      <c r="BF158" s="12" t="e">
        <f>VLOOKUP($A158,Sheet1!$B$5:$BB$428,BF$4,FALSE)</f>
        <v>#REF!</v>
      </c>
      <c r="BG158" s="12" t="e">
        <f>VLOOKUP($A158,Sheet1!$B$5:$BB$428,BG$4,FALSE)</f>
        <v>#REF!</v>
      </c>
      <c r="BH158" s="12" t="e">
        <f>VLOOKUP($A158,Sheet1!$B$5:$BB$428,BH$4,FALSE)</f>
        <v>#REF!</v>
      </c>
      <c r="BI158" s="12" t="e">
        <f>VLOOKUP($A158,Sheet1!$B$5:$BB$428,BI$4,FALSE)</f>
        <v>#REF!</v>
      </c>
      <c r="BJ158" s="12" t="e">
        <f>VLOOKUP($A158,Sheet1!$B$5:$BB$428,BJ$4,FALSE)</f>
        <v>#REF!</v>
      </c>
      <c r="BK158" s="12" t="e">
        <f>VLOOKUP($A158,Sheet1!$B$5:$BB$428,BK$4,FALSE)</f>
        <v>#REF!</v>
      </c>
      <c r="BL158" s="12" t="e">
        <f>VLOOKUP($A158,Sheet1!$B$5:$BB$428,BL$4,FALSE)</f>
        <v>#REF!</v>
      </c>
      <c r="BM158" s="12" t="e">
        <f>VLOOKUP($A158,Sheet1!$B$5:$BB$428,BM$4,FALSE)</f>
        <v>#REF!</v>
      </c>
      <c r="BN158" s="12" t="e">
        <f>VLOOKUP($A158,Sheet1!$B$5:$BB$428,BN$4,FALSE)</f>
        <v>#REF!</v>
      </c>
      <c r="BO158" s="12" t="e">
        <f>VLOOKUP($A158,Sheet1!$B$5:$BB$428,BO$4,FALSE)</f>
        <v>#REF!</v>
      </c>
      <c r="BP158" s="12" t="e">
        <f>VLOOKUP($A158,Sheet1!$B$5:$BB$428,BP$4,FALSE)</f>
        <v>#REF!</v>
      </c>
      <c r="BQ158" s="12" t="e">
        <f>VLOOKUP($A158,Sheet1!$B$5:$BB$428,BQ$4,FALSE)</f>
        <v>#REF!</v>
      </c>
      <c r="BR158" s="12" t="e">
        <f>VLOOKUP($A158,Sheet1!$B$5:$BB$428,BR$4,FALSE)</f>
        <v>#REF!</v>
      </c>
      <c r="BS158" s="12" t="e">
        <f>VLOOKUP($A158,Sheet1!$B$5:$BB$428,BS$4,FALSE)</f>
        <v>#REF!</v>
      </c>
      <c r="BT158" s="12" t="e">
        <f>VLOOKUP($A158,Sheet1!$B$5:$BB$428,BT$4,FALSE)</f>
        <v>#REF!</v>
      </c>
      <c r="BU158" s="12" t="e">
        <f>VLOOKUP($A158,Sheet1!$B$5:$BB$428,BU$4,FALSE)</f>
        <v>#REF!</v>
      </c>
    </row>
    <row r="159" spans="1:73" x14ac:dyDescent="0.3">
      <c r="A159" t="s">
        <v>456</v>
      </c>
      <c r="B159" t="str">
        <f>VLOOKUP(A159,classifications!A$3:C$336,3,FALSE)</f>
        <v>Predominantly Urban</v>
      </c>
      <c r="D159" s="12">
        <f>VLOOKUP($A159,Sheet1!$B$5:$AZ$428,2,FALSE)</f>
        <v>104551</v>
      </c>
      <c r="E159" s="12">
        <f>VLOOKUP($A159,Sheet1!$B$5:$AZ$428,3,FALSE)</f>
        <v>429</v>
      </c>
      <c r="F159" s="12">
        <f>VLOOKUP($A159,Sheet1!$B$5:$AZ$428,4,FALSE)</f>
        <v>239</v>
      </c>
      <c r="G159" s="12">
        <f>VLOOKUP($A159,Sheet1!$B$5:$AZ$428,5,FALSE)</f>
        <v>3648</v>
      </c>
      <c r="H159" s="12">
        <f>VLOOKUP($A159,Sheet1!$B$5:$AZ$428,6,FALSE)</f>
        <v>4149</v>
      </c>
      <c r="I159" s="12">
        <f>VLOOKUP($A159,Sheet1!$B$5:$AZ$428,7,FALSE)</f>
        <v>104812</v>
      </c>
      <c r="J159" s="12">
        <f>VLOOKUP($A159,Sheet1!$B$5:$AZ$428,8,FALSE)</f>
        <v>440</v>
      </c>
      <c r="K159" s="12">
        <f>VLOOKUP($A159,Sheet1!$B$5:$AZ$428,9,FALSE)</f>
        <v>218</v>
      </c>
      <c r="L159" s="12">
        <f>VLOOKUP($A159,Sheet1!$B$5:$AZ$428,10,FALSE)</f>
        <v>3876</v>
      </c>
      <c r="M159" s="12">
        <f>VLOOKUP($A159,Sheet1!$B$5:$AZ$428,11,FALSE)</f>
        <v>4179</v>
      </c>
      <c r="N159" s="12">
        <f>VLOOKUP($A159,Sheet1!$B$5:$AZ$428,12,FALSE)</f>
        <v>105334</v>
      </c>
      <c r="O159" s="12">
        <f>VLOOKUP($A159,Sheet1!$B$5:$AZ$428,13,FALSE)</f>
        <v>572</v>
      </c>
      <c r="P159" s="12">
        <f>VLOOKUP($A159,Sheet1!$B$5:$AZ$428,14,FALSE)</f>
        <v>210</v>
      </c>
      <c r="Q159" s="12">
        <f>VLOOKUP($A159,Sheet1!$B$5:$AZ$428,15,FALSE)</f>
        <v>4087</v>
      </c>
      <c r="R159" s="12">
        <f>VLOOKUP($A159,Sheet1!$B$5:$AZ$428,16,FALSE)</f>
        <v>4194</v>
      </c>
      <c r="S159" s="12">
        <f>VLOOKUP($A159,Sheet1!$B$5:$AZ$428,17,FALSE)</f>
        <v>105972</v>
      </c>
      <c r="T159" s="12">
        <f>VLOOKUP($A159,Sheet1!$B$5:$AZ$428,18,FALSE)</f>
        <v>526</v>
      </c>
      <c r="U159" s="12">
        <f>VLOOKUP($A159,Sheet1!$B$5:$AZ$428,19,FALSE)</f>
        <v>154</v>
      </c>
      <c r="V159" s="12">
        <f>VLOOKUP($A159,Sheet1!$B$5:$AZ$428,20,FALSE)</f>
        <v>4313</v>
      </c>
      <c r="W159" s="12">
        <f>VLOOKUP($A159,Sheet1!$B$5:$AZ$428,21,FALSE)</f>
        <v>4380</v>
      </c>
      <c r="X159" s="12">
        <f>VLOOKUP($A159,Sheet1!$B$5:$AZ$428,22,FALSE)</f>
        <v>106780</v>
      </c>
      <c r="Y159" s="12">
        <f>VLOOKUP($A159,Sheet1!$B$5:$AZ$428,23,FALSE)</f>
        <v>815</v>
      </c>
      <c r="Z159" s="12">
        <f>VLOOKUP($A159,Sheet1!$B$5:$AZ$428,24,FALSE)</f>
        <v>193</v>
      </c>
      <c r="AA159" s="12">
        <f>VLOOKUP($A159,Sheet1!$B$5:$AZ$428,25,FALSE)</f>
        <v>4446</v>
      </c>
      <c r="AB159" s="12">
        <f>VLOOKUP($A159,Sheet1!$B$5:$AZ$428,26,FALSE)</f>
        <v>4441</v>
      </c>
      <c r="AC159" s="12">
        <f>VLOOKUP($A159,Sheet1!$B$5:$AZ$428,27,FALSE)</f>
        <v>107880</v>
      </c>
      <c r="AD159" s="12">
        <f>VLOOKUP($A159,Sheet1!$B$5:$AZ$428,28,FALSE)</f>
        <v>926</v>
      </c>
      <c r="AE159" s="12">
        <f>VLOOKUP($A159,Sheet1!$B$5:$AZ$428,29,FALSE)</f>
        <v>234</v>
      </c>
      <c r="AF159" s="12">
        <f>VLOOKUP($A159,Sheet1!$B$5:$AZ$428,30,FALSE)</f>
        <v>4637</v>
      </c>
      <c r="AG159" s="12">
        <f>VLOOKUP($A159,Sheet1!$B$5:$AZ$428,31,FALSE)</f>
        <v>4432</v>
      </c>
      <c r="AH159" s="12">
        <f>VLOOKUP($A159,Sheet1!$B$5:$AZ$428,32,FALSE)</f>
        <v>108576</v>
      </c>
      <c r="AI159" s="12">
        <f>VLOOKUP($A159,Sheet1!$B$5:$AZ$428,33,FALSE)</f>
        <v>734</v>
      </c>
      <c r="AJ159" s="12">
        <f>VLOOKUP($A159,Sheet1!$B$5:$AZ$428,34,FALSE)</f>
        <v>269</v>
      </c>
      <c r="AK159" s="12">
        <f>VLOOKUP($A159,Sheet1!$B$5:$AZ$428,35,FALSE)</f>
        <v>5031</v>
      </c>
      <c r="AL159" s="12">
        <f>VLOOKUP($A159,Sheet1!$B$5:$AZ$428,36,FALSE)</f>
        <v>4912</v>
      </c>
      <c r="AM159" s="12">
        <f>VLOOKUP($A159,Sheet1!$B$5:$AZ$428,37,FALSE)</f>
        <v>108841</v>
      </c>
      <c r="AN159" s="12">
        <f>VLOOKUP($A159,Sheet1!$B$5:$AZ$428,38,FALSE)</f>
        <v>612</v>
      </c>
      <c r="AO159" s="12">
        <f>VLOOKUP($A159,Sheet1!$B$5:$AZ$428,39,FALSE)</f>
        <v>519</v>
      </c>
      <c r="AP159" s="12">
        <f>VLOOKUP($A159,Sheet1!$B$5:$AZ$428,40,FALSE)</f>
        <v>5243</v>
      </c>
      <c r="AQ159" s="12">
        <f>VLOOKUP($A159,Sheet1!$B$5:$AZ$428,41,FALSE)</f>
        <v>5103</v>
      </c>
      <c r="AR159" s="12">
        <f>VLOOKUP($A159,Sheet1!$B$5:$AZ$428,42,FALSE)</f>
        <v>109313</v>
      </c>
      <c r="AS159" s="12">
        <f>VLOOKUP($A159,Sheet1!$B$5:$AZ$428,43,FALSE)</f>
        <v>586</v>
      </c>
      <c r="AT159" s="12">
        <f>VLOOKUP($A159,Sheet1!$B$5:$AZ$428,44,FALSE)</f>
        <v>383</v>
      </c>
      <c r="AU159" s="12">
        <f>VLOOKUP($A159,Sheet1!$B$5:$AZ$428,45,FALSE)</f>
        <v>5378</v>
      </c>
      <c r="AV159" s="12">
        <f>VLOOKUP($A159,Sheet1!$B$5:$AZ$428,46,FALSE)</f>
        <v>5236</v>
      </c>
      <c r="AW159" s="12">
        <f>VLOOKUP($A159,Sheet1!$B$5:$AZ$428,47,FALSE)</f>
        <v>109351</v>
      </c>
      <c r="AX159" s="12">
        <f>VLOOKUP($A159,Sheet1!$B$5:$AZ$428,48,FALSE)</f>
        <v>492</v>
      </c>
      <c r="AY159" s="12">
        <f>VLOOKUP($A159,Sheet1!$B$5:$AZ$428,49,FALSE)</f>
        <v>232</v>
      </c>
      <c r="AZ159" s="12">
        <f>VLOOKUP($A159,Sheet1!$B$5:$AZ$428,50,FALSE)</f>
        <v>4684</v>
      </c>
      <c r="BA159" s="12">
        <f>VLOOKUP($A159,Sheet1!$B$5:$AZ$428,51,FALSE)</f>
        <v>4787</v>
      </c>
      <c r="BB159" s="12">
        <f>VLOOKUP($A159,Sheet1!$B$5:$BB$428,BB$4,FALSE)</f>
        <v>0</v>
      </c>
      <c r="BC159" s="12">
        <f>VLOOKUP($A159,Sheet1!$B$5:$BB$428,BC$4,FALSE)</f>
        <v>0</v>
      </c>
      <c r="BD159" s="12" t="e">
        <f>VLOOKUP($A159,Sheet1!$B$5:$BB$428,BD$4,FALSE)</f>
        <v>#REF!</v>
      </c>
      <c r="BE159" s="12" t="e">
        <f>VLOOKUP($A159,Sheet1!$B$5:$BB$428,BE$4,FALSE)</f>
        <v>#REF!</v>
      </c>
      <c r="BF159" s="12" t="e">
        <f>VLOOKUP($A159,Sheet1!$B$5:$BB$428,BF$4,FALSE)</f>
        <v>#REF!</v>
      </c>
      <c r="BG159" s="12" t="e">
        <f>VLOOKUP($A159,Sheet1!$B$5:$BB$428,BG$4,FALSE)</f>
        <v>#REF!</v>
      </c>
      <c r="BH159" s="12" t="e">
        <f>VLOOKUP($A159,Sheet1!$B$5:$BB$428,BH$4,FALSE)</f>
        <v>#REF!</v>
      </c>
      <c r="BI159" s="12" t="e">
        <f>VLOOKUP($A159,Sheet1!$B$5:$BB$428,BI$4,FALSE)</f>
        <v>#REF!</v>
      </c>
      <c r="BJ159" s="12" t="e">
        <f>VLOOKUP($A159,Sheet1!$B$5:$BB$428,BJ$4,FALSE)</f>
        <v>#REF!</v>
      </c>
      <c r="BK159" s="12" t="e">
        <f>VLOOKUP($A159,Sheet1!$B$5:$BB$428,BK$4,FALSE)</f>
        <v>#REF!</v>
      </c>
      <c r="BL159" s="12" t="e">
        <f>VLOOKUP($A159,Sheet1!$B$5:$BB$428,BL$4,FALSE)</f>
        <v>#REF!</v>
      </c>
      <c r="BM159" s="12" t="e">
        <f>VLOOKUP($A159,Sheet1!$B$5:$BB$428,BM$4,FALSE)</f>
        <v>#REF!</v>
      </c>
      <c r="BN159" s="12" t="e">
        <f>VLOOKUP($A159,Sheet1!$B$5:$BB$428,BN$4,FALSE)</f>
        <v>#REF!</v>
      </c>
      <c r="BO159" s="12" t="e">
        <f>VLOOKUP($A159,Sheet1!$B$5:$BB$428,BO$4,FALSE)</f>
        <v>#REF!</v>
      </c>
      <c r="BP159" s="12" t="e">
        <f>VLOOKUP($A159,Sheet1!$B$5:$BB$428,BP$4,FALSE)</f>
        <v>#REF!</v>
      </c>
      <c r="BQ159" s="12" t="e">
        <f>VLOOKUP($A159,Sheet1!$B$5:$BB$428,BQ$4,FALSE)</f>
        <v>#REF!</v>
      </c>
      <c r="BR159" s="12" t="e">
        <f>VLOOKUP($A159,Sheet1!$B$5:$BB$428,BR$4,FALSE)</f>
        <v>#REF!</v>
      </c>
      <c r="BS159" s="12" t="e">
        <f>VLOOKUP($A159,Sheet1!$B$5:$BB$428,BS$4,FALSE)</f>
        <v>#REF!</v>
      </c>
      <c r="BT159" s="12" t="e">
        <f>VLOOKUP($A159,Sheet1!$B$5:$BB$428,BT$4,FALSE)</f>
        <v>#REF!</v>
      </c>
      <c r="BU159" s="12" t="e">
        <f>VLOOKUP($A159,Sheet1!$B$5:$BB$428,BU$4,FALSE)</f>
        <v>#REF!</v>
      </c>
    </row>
    <row r="160" spans="1:73" x14ac:dyDescent="0.3">
      <c r="A160" t="s">
        <v>458</v>
      </c>
      <c r="B160" t="str">
        <f>VLOOKUP(A160,classifications!A$3:C$336,3,FALSE)</f>
        <v>Predominantly Urban</v>
      </c>
      <c r="D160" s="12">
        <f>VLOOKUP($A160,Sheet1!$B$5:$AZ$428,2,FALSE)</f>
        <v>264885</v>
      </c>
      <c r="E160" s="12">
        <f>VLOOKUP($A160,Sheet1!$B$5:$AZ$428,3,FALSE)</f>
        <v>1566</v>
      </c>
      <c r="F160" s="12">
        <f>VLOOKUP($A160,Sheet1!$B$5:$AZ$428,4,FALSE)</f>
        <v>1283</v>
      </c>
      <c r="G160" s="12">
        <f>VLOOKUP($A160,Sheet1!$B$5:$AZ$428,5,FALSE)</f>
        <v>10702</v>
      </c>
      <c r="H160" s="12">
        <f>VLOOKUP($A160,Sheet1!$B$5:$AZ$428,6,FALSE)</f>
        <v>10333</v>
      </c>
      <c r="I160" s="12">
        <f>VLOOKUP($A160,Sheet1!$B$5:$AZ$428,7,FALSE)</f>
        <v>268130</v>
      </c>
      <c r="J160" s="12">
        <f>VLOOKUP($A160,Sheet1!$B$5:$AZ$428,8,FALSE)</f>
        <v>1174</v>
      </c>
      <c r="K160" s="12">
        <f>VLOOKUP($A160,Sheet1!$B$5:$AZ$428,9,FALSE)</f>
        <v>1026</v>
      </c>
      <c r="L160" s="12">
        <f>VLOOKUP($A160,Sheet1!$B$5:$AZ$428,10,FALSE)</f>
        <v>11823</v>
      </c>
      <c r="M160" s="12">
        <f>VLOOKUP($A160,Sheet1!$B$5:$AZ$428,11,FALSE)</f>
        <v>10280</v>
      </c>
      <c r="N160" s="12">
        <f>VLOOKUP($A160,Sheet1!$B$5:$AZ$428,12,FALSE)</f>
        <v>270689</v>
      </c>
      <c r="O160" s="12">
        <f>VLOOKUP($A160,Sheet1!$B$5:$AZ$428,13,FALSE)</f>
        <v>1141</v>
      </c>
      <c r="P160" s="12">
        <f>VLOOKUP($A160,Sheet1!$B$5:$AZ$428,14,FALSE)</f>
        <v>1165</v>
      </c>
      <c r="Q160" s="12">
        <f>VLOOKUP($A160,Sheet1!$B$5:$AZ$428,15,FALSE)</f>
        <v>11639</v>
      </c>
      <c r="R160" s="12">
        <f>VLOOKUP($A160,Sheet1!$B$5:$AZ$428,16,FALSE)</f>
        <v>10666</v>
      </c>
      <c r="S160" s="12">
        <f>VLOOKUP($A160,Sheet1!$B$5:$AZ$428,17,FALSE)</f>
        <v>273212</v>
      </c>
      <c r="T160" s="12">
        <f>VLOOKUP($A160,Sheet1!$B$5:$AZ$428,18,FALSE)</f>
        <v>1454</v>
      </c>
      <c r="U160" s="12">
        <f>VLOOKUP($A160,Sheet1!$B$5:$AZ$428,19,FALSE)</f>
        <v>982</v>
      </c>
      <c r="V160" s="12">
        <f>VLOOKUP($A160,Sheet1!$B$5:$AZ$428,20,FALSE)</f>
        <v>12044</v>
      </c>
      <c r="W160" s="12">
        <f>VLOOKUP($A160,Sheet1!$B$5:$AZ$428,21,FALSE)</f>
        <v>11600</v>
      </c>
      <c r="X160" s="12">
        <f>VLOOKUP($A160,Sheet1!$B$5:$AZ$428,22,FALSE)</f>
        <v>275176</v>
      </c>
      <c r="Y160" s="12">
        <f>VLOOKUP($A160,Sheet1!$B$5:$AZ$428,23,FALSE)</f>
        <v>1529</v>
      </c>
      <c r="Z160" s="12">
        <f>VLOOKUP($A160,Sheet1!$B$5:$AZ$428,24,FALSE)</f>
        <v>1047</v>
      </c>
      <c r="AA160" s="12">
        <f>VLOOKUP($A160,Sheet1!$B$5:$AZ$428,25,FALSE)</f>
        <v>11996</v>
      </c>
      <c r="AB160" s="12">
        <f>VLOOKUP($A160,Sheet1!$B$5:$AZ$428,26,FALSE)</f>
        <v>11738</v>
      </c>
      <c r="AC160" s="12">
        <f>VLOOKUP($A160,Sheet1!$B$5:$AZ$428,27,FALSE)</f>
        <v>276957</v>
      </c>
      <c r="AD160" s="12">
        <f>VLOOKUP($A160,Sheet1!$B$5:$AZ$428,28,FALSE)</f>
        <v>1640</v>
      </c>
      <c r="AE160" s="12">
        <f>VLOOKUP($A160,Sheet1!$B$5:$AZ$428,29,FALSE)</f>
        <v>911</v>
      </c>
      <c r="AF160" s="12">
        <f>VLOOKUP($A160,Sheet1!$B$5:$AZ$428,30,FALSE)</f>
        <v>11922</v>
      </c>
      <c r="AG160" s="12">
        <f>VLOOKUP($A160,Sheet1!$B$5:$AZ$428,31,FALSE)</f>
        <v>12406</v>
      </c>
      <c r="AH160" s="12">
        <f>VLOOKUP($A160,Sheet1!$B$5:$AZ$428,32,FALSE)</f>
        <v>277616</v>
      </c>
      <c r="AI160" s="12">
        <f>VLOOKUP($A160,Sheet1!$B$5:$AZ$428,33,FALSE)</f>
        <v>1422</v>
      </c>
      <c r="AJ160" s="12">
        <f>VLOOKUP($A160,Sheet1!$B$5:$AZ$428,34,FALSE)</f>
        <v>1042</v>
      </c>
      <c r="AK160" s="12">
        <f>VLOOKUP($A160,Sheet1!$B$5:$AZ$428,35,FALSE)</f>
        <v>12432</v>
      </c>
      <c r="AL160" s="12">
        <f>VLOOKUP($A160,Sheet1!$B$5:$AZ$428,36,FALSE)</f>
        <v>13571</v>
      </c>
      <c r="AM160" s="12">
        <f>VLOOKUP($A160,Sheet1!$B$5:$AZ$428,37,FALSE)</f>
        <v>277855</v>
      </c>
      <c r="AN160" s="12">
        <f>VLOOKUP($A160,Sheet1!$B$5:$AZ$428,38,FALSE)</f>
        <v>1396</v>
      </c>
      <c r="AO160" s="12">
        <f>VLOOKUP($A160,Sheet1!$B$5:$AZ$428,39,FALSE)</f>
        <v>1123</v>
      </c>
      <c r="AP160" s="12">
        <f>VLOOKUP($A160,Sheet1!$B$5:$AZ$428,40,FALSE)</f>
        <v>12392</v>
      </c>
      <c r="AQ160" s="12">
        <f>VLOOKUP($A160,Sheet1!$B$5:$AZ$428,41,FALSE)</f>
        <v>13587</v>
      </c>
      <c r="AR160" s="12">
        <f>VLOOKUP($A160,Sheet1!$B$5:$AZ$428,42,FALSE)</f>
        <v>278556</v>
      </c>
      <c r="AS160" s="12">
        <f>VLOOKUP($A160,Sheet1!$B$5:$AZ$428,43,FALSE)</f>
        <v>1290</v>
      </c>
      <c r="AT160" s="12">
        <f>VLOOKUP($A160,Sheet1!$B$5:$AZ$428,44,FALSE)</f>
        <v>1035</v>
      </c>
      <c r="AU160" s="12">
        <f>VLOOKUP($A160,Sheet1!$B$5:$AZ$428,45,FALSE)</f>
        <v>12835</v>
      </c>
      <c r="AV160" s="12">
        <f>VLOOKUP($A160,Sheet1!$B$5:$AZ$428,46,FALSE)</f>
        <v>13559</v>
      </c>
      <c r="AW160" s="12">
        <f>VLOOKUP($A160,Sheet1!$B$5:$AZ$428,47,FALSE)</f>
        <v>279142</v>
      </c>
      <c r="AX160" s="12">
        <f>VLOOKUP($A160,Sheet1!$B$5:$AZ$428,48,FALSE)</f>
        <v>1209</v>
      </c>
      <c r="AY160" s="12">
        <f>VLOOKUP($A160,Sheet1!$B$5:$AZ$428,49,FALSE)</f>
        <v>1130</v>
      </c>
      <c r="AZ160" s="12">
        <f>VLOOKUP($A160,Sheet1!$B$5:$AZ$428,50,FALSE)</f>
        <v>11666</v>
      </c>
      <c r="BA160" s="12">
        <f>VLOOKUP($A160,Sheet1!$B$5:$AZ$428,51,FALSE)</f>
        <v>12115</v>
      </c>
      <c r="BB160" s="12">
        <f>VLOOKUP($A160,Sheet1!$B$5:$BB$428,BB$4,FALSE)</f>
        <v>0</v>
      </c>
      <c r="BC160" s="12">
        <f>VLOOKUP($A160,Sheet1!$B$5:$BB$428,BC$4,FALSE)</f>
        <v>0</v>
      </c>
      <c r="BD160" s="12" t="e">
        <f>VLOOKUP($A160,Sheet1!$B$5:$BB$428,BD$4,FALSE)</f>
        <v>#REF!</v>
      </c>
      <c r="BE160" s="12" t="e">
        <f>VLOOKUP($A160,Sheet1!$B$5:$BB$428,BE$4,FALSE)</f>
        <v>#REF!</v>
      </c>
      <c r="BF160" s="12" t="e">
        <f>VLOOKUP($A160,Sheet1!$B$5:$BB$428,BF$4,FALSE)</f>
        <v>#REF!</v>
      </c>
      <c r="BG160" s="12" t="e">
        <f>VLOOKUP($A160,Sheet1!$B$5:$BB$428,BG$4,FALSE)</f>
        <v>#REF!</v>
      </c>
      <c r="BH160" s="12" t="e">
        <f>VLOOKUP($A160,Sheet1!$B$5:$BB$428,BH$4,FALSE)</f>
        <v>#REF!</v>
      </c>
      <c r="BI160" s="12" t="e">
        <f>VLOOKUP($A160,Sheet1!$B$5:$BB$428,BI$4,FALSE)</f>
        <v>#REF!</v>
      </c>
      <c r="BJ160" s="12" t="e">
        <f>VLOOKUP($A160,Sheet1!$B$5:$BB$428,BJ$4,FALSE)</f>
        <v>#REF!</v>
      </c>
      <c r="BK160" s="12" t="e">
        <f>VLOOKUP($A160,Sheet1!$B$5:$BB$428,BK$4,FALSE)</f>
        <v>#REF!</v>
      </c>
      <c r="BL160" s="12" t="e">
        <f>VLOOKUP($A160,Sheet1!$B$5:$BB$428,BL$4,FALSE)</f>
        <v>#REF!</v>
      </c>
      <c r="BM160" s="12" t="e">
        <f>VLOOKUP($A160,Sheet1!$B$5:$BB$428,BM$4,FALSE)</f>
        <v>#REF!</v>
      </c>
      <c r="BN160" s="12" t="e">
        <f>VLOOKUP($A160,Sheet1!$B$5:$BB$428,BN$4,FALSE)</f>
        <v>#REF!</v>
      </c>
      <c r="BO160" s="12" t="e">
        <f>VLOOKUP($A160,Sheet1!$B$5:$BB$428,BO$4,FALSE)</f>
        <v>#REF!</v>
      </c>
      <c r="BP160" s="12" t="e">
        <f>VLOOKUP($A160,Sheet1!$B$5:$BB$428,BP$4,FALSE)</f>
        <v>#REF!</v>
      </c>
      <c r="BQ160" s="12" t="e">
        <f>VLOOKUP($A160,Sheet1!$B$5:$BB$428,BQ$4,FALSE)</f>
        <v>#REF!</v>
      </c>
      <c r="BR160" s="12" t="e">
        <f>VLOOKUP($A160,Sheet1!$B$5:$BB$428,BR$4,FALSE)</f>
        <v>#REF!</v>
      </c>
      <c r="BS160" s="12" t="e">
        <f>VLOOKUP($A160,Sheet1!$B$5:$BB$428,BS$4,FALSE)</f>
        <v>#REF!</v>
      </c>
      <c r="BT160" s="12" t="e">
        <f>VLOOKUP($A160,Sheet1!$B$5:$BB$428,BT$4,FALSE)</f>
        <v>#REF!</v>
      </c>
      <c r="BU160" s="12" t="e">
        <f>VLOOKUP($A160,Sheet1!$B$5:$BB$428,BU$4,FALSE)</f>
        <v>#REF!</v>
      </c>
    </row>
    <row r="161" spans="1:73" x14ac:dyDescent="0.3">
      <c r="A161" t="s">
        <v>460</v>
      </c>
      <c r="B161" t="str">
        <f>VLOOKUP(A161,classifications!A$3:C$336,3,FALSE)</f>
        <v>Predominantly Rural</v>
      </c>
      <c r="D161" s="12">
        <f>VLOOKUP($A161,Sheet1!$B$5:$AZ$428,2,FALSE)</f>
        <v>50495</v>
      </c>
      <c r="E161" s="12">
        <f>VLOOKUP($A161,Sheet1!$B$5:$AZ$428,3,FALSE)</f>
        <v>143</v>
      </c>
      <c r="F161" s="12">
        <f>VLOOKUP($A161,Sheet1!$B$5:$AZ$428,4,FALSE)</f>
        <v>131</v>
      </c>
      <c r="G161" s="12">
        <f>VLOOKUP($A161,Sheet1!$B$5:$AZ$428,5,FALSE)</f>
        <v>2146</v>
      </c>
      <c r="H161" s="12">
        <f>VLOOKUP($A161,Sheet1!$B$5:$AZ$428,6,FALSE)</f>
        <v>1877</v>
      </c>
      <c r="I161" s="12">
        <f>VLOOKUP($A161,Sheet1!$B$5:$AZ$428,7,FALSE)</f>
        <v>50785</v>
      </c>
      <c r="J161" s="12">
        <f>VLOOKUP($A161,Sheet1!$B$5:$AZ$428,8,FALSE)</f>
        <v>129</v>
      </c>
      <c r="K161" s="12">
        <f>VLOOKUP($A161,Sheet1!$B$5:$AZ$428,9,FALSE)</f>
        <v>149</v>
      </c>
      <c r="L161" s="12">
        <f>VLOOKUP($A161,Sheet1!$B$5:$AZ$428,10,FALSE)</f>
        <v>2313</v>
      </c>
      <c r="M161" s="12">
        <f>VLOOKUP($A161,Sheet1!$B$5:$AZ$428,11,FALSE)</f>
        <v>2136</v>
      </c>
      <c r="N161" s="12">
        <f>VLOOKUP($A161,Sheet1!$B$5:$AZ$428,12,FALSE)</f>
        <v>50868</v>
      </c>
      <c r="O161" s="12">
        <f>VLOOKUP($A161,Sheet1!$B$5:$AZ$428,13,FALSE)</f>
        <v>115</v>
      </c>
      <c r="P161" s="12">
        <f>VLOOKUP($A161,Sheet1!$B$5:$AZ$428,14,FALSE)</f>
        <v>119</v>
      </c>
      <c r="Q161" s="12">
        <f>VLOOKUP($A161,Sheet1!$B$5:$AZ$428,15,FALSE)</f>
        <v>2213</v>
      </c>
      <c r="R161" s="12">
        <f>VLOOKUP($A161,Sheet1!$B$5:$AZ$428,16,FALSE)</f>
        <v>2210</v>
      </c>
      <c r="S161" s="12">
        <f>VLOOKUP($A161,Sheet1!$B$5:$AZ$428,17,FALSE)</f>
        <v>51012</v>
      </c>
      <c r="T161" s="12">
        <f>VLOOKUP($A161,Sheet1!$B$5:$AZ$428,18,FALSE)</f>
        <v>126</v>
      </c>
      <c r="U161" s="12">
        <f>VLOOKUP($A161,Sheet1!$B$5:$AZ$428,19,FALSE)</f>
        <v>89</v>
      </c>
      <c r="V161" s="12">
        <f>VLOOKUP($A161,Sheet1!$B$5:$AZ$428,20,FALSE)</f>
        <v>2348</v>
      </c>
      <c r="W161" s="12">
        <f>VLOOKUP($A161,Sheet1!$B$5:$AZ$428,21,FALSE)</f>
        <v>2312</v>
      </c>
      <c r="X161" s="12">
        <f>VLOOKUP($A161,Sheet1!$B$5:$AZ$428,22,FALSE)</f>
        <v>50956</v>
      </c>
      <c r="Y161" s="12">
        <f>VLOOKUP($A161,Sheet1!$B$5:$AZ$428,23,FALSE)</f>
        <v>136</v>
      </c>
      <c r="Z161" s="12">
        <f>VLOOKUP($A161,Sheet1!$B$5:$AZ$428,24,FALSE)</f>
        <v>110</v>
      </c>
      <c r="AA161" s="12">
        <f>VLOOKUP($A161,Sheet1!$B$5:$AZ$428,25,FALSE)</f>
        <v>2182</v>
      </c>
      <c r="AB161" s="12">
        <f>VLOOKUP($A161,Sheet1!$B$5:$AZ$428,26,FALSE)</f>
        <v>2303</v>
      </c>
      <c r="AC161" s="12">
        <f>VLOOKUP($A161,Sheet1!$B$5:$AZ$428,27,FALSE)</f>
        <v>50967</v>
      </c>
      <c r="AD161" s="12">
        <f>VLOOKUP($A161,Sheet1!$B$5:$AZ$428,28,FALSE)</f>
        <v>136</v>
      </c>
      <c r="AE161" s="12">
        <f>VLOOKUP($A161,Sheet1!$B$5:$AZ$428,29,FALSE)</f>
        <v>95</v>
      </c>
      <c r="AF161" s="12">
        <f>VLOOKUP($A161,Sheet1!$B$5:$AZ$428,30,FALSE)</f>
        <v>2127</v>
      </c>
      <c r="AG161" s="12">
        <f>VLOOKUP($A161,Sheet1!$B$5:$AZ$428,31,FALSE)</f>
        <v>2216</v>
      </c>
      <c r="AH161" s="12">
        <f>VLOOKUP($A161,Sheet1!$B$5:$AZ$428,32,FALSE)</f>
        <v>50873</v>
      </c>
      <c r="AI161" s="12">
        <f>VLOOKUP($A161,Sheet1!$B$5:$AZ$428,33,FALSE)</f>
        <v>132</v>
      </c>
      <c r="AJ161" s="12">
        <f>VLOOKUP($A161,Sheet1!$B$5:$AZ$428,34,FALSE)</f>
        <v>86</v>
      </c>
      <c r="AK161" s="12">
        <f>VLOOKUP($A161,Sheet1!$B$5:$AZ$428,35,FALSE)</f>
        <v>2307</v>
      </c>
      <c r="AL161" s="12">
        <f>VLOOKUP($A161,Sheet1!$B$5:$AZ$428,36,FALSE)</f>
        <v>2418</v>
      </c>
      <c r="AM161" s="12">
        <f>VLOOKUP($A161,Sheet1!$B$5:$AZ$428,37,FALSE)</f>
        <v>51100</v>
      </c>
      <c r="AN161" s="12">
        <f>VLOOKUP($A161,Sheet1!$B$5:$AZ$428,38,FALSE)</f>
        <v>109</v>
      </c>
      <c r="AO161" s="12">
        <f>VLOOKUP($A161,Sheet1!$B$5:$AZ$428,39,FALSE)</f>
        <v>158</v>
      </c>
      <c r="AP161" s="12">
        <f>VLOOKUP($A161,Sheet1!$B$5:$AZ$428,40,FALSE)</f>
        <v>2615</v>
      </c>
      <c r="AQ161" s="12">
        <f>VLOOKUP($A161,Sheet1!$B$5:$AZ$428,41,FALSE)</f>
        <v>2331</v>
      </c>
      <c r="AR161" s="12">
        <f>VLOOKUP($A161,Sheet1!$B$5:$AZ$428,42,FALSE)</f>
        <v>51209</v>
      </c>
      <c r="AS161" s="12">
        <f>VLOOKUP($A161,Sheet1!$B$5:$AZ$428,43,FALSE)</f>
        <v>115</v>
      </c>
      <c r="AT161" s="12">
        <f>VLOOKUP($A161,Sheet1!$B$5:$AZ$428,44,FALSE)</f>
        <v>113</v>
      </c>
      <c r="AU161" s="12">
        <f>VLOOKUP($A161,Sheet1!$B$5:$AZ$428,45,FALSE)</f>
        <v>2655</v>
      </c>
      <c r="AV161" s="12">
        <f>VLOOKUP($A161,Sheet1!$B$5:$AZ$428,46,FALSE)</f>
        <v>2520</v>
      </c>
      <c r="AW161" s="12">
        <f>VLOOKUP($A161,Sheet1!$B$5:$AZ$428,47,FALSE)</f>
        <v>51394</v>
      </c>
      <c r="AX161" s="12">
        <f>VLOOKUP($A161,Sheet1!$B$5:$AZ$428,48,FALSE)</f>
        <v>88</v>
      </c>
      <c r="AY161" s="12">
        <f>VLOOKUP($A161,Sheet1!$B$5:$AZ$428,49,FALSE)</f>
        <v>56</v>
      </c>
      <c r="AZ161" s="12">
        <f>VLOOKUP($A161,Sheet1!$B$5:$AZ$428,50,FALSE)</f>
        <v>2337</v>
      </c>
      <c r="BA161" s="12">
        <f>VLOOKUP($A161,Sheet1!$B$5:$AZ$428,51,FALSE)</f>
        <v>2156</v>
      </c>
      <c r="BB161" s="12">
        <f>VLOOKUP($A161,Sheet1!$B$5:$BB$428,BB$4,FALSE)</f>
        <v>0</v>
      </c>
      <c r="BC161" s="12">
        <f>VLOOKUP($A161,Sheet1!$B$5:$BB$428,BC$4,FALSE)</f>
        <v>0</v>
      </c>
      <c r="BD161" s="12" t="e">
        <f>VLOOKUP($A161,Sheet1!$B$5:$BB$428,BD$4,FALSE)</f>
        <v>#REF!</v>
      </c>
      <c r="BE161" s="12" t="e">
        <f>VLOOKUP($A161,Sheet1!$B$5:$BB$428,BE$4,FALSE)</f>
        <v>#REF!</v>
      </c>
      <c r="BF161" s="12" t="e">
        <f>VLOOKUP($A161,Sheet1!$B$5:$BB$428,BF$4,FALSE)</f>
        <v>#REF!</v>
      </c>
      <c r="BG161" s="12" t="e">
        <f>VLOOKUP($A161,Sheet1!$B$5:$BB$428,BG$4,FALSE)</f>
        <v>#REF!</v>
      </c>
      <c r="BH161" s="12" t="e">
        <f>VLOOKUP($A161,Sheet1!$B$5:$BB$428,BH$4,FALSE)</f>
        <v>#REF!</v>
      </c>
      <c r="BI161" s="12" t="e">
        <f>VLOOKUP($A161,Sheet1!$B$5:$BB$428,BI$4,FALSE)</f>
        <v>#REF!</v>
      </c>
      <c r="BJ161" s="12" t="e">
        <f>VLOOKUP($A161,Sheet1!$B$5:$BB$428,BJ$4,FALSE)</f>
        <v>#REF!</v>
      </c>
      <c r="BK161" s="12" t="e">
        <f>VLOOKUP($A161,Sheet1!$B$5:$BB$428,BK$4,FALSE)</f>
        <v>#REF!</v>
      </c>
      <c r="BL161" s="12" t="e">
        <f>VLOOKUP($A161,Sheet1!$B$5:$BB$428,BL$4,FALSE)</f>
        <v>#REF!</v>
      </c>
      <c r="BM161" s="12" t="e">
        <f>VLOOKUP($A161,Sheet1!$B$5:$BB$428,BM$4,FALSE)</f>
        <v>#REF!</v>
      </c>
      <c r="BN161" s="12" t="e">
        <f>VLOOKUP($A161,Sheet1!$B$5:$BB$428,BN$4,FALSE)</f>
        <v>#REF!</v>
      </c>
      <c r="BO161" s="12" t="e">
        <f>VLOOKUP($A161,Sheet1!$B$5:$BB$428,BO$4,FALSE)</f>
        <v>#REF!</v>
      </c>
      <c r="BP161" s="12" t="e">
        <f>VLOOKUP($A161,Sheet1!$B$5:$BB$428,BP$4,FALSE)</f>
        <v>#REF!</v>
      </c>
      <c r="BQ161" s="12" t="e">
        <f>VLOOKUP($A161,Sheet1!$B$5:$BB$428,BQ$4,FALSE)</f>
        <v>#REF!</v>
      </c>
      <c r="BR161" s="12" t="e">
        <f>VLOOKUP($A161,Sheet1!$B$5:$BB$428,BR$4,FALSE)</f>
        <v>#REF!</v>
      </c>
      <c r="BS161" s="12" t="e">
        <f>VLOOKUP($A161,Sheet1!$B$5:$BB$428,BS$4,FALSE)</f>
        <v>#REF!</v>
      </c>
      <c r="BT161" s="12" t="e">
        <f>VLOOKUP($A161,Sheet1!$B$5:$BB$428,BT$4,FALSE)</f>
        <v>#REF!</v>
      </c>
      <c r="BU161" s="12" t="e">
        <f>VLOOKUP($A161,Sheet1!$B$5:$BB$428,BU$4,FALSE)</f>
        <v>#REF!</v>
      </c>
    </row>
    <row r="162" spans="1:73" x14ac:dyDescent="0.3">
      <c r="A162" t="s">
        <v>462</v>
      </c>
      <c r="B162" t="str">
        <f>VLOOKUP(A162,classifications!A$3:C$336,3,FALSE)</f>
        <v>Predominantly Rural</v>
      </c>
      <c r="D162" s="12">
        <f>VLOOKUP($A162,Sheet1!$B$5:$AZ$428,2,FALSE)</f>
        <v>109406</v>
      </c>
      <c r="E162" s="12">
        <f>VLOOKUP($A162,Sheet1!$B$5:$AZ$428,3,FALSE)</f>
        <v>449</v>
      </c>
      <c r="F162" s="12">
        <f>VLOOKUP($A162,Sheet1!$B$5:$AZ$428,4,FALSE)</f>
        <v>330</v>
      </c>
      <c r="G162" s="12">
        <f>VLOOKUP($A162,Sheet1!$B$5:$AZ$428,5,FALSE)</f>
        <v>5629</v>
      </c>
      <c r="H162" s="12">
        <f>VLOOKUP($A162,Sheet1!$B$5:$AZ$428,6,FALSE)</f>
        <v>5261</v>
      </c>
      <c r="I162" s="12">
        <f>VLOOKUP($A162,Sheet1!$B$5:$AZ$428,7,FALSE)</f>
        <v>110050</v>
      </c>
      <c r="J162" s="12">
        <f>VLOOKUP($A162,Sheet1!$B$5:$AZ$428,8,FALSE)</f>
        <v>430</v>
      </c>
      <c r="K162" s="12">
        <f>VLOOKUP($A162,Sheet1!$B$5:$AZ$428,9,FALSE)</f>
        <v>256</v>
      </c>
      <c r="L162" s="12">
        <f>VLOOKUP($A162,Sheet1!$B$5:$AZ$428,10,FALSE)</f>
        <v>5772</v>
      </c>
      <c r="M162" s="12">
        <f>VLOOKUP($A162,Sheet1!$B$5:$AZ$428,11,FALSE)</f>
        <v>5510</v>
      </c>
      <c r="N162" s="12">
        <f>VLOOKUP($A162,Sheet1!$B$5:$AZ$428,12,FALSE)</f>
        <v>110326</v>
      </c>
      <c r="O162" s="12">
        <f>VLOOKUP($A162,Sheet1!$B$5:$AZ$428,13,FALSE)</f>
        <v>403</v>
      </c>
      <c r="P162" s="12">
        <f>VLOOKUP($A162,Sheet1!$B$5:$AZ$428,14,FALSE)</f>
        <v>318</v>
      </c>
      <c r="Q162" s="12">
        <f>VLOOKUP($A162,Sheet1!$B$5:$AZ$428,15,FALSE)</f>
        <v>5760</v>
      </c>
      <c r="R162" s="12">
        <f>VLOOKUP($A162,Sheet1!$B$5:$AZ$428,16,FALSE)</f>
        <v>5386</v>
      </c>
      <c r="S162" s="12">
        <f>VLOOKUP($A162,Sheet1!$B$5:$AZ$428,17,FALSE)</f>
        <v>111091</v>
      </c>
      <c r="T162" s="12">
        <f>VLOOKUP($A162,Sheet1!$B$5:$AZ$428,18,FALSE)</f>
        <v>498</v>
      </c>
      <c r="U162" s="12">
        <f>VLOOKUP($A162,Sheet1!$B$5:$AZ$428,19,FALSE)</f>
        <v>295</v>
      </c>
      <c r="V162" s="12">
        <f>VLOOKUP($A162,Sheet1!$B$5:$AZ$428,20,FALSE)</f>
        <v>6232</v>
      </c>
      <c r="W162" s="12">
        <f>VLOOKUP($A162,Sheet1!$B$5:$AZ$428,21,FALSE)</f>
        <v>5720</v>
      </c>
      <c r="X162" s="12">
        <f>VLOOKUP($A162,Sheet1!$B$5:$AZ$428,22,FALSE)</f>
        <v>112056</v>
      </c>
      <c r="Y162" s="12">
        <f>VLOOKUP($A162,Sheet1!$B$5:$AZ$428,23,FALSE)</f>
        <v>536</v>
      </c>
      <c r="Z162" s="12">
        <f>VLOOKUP($A162,Sheet1!$B$5:$AZ$428,24,FALSE)</f>
        <v>321</v>
      </c>
      <c r="AA162" s="12">
        <f>VLOOKUP($A162,Sheet1!$B$5:$AZ$428,25,FALSE)</f>
        <v>6275</v>
      </c>
      <c r="AB162" s="12">
        <f>VLOOKUP($A162,Sheet1!$B$5:$AZ$428,26,FALSE)</f>
        <v>5521</v>
      </c>
      <c r="AC162" s="12">
        <f>VLOOKUP($A162,Sheet1!$B$5:$AZ$428,27,FALSE)</f>
        <v>113131</v>
      </c>
      <c r="AD162" s="12">
        <f>VLOOKUP($A162,Sheet1!$B$5:$AZ$428,28,FALSE)</f>
        <v>552</v>
      </c>
      <c r="AE162" s="12">
        <f>VLOOKUP($A162,Sheet1!$B$5:$AZ$428,29,FALSE)</f>
        <v>316</v>
      </c>
      <c r="AF162" s="12">
        <f>VLOOKUP($A162,Sheet1!$B$5:$AZ$428,30,FALSE)</f>
        <v>6409</v>
      </c>
      <c r="AG162" s="12">
        <f>VLOOKUP($A162,Sheet1!$B$5:$AZ$428,31,FALSE)</f>
        <v>5528</v>
      </c>
      <c r="AH162" s="12">
        <f>VLOOKUP($A162,Sheet1!$B$5:$AZ$428,32,FALSE)</f>
        <v>113513</v>
      </c>
      <c r="AI162" s="12">
        <f>VLOOKUP($A162,Sheet1!$B$5:$AZ$428,33,FALSE)</f>
        <v>464</v>
      </c>
      <c r="AJ162" s="12">
        <f>VLOOKUP($A162,Sheet1!$B$5:$AZ$428,34,FALSE)</f>
        <v>312</v>
      </c>
      <c r="AK162" s="12">
        <f>VLOOKUP($A162,Sheet1!$B$5:$AZ$428,35,FALSE)</f>
        <v>6418</v>
      </c>
      <c r="AL162" s="12">
        <f>VLOOKUP($A162,Sheet1!$B$5:$AZ$428,36,FALSE)</f>
        <v>6134</v>
      </c>
      <c r="AM162" s="12">
        <f>VLOOKUP($A162,Sheet1!$B$5:$AZ$428,37,FALSE)</f>
        <v>114881</v>
      </c>
      <c r="AN162" s="12">
        <f>VLOOKUP($A162,Sheet1!$B$5:$AZ$428,38,FALSE)</f>
        <v>591</v>
      </c>
      <c r="AO162" s="12">
        <f>VLOOKUP($A162,Sheet1!$B$5:$AZ$428,39,FALSE)</f>
        <v>248</v>
      </c>
      <c r="AP162" s="12">
        <f>VLOOKUP($A162,Sheet1!$B$5:$AZ$428,40,FALSE)</f>
        <v>7147</v>
      </c>
      <c r="AQ162" s="12">
        <f>VLOOKUP($A162,Sheet1!$B$5:$AZ$428,41,FALSE)</f>
        <v>6016</v>
      </c>
      <c r="AR162" s="12">
        <f>VLOOKUP($A162,Sheet1!$B$5:$AZ$428,42,FALSE)</f>
        <v>115587</v>
      </c>
      <c r="AS162" s="12">
        <f>VLOOKUP($A162,Sheet1!$B$5:$AZ$428,43,FALSE)</f>
        <v>537</v>
      </c>
      <c r="AT162" s="12">
        <f>VLOOKUP($A162,Sheet1!$B$5:$AZ$428,44,FALSE)</f>
        <v>433</v>
      </c>
      <c r="AU162" s="12">
        <f>VLOOKUP($A162,Sheet1!$B$5:$AZ$428,45,FALSE)</f>
        <v>7072</v>
      </c>
      <c r="AV162" s="12">
        <f>VLOOKUP($A162,Sheet1!$B$5:$AZ$428,46,FALSE)</f>
        <v>6420</v>
      </c>
      <c r="AW162" s="12">
        <f>VLOOKUP($A162,Sheet1!$B$5:$AZ$428,47,FALSE)</f>
        <v>116288</v>
      </c>
      <c r="AX162" s="12">
        <f>VLOOKUP($A162,Sheet1!$B$5:$AZ$428,48,FALSE)</f>
        <v>543</v>
      </c>
      <c r="AY162" s="12">
        <f>VLOOKUP($A162,Sheet1!$B$5:$AZ$428,49,FALSE)</f>
        <v>268</v>
      </c>
      <c r="AZ162" s="12">
        <f>VLOOKUP($A162,Sheet1!$B$5:$AZ$428,50,FALSE)</f>
        <v>6040</v>
      </c>
      <c r="BA162" s="12">
        <f>VLOOKUP($A162,Sheet1!$B$5:$AZ$428,51,FALSE)</f>
        <v>5369</v>
      </c>
      <c r="BB162" s="12">
        <f>VLOOKUP($A162,Sheet1!$B$5:$BB$428,BB$4,FALSE)</f>
        <v>0</v>
      </c>
      <c r="BC162" s="12">
        <f>VLOOKUP($A162,Sheet1!$B$5:$BB$428,BC$4,FALSE)</f>
        <v>0</v>
      </c>
      <c r="BD162" s="12" t="e">
        <f>VLOOKUP($A162,Sheet1!$B$5:$BB$428,BD$4,FALSE)</f>
        <v>#REF!</v>
      </c>
      <c r="BE162" s="12" t="e">
        <f>VLOOKUP($A162,Sheet1!$B$5:$BB$428,BE$4,FALSE)</f>
        <v>#REF!</v>
      </c>
      <c r="BF162" s="12" t="e">
        <f>VLOOKUP($A162,Sheet1!$B$5:$BB$428,BF$4,FALSE)</f>
        <v>#REF!</v>
      </c>
      <c r="BG162" s="12" t="e">
        <f>VLOOKUP($A162,Sheet1!$B$5:$BB$428,BG$4,FALSE)</f>
        <v>#REF!</v>
      </c>
      <c r="BH162" s="12" t="e">
        <f>VLOOKUP($A162,Sheet1!$B$5:$BB$428,BH$4,FALSE)</f>
        <v>#REF!</v>
      </c>
      <c r="BI162" s="12" t="e">
        <f>VLOOKUP($A162,Sheet1!$B$5:$BB$428,BI$4,FALSE)</f>
        <v>#REF!</v>
      </c>
      <c r="BJ162" s="12" t="e">
        <f>VLOOKUP($A162,Sheet1!$B$5:$BB$428,BJ$4,FALSE)</f>
        <v>#REF!</v>
      </c>
      <c r="BK162" s="12" t="e">
        <f>VLOOKUP($A162,Sheet1!$B$5:$BB$428,BK$4,FALSE)</f>
        <v>#REF!</v>
      </c>
      <c r="BL162" s="12" t="e">
        <f>VLOOKUP($A162,Sheet1!$B$5:$BB$428,BL$4,FALSE)</f>
        <v>#REF!</v>
      </c>
      <c r="BM162" s="12" t="e">
        <f>VLOOKUP($A162,Sheet1!$B$5:$BB$428,BM$4,FALSE)</f>
        <v>#REF!</v>
      </c>
      <c r="BN162" s="12" t="e">
        <f>VLOOKUP($A162,Sheet1!$B$5:$BB$428,BN$4,FALSE)</f>
        <v>#REF!</v>
      </c>
      <c r="BO162" s="12" t="e">
        <f>VLOOKUP($A162,Sheet1!$B$5:$BB$428,BO$4,FALSE)</f>
        <v>#REF!</v>
      </c>
      <c r="BP162" s="12" t="e">
        <f>VLOOKUP($A162,Sheet1!$B$5:$BB$428,BP$4,FALSE)</f>
        <v>#REF!</v>
      </c>
      <c r="BQ162" s="12" t="e">
        <f>VLOOKUP($A162,Sheet1!$B$5:$BB$428,BQ$4,FALSE)</f>
        <v>#REF!</v>
      </c>
      <c r="BR162" s="12" t="e">
        <f>VLOOKUP($A162,Sheet1!$B$5:$BB$428,BR$4,FALSE)</f>
        <v>#REF!</v>
      </c>
      <c r="BS162" s="12" t="e">
        <f>VLOOKUP($A162,Sheet1!$B$5:$BB$428,BS$4,FALSE)</f>
        <v>#REF!</v>
      </c>
      <c r="BT162" s="12" t="e">
        <f>VLOOKUP($A162,Sheet1!$B$5:$BB$428,BT$4,FALSE)</f>
        <v>#REF!</v>
      </c>
      <c r="BU162" s="12" t="e">
        <f>VLOOKUP($A162,Sheet1!$B$5:$BB$428,BU$4,FALSE)</f>
        <v>#REF!</v>
      </c>
    </row>
    <row r="163" spans="1:73" x14ac:dyDescent="0.3">
      <c r="A163" t="s">
        <v>465</v>
      </c>
      <c r="B163" t="str">
        <f>VLOOKUP(A163,classifications!A$3:C$336,3,FALSE)</f>
        <v>Predominantly Urban</v>
      </c>
      <c r="D163" s="12">
        <f>VLOOKUP($A163,Sheet1!$B$5:$AZ$428,2,FALSE)</f>
        <v>200543</v>
      </c>
      <c r="E163" s="12">
        <f>VLOOKUP($A163,Sheet1!$B$5:$AZ$428,3,FALSE)</f>
        <v>3761</v>
      </c>
      <c r="F163" s="12">
        <f>VLOOKUP($A163,Sheet1!$B$5:$AZ$428,4,FALSE)</f>
        <v>2132</v>
      </c>
      <c r="G163" s="12">
        <f>VLOOKUP($A163,Sheet1!$B$5:$AZ$428,5,FALSE)</f>
        <v>14585</v>
      </c>
      <c r="H163" s="12">
        <f>VLOOKUP($A163,Sheet1!$B$5:$AZ$428,6,FALSE)</f>
        <v>15451</v>
      </c>
      <c r="I163" s="12">
        <f>VLOOKUP($A163,Sheet1!$B$5:$AZ$428,7,FALSE)</f>
        <v>202047</v>
      </c>
      <c r="J163" s="12">
        <f>VLOOKUP($A163,Sheet1!$B$5:$AZ$428,8,FALSE)</f>
        <v>3172</v>
      </c>
      <c r="K163" s="12">
        <f>VLOOKUP($A163,Sheet1!$B$5:$AZ$428,9,FALSE)</f>
        <v>3303</v>
      </c>
      <c r="L163" s="12">
        <f>VLOOKUP($A163,Sheet1!$B$5:$AZ$428,10,FALSE)</f>
        <v>15191</v>
      </c>
      <c r="M163" s="12">
        <f>VLOOKUP($A163,Sheet1!$B$5:$AZ$428,11,FALSE)</f>
        <v>15865</v>
      </c>
      <c r="N163" s="12">
        <f>VLOOKUP($A163,Sheet1!$B$5:$AZ$428,12,FALSE)</f>
        <v>203637</v>
      </c>
      <c r="O163" s="12">
        <f>VLOOKUP($A163,Sheet1!$B$5:$AZ$428,13,FALSE)</f>
        <v>2858</v>
      </c>
      <c r="P163" s="12">
        <f>VLOOKUP($A163,Sheet1!$B$5:$AZ$428,14,FALSE)</f>
        <v>2095</v>
      </c>
      <c r="Q163" s="12">
        <f>VLOOKUP($A163,Sheet1!$B$5:$AZ$428,15,FALSE)</f>
        <v>15100</v>
      </c>
      <c r="R163" s="12">
        <f>VLOOKUP($A163,Sheet1!$B$5:$AZ$428,16,FALSE)</f>
        <v>16559</v>
      </c>
      <c r="S163" s="12">
        <f>VLOOKUP($A163,Sheet1!$B$5:$AZ$428,17,FALSE)</f>
        <v>204598</v>
      </c>
      <c r="T163" s="12">
        <f>VLOOKUP($A163,Sheet1!$B$5:$AZ$428,18,FALSE)</f>
        <v>3622</v>
      </c>
      <c r="U163" s="12">
        <f>VLOOKUP($A163,Sheet1!$B$5:$AZ$428,19,FALSE)</f>
        <v>2410</v>
      </c>
      <c r="V163" s="12">
        <f>VLOOKUP($A163,Sheet1!$B$5:$AZ$428,20,FALSE)</f>
        <v>15250</v>
      </c>
      <c r="W163" s="12">
        <f>VLOOKUP($A163,Sheet1!$B$5:$AZ$428,21,FALSE)</f>
        <v>17615</v>
      </c>
      <c r="X163" s="12">
        <f>VLOOKUP($A163,Sheet1!$B$5:$AZ$428,22,FALSE)</f>
        <v>205965</v>
      </c>
      <c r="Y163" s="12">
        <f>VLOOKUP($A163,Sheet1!$B$5:$AZ$428,23,FALSE)</f>
        <v>3698</v>
      </c>
      <c r="Z163" s="12">
        <f>VLOOKUP($A163,Sheet1!$B$5:$AZ$428,24,FALSE)</f>
        <v>2301</v>
      </c>
      <c r="AA163" s="12">
        <f>VLOOKUP($A163,Sheet1!$B$5:$AZ$428,25,FALSE)</f>
        <v>15224</v>
      </c>
      <c r="AB163" s="12">
        <f>VLOOKUP($A163,Sheet1!$B$5:$AZ$428,26,FALSE)</f>
        <v>17284</v>
      </c>
      <c r="AC163" s="12">
        <f>VLOOKUP($A163,Sheet1!$B$5:$AZ$428,27,FALSE)</f>
        <v>206706</v>
      </c>
      <c r="AD163" s="12">
        <f>VLOOKUP($A163,Sheet1!$B$5:$AZ$428,28,FALSE)</f>
        <v>3739</v>
      </c>
      <c r="AE163" s="12">
        <f>VLOOKUP($A163,Sheet1!$B$5:$AZ$428,29,FALSE)</f>
        <v>2281</v>
      </c>
      <c r="AF163" s="12">
        <f>VLOOKUP($A163,Sheet1!$B$5:$AZ$428,30,FALSE)</f>
        <v>14818</v>
      </c>
      <c r="AG163" s="12">
        <f>VLOOKUP($A163,Sheet1!$B$5:$AZ$428,31,FALSE)</f>
        <v>17693</v>
      </c>
      <c r="AH163" s="12">
        <f>VLOOKUP($A163,Sheet1!$B$5:$AZ$428,32,FALSE)</f>
        <v>206052</v>
      </c>
      <c r="AI163" s="12">
        <f>VLOOKUP($A163,Sheet1!$B$5:$AZ$428,33,FALSE)</f>
        <v>3438</v>
      </c>
      <c r="AJ163" s="12">
        <f>VLOOKUP($A163,Sheet1!$B$5:$AZ$428,34,FALSE)</f>
        <v>2458</v>
      </c>
      <c r="AK163" s="12">
        <f>VLOOKUP($A163,Sheet1!$B$5:$AZ$428,35,FALSE)</f>
        <v>16219</v>
      </c>
      <c r="AL163" s="12">
        <f>VLOOKUP($A163,Sheet1!$B$5:$AZ$428,36,FALSE)</f>
        <v>19797</v>
      </c>
      <c r="AM163" s="12">
        <f>VLOOKUP($A163,Sheet1!$B$5:$AZ$428,37,FALSE)</f>
        <v>206186</v>
      </c>
      <c r="AN163" s="12">
        <f>VLOOKUP($A163,Sheet1!$B$5:$AZ$428,38,FALSE)</f>
        <v>3061</v>
      </c>
      <c r="AO163" s="12">
        <f>VLOOKUP($A163,Sheet1!$B$5:$AZ$428,39,FALSE)</f>
        <v>1872</v>
      </c>
      <c r="AP163" s="12">
        <f>VLOOKUP($A163,Sheet1!$B$5:$AZ$428,40,FALSE)</f>
        <v>17065</v>
      </c>
      <c r="AQ163" s="12">
        <f>VLOOKUP($A163,Sheet1!$B$5:$AZ$428,41,FALSE)</f>
        <v>20003</v>
      </c>
      <c r="AR163" s="12">
        <f>VLOOKUP($A163,Sheet1!$B$5:$AZ$428,42,FALSE)</f>
        <v>206548</v>
      </c>
      <c r="AS163" s="12">
        <f>VLOOKUP($A163,Sheet1!$B$5:$AZ$428,43,FALSE)</f>
        <v>2878</v>
      </c>
      <c r="AT163" s="12">
        <f>VLOOKUP($A163,Sheet1!$B$5:$AZ$428,44,FALSE)</f>
        <v>2226</v>
      </c>
      <c r="AU163" s="12">
        <f>VLOOKUP($A163,Sheet1!$B$5:$AZ$428,45,FALSE)</f>
        <v>18171</v>
      </c>
      <c r="AV163" s="12">
        <f>VLOOKUP($A163,Sheet1!$B$5:$AZ$428,46,FALSE)</f>
        <v>20223</v>
      </c>
      <c r="AW163" s="12">
        <f>VLOOKUP($A163,Sheet1!$B$5:$AZ$428,47,FALSE)</f>
        <v>206453</v>
      </c>
      <c r="AX163" s="12">
        <f>VLOOKUP($A163,Sheet1!$B$5:$AZ$428,48,FALSE)</f>
        <v>2673</v>
      </c>
      <c r="AY163" s="12">
        <f>VLOOKUP($A163,Sheet1!$B$5:$AZ$428,49,FALSE)</f>
        <v>2513</v>
      </c>
      <c r="AZ163" s="12">
        <f>VLOOKUP($A163,Sheet1!$B$5:$AZ$428,50,FALSE)</f>
        <v>16143</v>
      </c>
      <c r="BA163" s="12">
        <f>VLOOKUP($A163,Sheet1!$B$5:$AZ$428,51,FALSE)</f>
        <v>17822</v>
      </c>
      <c r="BB163" s="12">
        <f>VLOOKUP($A163,Sheet1!$B$5:$BB$428,BB$4,FALSE)</f>
        <v>0</v>
      </c>
      <c r="BC163" s="12">
        <f>VLOOKUP($A163,Sheet1!$B$5:$BB$428,BC$4,FALSE)</f>
        <v>0</v>
      </c>
      <c r="BD163" s="12" t="e">
        <f>VLOOKUP($A163,Sheet1!$B$5:$BB$428,BD$4,FALSE)</f>
        <v>#REF!</v>
      </c>
      <c r="BE163" s="12" t="e">
        <f>VLOOKUP($A163,Sheet1!$B$5:$BB$428,BE$4,FALSE)</f>
        <v>#REF!</v>
      </c>
      <c r="BF163" s="12" t="e">
        <f>VLOOKUP($A163,Sheet1!$B$5:$BB$428,BF$4,FALSE)</f>
        <v>#REF!</v>
      </c>
      <c r="BG163" s="12" t="e">
        <f>VLOOKUP($A163,Sheet1!$B$5:$BB$428,BG$4,FALSE)</f>
        <v>#REF!</v>
      </c>
      <c r="BH163" s="12" t="e">
        <f>VLOOKUP($A163,Sheet1!$B$5:$BB$428,BH$4,FALSE)</f>
        <v>#REF!</v>
      </c>
      <c r="BI163" s="12" t="e">
        <f>VLOOKUP($A163,Sheet1!$B$5:$BB$428,BI$4,FALSE)</f>
        <v>#REF!</v>
      </c>
      <c r="BJ163" s="12" t="e">
        <f>VLOOKUP($A163,Sheet1!$B$5:$BB$428,BJ$4,FALSE)</f>
        <v>#REF!</v>
      </c>
      <c r="BK163" s="12" t="e">
        <f>VLOOKUP($A163,Sheet1!$B$5:$BB$428,BK$4,FALSE)</f>
        <v>#REF!</v>
      </c>
      <c r="BL163" s="12" t="e">
        <f>VLOOKUP($A163,Sheet1!$B$5:$BB$428,BL$4,FALSE)</f>
        <v>#REF!</v>
      </c>
      <c r="BM163" s="12" t="e">
        <f>VLOOKUP($A163,Sheet1!$B$5:$BB$428,BM$4,FALSE)</f>
        <v>#REF!</v>
      </c>
      <c r="BN163" s="12" t="e">
        <f>VLOOKUP($A163,Sheet1!$B$5:$BB$428,BN$4,FALSE)</f>
        <v>#REF!</v>
      </c>
      <c r="BO163" s="12" t="e">
        <f>VLOOKUP($A163,Sheet1!$B$5:$BB$428,BO$4,FALSE)</f>
        <v>#REF!</v>
      </c>
      <c r="BP163" s="12" t="e">
        <f>VLOOKUP($A163,Sheet1!$B$5:$BB$428,BP$4,FALSE)</f>
        <v>#REF!</v>
      </c>
      <c r="BQ163" s="12" t="e">
        <f>VLOOKUP($A163,Sheet1!$B$5:$BB$428,BQ$4,FALSE)</f>
        <v>#REF!</v>
      </c>
      <c r="BR163" s="12" t="e">
        <f>VLOOKUP($A163,Sheet1!$B$5:$BB$428,BR$4,FALSE)</f>
        <v>#REF!</v>
      </c>
      <c r="BS163" s="12" t="e">
        <f>VLOOKUP($A163,Sheet1!$B$5:$BB$428,BS$4,FALSE)</f>
        <v>#REF!</v>
      </c>
      <c r="BT163" s="12" t="e">
        <f>VLOOKUP($A163,Sheet1!$B$5:$BB$428,BT$4,FALSE)</f>
        <v>#REF!</v>
      </c>
      <c r="BU163" s="12" t="e">
        <f>VLOOKUP($A163,Sheet1!$B$5:$BB$428,BU$4,FALSE)</f>
        <v>#REF!</v>
      </c>
    </row>
    <row r="164" spans="1:73" x14ac:dyDescent="0.3">
      <c r="A164" t="s">
        <v>467</v>
      </c>
      <c r="B164" t="str">
        <f>VLOOKUP(A164,classifications!A$3:C$336,3,FALSE)</f>
        <v>Predominantly Rural</v>
      </c>
      <c r="D164" s="12">
        <f>VLOOKUP($A164,Sheet1!$B$5:$AZ$428,2,FALSE)</f>
        <v>77936</v>
      </c>
      <c r="E164" s="12">
        <f>VLOOKUP($A164,Sheet1!$B$5:$AZ$428,3,FALSE)</f>
        <v>318</v>
      </c>
      <c r="F164" s="12">
        <f>VLOOKUP($A164,Sheet1!$B$5:$AZ$428,4,FALSE)</f>
        <v>206</v>
      </c>
      <c r="G164" s="12">
        <f>VLOOKUP($A164,Sheet1!$B$5:$AZ$428,5,FALSE)</f>
        <v>3944</v>
      </c>
      <c r="H164" s="12">
        <f>VLOOKUP($A164,Sheet1!$B$5:$AZ$428,6,FALSE)</f>
        <v>3731</v>
      </c>
      <c r="I164" s="12">
        <f>VLOOKUP($A164,Sheet1!$B$5:$AZ$428,7,FALSE)</f>
        <v>78382</v>
      </c>
      <c r="J164" s="12">
        <f>VLOOKUP($A164,Sheet1!$B$5:$AZ$428,8,FALSE)</f>
        <v>240</v>
      </c>
      <c r="K164" s="12">
        <f>VLOOKUP($A164,Sheet1!$B$5:$AZ$428,9,FALSE)</f>
        <v>133</v>
      </c>
      <c r="L164" s="12">
        <f>VLOOKUP($A164,Sheet1!$B$5:$AZ$428,10,FALSE)</f>
        <v>4197</v>
      </c>
      <c r="M164" s="12">
        <f>VLOOKUP($A164,Sheet1!$B$5:$AZ$428,11,FALSE)</f>
        <v>4016</v>
      </c>
      <c r="N164" s="12">
        <f>VLOOKUP($A164,Sheet1!$B$5:$AZ$428,12,FALSE)</f>
        <v>78706</v>
      </c>
      <c r="O164" s="12">
        <f>VLOOKUP($A164,Sheet1!$B$5:$AZ$428,13,FALSE)</f>
        <v>246</v>
      </c>
      <c r="P164" s="12">
        <f>VLOOKUP($A164,Sheet1!$B$5:$AZ$428,14,FALSE)</f>
        <v>161</v>
      </c>
      <c r="Q164" s="12">
        <f>VLOOKUP($A164,Sheet1!$B$5:$AZ$428,15,FALSE)</f>
        <v>4106</v>
      </c>
      <c r="R164" s="12">
        <f>VLOOKUP($A164,Sheet1!$B$5:$AZ$428,16,FALSE)</f>
        <v>4029</v>
      </c>
      <c r="S164" s="12">
        <f>VLOOKUP($A164,Sheet1!$B$5:$AZ$428,17,FALSE)</f>
        <v>79272</v>
      </c>
      <c r="T164" s="12">
        <f>VLOOKUP($A164,Sheet1!$B$5:$AZ$428,18,FALSE)</f>
        <v>293</v>
      </c>
      <c r="U164" s="12">
        <f>VLOOKUP($A164,Sheet1!$B$5:$AZ$428,19,FALSE)</f>
        <v>134</v>
      </c>
      <c r="V164" s="12">
        <f>VLOOKUP($A164,Sheet1!$B$5:$AZ$428,20,FALSE)</f>
        <v>4413</v>
      </c>
      <c r="W164" s="12">
        <f>VLOOKUP($A164,Sheet1!$B$5:$AZ$428,21,FALSE)</f>
        <v>4152</v>
      </c>
      <c r="X164" s="12">
        <f>VLOOKUP($A164,Sheet1!$B$5:$AZ$428,22,FALSE)</f>
        <v>79582</v>
      </c>
      <c r="Y164" s="12">
        <f>VLOOKUP($A164,Sheet1!$B$5:$AZ$428,23,FALSE)</f>
        <v>294</v>
      </c>
      <c r="Z164" s="12">
        <f>VLOOKUP($A164,Sheet1!$B$5:$AZ$428,24,FALSE)</f>
        <v>168</v>
      </c>
      <c r="AA164" s="12">
        <f>VLOOKUP($A164,Sheet1!$B$5:$AZ$428,25,FALSE)</f>
        <v>4191</v>
      </c>
      <c r="AB164" s="12">
        <f>VLOOKUP($A164,Sheet1!$B$5:$AZ$428,26,FALSE)</f>
        <v>4010</v>
      </c>
      <c r="AC164" s="12">
        <f>VLOOKUP($A164,Sheet1!$B$5:$AZ$428,27,FALSE)</f>
        <v>79880</v>
      </c>
      <c r="AD164" s="12">
        <f>VLOOKUP($A164,Sheet1!$B$5:$AZ$428,28,FALSE)</f>
        <v>275</v>
      </c>
      <c r="AE164" s="12">
        <f>VLOOKUP($A164,Sheet1!$B$5:$AZ$428,29,FALSE)</f>
        <v>183</v>
      </c>
      <c r="AF164" s="12">
        <f>VLOOKUP($A164,Sheet1!$B$5:$AZ$428,30,FALSE)</f>
        <v>4280</v>
      </c>
      <c r="AG164" s="12">
        <f>VLOOKUP($A164,Sheet1!$B$5:$AZ$428,31,FALSE)</f>
        <v>4061</v>
      </c>
      <c r="AH164" s="12">
        <f>VLOOKUP($A164,Sheet1!$B$5:$AZ$428,32,FALSE)</f>
        <v>80623</v>
      </c>
      <c r="AI164" s="12">
        <f>VLOOKUP($A164,Sheet1!$B$5:$AZ$428,33,FALSE)</f>
        <v>252</v>
      </c>
      <c r="AJ164" s="12">
        <f>VLOOKUP($A164,Sheet1!$B$5:$AZ$428,34,FALSE)</f>
        <v>176</v>
      </c>
      <c r="AK164" s="12">
        <f>VLOOKUP($A164,Sheet1!$B$5:$AZ$428,35,FALSE)</f>
        <v>5031</v>
      </c>
      <c r="AL164" s="12">
        <f>VLOOKUP($A164,Sheet1!$B$5:$AZ$428,36,FALSE)</f>
        <v>4304</v>
      </c>
      <c r="AM164" s="12">
        <f>VLOOKUP($A164,Sheet1!$B$5:$AZ$428,37,FALSE)</f>
        <v>81695</v>
      </c>
      <c r="AN164" s="12">
        <f>VLOOKUP($A164,Sheet1!$B$5:$AZ$428,38,FALSE)</f>
        <v>339</v>
      </c>
      <c r="AO164" s="12">
        <f>VLOOKUP($A164,Sheet1!$B$5:$AZ$428,39,FALSE)</f>
        <v>163</v>
      </c>
      <c r="AP164" s="12">
        <f>VLOOKUP($A164,Sheet1!$B$5:$AZ$428,40,FALSE)</f>
        <v>5306</v>
      </c>
      <c r="AQ164" s="12">
        <f>VLOOKUP($A164,Sheet1!$B$5:$AZ$428,41,FALSE)</f>
        <v>4386</v>
      </c>
      <c r="AR164" s="12">
        <f>VLOOKUP($A164,Sheet1!$B$5:$AZ$428,42,FALSE)</f>
        <v>82311</v>
      </c>
      <c r="AS164" s="12">
        <f>VLOOKUP($A164,Sheet1!$B$5:$AZ$428,43,FALSE)</f>
        <v>250</v>
      </c>
      <c r="AT164" s="12">
        <f>VLOOKUP($A164,Sheet1!$B$5:$AZ$428,44,FALSE)</f>
        <v>265</v>
      </c>
      <c r="AU164" s="12">
        <f>VLOOKUP($A164,Sheet1!$B$5:$AZ$428,45,FALSE)</f>
        <v>5196</v>
      </c>
      <c r="AV164" s="12">
        <f>VLOOKUP($A164,Sheet1!$B$5:$AZ$428,46,FALSE)</f>
        <v>4538</v>
      </c>
      <c r="AW164" s="12">
        <f>VLOOKUP($A164,Sheet1!$B$5:$AZ$428,47,FALSE)</f>
        <v>83290</v>
      </c>
      <c r="AX164" s="12">
        <f>VLOOKUP($A164,Sheet1!$B$5:$AZ$428,48,FALSE)</f>
        <v>248</v>
      </c>
      <c r="AY164" s="12">
        <f>VLOOKUP($A164,Sheet1!$B$5:$AZ$428,49,FALSE)</f>
        <v>140</v>
      </c>
      <c r="AZ164" s="12">
        <f>VLOOKUP($A164,Sheet1!$B$5:$AZ$428,50,FALSE)</f>
        <v>4516</v>
      </c>
      <c r="BA164" s="12">
        <f>VLOOKUP($A164,Sheet1!$B$5:$AZ$428,51,FALSE)</f>
        <v>3610</v>
      </c>
      <c r="BB164" s="12">
        <f>VLOOKUP($A164,Sheet1!$B$5:$BB$428,BB$4,FALSE)</f>
        <v>0</v>
      </c>
      <c r="BC164" s="12">
        <f>VLOOKUP($A164,Sheet1!$B$5:$BB$428,BC$4,FALSE)</f>
        <v>0</v>
      </c>
      <c r="BD164" s="12" t="e">
        <f>VLOOKUP($A164,Sheet1!$B$5:$BB$428,BD$4,FALSE)</f>
        <v>#REF!</v>
      </c>
      <c r="BE164" s="12" t="e">
        <f>VLOOKUP($A164,Sheet1!$B$5:$BB$428,BE$4,FALSE)</f>
        <v>#REF!</v>
      </c>
      <c r="BF164" s="12" t="e">
        <f>VLOOKUP($A164,Sheet1!$B$5:$BB$428,BF$4,FALSE)</f>
        <v>#REF!</v>
      </c>
      <c r="BG164" s="12" t="e">
        <f>VLOOKUP($A164,Sheet1!$B$5:$BB$428,BG$4,FALSE)</f>
        <v>#REF!</v>
      </c>
      <c r="BH164" s="12" t="e">
        <f>VLOOKUP($A164,Sheet1!$B$5:$BB$428,BH$4,FALSE)</f>
        <v>#REF!</v>
      </c>
      <c r="BI164" s="12" t="e">
        <f>VLOOKUP($A164,Sheet1!$B$5:$BB$428,BI$4,FALSE)</f>
        <v>#REF!</v>
      </c>
      <c r="BJ164" s="12" t="e">
        <f>VLOOKUP($A164,Sheet1!$B$5:$BB$428,BJ$4,FALSE)</f>
        <v>#REF!</v>
      </c>
      <c r="BK164" s="12" t="e">
        <f>VLOOKUP($A164,Sheet1!$B$5:$BB$428,BK$4,FALSE)</f>
        <v>#REF!</v>
      </c>
      <c r="BL164" s="12" t="e">
        <f>VLOOKUP($A164,Sheet1!$B$5:$BB$428,BL$4,FALSE)</f>
        <v>#REF!</v>
      </c>
      <c r="BM164" s="12" t="e">
        <f>VLOOKUP($A164,Sheet1!$B$5:$BB$428,BM$4,FALSE)</f>
        <v>#REF!</v>
      </c>
      <c r="BN164" s="12" t="e">
        <f>VLOOKUP($A164,Sheet1!$B$5:$BB$428,BN$4,FALSE)</f>
        <v>#REF!</v>
      </c>
      <c r="BO164" s="12" t="e">
        <f>VLOOKUP($A164,Sheet1!$B$5:$BB$428,BO$4,FALSE)</f>
        <v>#REF!</v>
      </c>
      <c r="BP164" s="12" t="e">
        <f>VLOOKUP($A164,Sheet1!$B$5:$BB$428,BP$4,FALSE)</f>
        <v>#REF!</v>
      </c>
      <c r="BQ164" s="12" t="e">
        <f>VLOOKUP($A164,Sheet1!$B$5:$BB$428,BQ$4,FALSE)</f>
        <v>#REF!</v>
      </c>
      <c r="BR164" s="12" t="e">
        <f>VLOOKUP($A164,Sheet1!$B$5:$BB$428,BR$4,FALSE)</f>
        <v>#REF!</v>
      </c>
      <c r="BS164" s="12" t="e">
        <f>VLOOKUP($A164,Sheet1!$B$5:$BB$428,BS$4,FALSE)</f>
        <v>#REF!</v>
      </c>
      <c r="BT164" s="12" t="e">
        <f>VLOOKUP($A164,Sheet1!$B$5:$BB$428,BT$4,FALSE)</f>
        <v>#REF!</v>
      </c>
      <c r="BU164" s="12" t="e">
        <f>VLOOKUP($A164,Sheet1!$B$5:$BB$428,BU$4,FALSE)</f>
        <v>#REF!</v>
      </c>
    </row>
    <row r="165" spans="1:73" x14ac:dyDescent="0.3">
      <c r="A165" t="s">
        <v>469</v>
      </c>
      <c r="B165" t="str">
        <f>VLOOKUP(A165,classifications!A$3:C$336,3,FALSE)</f>
        <v>Predominantly Rural</v>
      </c>
      <c r="D165" s="12">
        <f>VLOOKUP($A165,Sheet1!$B$5:$AZ$428,2,FALSE)</f>
        <v>97076</v>
      </c>
      <c r="E165" s="12">
        <f>VLOOKUP($A165,Sheet1!$B$5:$AZ$428,3,FALSE)</f>
        <v>229</v>
      </c>
      <c r="F165" s="12">
        <f>VLOOKUP($A165,Sheet1!$B$5:$AZ$428,4,FALSE)</f>
        <v>199</v>
      </c>
      <c r="G165" s="12">
        <f>VLOOKUP($A165,Sheet1!$B$5:$AZ$428,5,FALSE)</f>
        <v>4673</v>
      </c>
      <c r="H165" s="12">
        <f>VLOOKUP($A165,Sheet1!$B$5:$AZ$428,6,FALSE)</f>
        <v>4258</v>
      </c>
      <c r="I165" s="12">
        <f>VLOOKUP($A165,Sheet1!$B$5:$AZ$428,7,FALSE)</f>
        <v>97789</v>
      </c>
      <c r="J165" s="12">
        <f>VLOOKUP($A165,Sheet1!$B$5:$AZ$428,8,FALSE)</f>
        <v>213</v>
      </c>
      <c r="K165" s="12">
        <f>VLOOKUP($A165,Sheet1!$B$5:$AZ$428,9,FALSE)</f>
        <v>157</v>
      </c>
      <c r="L165" s="12">
        <f>VLOOKUP($A165,Sheet1!$B$5:$AZ$428,10,FALSE)</f>
        <v>5108</v>
      </c>
      <c r="M165" s="12">
        <f>VLOOKUP($A165,Sheet1!$B$5:$AZ$428,11,FALSE)</f>
        <v>4544</v>
      </c>
      <c r="N165" s="12">
        <f>VLOOKUP($A165,Sheet1!$B$5:$AZ$428,12,FALSE)</f>
        <v>98431</v>
      </c>
      <c r="O165" s="12">
        <f>VLOOKUP($A165,Sheet1!$B$5:$AZ$428,13,FALSE)</f>
        <v>189</v>
      </c>
      <c r="P165" s="12">
        <f>VLOOKUP($A165,Sheet1!$B$5:$AZ$428,14,FALSE)</f>
        <v>147</v>
      </c>
      <c r="Q165" s="12">
        <f>VLOOKUP($A165,Sheet1!$B$5:$AZ$428,15,FALSE)</f>
        <v>4963</v>
      </c>
      <c r="R165" s="12">
        <f>VLOOKUP($A165,Sheet1!$B$5:$AZ$428,16,FALSE)</f>
        <v>4334</v>
      </c>
      <c r="S165" s="12">
        <f>VLOOKUP($A165,Sheet1!$B$5:$AZ$428,17,FALSE)</f>
        <v>99596</v>
      </c>
      <c r="T165" s="12">
        <f>VLOOKUP($A165,Sheet1!$B$5:$AZ$428,18,FALSE)</f>
        <v>212</v>
      </c>
      <c r="U165" s="12">
        <f>VLOOKUP($A165,Sheet1!$B$5:$AZ$428,19,FALSE)</f>
        <v>112</v>
      </c>
      <c r="V165" s="12">
        <f>VLOOKUP($A165,Sheet1!$B$5:$AZ$428,20,FALSE)</f>
        <v>5569</v>
      </c>
      <c r="W165" s="12">
        <f>VLOOKUP($A165,Sheet1!$B$5:$AZ$428,21,FALSE)</f>
        <v>4515</v>
      </c>
      <c r="X165" s="12">
        <f>VLOOKUP($A165,Sheet1!$B$5:$AZ$428,22,FALSE)</f>
        <v>100251</v>
      </c>
      <c r="Y165" s="12">
        <f>VLOOKUP($A165,Sheet1!$B$5:$AZ$428,23,FALSE)</f>
        <v>224</v>
      </c>
      <c r="Z165" s="12">
        <f>VLOOKUP($A165,Sheet1!$B$5:$AZ$428,24,FALSE)</f>
        <v>128</v>
      </c>
      <c r="AA165" s="12">
        <f>VLOOKUP($A165,Sheet1!$B$5:$AZ$428,25,FALSE)</f>
        <v>5534</v>
      </c>
      <c r="AB165" s="12">
        <f>VLOOKUP($A165,Sheet1!$B$5:$AZ$428,26,FALSE)</f>
        <v>4954</v>
      </c>
      <c r="AC165" s="12">
        <f>VLOOKUP($A165,Sheet1!$B$5:$AZ$428,27,FALSE)</f>
        <v>100720</v>
      </c>
      <c r="AD165" s="12">
        <f>VLOOKUP($A165,Sheet1!$B$5:$AZ$428,28,FALSE)</f>
        <v>224</v>
      </c>
      <c r="AE165" s="12">
        <f>VLOOKUP($A165,Sheet1!$B$5:$AZ$428,29,FALSE)</f>
        <v>131</v>
      </c>
      <c r="AF165" s="12">
        <f>VLOOKUP($A165,Sheet1!$B$5:$AZ$428,30,FALSE)</f>
        <v>5389</v>
      </c>
      <c r="AG165" s="12">
        <f>VLOOKUP($A165,Sheet1!$B$5:$AZ$428,31,FALSE)</f>
        <v>4940</v>
      </c>
      <c r="AH165" s="12">
        <f>VLOOKUP($A165,Sheet1!$B$5:$AZ$428,32,FALSE)</f>
        <v>101543</v>
      </c>
      <c r="AI165" s="12">
        <f>VLOOKUP($A165,Sheet1!$B$5:$AZ$428,33,FALSE)</f>
        <v>215</v>
      </c>
      <c r="AJ165" s="12">
        <f>VLOOKUP($A165,Sheet1!$B$5:$AZ$428,34,FALSE)</f>
        <v>120</v>
      </c>
      <c r="AK165" s="12">
        <f>VLOOKUP($A165,Sheet1!$B$5:$AZ$428,35,FALSE)</f>
        <v>6063</v>
      </c>
      <c r="AL165" s="12">
        <f>VLOOKUP($A165,Sheet1!$B$5:$AZ$428,36,FALSE)</f>
        <v>5219</v>
      </c>
      <c r="AM165" s="12">
        <f>VLOOKUP($A165,Sheet1!$B$5:$AZ$428,37,FALSE)</f>
        <v>102493</v>
      </c>
      <c r="AN165" s="12">
        <f>VLOOKUP($A165,Sheet1!$B$5:$AZ$428,38,FALSE)</f>
        <v>221</v>
      </c>
      <c r="AO165" s="12">
        <f>VLOOKUP($A165,Sheet1!$B$5:$AZ$428,39,FALSE)</f>
        <v>154</v>
      </c>
      <c r="AP165" s="12">
        <f>VLOOKUP($A165,Sheet1!$B$5:$AZ$428,40,FALSE)</f>
        <v>6312</v>
      </c>
      <c r="AQ165" s="12">
        <f>VLOOKUP($A165,Sheet1!$B$5:$AZ$428,41,FALSE)</f>
        <v>5175</v>
      </c>
      <c r="AR165" s="12">
        <f>VLOOKUP($A165,Sheet1!$B$5:$AZ$428,42,FALSE)</f>
        <v>103895</v>
      </c>
      <c r="AS165" s="12">
        <f>VLOOKUP($A165,Sheet1!$B$5:$AZ$428,43,FALSE)</f>
        <v>192</v>
      </c>
      <c r="AT165" s="12">
        <f>VLOOKUP($A165,Sheet1!$B$5:$AZ$428,44,FALSE)</f>
        <v>128</v>
      </c>
      <c r="AU165" s="12">
        <f>VLOOKUP($A165,Sheet1!$B$5:$AZ$428,45,FALSE)</f>
        <v>6584</v>
      </c>
      <c r="AV165" s="12">
        <f>VLOOKUP($A165,Sheet1!$B$5:$AZ$428,46,FALSE)</f>
        <v>5105</v>
      </c>
      <c r="AW165" s="12">
        <f>VLOOKUP($A165,Sheet1!$B$5:$AZ$428,47,FALSE)</f>
        <v>104857</v>
      </c>
      <c r="AX165" s="12">
        <f>VLOOKUP($A165,Sheet1!$B$5:$AZ$428,48,FALSE)</f>
        <v>174</v>
      </c>
      <c r="AY165" s="12">
        <f>VLOOKUP($A165,Sheet1!$B$5:$AZ$428,49,FALSE)</f>
        <v>112</v>
      </c>
      <c r="AZ165" s="12">
        <f>VLOOKUP($A165,Sheet1!$B$5:$AZ$428,50,FALSE)</f>
        <v>5563</v>
      </c>
      <c r="BA165" s="12">
        <f>VLOOKUP($A165,Sheet1!$B$5:$AZ$428,51,FALSE)</f>
        <v>4339</v>
      </c>
      <c r="BB165" s="12">
        <f>VLOOKUP($A165,Sheet1!$B$5:$BB$428,BB$4,FALSE)</f>
        <v>0</v>
      </c>
      <c r="BC165" s="12">
        <f>VLOOKUP($A165,Sheet1!$B$5:$BB$428,BC$4,FALSE)</f>
        <v>0</v>
      </c>
      <c r="BD165" s="12" t="e">
        <f>VLOOKUP($A165,Sheet1!$B$5:$BB$428,BD$4,FALSE)</f>
        <v>#REF!</v>
      </c>
      <c r="BE165" s="12" t="e">
        <f>VLOOKUP($A165,Sheet1!$B$5:$BB$428,BE$4,FALSE)</f>
        <v>#REF!</v>
      </c>
      <c r="BF165" s="12" t="e">
        <f>VLOOKUP($A165,Sheet1!$B$5:$BB$428,BF$4,FALSE)</f>
        <v>#REF!</v>
      </c>
      <c r="BG165" s="12" t="e">
        <f>VLOOKUP($A165,Sheet1!$B$5:$BB$428,BG$4,FALSE)</f>
        <v>#REF!</v>
      </c>
      <c r="BH165" s="12" t="e">
        <f>VLOOKUP($A165,Sheet1!$B$5:$BB$428,BH$4,FALSE)</f>
        <v>#REF!</v>
      </c>
      <c r="BI165" s="12" t="e">
        <f>VLOOKUP($A165,Sheet1!$B$5:$BB$428,BI$4,FALSE)</f>
        <v>#REF!</v>
      </c>
      <c r="BJ165" s="12" t="e">
        <f>VLOOKUP($A165,Sheet1!$B$5:$BB$428,BJ$4,FALSE)</f>
        <v>#REF!</v>
      </c>
      <c r="BK165" s="12" t="e">
        <f>VLOOKUP($A165,Sheet1!$B$5:$BB$428,BK$4,FALSE)</f>
        <v>#REF!</v>
      </c>
      <c r="BL165" s="12" t="e">
        <f>VLOOKUP($A165,Sheet1!$B$5:$BB$428,BL$4,FALSE)</f>
        <v>#REF!</v>
      </c>
      <c r="BM165" s="12" t="e">
        <f>VLOOKUP($A165,Sheet1!$B$5:$BB$428,BM$4,FALSE)</f>
        <v>#REF!</v>
      </c>
      <c r="BN165" s="12" t="e">
        <f>VLOOKUP($A165,Sheet1!$B$5:$BB$428,BN$4,FALSE)</f>
        <v>#REF!</v>
      </c>
      <c r="BO165" s="12" t="e">
        <f>VLOOKUP($A165,Sheet1!$B$5:$BB$428,BO$4,FALSE)</f>
        <v>#REF!</v>
      </c>
      <c r="BP165" s="12" t="e">
        <f>VLOOKUP($A165,Sheet1!$B$5:$BB$428,BP$4,FALSE)</f>
        <v>#REF!</v>
      </c>
      <c r="BQ165" s="12" t="e">
        <f>VLOOKUP($A165,Sheet1!$B$5:$BB$428,BQ$4,FALSE)</f>
        <v>#REF!</v>
      </c>
      <c r="BR165" s="12" t="e">
        <f>VLOOKUP($A165,Sheet1!$B$5:$BB$428,BR$4,FALSE)</f>
        <v>#REF!</v>
      </c>
      <c r="BS165" s="12" t="e">
        <f>VLOOKUP($A165,Sheet1!$B$5:$BB$428,BS$4,FALSE)</f>
        <v>#REF!</v>
      </c>
      <c r="BT165" s="12" t="e">
        <f>VLOOKUP($A165,Sheet1!$B$5:$BB$428,BT$4,FALSE)</f>
        <v>#REF!</v>
      </c>
      <c r="BU165" s="12" t="e">
        <f>VLOOKUP($A165,Sheet1!$B$5:$BB$428,BU$4,FALSE)</f>
        <v>#REF!</v>
      </c>
    </row>
    <row r="166" spans="1:73" x14ac:dyDescent="0.3">
      <c r="A166" t="s">
        <v>471</v>
      </c>
      <c r="B166" t="str">
        <f>VLOOKUP(A166,classifications!A$3:C$336,3,FALSE)</f>
        <v>Predominantly Urban</v>
      </c>
      <c r="D166" s="12">
        <f>VLOOKUP($A166,Sheet1!$B$5:$AZ$428,2,FALSE)</f>
        <v>140188</v>
      </c>
      <c r="E166" s="12">
        <f>VLOOKUP($A166,Sheet1!$B$5:$AZ$428,3,FALSE)</f>
        <v>667</v>
      </c>
      <c r="F166" s="12">
        <f>VLOOKUP($A166,Sheet1!$B$5:$AZ$428,4,FALSE)</f>
        <v>489</v>
      </c>
      <c r="G166" s="12">
        <f>VLOOKUP($A166,Sheet1!$B$5:$AZ$428,5,FALSE)</f>
        <v>6566</v>
      </c>
      <c r="H166" s="12">
        <f>VLOOKUP($A166,Sheet1!$B$5:$AZ$428,6,FALSE)</f>
        <v>6299</v>
      </c>
      <c r="I166" s="12">
        <f>VLOOKUP($A166,Sheet1!$B$5:$AZ$428,7,FALSE)</f>
        <v>141260</v>
      </c>
      <c r="J166" s="12">
        <f>VLOOKUP($A166,Sheet1!$B$5:$AZ$428,8,FALSE)</f>
        <v>635</v>
      </c>
      <c r="K166" s="12">
        <f>VLOOKUP($A166,Sheet1!$B$5:$AZ$428,9,FALSE)</f>
        <v>551</v>
      </c>
      <c r="L166" s="12">
        <f>VLOOKUP($A166,Sheet1!$B$5:$AZ$428,10,FALSE)</f>
        <v>7224</v>
      </c>
      <c r="M166" s="12">
        <f>VLOOKUP($A166,Sheet1!$B$5:$AZ$428,11,FALSE)</f>
        <v>6481</v>
      </c>
      <c r="N166" s="12">
        <f>VLOOKUP($A166,Sheet1!$B$5:$AZ$428,12,FALSE)</f>
        <v>142983</v>
      </c>
      <c r="O166" s="12">
        <f>VLOOKUP($A166,Sheet1!$B$5:$AZ$428,13,FALSE)</f>
        <v>660</v>
      </c>
      <c r="P166" s="12">
        <f>VLOOKUP($A166,Sheet1!$B$5:$AZ$428,14,FALSE)</f>
        <v>547</v>
      </c>
      <c r="Q166" s="12">
        <f>VLOOKUP($A166,Sheet1!$B$5:$AZ$428,15,FALSE)</f>
        <v>7503</v>
      </c>
      <c r="R166" s="12">
        <f>VLOOKUP($A166,Sheet1!$B$5:$AZ$428,16,FALSE)</f>
        <v>6117</v>
      </c>
      <c r="S166" s="12">
        <f>VLOOKUP($A166,Sheet1!$B$5:$AZ$428,17,FALSE)</f>
        <v>144664</v>
      </c>
      <c r="T166" s="12">
        <f>VLOOKUP($A166,Sheet1!$B$5:$AZ$428,18,FALSE)</f>
        <v>723</v>
      </c>
      <c r="U166" s="12">
        <f>VLOOKUP($A166,Sheet1!$B$5:$AZ$428,19,FALSE)</f>
        <v>390</v>
      </c>
      <c r="V166" s="12">
        <f>VLOOKUP($A166,Sheet1!$B$5:$AZ$428,20,FALSE)</f>
        <v>7844</v>
      </c>
      <c r="W166" s="12">
        <f>VLOOKUP($A166,Sheet1!$B$5:$AZ$428,21,FALSE)</f>
        <v>6807</v>
      </c>
      <c r="X166" s="12">
        <f>VLOOKUP($A166,Sheet1!$B$5:$AZ$428,22,FALSE)</f>
        <v>145969</v>
      </c>
      <c r="Y166" s="12">
        <f>VLOOKUP($A166,Sheet1!$B$5:$AZ$428,23,FALSE)</f>
        <v>758</v>
      </c>
      <c r="Z166" s="12">
        <f>VLOOKUP($A166,Sheet1!$B$5:$AZ$428,24,FALSE)</f>
        <v>433</v>
      </c>
      <c r="AA166" s="12">
        <f>VLOOKUP($A166,Sheet1!$B$5:$AZ$428,25,FALSE)</f>
        <v>7744</v>
      </c>
      <c r="AB166" s="12">
        <f>VLOOKUP($A166,Sheet1!$B$5:$AZ$428,26,FALSE)</f>
        <v>6876</v>
      </c>
      <c r="AC166" s="12">
        <f>VLOOKUP($A166,Sheet1!$B$5:$AZ$428,27,FALSE)</f>
        <v>147540</v>
      </c>
      <c r="AD166" s="12">
        <f>VLOOKUP($A166,Sheet1!$B$5:$AZ$428,28,FALSE)</f>
        <v>814</v>
      </c>
      <c r="AE166" s="12">
        <f>VLOOKUP($A166,Sheet1!$B$5:$AZ$428,29,FALSE)</f>
        <v>379</v>
      </c>
      <c r="AF166" s="12">
        <f>VLOOKUP($A166,Sheet1!$B$5:$AZ$428,30,FALSE)</f>
        <v>7565</v>
      </c>
      <c r="AG166" s="12">
        <f>VLOOKUP($A166,Sheet1!$B$5:$AZ$428,31,FALSE)</f>
        <v>6755</v>
      </c>
      <c r="AH166" s="12">
        <f>VLOOKUP($A166,Sheet1!$B$5:$AZ$428,32,FALSE)</f>
        <v>148345</v>
      </c>
      <c r="AI166" s="12">
        <f>VLOOKUP($A166,Sheet1!$B$5:$AZ$428,33,FALSE)</f>
        <v>686</v>
      </c>
      <c r="AJ166" s="12">
        <f>VLOOKUP($A166,Sheet1!$B$5:$AZ$428,34,FALSE)</f>
        <v>390</v>
      </c>
      <c r="AK166" s="12">
        <f>VLOOKUP($A166,Sheet1!$B$5:$AZ$428,35,FALSE)</f>
        <v>7994</v>
      </c>
      <c r="AL166" s="12">
        <f>VLOOKUP($A166,Sheet1!$B$5:$AZ$428,36,FALSE)</f>
        <v>7596</v>
      </c>
      <c r="AM166" s="12">
        <f>VLOOKUP($A166,Sheet1!$B$5:$AZ$428,37,FALSE)</f>
        <v>149716</v>
      </c>
      <c r="AN166" s="12">
        <f>VLOOKUP($A166,Sheet1!$B$5:$AZ$428,38,FALSE)</f>
        <v>863</v>
      </c>
      <c r="AO166" s="12">
        <f>VLOOKUP($A166,Sheet1!$B$5:$AZ$428,39,FALSE)</f>
        <v>499</v>
      </c>
      <c r="AP166" s="12">
        <f>VLOOKUP($A166,Sheet1!$B$5:$AZ$428,40,FALSE)</f>
        <v>8309</v>
      </c>
      <c r="AQ166" s="12">
        <f>VLOOKUP($A166,Sheet1!$B$5:$AZ$428,41,FALSE)</f>
        <v>7431</v>
      </c>
      <c r="AR166" s="12">
        <f>VLOOKUP($A166,Sheet1!$B$5:$AZ$428,42,FALSE)</f>
        <v>151022</v>
      </c>
      <c r="AS166" s="12">
        <f>VLOOKUP($A166,Sheet1!$B$5:$AZ$428,43,FALSE)</f>
        <v>727</v>
      </c>
      <c r="AT166" s="12">
        <f>VLOOKUP($A166,Sheet1!$B$5:$AZ$428,44,FALSE)</f>
        <v>532</v>
      </c>
      <c r="AU166" s="12">
        <f>VLOOKUP($A166,Sheet1!$B$5:$AZ$428,45,FALSE)</f>
        <v>8546</v>
      </c>
      <c r="AV166" s="12">
        <f>VLOOKUP($A166,Sheet1!$B$5:$AZ$428,46,FALSE)</f>
        <v>7571</v>
      </c>
      <c r="AW166" s="12">
        <f>VLOOKUP($A166,Sheet1!$B$5:$AZ$428,47,FALSE)</f>
        <v>152142</v>
      </c>
      <c r="AX166" s="12">
        <f>VLOOKUP($A166,Sheet1!$B$5:$AZ$428,48,FALSE)</f>
        <v>688</v>
      </c>
      <c r="AY166" s="12">
        <f>VLOOKUP($A166,Sheet1!$B$5:$AZ$428,49,FALSE)</f>
        <v>580</v>
      </c>
      <c r="AZ166" s="12">
        <f>VLOOKUP($A166,Sheet1!$B$5:$AZ$428,50,FALSE)</f>
        <v>7811</v>
      </c>
      <c r="BA166" s="12">
        <f>VLOOKUP($A166,Sheet1!$B$5:$AZ$428,51,FALSE)</f>
        <v>6794</v>
      </c>
      <c r="BB166" s="12">
        <f>VLOOKUP($A166,Sheet1!$B$5:$BB$428,BB$4,FALSE)</f>
        <v>0</v>
      </c>
      <c r="BC166" s="12">
        <f>VLOOKUP($A166,Sheet1!$B$5:$BB$428,BC$4,FALSE)</f>
        <v>0</v>
      </c>
      <c r="BD166" s="12" t="e">
        <f>VLOOKUP($A166,Sheet1!$B$5:$BB$428,BD$4,FALSE)</f>
        <v>#REF!</v>
      </c>
      <c r="BE166" s="12" t="e">
        <f>VLOOKUP($A166,Sheet1!$B$5:$BB$428,BE$4,FALSE)</f>
        <v>#REF!</v>
      </c>
      <c r="BF166" s="12" t="e">
        <f>VLOOKUP($A166,Sheet1!$B$5:$BB$428,BF$4,FALSE)</f>
        <v>#REF!</v>
      </c>
      <c r="BG166" s="12" t="e">
        <f>VLOOKUP($A166,Sheet1!$B$5:$BB$428,BG$4,FALSE)</f>
        <v>#REF!</v>
      </c>
      <c r="BH166" s="12" t="e">
        <f>VLOOKUP($A166,Sheet1!$B$5:$BB$428,BH$4,FALSE)</f>
        <v>#REF!</v>
      </c>
      <c r="BI166" s="12" t="e">
        <f>VLOOKUP($A166,Sheet1!$B$5:$BB$428,BI$4,FALSE)</f>
        <v>#REF!</v>
      </c>
      <c r="BJ166" s="12" t="e">
        <f>VLOOKUP($A166,Sheet1!$B$5:$BB$428,BJ$4,FALSE)</f>
        <v>#REF!</v>
      </c>
      <c r="BK166" s="12" t="e">
        <f>VLOOKUP($A166,Sheet1!$B$5:$BB$428,BK$4,FALSE)</f>
        <v>#REF!</v>
      </c>
      <c r="BL166" s="12" t="e">
        <f>VLOOKUP($A166,Sheet1!$B$5:$BB$428,BL$4,FALSE)</f>
        <v>#REF!</v>
      </c>
      <c r="BM166" s="12" t="e">
        <f>VLOOKUP($A166,Sheet1!$B$5:$BB$428,BM$4,FALSE)</f>
        <v>#REF!</v>
      </c>
      <c r="BN166" s="12" t="e">
        <f>VLOOKUP($A166,Sheet1!$B$5:$BB$428,BN$4,FALSE)</f>
        <v>#REF!</v>
      </c>
      <c r="BO166" s="12" t="e">
        <f>VLOOKUP($A166,Sheet1!$B$5:$BB$428,BO$4,FALSE)</f>
        <v>#REF!</v>
      </c>
      <c r="BP166" s="12" t="e">
        <f>VLOOKUP($A166,Sheet1!$B$5:$BB$428,BP$4,FALSE)</f>
        <v>#REF!</v>
      </c>
      <c r="BQ166" s="12" t="e">
        <f>VLOOKUP($A166,Sheet1!$B$5:$BB$428,BQ$4,FALSE)</f>
        <v>#REF!</v>
      </c>
      <c r="BR166" s="12" t="e">
        <f>VLOOKUP($A166,Sheet1!$B$5:$BB$428,BR$4,FALSE)</f>
        <v>#REF!</v>
      </c>
      <c r="BS166" s="12" t="e">
        <f>VLOOKUP($A166,Sheet1!$B$5:$BB$428,BS$4,FALSE)</f>
        <v>#REF!</v>
      </c>
      <c r="BT166" s="12" t="e">
        <f>VLOOKUP($A166,Sheet1!$B$5:$BB$428,BT$4,FALSE)</f>
        <v>#REF!</v>
      </c>
      <c r="BU166" s="12" t="e">
        <f>VLOOKUP($A166,Sheet1!$B$5:$BB$428,BU$4,FALSE)</f>
        <v>#REF!</v>
      </c>
    </row>
    <row r="167" spans="1:73" x14ac:dyDescent="0.3">
      <c r="A167" t="s">
        <v>473</v>
      </c>
      <c r="B167" t="str">
        <f>VLOOKUP(A167,classifications!A$3:C$336,3,FALSE)</f>
        <v>Predominantly Urban</v>
      </c>
      <c r="D167" s="12">
        <f>VLOOKUP($A167,Sheet1!$B$5:$AZ$428,2,FALSE)</f>
        <v>138368</v>
      </c>
      <c r="E167" s="12">
        <f>VLOOKUP($A167,Sheet1!$B$5:$AZ$428,3,FALSE)</f>
        <v>1924</v>
      </c>
      <c r="F167" s="12">
        <f>VLOOKUP($A167,Sheet1!$B$5:$AZ$428,4,FALSE)</f>
        <v>758</v>
      </c>
      <c r="G167" s="12">
        <f>VLOOKUP($A167,Sheet1!$B$5:$AZ$428,5,FALSE)</f>
        <v>5646</v>
      </c>
      <c r="H167" s="12">
        <f>VLOOKUP($A167,Sheet1!$B$5:$AZ$428,6,FALSE)</f>
        <v>6360</v>
      </c>
      <c r="I167" s="12">
        <f>VLOOKUP($A167,Sheet1!$B$5:$AZ$428,7,FALSE)</f>
        <v>138726</v>
      </c>
      <c r="J167" s="12">
        <f>VLOOKUP($A167,Sheet1!$B$5:$AZ$428,8,FALSE)</f>
        <v>1014</v>
      </c>
      <c r="K167" s="12">
        <f>VLOOKUP($A167,Sheet1!$B$5:$AZ$428,9,FALSE)</f>
        <v>619</v>
      </c>
      <c r="L167" s="12">
        <f>VLOOKUP($A167,Sheet1!$B$5:$AZ$428,10,FALSE)</f>
        <v>6006</v>
      </c>
      <c r="M167" s="12">
        <f>VLOOKUP($A167,Sheet1!$B$5:$AZ$428,11,FALSE)</f>
        <v>6679</v>
      </c>
      <c r="N167" s="12">
        <f>VLOOKUP($A167,Sheet1!$B$5:$AZ$428,12,FALSE)</f>
        <v>138911</v>
      </c>
      <c r="O167" s="12">
        <f>VLOOKUP($A167,Sheet1!$B$5:$AZ$428,13,FALSE)</f>
        <v>1054</v>
      </c>
      <c r="P167" s="12">
        <f>VLOOKUP($A167,Sheet1!$B$5:$AZ$428,14,FALSE)</f>
        <v>444</v>
      </c>
      <c r="Q167" s="12">
        <f>VLOOKUP($A167,Sheet1!$B$5:$AZ$428,15,FALSE)</f>
        <v>6016</v>
      </c>
      <c r="R167" s="12">
        <f>VLOOKUP($A167,Sheet1!$B$5:$AZ$428,16,FALSE)</f>
        <v>7094</v>
      </c>
      <c r="S167" s="12">
        <f>VLOOKUP($A167,Sheet1!$B$5:$AZ$428,17,FALSE)</f>
        <v>138991</v>
      </c>
      <c r="T167" s="12">
        <f>VLOOKUP($A167,Sheet1!$B$5:$AZ$428,18,FALSE)</f>
        <v>1197</v>
      </c>
      <c r="U167" s="12">
        <f>VLOOKUP($A167,Sheet1!$B$5:$AZ$428,19,FALSE)</f>
        <v>723</v>
      </c>
      <c r="V167" s="12">
        <f>VLOOKUP($A167,Sheet1!$B$5:$AZ$428,20,FALSE)</f>
        <v>5821</v>
      </c>
      <c r="W167" s="12">
        <f>VLOOKUP($A167,Sheet1!$B$5:$AZ$428,21,FALSE)</f>
        <v>6919</v>
      </c>
      <c r="X167" s="12">
        <f>VLOOKUP($A167,Sheet1!$B$5:$AZ$428,22,FALSE)</f>
        <v>139310</v>
      </c>
      <c r="Y167" s="12">
        <f>VLOOKUP($A167,Sheet1!$B$5:$AZ$428,23,FALSE)</f>
        <v>1274</v>
      </c>
      <c r="Z167" s="12">
        <f>VLOOKUP($A167,Sheet1!$B$5:$AZ$428,24,FALSE)</f>
        <v>545</v>
      </c>
      <c r="AA167" s="12">
        <f>VLOOKUP($A167,Sheet1!$B$5:$AZ$428,25,FALSE)</f>
        <v>6184</v>
      </c>
      <c r="AB167" s="12">
        <f>VLOOKUP($A167,Sheet1!$B$5:$AZ$428,26,FALSE)</f>
        <v>7071</v>
      </c>
      <c r="AC167" s="12">
        <f>VLOOKUP($A167,Sheet1!$B$5:$AZ$428,27,FALSE)</f>
        <v>140326</v>
      </c>
      <c r="AD167" s="12">
        <f>VLOOKUP($A167,Sheet1!$B$5:$AZ$428,28,FALSE)</f>
        <v>1625</v>
      </c>
      <c r="AE167" s="12">
        <f>VLOOKUP($A167,Sheet1!$B$5:$AZ$428,29,FALSE)</f>
        <v>391</v>
      </c>
      <c r="AF167" s="12">
        <f>VLOOKUP($A167,Sheet1!$B$5:$AZ$428,30,FALSE)</f>
        <v>6013</v>
      </c>
      <c r="AG167" s="12">
        <f>VLOOKUP($A167,Sheet1!$B$5:$AZ$428,31,FALSE)</f>
        <v>6714</v>
      </c>
      <c r="AH167" s="12">
        <f>VLOOKUP($A167,Sheet1!$B$5:$AZ$428,32,FALSE)</f>
        <v>140639</v>
      </c>
      <c r="AI167" s="12">
        <f>VLOOKUP($A167,Sheet1!$B$5:$AZ$428,33,FALSE)</f>
        <v>1096</v>
      </c>
      <c r="AJ167" s="12">
        <f>VLOOKUP($A167,Sheet1!$B$5:$AZ$428,34,FALSE)</f>
        <v>420</v>
      </c>
      <c r="AK167" s="12">
        <f>VLOOKUP($A167,Sheet1!$B$5:$AZ$428,35,FALSE)</f>
        <v>6899</v>
      </c>
      <c r="AL167" s="12">
        <f>VLOOKUP($A167,Sheet1!$B$5:$AZ$428,36,FALSE)</f>
        <v>7779</v>
      </c>
      <c r="AM167" s="12">
        <f>VLOOKUP($A167,Sheet1!$B$5:$AZ$428,37,FALSE)</f>
        <v>140545</v>
      </c>
      <c r="AN167" s="12">
        <f>VLOOKUP($A167,Sheet1!$B$5:$AZ$428,38,FALSE)</f>
        <v>1432</v>
      </c>
      <c r="AO167" s="12">
        <f>VLOOKUP($A167,Sheet1!$B$5:$AZ$428,39,FALSE)</f>
        <v>247</v>
      </c>
      <c r="AP167" s="12">
        <f>VLOOKUP($A167,Sheet1!$B$5:$AZ$428,40,FALSE)</f>
        <v>6599</v>
      </c>
      <c r="AQ167" s="12">
        <f>VLOOKUP($A167,Sheet1!$B$5:$AZ$428,41,FALSE)</f>
        <v>8187</v>
      </c>
      <c r="AR167" s="12">
        <f>VLOOKUP($A167,Sheet1!$B$5:$AZ$428,42,FALSE)</f>
        <v>140980</v>
      </c>
      <c r="AS167" s="12">
        <f>VLOOKUP($A167,Sheet1!$B$5:$AZ$428,43,FALSE)</f>
        <v>1570</v>
      </c>
      <c r="AT167" s="12">
        <f>VLOOKUP($A167,Sheet1!$B$5:$AZ$428,44,FALSE)</f>
        <v>403</v>
      </c>
      <c r="AU167" s="12">
        <f>VLOOKUP($A167,Sheet1!$B$5:$AZ$428,45,FALSE)</f>
        <v>7041</v>
      </c>
      <c r="AV167" s="12">
        <f>VLOOKUP($A167,Sheet1!$B$5:$AZ$428,46,FALSE)</f>
        <v>8168</v>
      </c>
      <c r="AW167" s="12">
        <f>VLOOKUP($A167,Sheet1!$B$5:$AZ$428,47,FALSE)</f>
        <v>141285</v>
      </c>
      <c r="AX167" s="12">
        <f>VLOOKUP($A167,Sheet1!$B$5:$AZ$428,48,FALSE)</f>
        <v>1492</v>
      </c>
      <c r="AY167" s="12">
        <f>VLOOKUP($A167,Sheet1!$B$5:$AZ$428,49,FALSE)</f>
        <v>358</v>
      </c>
      <c r="AZ167" s="12">
        <f>VLOOKUP($A167,Sheet1!$B$5:$AZ$428,50,FALSE)</f>
        <v>6208</v>
      </c>
      <c r="BA167" s="12">
        <f>VLOOKUP($A167,Sheet1!$B$5:$AZ$428,51,FALSE)</f>
        <v>7116</v>
      </c>
      <c r="BB167" s="12">
        <f>VLOOKUP($A167,Sheet1!$B$5:$BB$428,BB$4,FALSE)</f>
        <v>0</v>
      </c>
      <c r="BC167" s="12">
        <f>VLOOKUP($A167,Sheet1!$B$5:$BB$428,BC$4,FALSE)</f>
        <v>0</v>
      </c>
      <c r="BD167" s="12" t="e">
        <f>VLOOKUP($A167,Sheet1!$B$5:$BB$428,BD$4,FALSE)</f>
        <v>#REF!</v>
      </c>
      <c r="BE167" s="12" t="e">
        <f>VLOOKUP($A167,Sheet1!$B$5:$BB$428,BE$4,FALSE)</f>
        <v>#REF!</v>
      </c>
      <c r="BF167" s="12" t="e">
        <f>VLOOKUP($A167,Sheet1!$B$5:$BB$428,BF$4,FALSE)</f>
        <v>#REF!</v>
      </c>
      <c r="BG167" s="12" t="e">
        <f>VLOOKUP($A167,Sheet1!$B$5:$BB$428,BG$4,FALSE)</f>
        <v>#REF!</v>
      </c>
      <c r="BH167" s="12" t="e">
        <f>VLOOKUP($A167,Sheet1!$B$5:$BB$428,BH$4,FALSE)</f>
        <v>#REF!</v>
      </c>
      <c r="BI167" s="12" t="e">
        <f>VLOOKUP($A167,Sheet1!$B$5:$BB$428,BI$4,FALSE)</f>
        <v>#REF!</v>
      </c>
      <c r="BJ167" s="12" t="e">
        <f>VLOOKUP($A167,Sheet1!$B$5:$BB$428,BJ$4,FALSE)</f>
        <v>#REF!</v>
      </c>
      <c r="BK167" s="12" t="e">
        <f>VLOOKUP($A167,Sheet1!$B$5:$BB$428,BK$4,FALSE)</f>
        <v>#REF!</v>
      </c>
      <c r="BL167" s="12" t="e">
        <f>VLOOKUP($A167,Sheet1!$B$5:$BB$428,BL$4,FALSE)</f>
        <v>#REF!</v>
      </c>
      <c r="BM167" s="12" t="e">
        <f>VLOOKUP($A167,Sheet1!$B$5:$BB$428,BM$4,FALSE)</f>
        <v>#REF!</v>
      </c>
      <c r="BN167" s="12" t="e">
        <f>VLOOKUP($A167,Sheet1!$B$5:$BB$428,BN$4,FALSE)</f>
        <v>#REF!</v>
      </c>
      <c r="BO167" s="12" t="e">
        <f>VLOOKUP($A167,Sheet1!$B$5:$BB$428,BO$4,FALSE)</f>
        <v>#REF!</v>
      </c>
      <c r="BP167" s="12" t="e">
        <f>VLOOKUP($A167,Sheet1!$B$5:$BB$428,BP$4,FALSE)</f>
        <v>#REF!</v>
      </c>
      <c r="BQ167" s="12" t="e">
        <f>VLOOKUP($A167,Sheet1!$B$5:$BB$428,BQ$4,FALSE)</f>
        <v>#REF!</v>
      </c>
      <c r="BR167" s="12" t="e">
        <f>VLOOKUP($A167,Sheet1!$B$5:$BB$428,BR$4,FALSE)</f>
        <v>#REF!</v>
      </c>
      <c r="BS167" s="12" t="e">
        <f>VLOOKUP($A167,Sheet1!$B$5:$BB$428,BS$4,FALSE)</f>
        <v>#REF!</v>
      </c>
      <c r="BT167" s="12" t="e">
        <f>VLOOKUP($A167,Sheet1!$B$5:$BB$428,BT$4,FALSE)</f>
        <v>#REF!</v>
      </c>
      <c r="BU167" s="12" t="e">
        <f>VLOOKUP($A167,Sheet1!$B$5:$BB$428,BU$4,FALSE)</f>
        <v>#REF!</v>
      </c>
    </row>
    <row r="168" spans="1:73" x14ac:dyDescent="0.3">
      <c r="A168" t="s">
        <v>477</v>
      </c>
      <c r="B168" t="str">
        <f>VLOOKUP(A168,classifications!A$3:C$336,3,FALSE)</f>
        <v>Predominantly Urban</v>
      </c>
      <c r="D168" s="12">
        <f>VLOOKUP($A168,Sheet1!$B$5:$AZ$428,2,FALSE)</f>
        <v>249895</v>
      </c>
      <c r="E168" s="12">
        <f>VLOOKUP($A168,Sheet1!$B$5:$AZ$428,3,FALSE)</f>
        <v>1918</v>
      </c>
      <c r="F168" s="12">
        <f>VLOOKUP($A168,Sheet1!$B$5:$AZ$428,4,FALSE)</f>
        <v>1592</v>
      </c>
      <c r="G168" s="12">
        <f>VLOOKUP($A168,Sheet1!$B$5:$AZ$428,5,FALSE)</f>
        <v>10072</v>
      </c>
      <c r="H168" s="12">
        <f>VLOOKUP($A168,Sheet1!$B$5:$AZ$428,6,FALSE)</f>
        <v>9095</v>
      </c>
      <c r="I168" s="12">
        <f>VLOOKUP($A168,Sheet1!$B$5:$AZ$428,7,FALSE)</f>
        <v>252773</v>
      </c>
      <c r="J168" s="12">
        <f>VLOOKUP($A168,Sheet1!$B$5:$AZ$428,8,FALSE)</f>
        <v>1495</v>
      </c>
      <c r="K168" s="12">
        <f>VLOOKUP($A168,Sheet1!$B$5:$AZ$428,9,FALSE)</f>
        <v>1355</v>
      </c>
      <c r="L168" s="12">
        <f>VLOOKUP($A168,Sheet1!$B$5:$AZ$428,10,FALSE)</f>
        <v>10712</v>
      </c>
      <c r="M168" s="12">
        <f>VLOOKUP($A168,Sheet1!$B$5:$AZ$428,11,FALSE)</f>
        <v>10301</v>
      </c>
      <c r="N168" s="12">
        <f>VLOOKUP($A168,Sheet1!$B$5:$AZ$428,12,FALSE)</f>
        <v>256376</v>
      </c>
      <c r="O168" s="12">
        <f>VLOOKUP($A168,Sheet1!$B$5:$AZ$428,13,FALSE)</f>
        <v>1564</v>
      </c>
      <c r="P168" s="12">
        <f>VLOOKUP($A168,Sheet1!$B$5:$AZ$428,14,FALSE)</f>
        <v>1551</v>
      </c>
      <c r="Q168" s="12">
        <f>VLOOKUP($A168,Sheet1!$B$5:$AZ$428,15,FALSE)</f>
        <v>11110</v>
      </c>
      <c r="R168" s="12">
        <f>VLOOKUP($A168,Sheet1!$B$5:$AZ$428,16,FALSE)</f>
        <v>9747</v>
      </c>
      <c r="S168" s="12">
        <f>VLOOKUP($A168,Sheet1!$B$5:$AZ$428,17,FALSE)</f>
        <v>260225</v>
      </c>
      <c r="T168" s="12">
        <f>VLOOKUP($A168,Sheet1!$B$5:$AZ$428,18,FALSE)</f>
        <v>2215</v>
      </c>
      <c r="U168" s="12">
        <f>VLOOKUP($A168,Sheet1!$B$5:$AZ$428,19,FALSE)</f>
        <v>1201</v>
      </c>
      <c r="V168" s="12">
        <f>VLOOKUP($A168,Sheet1!$B$5:$AZ$428,20,FALSE)</f>
        <v>11142</v>
      </c>
      <c r="W168" s="12">
        <f>VLOOKUP($A168,Sheet1!$B$5:$AZ$428,21,FALSE)</f>
        <v>10516</v>
      </c>
      <c r="X168" s="12">
        <f>VLOOKUP($A168,Sheet1!$B$5:$AZ$428,22,FALSE)</f>
        <v>263181</v>
      </c>
      <c r="Y168" s="12">
        <f>VLOOKUP($A168,Sheet1!$B$5:$AZ$428,23,FALSE)</f>
        <v>2660</v>
      </c>
      <c r="Z168" s="12">
        <f>VLOOKUP($A168,Sheet1!$B$5:$AZ$428,24,FALSE)</f>
        <v>1551</v>
      </c>
      <c r="AA168" s="12">
        <f>VLOOKUP($A168,Sheet1!$B$5:$AZ$428,25,FALSE)</f>
        <v>10675</v>
      </c>
      <c r="AB168" s="12">
        <f>VLOOKUP($A168,Sheet1!$B$5:$AZ$428,26,FALSE)</f>
        <v>10735</v>
      </c>
      <c r="AC168" s="12">
        <f>VLOOKUP($A168,Sheet1!$B$5:$AZ$428,27,FALSE)</f>
        <v>266240</v>
      </c>
      <c r="AD168" s="12">
        <f>VLOOKUP($A168,Sheet1!$B$5:$AZ$428,28,FALSE)</f>
        <v>2854</v>
      </c>
      <c r="AE168" s="12">
        <f>VLOOKUP($A168,Sheet1!$B$5:$AZ$428,29,FALSE)</f>
        <v>1279</v>
      </c>
      <c r="AF168" s="12">
        <f>VLOOKUP($A168,Sheet1!$B$5:$AZ$428,30,FALSE)</f>
        <v>10806</v>
      </c>
      <c r="AG168" s="12">
        <f>VLOOKUP($A168,Sheet1!$B$5:$AZ$428,31,FALSE)</f>
        <v>11391</v>
      </c>
      <c r="AH168" s="12">
        <f>VLOOKUP($A168,Sheet1!$B$5:$AZ$428,32,FALSE)</f>
        <v>267521</v>
      </c>
      <c r="AI168" s="12">
        <f>VLOOKUP($A168,Sheet1!$B$5:$AZ$428,33,FALSE)</f>
        <v>2440</v>
      </c>
      <c r="AJ168" s="12">
        <f>VLOOKUP($A168,Sheet1!$B$5:$AZ$428,34,FALSE)</f>
        <v>1518</v>
      </c>
      <c r="AK168" s="12">
        <f>VLOOKUP($A168,Sheet1!$B$5:$AZ$428,35,FALSE)</f>
        <v>12320</v>
      </c>
      <c r="AL168" s="12">
        <f>VLOOKUP($A168,Sheet1!$B$5:$AZ$428,36,FALSE)</f>
        <v>13794</v>
      </c>
      <c r="AM168" s="12">
        <f>VLOOKUP($A168,Sheet1!$B$5:$AZ$428,37,FALSE)</f>
        <v>268607</v>
      </c>
      <c r="AN168" s="12">
        <f>VLOOKUP($A168,Sheet1!$B$5:$AZ$428,38,FALSE)</f>
        <v>2378</v>
      </c>
      <c r="AO168" s="12">
        <f>VLOOKUP($A168,Sheet1!$B$5:$AZ$428,39,FALSE)</f>
        <v>2050</v>
      </c>
      <c r="AP168" s="12">
        <f>VLOOKUP($A168,Sheet1!$B$5:$AZ$428,40,FALSE)</f>
        <v>12841</v>
      </c>
      <c r="AQ168" s="12">
        <f>VLOOKUP($A168,Sheet1!$B$5:$AZ$428,41,FALSE)</f>
        <v>13724</v>
      </c>
      <c r="AR168" s="12">
        <f>VLOOKUP($A168,Sheet1!$B$5:$AZ$428,42,FALSE)</f>
        <v>269457</v>
      </c>
      <c r="AS168" s="12">
        <f>VLOOKUP($A168,Sheet1!$B$5:$AZ$428,43,FALSE)</f>
        <v>2168</v>
      </c>
      <c r="AT168" s="12">
        <f>VLOOKUP($A168,Sheet1!$B$5:$AZ$428,44,FALSE)</f>
        <v>2074</v>
      </c>
      <c r="AU168" s="12">
        <f>VLOOKUP($A168,Sheet1!$B$5:$AZ$428,45,FALSE)</f>
        <v>12925</v>
      </c>
      <c r="AV168" s="12">
        <f>VLOOKUP($A168,Sheet1!$B$5:$AZ$428,46,FALSE)</f>
        <v>13723</v>
      </c>
      <c r="AW168" s="12">
        <f>VLOOKUP($A168,Sheet1!$B$5:$AZ$428,47,FALSE)</f>
        <v>270203</v>
      </c>
      <c r="AX168" s="12">
        <f>VLOOKUP($A168,Sheet1!$B$5:$AZ$428,48,FALSE)</f>
        <v>1889</v>
      </c>
      <c r="AY168" s="12">
        <f>VLOOKUP($A168,Sheet1!$B$5:$AZ$428,49,FALSE)</f>
        <v>2419</v>
      </c>
      <c r="AZ168" s="12">
        <f>VLOOKUP($A168,Sheet1!$B$5:$AZ$428,50,FALSE)</f>
        <v>11612</v>
      </c>
      <c r="BA168" s="12">
        <f>VLOOKUP($A168,Sheet1!$B$5:$AZ$428,51,FALSE)</f>
        <v>11735</v>
      </c>
      <c r="BB168" s="12">
        <f>VLOOKUP($A168,Sheet1!$B$5:$BB$428,BB$4,FALSE)</f>
        <v>0</v>
      </c>
      <c r="BC168" s="12">
        <f>VLOOKUP($A168,Sheet1!$B$5:$BB$428,BC$4,FALSE)</f>
        <v>0</v>
      </c>
      <c r="BD168" s="12" t="e">
        <f>VLOOKUP($A168,Sheet1!$B$5:$BB$428,BD$4,FALSE)</f>
        <v>#REF!</v>
      </c>
      <c r="BE168" s="12" t="e">
        <f>VLOOKUP($A168,Sheet1!$B$5:$BB$428,BE$4,FALSE)</f>
        <v>#REF!</v>
      </c>
      <c r="BF168" s="12" t="e">
        <f>VLOOKUP($A168,Sheet1!$B$5:$BB$428,BF$4,FALSE)</f>
        <v>#REF!</v>
      </c>
      <c r="BG168" s="12" t="e">
        <f>VLOOKUP($A168,Sheet1!$B$5:$BB$428,BG$4,FALSE)</f>
        <v>#REF!</v>
      </c>
      <c r="BH168" s="12" t="e">
        <f>VLOOKUP($A168,Sheet1!$B$5:$BB$428,BH$4,FALSE)</f>
        <v>#REF!</v>
      </c>
      <c r="BI168" s="12" t="e">
        <f>VLOOKUP($A168,Sheet1!$B$5:$BB$428,BI$4,FALSE)</f>
        <v>#REF!</v>
      </c>
      <c r="BJ168" s="12" t="e">
        <f>VLOOKUP($A168,Sheet1!$B$5:$BB$428,BJ$4,FALSE)</f>
        <v>#REF!</v>
      </c>
      <c r="BK168" s="12" t="e">
        <f>VLOOKUP($A168,Sheet1!$B$5:$BB$428,BK$4,FALSE)</f>
        <v>#REF!</v>
      </c>
      <c r="BL168" s="12" t="e">
        <f>VLOOKUP($A168,Sheet1!$B$5:$BB$428,BL$4,FALSE)</f>
        <v>#REF!</v>
      </c>
      <c r="BM168" s="12" t="e">
        <f>VLOOKUP($A168,Sheet1!$B$5:$BB$428,BM$4,FALSE)</f>
        <v>#REF!</v>
      </c>
      <c r="BN168" s="12" t="e">
        <f>VLOOKUP($A168,Sheet1!$B$5:$BB$428,BN$4,FALSE)</f>
        <v>#REF!</v>
      </c>
      <c r="BO168" s="12" t="e">
        <f>VLOOKUP($A168,Sheet1!$B$5:$BB$428,BO$4,FALSE)</f>
        <v>#REF!</v>
      </c>
      <c r="BP168" s="12" t="e">
        <f>VLOOKUP($A168,Sheet1!$B$5:$BB$428,BP$4,FALSE)</f>
        <v>#REF!</v>
      </c>
      <c r="BQ168" s="12" t="e">
        <f>VLOOKUP($A168,Sheet1!$B$5:$BB$428,BQ$4,FALSE)</f>
        <v>#REF!</v>
      </c>
      <c r="BR168" s="12" t="e">
        <f>VLOOKUP($A168,Sheet1!$B$5:$BB$428,BR$4,FALSE)</f>
        <v>#REF!</v>
      </c>
      <c r="BS168" s="12" t="e">
        <f>VLOOKUP($A168,Sheet1!$B$5:$BB$428,BS$4,FALSE)</f>
        <v>#REF!</v>
      </c>
      <c r="BT168" s="12" t="e">
        <f>VLOOKUP($A168,Sheet1!$B$5:$BB$428,BT$4,FALSE)</f>
        <v>#REF!</v>
      </c>
      <c r="BU168" s="12" t="e">
        <f>VLOOKUP($A168,Sheet1!$B$5:$BB$428,BU$4,FALSE)</f>
        <v>#REF!</v>
      </c>
    </row>
    <row r="169" spans="1:73" x14ac:dyDescent="0.3">
      <c r="A169" t="s">
        <v>479</v>
      </c>
      <c r="B169" t="str">
        <f>VLOOKUP(A169,classifications!A$3:C$336,3,FALSE)</f>
        <v>Urban with Significant Rural</v>
      </c>
      <c r="D169" s="12">
        <f>VLOOKUP($A169,Sheet1!$B$5:$AZ$428,2,FALSE)</f>
        <v>85637</v>
      </c>
      <c r="E169" s="12">
        <f>VLOOKUP($A169,Sheet1!$B$5:$AZ$428,3,FALSE)</f>
        <v>411</v>
      </c>
      <c r="F169" s="12">
        <f>VLOOKUP($A169,Sheet1!$B$5:$AZ$428,4,FALSE)</f>
        <v>445</v>
      </c>
      <c r="G169" s="12">
        <f>VLOOKUP($A169,Sheet1!$B$5:$AZ$428,5,FALSE)</f>
        <v>4724</v>
      </c>
      <c r="H169" s="12">
        <f>VLOOKUP($A169,Sheet1!$B$5:$AZ$428,6,FALSE)</f>
        <v>4548</v>
      </c>
      <c r="I169" s="12">
        <f>VLOOKUP($A169,Sheet1!$B$5:$AZ$428,7,FALSE)</f>
        <v>86096</v>
      </c>
      <c r="J169" s="12">
        <f>VLOOKUP($A169,Sheet1!$B$5:$AZ$428,8,FALSE)</f>
        <v>338</v>
      </c>
      <c r="K169" s="12">
        <f>VLOOKUP($A169,Sheet1!$B$5:$AZ$428,9,FALSE)</f>
        <v>459</v>
      </c>
      <c r="L169" s="12">
        <f>VLOOKUP($A169,Sheet1!$B$5:$AZ$428,10,FALSE)</f>
        <v>4970</v>
      </c>
      <c r="M169" s="12">
        <f>VLOOKUP($A169,Sheet1!$B$5:$AZ$428,11,FALSE)</f>
        <v>4432</v>
      </c>
      <c r="N169" s="12">
        <f>VLOOKUP($A169,Sheet1!$B$5:$AZ$428,12,FALSE)</f>
        <v>86761</v>
      </c>
      <c r="O169" s="12">
        <f>VLOOKUP($A169,Sheet1!$B$5:$AZ$428,13,FALSE)</f>
        <v>320</v>
      </c>
      <c r="P169" s="12">
        <f>VLOOKUP($A169,Sheet1!$B$5:$AZ$428,14,FALSE)</f>
        <v>465</v>
      </c>
      <c r="Q169" s="12">
        <f>VLOOKUP($A169,Sheet1!$B$5:$AZ$428,15,FALSE)</f>
        <v>5043</v>
      </c>
      <c r="R169" s="12">
        <f>VLOOKUP($A169,Sheet1!$B$5:$AZ$428,16,FALSE)</f>
        <v>4263</v>
      </c>
      <c r="S169" s="12">
        <f>VLOOKUP($A169,Sheet1!$B$5:$AZ$428,17,FALSE)</f>
        <v>86871</v>
      </c>
      <c r="T169" s="12">
        <f>VLOOKUP($A169,Sheet1!$B$5:$AZ$428,18,FALSE)</f>
        <v>377</v>
      </c>
      <c r="U169" s="12">
        <f>VLOOKUP($A169,Sheet1!$B$5:$AZ$428,19,FALSE)</f>
        <v>316</v>
      </c>
      <c r="V169" s="12">
        <f>VLOOKUP($A169,Sheet1!$B$5:$AZ$428,20,FALSE)</f>
        <v>5105</v>
      </c>
      <c r="W169" s="12">
        <f>VLOOKUP($A169,Sheet1!$B$5:$AZ$428,21,FALSE)</f>
        <v>5035</v>
      </c>
      <c r="X169" s="12">
        <f>VLOOKUP($A169,Sheet1!$B$5:$AZ$428,22,FALSE)</f>
        <v>86978</v>
      </c>
      <c r="Y169" s="12">
        <f>VLOOKUP($A169,Sheet1!$B$5:$AZ$428,23,FALSE)</f>
        <v>443</v>
      </c>
      <c r="Z169" s="12">
        <f>VLOOKUP($A169,Sheet1!$B$5:$AZ$428,24,FALSE)</f>
        <v>309</v>
      </c>
      <c r="AA169" s="12">
        <f>VLOOKUP($A169,Sheet1!$B$5:$AZ$428,25,FALSE)</f>
        <v>4804</v>
      </c>
      <c r="AB169" s="12">
        <f>VLOOKUP($A169,Sheet1!$B$5:$AZ$428,26,FALSE)</f>
        <v>4778</v>
      </c>
      <c r="AC169" s="12">
        <f>VLOOKUP($A169,Sheet1!$B$5:$AZ$428,27,FALSE)</f>
        <v>87258</v>
      </c>
      <c r="AD169" s="12">
        <f>VLOOKUP($A169,Sheet1!$B$5:$AZ$428,28,FALSE)</f>
        <v>451</v>
      </c>
      <c r="AE169" s="12">
        <f>VLOOKUP($A169,Sheet1!$B$5:$AZ$428,29,FALSE)</f>
        <v>272</v>
      </c>
      <c r="AF169" s="12">
        <f>VLOOKUP($A169,Sheet1!$B$5:$AZ$428,30,FALSE)</f>
        <v>4860</v>
      </c>
      <c r="AG169" s="12">
        <f>VLOOKUP($A169,Sheet1!$B$5:$AZ$428,31,FALSE)</f>
        <v>4704</v>
      </c>
      <c r="AH169" s="12">
        <f>VLOOKUP($A169,Sheet1!$B$5:$AZ$428,32,FALSE)</f>
        <v>87128</v>
      </c>
      <c r="AI169" s="12">
        <f>VLOOKUP($A169,Sheet1!$B$5:$AZ$428,33,FALSE)</f>
        <v>396</v>
      </c>
      <c r="AJ169" s="12">
        <f>VLOOKUP($A169,Sheet1!$B$5:$AZ$428,34,FALSE)</f>
        <v>292</v>
      </c>
      <c r="AK169" s="12">
        <f>VLOOKUP($A169,Sheet1!$B$5:$AZ$428,35,FALSE)</f>
        <v>5373</v>
      </c>
      <c r="AL169" s="12">
        <f>VLOOKUP($A169,Sheet1!$B$5:$AZ$428,36,FALSE)</f>
        <v>5502</v>
      </c>
      <c r="AM169" s="12">
        <f>VLOOKUP($A169,Sheet1!$B$5:$AZ$428,37,FALSE)</f>
        <v>87253</v>
      </c>
      <c r="AN169" s="12">
        <f>VLOOKUP($A169,Sheet1!$B$5:$AZ$428,38,FALSE)</f>
        <v>473</v>
      </c>
      <c r="AO169" s="12">
        <f>VLOOKUP($A169,Sheet1!$B$5:$AZ$428,39,FALSE)</f>
        <v>310</v>
      </c>
      <c r="AP169" s="12">
        <f>VLOOKUP($A169,Sheet1!$B$5:$AZ$428,40,FALSE)</f>
        <v>5448</v>
      </c>
      <c r="AQ169" s="12">
        <f>VLOOKUP($A169,Sheet1!$B$5:$AZ$428,41,FALSE)</f>
        <v>5461</v>
      </c>
      <c r="AR169" s="12">
        <f>VLOOKUP($A169,Sheet1!$B$5:$AZ$428,42,FALSE)</f>
        <v>87245</v>
      </c>
      <c r="AS169" s="12">
        <f>VLOOKUP($A169,Sheet1!$B$5:$AZ$428,43,FALSE)</f>
        <v>409</v>
      </c>
      <c r="AT169" s="12">
        <f>VLOOKUP($A169,Sheet1!$B$5:$AZ$428,44,FALSE)</f>
        <v>281</v>
      </c>
      <c r="AU169" s="12">
        <f>VLOOKUP($A169,Sheet1!$B$5:$AZ$428,45,FALSE)</f>
        <v>5388</v>
      </c>
      <c r="AV169" s="12">
        <f>VLOOKUP($A169,Sheet1!$B$5:$AZ$428,46,FALSE)</f>
        <v>5379</v>
      </c>
      <c r="AW169" s="12">
        <f>VLOOKUP($A169,Sheet1!$B$5:$AZ$428,47,FALSE)</f>
        <v>87547</v>
      </c>
      <c r="AX169" s="12">
        <f>VLOOKUP($A169,Sheet1!$B$5:$AZ$428,48,FALSE)</f>
        <v>388</v>
      </c>
      <c r="AY169" s="12">
        <f>VLOOKUP($A169,Sheet1!$B$5:$AZ$428,49,FALSE)</f>
        <v>422</v>
      </c>
      <c r="AZ169" s="12">
        <f>VLOOKUP($A169,Sheet1!$B$5:$AZ$428,50,FALSE)</f>
        <v>5217</v>
      </c>
      <c r="BA169" s="12">
        <f>VLOOKUP($A169,Sheet1!$B$5:$AZ$428,51,FALSE)</f>
        <v>4571</v>
      </c>
      <c r="BB169" s="12">
        <f>VLOOKUP($A169,Sheet1!$B$5:$BB$428,BB$4,FALSE)</f>
        <v>0</v>
      </c>
      <c r="BC169" s="12">
        <f>VLOOKUP($A169,Sheet1!$B$5:$BB$428,BC$4,FALSE)</f>
        <v>0</v>
      </c>
      <c r="BD169" s="12" t="e">
        <f>VLOOKUP($A169,Sheet1!$B$5:$BB$428,BD$4,FALSE)</f>
        <v>#REF!</v>
      </c>
      <c r="BE169" s="12" t="e">
        <f>VLOOKUP($A169,Sheet1!$B$5:$BB$428,BE$4,FALSE)</f>
        <v>#REF!</v>
      </c>
      <c r="BF169" s="12" t="e">
        <f>VLOOKUP($A169,Sheet1!$B$5:$BB$428,BF$4,FALSE)</f>
        <v>#REF!</v>
      </c>
      <c r="BG169" s="12" t="e">
        <f>VLOOKUP($A169,Sheet1!$B$5:$BB$428,BG$4,FALSE)</f>
        <v>#REF!</v>
      </c>
      <c r="BH169" s="12" t="e">
        <f>VLOOKUP($A169,Sheet1!$B$5:$BB$428,BH$4,FALSE)</f>
        <v>#REF!</v>
      </c>
      <c r="BI169" s="12" t="e">
        <f>VLOOKUP($A169,Sheet1!$B$5:$BB$428,BI$4,FALSE)</f>
        <v>#REF!</v>
      </c>
      <c r="BJ169" s="12" t="e">
        <f>VLOOKUP($A169,Sheet1!$B$5:$BB$428,BJ$4,FALSE)</f>
        <v>#REF!</v>
      </c>
      <c r="BK169" s="12" t="e">
        <f>VLOOKUP($A169,Sheet1!$B$5:$BB$428,BK$4,FALSE)</f>
        <v>#REF!</v>
      </c>
      <c r="BL169" s="12" t="e">
        <f>VLOOKUP($A169,Sheet1!$B$5:$BB$428,BL$4,FALSE)</f>
        <v>#REF!</v>
      </c>
      <c r="BM169" s="12" t="e">
        <f>VLOOKUP($A169,Sheet1!$B$5:$BB$428,BM$4,FALSE)</f>
        <v>#REF!</v>
      </c>
      <c r="BN169" s="12" t="e">
        <f>VLOOKUP($A169,Sheet1!$B$5:$BB$428,BN$4,FALSE)</f>
        <v>#REF!</v>
      </c>
      <c r="BO169" s="12" t="e">
        <f>VLOOKUP($A169,Sheet1!$B$5:$BB$428,BO$4,FALSE)</f>
        <v>#REF!</v>
      </c>
      <c r="BP169" s="12" t="e">
        <f>VLOOKUP($A169,Sheet1!$B$5:$BB$428,BP$4,FALSE)</f>
        <v>#REF!</v>
      </c>
      <c r="BQ169" s="12" t="e">
        <f>VLOOKUP($A169,Sheet1!$B$5:$BB$428,BQ$4,FALSE)</f>
        <v>#REF!</v>
      </c>
      <c r="BR169" s="12" t="e">
        <f>VLOOKUP($A169,Sheet1!$B$5:$BB$428,BR$4,FALSE)</f>
        <v>#REF!</v>
      </c>
      <c r="BS169" s="12" t="e">
        <f>VLOOKUP($A169,Sheet1!$B$5:$BB$428,BS$4,FALSE)</f>
        <v>#REF!</v>
      </c>
      <c r="BT169" s="12" t="e">
        <f>VLOOKUP($A169,Sheet1!$B$5:$BB$428,BT$4,FALSE)</f>
        <v>#REF!</v>
      </c>
      <c r="BU169" s="12" t="e">
        <f>VLOOKUP($A169,Sheet1!$B$5:$BB$428,BU$4,FALSE)</f>
        <v>#REF!</v>
      </c>
    </row>
    <row r="170" spans="1:73" x14ac:dyDescent="0.3">
      <c r="A170" t="s">
        <v>485</v>
      </c>
      <c r="B170" t="str">
        <f>VLOOKUP(A170,classifications!A$3:C$336,3,FALSE)</f>
        <v>Urban with Significant Rural</v>
      </c>
      <c r="D170" s="12">
        <f>VLOOKUP($A170,Sheet1!$B$5:$AZ$428,2,FALSE)</f>
        <v>176789</v>
      </c>
      <c r="E170" s="12">
        <f>VLOOKUP($A170,Sheet1!$B$5:$AZ$428,3,FALSE)</f>
        <v>654</v>
      </c>
      <c r="F170" s="12">
        <f>VLOOKUP($A170,Sheet1!$B$5:$AZ$428,4,FALSE)</f>
        <v>357</v>
      </c>
      <c r="G170" s="12">
        <f>VLOOKUP($A170,Sheet1!$B$5:$AZ$428,5,FALSE)</f>
        <v>7428</v>
      </c>
      <c r="H170" s="12">
        <f>VLOOKUP($A170,Sheet1!$B$5:$AZ$428,6,FALSE)</f>
        <v>6653</v>
      </c>
      <c r="I170" s="12">
        <f>VLOOKUP($A170,Sheet1!$B$5:$AZ$428,7,FALSE)</f>
        <v>177480</v>
      </c>
      <c r="J170" s="12">
        <f>VLOOKUP($A170,Sheet1!$B$5:$AZ$428,8,FALSE)</f>
        <v>585</v>
      </c>
      <c r="K170" s="12">
        <f>VLOOKUP($A170,Sheet1!$B$5:$AZ$428,9,FALSE)</f>
        <v>338</v>
      </c>
      <c r="L170" s="12">
        <f>VLOOKUP($A170,Sheet1!$B$5:$AZ$428,10,FALSE)</f>
        <v>8209</v>
      </c>
      <c r="M170" s="12">
        <f>VLOOKUP($A170,Sheet1!$B$5:$AZ$428,11,FALSE)</f>
        <v>7338</v>
      </c>
      <c r="N170" s="12">
        <f>VLOOKUP($A170,Sheet1!$B$5:$AZ$428,12,FALSE)</f>
        <v>178186</v>
      </c>
      <c r="O170" s="12">
        <f>VLOOKUP($A170,Sheet1!$B$5:$AZ$428,13,FALSE)</f>
        <v>536</v>
      </c>
      <c r="P170" s="12">
        <f>VLOOKUP($A170,Sheet1!$B$5:$AZ$428,14,FALSE)</f>
        <v>370</v>
      </c>
      <c r="Q170" s="12">
        <f>VLOOKUP($A170,Sheet1!$B$5:$AZ$428,15,FALSE)</f>
        <v>7718</v>
      </c>
      <c r="R170" s="12">
        <f>VLOOKUP($A170,Sheet1!$B$5:$AZ$428,16,FALSE)</f>
        <v>6771</v>
      </c>
      <c r="S170" s="12">
        <f>VLOOKUP($A170,Sheet1!$B$5:$AZ$428,17,FALSE)</f>
        <v>179014</v>
      </c>
      <c r="T170" s="12">
        <f>VLOOKUP($A170,Sheet1!$B$5:$AZ$428,18,FALSE)</f>
        <v>620</v>
      </c>
      <c r="U170" s="12">
        <f>VLOOKUP($A170,Sheet1!$B$5:$AZ$428,19,FALSE)</f>
        <v>293</v>
      </c>
      <c r="V170" s="12">
        <f>VLOOKUP($A170,Sheet1!$B$5:$AZ$428,20,FALSE)</f>
        <v>8061</v>
      </c>
      <c r="W170" s="12">
        <f>VLOOKUP($A170,Sheet1!$B$5:$AZ$428,21,FALSE)</f>
        <v>7131</v>
      </c>
      <c r="X170" s="12">
        <f>VLOOKUP($A170,Sheet1!$B$5:$AZ$428,22,FALSE)</f>
        <v>179275</v>
      </c>
      <c r="Y170" s="12">
        <f>VLOOKUP($A170,Sheet1!$B$5:$AZ$428,23,FALSE)</f>
        <v>668</v>
      </c>
      <c r="Z170" s="12">
        <f>VLOOKUP($A170,Sheet1!$B$5:$AZ$428,24,FALSE)</f>
        <v>282</v>
      </c>
      <c r="AA170" s="12">
        <f>VLOOKUP($A170,Sheet1!$B$5:$AZ$428,25,FALSE)</f>
        <v>7778</v>
      </c>
      <c r="AB170" s="12">
        <f>VLOOKUP($A170,Sheet1!$B$5:$AZ$428,26,FALSE)</f>
        <v>7179</v>
      </c>
      <c r="AC170" s="12">
        <f>VLOOKUP($A170,Sheet1!$B$5:$AZ$428,27,FALSE)</f>
        <v>179529</v>
      </c>
      <c r="AD170" s="12">
        <f>VLOOKUP($A170,Sheet1!$B$5:$AZ$428,28,FALSE)</f>
        <v>622</v>
      </c>
      <c r="AE170" s="12">
        <f>VLOOKUP($A170,Sheet1!$B$5:$AZ$428,29,FALSE)</f>
        <v>269</v>
      </c>
      <c r="AF170" s="12">
        <f>VLOOKUP($A170,Sheet1!$B$5:$AZ$428,30,FALSE)</f>
        <v>7689</v>
      </c>
      <c r="AG170" s="12">
        <f>VLOOKUP($A170,Sheet1!$B$5:$AZ$428,31,FALSE)</f>
        <v>7218</v>
      </c>
      <c r="AH170" s="12">
        <f>VLOOKUP($A170,Sheet1!$B$5:$AZ$428,32,FALSE)</f>
        <v>179590</v>
      </c>
      <c r="AI170" s="12">
        <f>VLOOKUP($A170,Sheet1!$B$5:$AZ$428,33,FALSE)</f>
        <v>589</v>
      </c>
      <c r="AJ170" s="12">
        <f>VLOOKUP($A170,Sheet1!$B$5:$AZ$428,34,FALSE)</f>
        <v>289</v>
      </c>
      <c r="AK170" s="12">
        <f>VLOOKUP($A170,Sheet1!$B$5:$AZ$428,35,FALSE)</f>
        <v>8541</v>
      </c>
      <c r="AL170" s="12">
        <f>VLOOKUP($A170,Sheet1!$B$5:$AZ$428,36,FALSE)</f>
        <v>7976</v>
      </c>
      <c r="AM170" s="12">
        <f>VLOOKUP($A170,Sheet1!$B$5:$AZ$428,37,FALSE)</f>
        <v>179753</v>
      </c>
      <c r="AN170" s="12">
        <f>VLOOKUP($A170,Sheet1!$B$5:$AZ$428,38,FALSE)</f>
        <v>647</v>
      </c>
      <c r="AO170" s="12">
        <f>VLOOKUP($A170,Sheet1!$B$5:$AZ$428,39,FALSE)</f>
        <v>335</v>
      </c>
      <c r="AP170" s="12">
        <f>VLOOKUP($A170,Sheet1!$B$5:$AZ$428,40,FALSE)</f>
        <v>8511</v>
      </c>
      <c r="AQ170" s="12">
        <f>VLOOKUP($A170,Sheet1!$B$5:$AZ$428,41,FALSE)</f>
        <v>7798</v>
      </c>
      <c r="AR170" s="12">
        <f>VLOOKUP($A170,Sheet1!$B$5:$AZ$428,42,FALSE)</f>
        <v>180086</v>
      </c>
      <c r="AS170" s="12">
        <f>VLOOKUP($A170,Sheet1!$B$5:$AZ$428,43,FALSE)</f>
        <v>558</v>
      </c>
      <c r="AT170" s="12">
        <f>VLOOKUP($A170,Sheet1!$B$5:$AZ$428,44,FALSE)</f>
        <v>292</v>
      </c>
      <c r="AU170" s="12">
        <f>VLOOKUP($A170,Sheet1!$B$5:$AZ$428,45,FALSE)</f>
        <v>8564</v>
      </c>
      <c r="AV170" s="12">
        <f>VLOOKUP($A170,Sheet1!$B$5:$AZ$428,46,FALSE)</f>
        <v>7780</v>
      </c>
      <c r="AW170" s="12">
        <f>VLOOKUP($A170,Sheet1!$B$5:$AZ$428,47,FALSE)</f>
        <v>179649</v>
      </c>
      <c r="AX170" s="12">
        <f>VLOOKUP($A170,Sheet1!$B$5:$AZ$428,48,FALSE)</f>
        <v>535</v>
      </c>
      <c r="AY170" s="12">
        <f>VLOOKUP($A170,Sheet1!$B$5:$AZ$428,49,FALSE)</f>
        <v>315</v>
      </c>
      <c r="AZ170" s="12">
        <f>VLOOKUP($A170,Sheet1!$B$5:$AZ$428,50,FALSE)</f>
        <v>7333</v>
      </c>
      <c r="BA170" s="12">
        <f>VLOOKUP($A170,Sheet1!$B$5:$AZ$428,51,FALSE)</f>
        <v>6998</v>
      </c>
      <c r="BB170" s="12">
        <f>VLOOKUP($A170,Sheet1!$B$5:$BB$428,BB$4,FALSE)</f>
        <v>0</v>
      </c>
      <c r="BC170" s="12">
        <f>VLOOKUP($A170,Sheet1!$B$5:$BB$428,BC$4,FALSE)</f>
        <v>0</v>
      </c>
      <c r="BD170" s="12" t="e">
        <f>VLOOKUP($A170,Sheet1!$B$5:$BB$428,BD$4,FALSE)</f>
        <v>#REF!</v>
      </c>
      <c r="BE170" s="12" t="e">
        <f>VLOOKUP($A170,Sheet1!$B$5:$BB$428,BE$4,FALSE)</f>
        <v>#REF!</v>
      </c>
      <c r="BF170" s="12" t="e">
        <f>VLOOKUP($A170,Sheet1!$B$5:$BB$428,BF$4,FALSE)</f>
        <v>#REF!</v>
      </c>
      <c r="BG170" s="12" t="e">
        <f>VLOOKUP($A170,Sheet1!$B$5:$BB$428,BG$4,FALSE)</f>
        <v>#REF!</v>
      </c>
      <c r="BH170" s="12" t="e">
        <f>VLOOKUP($A170,Sheet1!$B$5:$BB$428,BH$4,FALSE)</f>
        <v>#REF!</v>
      </c>
      <c r="BI170" s="12" t="e">
        <f>VLOOKUP($A170,Sheet1!$B$5:$BB$428,BI$4,FALSE)</f>
        <v>#REF!</v>
      </c>
      <c r="BJ170" s="12" t="e">
        <f>VLOOKUP($A170,Sheet1!$B$5:$BB$428,BJ$4,FALSE)</f>
        <v>#REF!</v>
      </c>
      <c r="BK170" s="12" t="e">
        <f>VLOOKUP($A170,Sheet1!$B$5:$BB$428,BK$4,FALSE)</f>
        <v>#REF!</v>
      </c>
      <c r="BL170" s="12" t="e">
        <f>VLOOKUP($A170,Sheet1!$B$5:$BB$428,BL$4,FALSE)</f>
        <v>#REF!</v>
      </c>
      <c r="BM170" s="12" t="e">
        <f>VLOOKUP($A170,Sheet1!$B$5:$BB$428,BM$4,FALSE)</f>
        <v>#REF!</v>
      </c>
      <c r="BN170" s="12" t="e">
        <f>VLOOKUP($A170,Sheet1!$B$5:$BB$428,BN$4,FALSE)</f>
        <v>#REF!</v>
      </c>
      <c r="BO170" s="12" t="e">
        <f>VLOOKUP($A170,Sheet1!$B$5:$BB$428,BO$4,FALSE)</f>
        <v>#REF!</v>
      </c>
      <c r="BP170" s="12" t="e">
        <f>VLOOKUP($A170,Sheet1!$B$5:$BB$428,BP$4,FALSE)</f>
        <v>#REF!</v>
      </c>
      <c r="BQ170" s="12" t="e">
        <f>VLOOKUP($A170,Sheet1!$B$5:$BB$428,BQ$4,FALSE)</f>
        <v>#REF!</v>
      </c>
      <c r="BR170" s="12" t="e">
        <f>VLOOKUP($A170,Sheet1!$B$5:$BB$428,BR$4,FALSE)</f>
        <v>#REF!</v>
      </c>
      <c r="BS170" s="12" t="e">
        <f>VLOOKUP($A170,Sheet1!$B$5:$BB$428,BS$4,FALSE)</f>
        <v>#REF!</v>
      </c>
      <c r="BT170" s="12" t="e">
        <f>VLOOKUP($A170,Sheet1!$B$5:$BB$428,BT$4,FALSE)</f>
        <v>#REF!</v>
      </c>
      <c r="BU170" s="12" t="e">
        <f>VLOOKUP($A170,Sheet1!$B$5:$BB$428,BU$4,FALSE)</f>
        <v>#REF!</v>
      </c>
    </row>
    <row r="171" spans="1:73" x14ac:dyDescent="0.3">
      <c r="A171" t="s">
        <v>487</v>
      </c>
      <c r="B171" t="str">
        <f>VLOOKUP(A171,classifications!A$3:C$336,3,FALSE)</f>
        <v>Predominantly Rural</v>
      </c>
      <c r="D171" s="12">
        <f>VLOOKUP($A171,Sheet1!$B$5:$AZ$428,2,FALSE)</f>
        <v>114982</v>
      </c>
      <c r="E171" s="12">
        <f>VLOOKUP($A171,Sheet1!$B$5:$AZ$428,3,FALSE)</f>
        <v>427</v>
      </c>
      <c r="F171" s="12">
        <f>VLOOKUP($A171,Sheet1!$B$5:$AZ$428,4,FALSE)</f>
        <v>302</v>
      </c>
      <c r="G171" s="12">
        <f>VLOOKUP($A171,Sheet1!$B$5:$AZ$428,5,FALSE)</f>
        <v>5180</v>
      </c>
      <c r="H171" s="12">
        <f>VLOOKUP($A171,Sheet1!$B$5:$AZ$428,6,FALSE)</f>
        <v>5021</v>
      </c>
      <c r="I171" s="12">
        <f>VLOOKUP($A171,Sheet1!$B$5:$AZ$428,7,FALSE)</f>
        <v>115851</v>
      </c>
      <c r="J171" s="12">
        <f>VLOOKUP($A171,Sheet1!$B$5:$AZ$428,8,FALSE)</f>
        <v>419</v>
      </c>
      <c r="K171" s="12">
        <f>VLOOKUP($A171,Sheet1!$B$5:$AZ$428,9,FALSE)</f>
        <v>246</v>
      </c>
      <c r="L171" s="12">
        <f>VLOOKUP($A171,Sheet1!$B$5:$AZ$428,10,FALSE)</f>
        <v>5839</v>
      </c>
      <c r="M171" s="12">
        <f>VLOOKUP($A171,Sheet1!$B$5:$AZ$428,11,FALSE)</f>
        <v>5124</v>
      </c>
      <c r="N171" s="12">
        <f>VLOOKUP($A171,Sheet1!$B$5:$AZ$428,12,FALSE)</f>
        <v>116878</v>
      </c>
      <c r="O171" s="12">
        <f>VLOOKUP($A171,Sheet1!$B$5:$AZ$428,13,FALSE)</f>
        <v>373</v>
      </c>
      <c r="P171" s="12">
        <f>VLOOKUP($A171,Sheet1!$B$5:$AZ$428,14,FALSE)</f>
        <v>271</v>
      </c>
      <c r="Q171" s="12">
        <f>VLOOKUP($A171,Sheet1!$B$5:$AZ$428,15,FALSE)</f>
        <v>5849</v>
      </c>
      <c r="R171" s="12">
        <f>VLOOKUP($A171,Sheet1!$B$5:$AZ$428,16,FALSE)</f>
        <v>5158</v>
      </c>
      <c r="S171" s="12">
        <f>VLOOKUP($A171,Sheet1!$B$5:$AZ$428,17,FALSE)</f>
        <v>117859</v>
      </c>
      <c r="T171" s="12">
        <f>VLOOKUP($A171,Sheet1!$B$5:$AZ$428,18,FALSE)</f>
        <v>416</v>
      </c>
      <c r="U171" s="12">
        <f>VLOOKUP($A171,Sheet1!$B$5:$AZ$428,19,FALSE)</f>
        <v>183</v>
      </c>
      <c r="V171" s="12">
        <f>VLOOKUP($A171,Sheet1!$B$5:$AZ$428,20,FALSE)</f>
        <v>6149</v>
      </c>
      <c r="W171" s="12">
        <f>VLOOKUP($A171,Sheet1!$B$5:$AZ$428,21,FALSE)</f>
        <v>5514</v>
      </c>
      <c r="X171" s="12">
        <f>VLOOKUP($A171,Sheet1!$B$5:$AZ$428,22,FALSE)</f>
        <v>118695</v>
      </c>
      <c r="Y171" s="12">
        <f>VLOOKUP($A171,Sheet1!$B$5:$AZ$428,23,FALSE)</f>
        <v>452</v>
      </c>
      <c r="Z171" s="12">
        <f>VLOOKUP($A171,Sheet1!$B$5:$AZ$428,24,FALSE)</f>
        <v>182</v>
      </c>
      <c r="AA171" s="12">
        <f>VLOOKUP($A171,Sheet1!$B$5:$AZ$428,25,FALSE)</f>
        <v>5893</v>
      </c>
      <c r="AB171" s="12">
        <f>VLOOKUP($A171,Sheet1!$B$5:$AZ$428,26,FALSE)</f>
        <v>5374</v>
      </c>
      <c r="AC171" s="12">
        <f>VLOOKUP($A171,Sheet1!$B$5:$AZ$428,27,FALSE)</f>
        <v>119848</v>
      </c>
      <c r="AD171" s="12">
        <f>VLOOKUP($A171,Sheet1!$B$5:$AZ$428,28,FALSE)</f>
        <v>494</v>
      </c>
      <c r="AE171" s="12">
        <f>VLOOKUP($A171,Sheet1!$B$5:$AZ$428,29,FALSE)</f>
        <v>193</v>
      </c>
      <c r="AF171" s="12">
        <f>VLOOKUP($A171,Sheet1!$B$5:$AZ$428,30,FALSE)</f>
        <v>6164</v>
      </c>
      <c r="AG171" s="12">
        <f>VLOOKUP($A171,Sheet1!$B$5:$AZ$428,31,FALSE)</f>
        <v>5324</v>
      </c>
      <c r="AH171" s="12">
        <f>VLOOKUP($A171,Sheet1!$B$5:$AZ$428,32,FALSE)</f>
        <v>120965</v>
      </c>
      <c r="AI171" s="12">
        <f>VLOOKUP($A171,Sheet1!$B$5:$AZ$428,33,FALSE)</f>
        <v>459</v>
      </c>
      <c r="AJ171" s="12">
        <f>VLOOKUP($A171,Sheet1!$B$5:$AZ$428,34,FALSE)</f>
        <v>243</v>
      </c>
      <c r="AK171" s="12">
        <f>VLOOKUP($A171,Sheet1!$B$5:$AZ$428,35,FALSE)</f>
        <v>6848</v>
      </c>
      <c r="AL171" s="12">
        <f>VLOOKUP($A171,Sheet1!$B$5:$AZ$428,36,FALSE)</f>
        <v>5923</v>
      </c>
      <c r="AM171" s="12">
        <f>VLOOKUP($A171,Sheet1!$B$5:$AZ$428,37,FALSE)</f>
        <v>121566</v>
      </c>
      <c r="AN171" s="12">
        <f>VLOOKUP($A171,Sheet1!$B$5:$AZ$428,38,FALSE)</f>
        <v>390</v>
      </c>
      <c r="AO171" s="12">
        <f>VLOOKUP($A171,Sheet1!$B$5:$AZ$428,39,FALSE)</f>
        <v>384</v>
      </c>
      <c r="AP171" s="12">
        <f>VLOOKUP($A171,Sheet1!$B$5:$AZ$428,40,FALSE)</f>
        <v>6630</v>
      </c>
      <c r="AQ171" s="12">
        <f>VLOOKUP($A171,Sheet1!$B$5:$AZ$428,41,FALSE)</f>
        <v>5902</v>
      </c>
      <c r="AR171" s="12">
        <f>VLOOKUP($A171,Sheet1!$B$5:$AZ$428,42,FALSE)</f>
        <v>122421</v>
      </c>
      <c r="AS171" s="12">
        <f>VLOOKUP($A171,Sheet1!$B$5:$AZ$428,43,FALSE)</f>
        <v>381</v>
      </c>
      <c r="AT171" s="12">
        <f>VLOOKUP($A171,Sheet1!$B$5:$AZ$428,44,FALSE)</f>
        <v>327</v>
      </c>
      <c r="AU171" s="12">
        <f>VLOOKUP($A171,Sheet1!$B$5:$AZ$428,45,FALSE)</f>
        <v>7125</v>
      </c>
      <c r="AV171" s="12">
        <f>VLOOKUP($A171,Sheet1!$B$5:$AZ$428,46,FALSE)</f>
        <v>6206</v>
      </c>
      <c r="AW171" s="12">
        <f>VLOOKUP($A171,Sheet1!$B$5:$AZ$428,47,FALSE)</f>
        <v>123127</v>
      </c>
      <c r="AX171" s="12">
        <f>VLOOKUP($A171,Sheet1!$B$5:$AZ$428,48,FALSE)</f>
        <v>347</v>
      </c>
      <c r="AY171" s="12">
        <f>VLOOKUP($A171,Sheet1!$B$5:$AZ$428,49,FALSE)</f>
        <v>189</v>
      </c>
      <c r="AZ171" s="12">
        <f>VLOOKUP($A171,Sheet1!$B$5:$AZ$428,50,FALSE)</f>
        <v>6262</v>
      </c>
      <c r="BA171" s="12">
        <f>VLOOKUP($A171,Sheet1!$B$5:$AZ$428,51,FALSE)</f>
        <v>5572</v>
      </c>
      <c r="BB171" s="12">
        <f>VLOOKUP($A171,Sheet1!$B$5:$BB$428,BB$4,FALSE)</f>
        <v>0</v>
      </c>
      <c r="BC171" s="12">
        <f>VLOOKUP($A171,Sheet1!$B$5:$BB$428,BC$4,FALSE)</f>
        <v>0</v>
      </c>
      <c r="BD171" s="12" t="e">
        <f>VLOOKUP($A171,Sheet1!$B$5:$BB$428,BD$4,FALSE)</f>
        <v>#REF!</v>
      </c>
      <c r="BE171" s="12" t="e">
        <f>VLOOKUP($A171,Sheet1!$B$5:$BB$428,BE$4,FALSE)</f>
        <v>#REF!</v>
      </c>
      <c r="BF171" s="12" t="e">
        <f>VLOOKUP($A171,Sheet1!$B$5:$BB$428,BF$4,FALSE)</f>
        <v>#REF!</v>
      </c>
      <c r="BG171" s="12" t="e">
        <f>VLOOKUP($A171,Sheet1!$B$5:$BB$428,BG$4,FALSE)</f>
        <v>#REF!</v>
      </c>
      <c r="BH171" s="12" t="e">
        <f>VLOOKUP($A171,Sheet1!$B$5:$BB$428,BH$4,FALSE)</f>
        <v>#REF!</v>
      </c>
      <c r="BI171" s="12" t="e">
        <f>VLOOKUP($A171,Sheet1!$B$5:$BB$428,BI$4,FALSE)</f>
        <v>#REF!</v>
      </c>
      <c r="BJ171" s="12" t="e">
        <f>VLOOKUP($A171,Sheet1!$B$5:$BB$428,BJ$4,FALSE)</f>
        <v>#REF!</v>
      </c>
      <c r="BK171" s="12" t="e">
        <f>VLOOKUP($A171,Sheet1!$B$5:$BB$428,BK$4,FALSE)</f>
        <v>#REF!</v>
      </c>
      <c r="BL171" s="12" t="e">
        <f>VLOOKUP($A171,Sheet1!$B$5:$BB$428,BL$4,FALSE)</f>
        <v>#REF!</v>
      </c>
      <c r="BM171" s="12" t="e">
        <f>VLOOKUP($A171,Sheet1!$B$5:$BB$428,BM$4,FALSE)</f>
        <v>#REF!</v>
      </c>
      <c r="BN171" s="12" t="e">
        <f>VLOOKUP($A171,Sheet1!$B$5:$BB$428,BN$4,FALSE)</f>
        <v>#REF!</v>
      </c>
      <c r="BO171" s="12" t="e">
        <f>VLOOKUP($A171,Sheet1!$B$5:$BB$428,BO$4,FALSE)</f>
        <v>#REF!</v>
      </c>
      <c r="BP171" s="12" t="e">
        <f>VLOOKUP($A171,Sheet1!$B$5:$BB$428,BP$4,FALSE)</f>
        <v>#REF!</v>
      </c>
      <c r="BQ171" s="12" t="e">
        <f>VLOOKUP($A171,Sheet1!$B$5:$BB$428,BQ$4,FALSE)</f>
        <v>#REF!</v>
      </c>
      <c r="BR171" s="12" t="e">
        <f>VLOOKUP($A171,Sheet1!$B$5:$BB$428,BR$4,FALSE)</f>
        <v>#REF!</v>
      </c>
      <c r="BS171" s="12" t="e">
        <f>VLOOKUP($A171,Sheet1!$B$5:$BB$428,BS$4,FALSE)</f>
        <v>#REF!</v>
      </c>
      <c r="BT171" s="12" t="e">
        <f>VLOOKUP($A171,Sheet1!$B$5:$BB$428,BT$4,FALSE)</f>
        <v>#REF!</v>
      </c>
      <c r="BU171" s="12" t="e">
        <f>VLOOKUP($A171,Sheet1!$B$5:$BB$428,BU$4,FALSE)</f>
        <v>#REF!</v>
      </c>
    </row>
    <row r="172" spans="1:73" x14ac:dyDescent="0.3">
      <c r="A172" t="s">
        <v>489</v>
      </c>
      <c r="B172" t="str">
        <f>VLOOKUP(A172,classifications!A$3:C$336,3,FALSE)</f>
        <v>Predominantly Urban</v>
      </c>
      <c r="D172" s="12">
        <f>VLOOKUP($A172,Sheet1!$B$5:$AZ$428,2,FALSE)</f>
        <v>279092</v>
      </c>
      <c r="E172" s="12">
        <f>VLOOKUP($A172,Sheet1!$B$5:$AZ$428,3,FALSE)</f>
        <v>6244</v>
      </c>
      <c r="F172" s="12">
        <f>VLOOKUP($A172,Sheet1!$B$5:$AZ$428,4,FALSE)</f>
        <v>2672</v>
      </c>
      <c r="G172" s="12">
        <f>VLOOKUP($A172,Sheet1!$B$5:$AZ$428,5,FALSE)</f>
        <v>17260</v>
      </c>
      <c r="H172" s="12">
        <f>VLOOKUP($A172,Sheet1!$B$5:$AZ$428,6,FALSE)</f>
        <v>18738</v>
      </c>
      <c r="I172" s="12">
        <f>VLOOKUP($A172,Sheet1!$B$5:$AZ$428,7,FALSE)</f>
        <v>281893</v>
      </c>
      <c r="J172" s="12">
        <f>VLOOKUP($A172,Sheet1!$B$5:$AZ$428,8,FALSE)</f>
        <v>4633</v>
      </c>
      <c r="K172" s="12">
        <f>VLOOKUP($A172,Sheet1!$B$5:$AZ$428,9,FALSE)</f>
        <v>3378</v>
      </c>
      <c r="L172" s="12">
        <f>VLOOKUP($A172,Sheet1!$B$5:$AZ$428,10,FALSE)</f>
        <v>19450</v>
      </c>
      <c r="M172" s="12">
        <f>VLOOKUP($A172,Sheet1!$B$5:$AZ$428,11,FALSE)</f>
        <v>18951</v>
      </c>
      <c r="N172" s="12">
        <f>VLOOKUP($A172,Sheet1!$B$5:$AZ$428,12,FALSE)</f>
        <v>285821</v>
      </c>
      <c r="O172" s="12">
        <f>VLOOKUP($A172,Sheet1!$B$5:$AZ$428,13,FALSE)</f>
        <v>5414</v>
      </c>
      <c r="P172" s="12">
        <f>VLOOKUP($A172,Sheet1!$B$5:$AZ$428,14,FALSE)</f>
        <v>2513</v>
      </c>
      <c r="Q172" s="12">
        <f>VLOOKUP($A172,Sheet1!$B$5:$AZ$428,15,FALSE)</f>
        <v>18892</v>
      </c>
      <c r="R172" s="12">
        <f>VLOOKUP($A172,Sheet1!$B$5:$AZ$428,16,FALSE)</f>
        <v>18945</v>
      </c>
      <c r="S172" s="12">
        <f>VLOOKUP($A172,Sheet1!$B$5:$AZ$428,17,FALSE)</f>
        <v>288340</v>
      </c>
      <c r="T172" s="12">
        <f>VLOOKUP($A172,Sheet1!$B$5:$AZ$428,18,FALSE)</f>
        <v>5612</v>
      </c>
      <c r="U172" s="12">
        <f>VLOOKUP($A172,Sheet1!$B$5:$AZ$428,19,FALSE)</f>
        <v>4000</v>
      </c>
      <c r="V172" s="12">
        <f>VLOOKUP($A172,Sheet1!$B$5:$AZ$428,20,FALSE)</f>
        <v>20003</v>
      </c>
      <c r="W172" s="12">
        <f>VLOOKUP($A172,Sheet1!$B$5:$AZ$428,21,FALSE)</f>
        <v>20139</v>
      </c>
      <c r="X172" s="12">
        <f>VLOOKUP($A172,Sheet1!$B$5:$AZ$428,22,FALSE)</f>
        <v>290764</v>
      </c>
      <c r="Y172" s="12">
        <f>VLOOKUP($A172,Sheet1!$B$5:$AZ$428,23,FALSE)</f>
        <v>5984</v>
      </c>
      <c r="Z172" s="12">
        <f>VLOOKUP($A172,Sheet1!$B$5:$AZ$428,24,FALSE)</f>
        <v>3687</v>
      </c>
      <c r="AA172" s="12">
        <f>VLOOKUP($A172,Sheet1!$B$5:$AZ$428,25,FALSE)</f>
        <v>19326</v>
      </c>
      <c r="AB172" s="12">
        <f>VLOOKUP($A172,Sheet1!$B$5:$AZ$428,26,FALSE)</f>
        <v>19811</v>
      </c>
      <c r="AC172" s="12">
        <f>VLOOKUP($A172,Sheet1!$B$5:$AZ$428,27,FALSE)</f>
        <v>293713</v>
      </c>
      <c r="AD172" s="12">
        <f>VLOOKUP($A172,Sheet1!$B$5:$AZ$428,28,FALSE)</f>
        <v>5425</v>
      </c>
      <c r="AE172" s="12">
        <f>VLOOKUP($A172,Sheet1!$B$5:$AZ$428,29,FALSE)</f>
        <v>2442</v>
      </c>
      <c r="AF172" s="12">
        <f>VLOOKUP($A172,Sheet1!$B$5:$AZ$428,30,FALSE)</f>
        <v>19074</v>
      </c>
      <c r="AG172" s="12">
        <f>VLOOKUP($A172,Sheet1!$B$5:$AZ$428,31,FALSE)</f>
        <v>20039</v>
      </c>
      <c r="AH172" s="12">
        <f>VLOOKUP($A172,Sheet1!$B$5:$AZ$428,32,FALSE)</f>
        <v>295842</v>
      </c>
      <c r="AI172" s="12">
        <f>VLOOKUP($A172,Sheet1!$B$5:$AZ$428,33,FALSE)</f>
        <v>4846</v>
      </c>
      <c r="AJ172" s="12">
        <f>VLOOKUP($A172,Sheet1!$B$5:$AZ$428,34,FALSE)</f>
        <v>3342</v>
      </c>
      <c r="AK172" s="12">
        <f>VLOOKUP($A172,Sheet1!$B$5:$AZ$428,35,FALSE)</f>
        <v>22791</v>
      </c>
      <c r="AL172" s="12">
        <f>VLOOKUP($A172,Sheet1!$B$5:$AZ$428,36,FALSE)</f>
        <v>22957</v>
      </c>
      <c r="AM172" s="12">
        <f>VLOOKUP($A172,Sheet1!$B$5:$AZ$428,37,FALSE)</f>
        <v>300196</v>
      </c>
      <c r="AN172" s="12">
        <f>VLOOKUP($A172,Sheet1!$B$5:$AZ$428,38,FALSE)</f>
        <v>5481</v>
      </c>
      <c r="AO172" s="12">
        <f>VLOOKUP($A172,Sheet1!$B$5:$AZ$428,39,FALSE)</f>
        <v>1744</v>
      </c>
      <c r="AP172" s="12">
        <f>VLOOKUP($A172,Sheet1!$B$5:$AZ$428,40,FALSE)</f>
        <v>23581</v>
      </c>
      <c r="AQ172" s="12">
        <f>VLOOKUP($A172,Sheet1!$B$5:$AZ$428,41,FALSE)</f>
        <v>23607</v>
      </c>
      <c r="AR172" s="12">
        <f>VLOOKUP($A172,Sheet1!$B$5:$AZ$428,42,FALSE)</f>
        <v>302820</v>
      </c>
      <c r="AS172" s="12">
        <f>VLOOKUP($A172,Sheet1!$B$5:$AZ$428,43,FALSE)</f>
        <v>5700</v>
      </c>
      <c r="AT172" s="12">
        <f>VLOOKUP($A172,Sheet1!$B$5:$AZ$428,44,FALSE)</f>
        <v>2942</v>
      </c>
      <c r="AU172" s="12">
        <f>VLOOKUP($A172,Sheet1!$B$5:$AZ$428,45,FALSE)</f>
        <v>24006</v>
      </c>
      <c r="AV172" s="12">
        <f>VLOOKUP($A172,Sheet1!$B$5:$AZ$428,46,FALSE)</f>
        <v>24941</v>
      </c>
      <c r="AW172" s="12">
        <f>VLOOKUP($A172,Sheet1!$B$5:$AZ$428,47,FALSE)</f>
        <v>306824</v>
      </c>
      <c r="AX172" s="12">
        <f>VLOOKUP($A172,Sheet1!$B$5:$AZ$428,48,FALSE)</f>
        <v>6615</v>
      </c>
      <c r="AY172" s="12">
        <f>VLOOKUP($A172,Sheet1!$B$5:$AZ$428,49,FALSE)</f>
        <v>2376</v>
      </c>
      <c r="AZ172" s="12">
        <f>VLOOKUP($A172,Sheet1!$B$5:$AZ$428,50,FALSE)</f>
        <v>22427</v>
      </c>
      <c r="BA172" s="12">
        <f>VLOOKUP($A172,Sheet1!$B$5:$AZ$428,51,FALSE)</f>
        <v>22912</v>
      </c>
      <c r="BB172" s="12">
        <f>VLOOKUP($A172,Sheet1!$B$5:$BB$428,BB$4,FALSE)</f>
        <v>0</v>
      </c>
      <c r="BC172" s="12">
        <f>VLOOKUP($A172,Sheet1!$B$5:$BB$428,BC$4,FALSE)</f>
        <v>0</v>
      </c>
      <c r="BD172" s="12" t="e">
        <f>VLOOKUP($A172,Sheet1!$B$5:$BB$428,BD$4,FALSE)</f>
        <v>#REF!</v>
      </c>
      <c r="BE172" s="12" t="e">
        <f>VLOOKUP($A172,Sheet1!$B$5:$BB$428,BE$4,FALSE)</f>
        <v>#REF!</v>
      </c>
      <c r="BF172" s="12" t="e">
        <f>VLOOKUP($A172,Sheet1!$B$5:$BB$428,BF$4,FALSE)</f>
        <v>#REF!</v>
      </c>
      <c r="BG172" s="12" t="e">
        <f>VLOOKUP($A172,Sheet1!$B$5:$BB$428,BG$4,FALSE)</f>
        <v>#REF!</v>
      </c>
      <c r="BH172" s="12" t="e">
        <f>VLOOKUP($A172,Sheet1!$B$5:$BB$428,BH$4,FALSE)</f>
        <v>#REF!</v>
      </c>
      <c r="BI172" s="12" t="e">
        <f>VLOOKUP($A172,Sheet1!$B$5:$BB$428,BI$4,FALSE)</f>
        <v>#REF!</v>
      </c>
      <c r="BJ172" s="12" t="e">
        <f>VLOOKUP($A172,Sheet1!$B$5:$BB$428,BJ$4,FALSE)</f>
        <v>#REF!</v>
      </c>
      <c r="BK172" s="12" t="e">
        <f>VLOOKUP($A172,Sheet1!$B$5:$BB$428,BK$4,FALSE)</f>
        <v>#REF!</v>
      </c>
      <c r="BL172" s="12" t="e">
        <f>VLOOKUP($A172,Sheet1!$B$5:$BB$428,BL$4,FALSE)</f>
        <v>#REF!</v>
      </c>
      <c r="BM172" s="12" t="e">
        <f>VLOOKUP($A172,Sheet1!$B$5:$BB$428,BM$4,FALSE)</f>
        <v>#REF!</v>
      </c>
      <c r="BN172" s="12" t="e">
        <f>VLOOKUP($A172,Sheet1!$B$5:$BB$428,BN$4,FALSE)</f>
        <v>#REF!</v>
      </c>
      <c r="BO172" s="12" t="e">
        <f>VLOOKUP($A172,Sheet1!$B$5:$BB$428,BO$4,FALSE)</f>
        <v>#REF!</v>
      </c>
      <c r="BP172" s="12" t="e">
        <f>VLOOKUP($A172,Sheet1!$B$5:$BB$428,BP$4,FALSE)</f>
        <v>#REF!</v>
      </c>
      <c r="BQ172" s="12" t="e">
        <f>VLOOKUP($A172,Sheet1!$B$5:$BB$428,BQ$4,FALSE)</f>
        <v>#REF!</v>
      </c>
      <c r="BR172" s="12" t="e">
        <f>VLOOKUP($A172,Sheet1!$B$5:$BB$428,BR$4,FALSE)</f>
        <v>#REF!</v>
      </c>
      <c r="BS172" s="12" t="e">
        <f>VLOOKUP($A172,Sheet1!$B$5:$BB$428,BS$4,FALSE)</f>
        <v>#REF!</v>
      </c>
      <c r="BT172" s="12" t="e">
        <f>VLOOKUP($A172,Sheet1!$B$5:$BB$428,BT$4,FALSE)</f>
        <v>#REF!</v>
      </c>
      <c r="BU172" s="12" t="e">
        <f>VLOOKUP($A172,Sheet1!$B$5:$BB$428,BU$4,FALSE)</f>
        <v>#REF!</v>
      </c>
    </row>
    <row r="173" spans="1:73" x14ac:dyDescent="0.3">
      <c r="A173" t="s">
        <v>491</v>
      </c>
      <c r="B173" t="str">
        <f>VLOOKUP(A173,classifications!A$3:C$336,3,FALSE)</f>
        <v>Predominantly Urban</v>
      </c>
      <c r="D173" s="12">
        <f>VLOOKUP($A173,Sheet1!$B$5:$AZ$428,2,FALSE)</f>
        <v>123878</v>
      </c>
      <c r="E173" s="12">
        <f>VLOOKUP($A173,Sheet1!$B$5:$AZ$428,3,FALSE)</f>
        <v>872</v>
      </c>
      <c r="F173" s="12">
        <f>VLOOKUP($A173,Sheet1!$B$5:$AZ$428,4,FALSE)</f>
        <v>310</v>
      </c>
      <c r="G173" s="12">
        <f>VLOOKUP($A173,Sheet1!$B$5:$AZ$428,5,FALSE)</f>
        <v>6318</v>
      </c>
      <c r="H173" s="12">
        <f>VLOOKUP($A173,Sheet1!$B$5:$AZ$428,6,FALSE)</f>
        <v>6163</v>
      </c>
      <c r="I173" s="12">
        <f>VLOOKUP($A173,Sheet1!$B$5:$AZ$428,7,FALSE)</f>
        <v>124104</v>
      </c>
      <c r="J173" s="12">
        <f>VLOOKUP($A173,Sheet1!$B$5:$AZ$428,8,FALSE)</f>
        <v>717</v>
      </c>
      <c r="K173" s="12">
        <f>VLOOKUP($A173,Sheet1!$B$5:$AZ$428,9,FALSE)</f>
        <v>299</v>
      </c>
      <c r="L173" s="12">
        <f>VLOOKUP($A173,Sheet1!$B$5:$AZ$428,10,FALSE)</f>
        <v>6185</v>
      </c>
      <c r="M173" s="12">
        <f>VLOOKUP($A173,Sheet1!$B$5:$AZ$428,11,FALSE)</f>
        <v>6415</v>
      </c>
      <c r="N173" s="12">
        <f>VLOOKUP($A173,Sheet1!$B$5:$AZ$428,12,FALSE)</f>
        <v>125184</v>
      </c>
      <c r="O173" s="12">
        <f>VLOOKUP($A173,Sheet1!$B$5:$AZ$428,13,FALSE)</f>
        <v>678</v>
      </c>
      <c r="P173" s="12">
        <f>VLOOKUP($A173,Sheet1!$B$5:$AZ$428,14,FALSE)</f>
        <v>270</v>
      </c>
      <c r="Q173" s="12">
        <f>VLOOKUP($A173,Sheet1!$B$5:$AZ$428,15,FALSE)</f>
        <v>6833</v>
      </c>
      <c r="R173" s="12">
        <f>VLOOKUP($A173,Sheet1!$B$5:$AZ$428,16,FALSE)</f>
        <v>6092</v>
      </c>
      <c r="S173" s="12">
        <f>VLOOKUP($A173,Sheet1!$B$5:$AZ$428,17,FALSE)</f>
        <v>125978</v>
      </c>
      <c r="T173" s="12">
        <f>VLOOKUP($A173,Sheet1!$B$5:$AZ$428,18,FALSE)</f>
        <v>830</v>
      </c>
      <c r="U173" s="12">
        <f>VLOOKUP($A173,Sheet1!$B$5:$AZ$428,19,FALSE)</f>
        <v>243</v>
      </c>
      <c r="V173" s="12">
        <f>VLOOKUP($A173,Sheet1!$B$5:$AZ$428,20,FALSE)</f>
        <v>6642</v>
      </c>
      <c r="W173" s="12">
        <f>VLOOKUP($A173,Sheet1!$B$5:$AZ$428,21,FALSE)</f>
        <v>6564</v>
      </c>
      <c r="X173" s="12">
        <f>VLOOKUP($A173,Sheet1!$B$5:$AZ$428,22,FALSE)</f>
        <v>126863</v>
      </c>
      <c r="Y173" s="12">
        <f>VLOOKUP($A173,Sheet1!$B$5:$AZ$428,23,FALSE)</f>
        <v>765</v>
      </c>
      <c r="Z173" s="12">
        <f>VLOOKUP($A173,Sheet1!$B$5:$AZ$428,24,FALSE)</f>
        <v>262</v>
      </c>
      <c r="AA173" s="12">
        <f>VLOOKUP($A173,Sheet1!$B$5:$AZ$428,25,FALSE)</f>
        <v>6768</v>
      </c>
      <c r="AB173" s="12">
        <f>VLOOKUP($A173,Sheet1!$B$5:$AZ$428,26,FALSE)</f>
        <v>6301</v>
      </c>
      <c r="AC173" s="12">
        <f>VLOOKUP($A173,Sheet1!$B$5:$AZ$428,27,FALSE)</f>
        <v>128126</v>
      </c>
      <c r="AD173" s="12">
        <f>VLOOKUP($A173,Sheet1!$B$5:$AZ$428,28,FALSE)</f>
        <v>704</v>
      </c>
      <c r="AE173" s="12">
        <f>VLOOKUP($A173,Sheet1!$B$5:$AZ$428,29,FALSE)</f>
        <v>299</v>
      </c>
      <c r="AF173" s="12">
        <f>VLOOKUP($A173,Sheet1!$B$5:$AZ$428,30,FALSE)</f>
        <v>7166</v>
      </c>
      <c r="AG173" s="12">
        <f>VLOOKUP($A173,Sheet1!$B$5:$AZ$428,31,FALSE)</f>
        <v>6221</v>
      </c>
      <c r="AH173" s="12">
        <f>VLOOKUP($A173,Sheet1!$B$5:$AZ$428,32,FALSE)</f>
        <v>128963</v>
      </c>
      <c r="AI173" s="12">
        <f>VLOOKUP($A173,Sheet1!$B$5:$AZ$428,33,FALSE)</f>
        <v>667</v>
      </c>
      <c r="AJ173" s="12">
        <f>VLOOKUP($A173,Sheet1!$B$5:$AZ$428,34,FALSE)</f>
        <v>242</v>
      </c>
      <c r="AK173" s="12">
        <f>VLOOKUP($A173,Sheet1!$B$5:$AZ$428,35,FALSE)</f>
        <v>8266</v>
      </c>
      <c r="AL173" s="12">
        <f>VLOOKUP($A173,Sheet1!$B$5:$AZ$428,36,FALSE)</f>
        <v>7832</v>
      </c>
      <c r="AM173" s="12">
        <f>VLOOKUP($A173,Sheet1!$B$5:$AZ$428,37,FALSE)</f>
        <v>129490</v>
      </c>
      <c r="AN173" s="12">
        <f>VLOOKUP($A173,Sheet1!$B$5:$AZ$428,38,FALSE)</f>
        <v>484</v>
      </c>
      <c r="AO173" s="12">
        <f>VLOOKUP($A173,Sheet1!$B$5:$AZ$428,39,FALSE)</f>
        <v>314</v>
      </c>
      <c r="AP173" s="12">
        <f>VLOOKUP($A173,Sheet1!$B$5:$AZ$428,40,FALSE)</f>
        <v>8083</v>
      </c>
      <c r="AQ173" s="12">
        <f>VLOOKUP($A173,Sheet1!$B$5:$AZ$428,41,FALSE)</f>
        <v>7545</v>
      </c>
      <c r="AR173" s="12">
        <f>VLOOKUP($A173,Sheet1!$B$5:$AZ$428,42,FALSE)</f>
        <v>129441</v>
      </c>
      <c r="AS173" s="12">
        <f>VLOOKUP($A173,Sheet1!$B$5:$AZ$428,43,FALSE)</f>
        <v>632</v>
      </c>
      <c r="AT173" s="12">
        <f>VLOOKUP($A173,Sheet1!$B$5:$AZ$428,44,FALSE)</f>
        <v>284</v>
      </c>
      <c r="AU173" s="12">
        <f>VLOOKUP($A173,Sheet1!$B$5:$AZ$428,45,FALSE)</f>
        <v>8074</v>
      </c>
      <c r="AV173" s="12">
        <f>VLOOKUP($A173,Sheet1!$B$5:$AZ$428,46,FALSE)</f>
        <v>8330</v>
      </c>
      <c r="AW173" s="12">
        <f>VLOOKUP($A173,Sheet1!$B$5:$AZ$428,47,FALSE)</f>
        <v>129610</v>
      </c>
      <c r="AX173" s="12">
        <f>VLOOKUP($A173,Sheet1!$B$5:$AZ$428,48,FALSE)</f>
        <v>657</v>
      </c>
      <c r="AY173" s="12">
        <f>VLOOKUP($A173,Sheet1!$B$5:$AZ$428,49,FALSE)</f>
        <v>190</v>
      </c>
      <c r="AZ173" s="12">
        <f>VLOOKUP($A173,Sheet1!$B$5:$AZ$428,50,FALSE)</f>
        <v>7580</v>
      </c>
      <c r="BA173" s="12">
        <f>VLOOKUP($A173,Sheet1!$B$5:$AZ$428,51,FALSE)</f>
        <v>7567</v>
      </c>
      <c r="BB173" s="12">
        <f>VLOOKUP($A173,Sheet1!$B$5:$BB$428,BB$4,FALSE)</f>
        <v>0</v>
      </c>
      <c r="BC173" s="12">
        <f>VLOOKUP($A173,Sheet1!$B$5:$BB$428,BC$4,FALSE)</f>
        <v>0</v>
      </c>
      <c r="BD173" s="12" t="e">
        <f>VLOOKUP($A173,Sheet1!$B$5:$BB$428,BD$4,FALSE)</f>
        <v>#REF!</v>
      </c>
      <c r="BE173" s="12" t="e">
        <f>VLOOKUP($A173,Sheet1!$B$5:$BB$428,BE$4,FALSE)</f>
        <v>#REF!</v>
      </c>
      <c r="BF173" s="12" t="e">
        <f>VLOOKUP($A173,Sheet1!$B$5:$BB$428,BF$4,FALSE)</f>
        <v>#REF!</v>
      </c>
      <c r="BG173" s="12" t="e">
        <f>VLOOKUP($A173,Sheet1!$B$5:$BB$428,BG$4,FALSE)</f>
        <v>#REF!</v>
      </c>
      <c r="BH173" s="12" t="e">
        <f>VLOOKUP($A173,Sheet1!$B$5:$BB$428,BH$4,FALSE)</f>
        <v>#REF!</v>
      </c>
      <c r="BI173" s="12" t="e">
        <f>VLOOKUP($A173,Sheet1!$B$5:$BB$428,BI$4,FALSE)</f>
        <v>#REF!</v>
      </c>
      <c r="BJ173" s="12" t="e">
        <f>VLOOKUP($A173,Sheet1!$B$5:$BB$428,BJ$4,FALSE)</f>
        <v>#REF!</v>
      </c>
      <c r="BK173" s="12" t="e">
        <f>VLOOKUP($A173,Sheet1!$B$5:$BB$428,BK$4,FALSE)</f>
        <v>#REF!</v>
      </c>
      <c r="BL173" s="12" t="e">
        <f>VLOOKUP($A173,Sheet1!$B$5:$BB$428,BL$4,FALSE)</f>
        <v>#REF!</v>
      </c>
      <c r="BM173" s="12" t="e">
        <f>VLOOKUP($A173,Sheet1!$B$5:$BB$428,BM$4,FALSE)</f>
        <v>#REF!</v>
      </c>
      <c r="BN173" s="12" t="e">
        <f>VLOOKUP($A173,Sheet1!$B$5:$BB$428,BN$4,FALSE)</f>
        <v>#REF!</v>
      </c>
      <c r="BO173" s="12" t="e">
        <f>VLOOKUP($A173,Sheet1!$B$5:$BB$428,BO$4,FALSE)</f>
        <v>#REF!</v>
      </c>
      <c r="BP173" s="12" t="e">
        <f>VLOOKUP($A173,Sheet1!$B$5:$BB$428,BP$4,FALSE)</f>
        <v>#REF!</v>
      </c>
      <c r="BQ173" s="12" t="e">
        <f>VLOOKUP($A173,Sheet1!$B$5:$BB$428,BQ$4,FALSE)</f>
        <v>#REF!</v>
      </c>
      <c r="BR173" s="12" t="e">
        <f>VLOOKUP($A173,Sheet1!$B$5:$BB$428,BR$4,FALSE)</f>
        <v>#REF!</v>
      </c>
      <c r="BS173" s="12" t="e">
        <f>VLOOKUP($A173,Sheet1!$B$5:$BB$428,BS$4,FALSE)</f>
        <v>#REF!</v>
      </c>
      <c r="BT173" s="12" t="e">
        <f>VLOOKUP($A173,Sheet1!$B$5:$BB$428,BT$4,FALSE)</f>
        <v>#REF!</v>
      </c>
      <c r="BU173" s="12" t="e">
        <f>VLOOKUP($A173,Sheet1!$B$5:$BB$428,BU$4,FALSE)</f>
        <v>#REF!</v>
      </c>
    </row>
    <row r="174" spans="1:73" x14ac:dyDescent="0.3">
      <c r="A174" t="s">
        <v>493</v>
      </c>
      <c r="B174" t="str">
        <f>VLOOKUP(A174,classifications!A$3:C$336,3,FALSE)</f>
        <v>Predominantly Urban</v>
      </c>
      <c r="D174" s="12">
        <f>VLOOKUP($A174,Sheet1!$B$5:$AZ$428,2,FALSE)</f>
        <v>310460</v>
      </c>
      <c r="E174" s="12">
        <f>VLOOKUP($A174,Sheet1!$B$5:$AZ$428,3,FALSE)</f>
        <v>16545</v>
      </c>
      <c r="F174" s="12">
        <f>VLOOKUP($A174,Sheet1!$B$5:$AZ$428,4,FALSE)</f>
        <v>4344</v>
      </c>
      <c r="G174" s="12">
        <f>VLOOKUP($A174,Sheet1!$B$5:$AZ$428,5,FALSE)</f>
        <v>15790</v>
      </c>
      <c r="H174" s="12">
        <f>VLOOKUP($A174,Sheet1!$B$5:$AZ$428,6,FALSE)</f>
        <v>23218</v>
      </c>
      <c r="I174" s="12">
        <f>VLOOKUP($A174,Sheet1!$B$5:$AZ$428,7,FALSE)</f>
        <v>316295</v>
      </c>
      <c r="J174" s="12">
        <f>VLOOKUP($A174,Sheet1!$B$5:$AZ$428,8,FALSE)</f>
        <v>12391</v>
      </c>
      <c r="K174" s="12">
        <f>VLOOKUP($A174,Sheet1!$B$5:$AZ$428,9,FALSE)</f>
        <v>3362</v>
      </c>
      <c r="L174" s="12">
        <f>VLOOKUP($A174,Sheet1!$B$5:$AZ$428,10,FALSE)</f>
        <v>17326</v>
      </c>
      <c r="M174" s="12">
        <f>VLOOKUP($A174,Sheet1!$B$5:$AZ$428,11,FALSE)</f>
        <v>25685</v>
      </c>
      <c r="N174" s="12">
        <f>VLOOKUP($A174,Sheet1!$B$5:$AZ$428,12,FALSE)</f>
        <v>321465</v>
      </c>
      <c r="O174" s="12">
        <f>VLOOKUP($A174,Sheet1!$B$5:$AZ$428,13,FALSE)</f>
        <v>11331</v>
      </c>
      <c r="P174" s="12">
        <f>VLOOKUP($A174,Sheet1!$B$5:$AZ$428,14,FALSE)</f>
        <v>3157</v>
      </c>
      <c r="Q174" s="12">
        <f>VLOOKUP($A174,Sheet1!$B$5:$AZ$428,15,FALSE)</f>
        <v>17706</v>
      </c>
      <c r="R174" s="12">
        <f>VLOOKUP($A174,Sheet1!$B$5:$AZ$428,16,FALSE)</f>
        <v>25713</v>
      </c>
      <c r="S174" s="12">
        <f>VLOOKUP($A174,Sheet1!$B$5:$AZ$428,17,FALSE)</f>
        <v>328066</v>
      </c>
      <c r="T174" s="12">
        <f>VLOOKUP($A174,Sheet1!$B$5:$AZ$428,18,FALSE)</f>
        <v>13688</v>
      </c>
      <c r="U174" s="12">
        <f>VLOOKUP($A174,Sheet1!$B$5:$AZ$428,19,FALSE)</f>
        <v>3648</v>
      </c>
      <c r="V174" s="12">
        <f>VLOOKUP($A174,Sheet1!$B$5:$AZ$428,20,FALSE)</f>
        <v>18678</v>
      </c>
      <c r="W174" s="12">
        <f>VLOOKUP($A174,Sheet1!$B$5:$AZ$428,21,FALSE)</f>
        <v>27212</v>
      </c>
      <c r="X174" s="12">
        <f>VLOOKUP($A174,Sheet1!$B$5:$AZ$428,22,FALSE)</f>
        <v>336254</v>
      </c>
      <c r="Y174" s="12">
        <f>VLOOKUP($A174,Sheet1!$B$5:$AZ$428,23,FALSE)</f>
        <v>14021</v>
      </c>
      <c r="Z174" s="12">
        <f>VLOOKUP($A174,Sheet1!$B$5:$AZ$428,24,FALSE)</f>
        <v>3143</v>
      </c>
      <c r="AA174" s="12">
        <f>VLOOKUP($A174,Sheet1!$B$5:$AZ$428,25,FALSE)</f>
        <v>19878</v>
      </c>
      <c r="AB174" s="12">
        <f>VLOOKUP($A174,Sheet1!$B$5:$AZ$428,26,FALSE)</f>
        <v>27151</v>
      </c>
      <c r="AC174" s="12">
        <f>VLOOKUP($A174,Sheet1!$B$5:$AZ$428,27,FALSE)</f>
        <v>344533</v>
      </c>
      <c r="AD174" s="12">
        <f>VLOOKUP($A174,Sheet1!$B$5:$AZ$428,28,FALSE)</f>
        <v>14521</v>
      </c>
      <c r="AE174" s="12">
        <f>VLOOKUP($A174,Sheet1!$B$5:$AZ$428,29,FALSE)</f>
        <v>3385</v>
      </c>
      <c r="AF174" s="12">
        <f>VLOOKUP($A174,Sheet1!$B$5:$AZ$428,30,FALSE)</f>
        <v>19553</v>
      </c>
      <c r="AG174" s="12">
        <f>VLOOKUP($A174,Sheet1!$B$5:$AZ$428,31,FALSE)</f>
        <v>27349</v>
      </c>
      <c r="AH174" s="12">
        <f>VLOOKUP($A174,Sheet1!$B$5:$AZ$428,32,FALSE)</f>
        <v>347996</v>
      </c>
      <c r="AI174" s="12">
        <f>VLOOKUP($A174,Sheet1!$B$5:$AZ$428,33,FALSE)</f>
        <v>12785</v>
      </c>
      <c r="AJ174" s="12">
        <f>VLOOKUP($A174,Sheet1!$B$5:$AZ$428,34,FALSE)</f>
        <v>4189</v>
      </c>
      <c r="AK174" s="12">
        <f>VLOOKUP($A174,Sheet1!$B$5:$AZ$428,35,FALSE)</f>
        <v>21326</v>
      </c>
      <c r="AL174" s="12">
        <f>VLOOKUP($A174,Sheet1!$B$5:$AZ$428,36,FALSE)</f>
        <v>31175</v>
      </c>
      <c r="AM174" s="12">
        <f>VLOOKUP($A174,Sheet1!$B$5:$AZ$428,37,FALSE)</f>
        <v>352005</v>
      </c>
      <c r="AN174" s="12">
        <f>VLOOKUP($A174,Sheet1!$B$5:$AZ$428,38,FALSE)</f>
        <v>12056</v>
      </c>
      <c r="AO174" s="12">
        <f>VLOOKUP($A174,Sheet1!$B$5:$AZ$428,39,FALSE)</f>
        <v>3514</v>
      </c>
      <c r="AP174" s="12">
        <f>VLOOKUP($A174,Sheet1!$B$5:$AZ$428,40,FALSE)</f>
        <v>23626</v>
      </c>
      <c r="AQ174" s="12">
        <f>VLOOKUP($A174,Sheet1!$B$5:$AZ$428,41,FALSE)</f>
        <v>32602</v>
      </c>
      <c r="AR174" s="12">
        <f>VLOOKUP($A174,Sheet1!$B$5:$AZ$428,42,FALSE)</f>
        <v>353134</v>
      </c>
      <c r="AS174" s="12">
        <f>VLOOKUP($A174,Sheet1!$B$5:$AZ$428,43,FALSE)</f>
        <v>11707</v>
      </c>
      <c r="AT174" s="12">
        <f>VLOOKUP($A174,Sheet1!$B$5:$AZ$428,44,FALSE)</f>
        <v>4957</v>
      </c>
      <c r="AU174" s="12">
        <f>VLOOKUP($A174,Sheet1!$B$5:$AZ$428,45,FALSE)</f>
        <v>24676</v>
      </c>
      <c r="AV174" s="12">
        <f>VLOOKUP($A174,Sheet1!$B$5:$AZ$428,46,FALSE)</f>
        <v>34513</v>
      </c>
      <c r="AW174" s="12">
        <f>VLOOKUP($A174,Sheet1!$B$5:$AZ$428,47,FALSE)</f>
        <v>355266</v>
      </c>
      <c r="AX174" s="12">
        <f>VLOOKUP($A174,Sheet1!$B$5:$AZ$428,48,FALSE)</f>
        <v>11443</v>
      </c>
      <c r="AY174" s="12">
        <f>VLOOKUP($A174,Sheet1!$B$5:$AZ$428,49,FALSE)</f>
        <v>4769</v>
      </c>
      <c r="AZ174" s="12">
        <f>VLOOKUP($A174,Sheet1!$B$5:$AZ$428,50,FALSE)</f>
        <v>21294</v>
      </c>
      <c r="BA174" s="12">
        <f>VLOOKUP($A174,Sheet1!$B$5:$AZ$428,51,FALSE)</f>
        <v>29701</v>
      </c>
      <c r="BB174" s="12">
        <f>VLOOKUP($A174,Sheet1!$B$5:$BB$428,BB$4,FALSE)</f>
        <v>0</v>
      </c>
      <c r="BC174" s="12">
        <f>VLOOKUP($A174,Sheet1!$B$5:$BB$428,BC$4,FALSE)</f>
        <v>0</v>
      </c>
      <c r="BD174" s="12" t="e">
        <f>VLOOKUP($A174,Sheet1!$B$5:$BB$428,BD$4,FALSE)</f>
        <v>#REF!</v>
      </c>
      <c r="BE174" s="12" t="e">
        <f>VLOOKUP($A174,Sheet1!$B$5:$BB$428,BE$4,FALSE)</f>
        <v>#REF!</v>
      </c>
      <c r="BF174" s="12" t="e">
        <f>VLOOKUP($A174,Sheet1!$B$5:$BB$428,BF$4,FALSE)</f>
        <v>#REF!</v>
      </c>
      <c r="BG174" s="12" t="e">
        <f>VLOOKUP($A174,Sheet1!$B$5:$BB$428,BG$4,FALSE)</f>
        <v>#REF!</v>
      </c>
      <c r="BH174" s="12" t="e">
        <f>VLOOKUP($A174,Sheet1!$B$5:$BB$428,BH$4,FALSE)</f>
        <v>#REF!</v>
      </c>
      <c r="BI174" s="12" t="e">
        <f>VLOOKUP($A174,Sheet1!$B$5:$BB$428,BI$4,FALSE)</f>
        <v>#REF!</v>
      </c>
      <c r="BJ174" s="12" t="e">
        <f>VLOOKUP($A174,Sheet1!$B$5:$BB$428,BJ$4,FALSE)</f>
        <v>#REF!</v>
      </c>
      <c r="BK174" s="12" t="e">
        <f>VLOOKUP($A174,Sheet1!$B$5:$BB$428,BK$4,FALSE)</f>
        <v>#REF!</v>
      </c>
      <c r="BL174" s="12" t="e">
        <f>VLOOKUP($A174,Sheet1!$B$5:$BB$428,BL$4,FALSE)</f>
        <v>#REF!</v>
      </c>
      <c r="BM174" s="12" t="e">
        <f>VLOOKUP($A174,Sheet1!$B$5:$BB$428,BM$4,FALSE)</f>
        <v>#REF!</v>
      </c>
      <c r="BN174" s="12" t="e">
        <f>VLOOKUP($A174,Sheet1!$B$5:$BB$428,BN$4,FALSE)</f>
        <v>#REF!</v>
      </c>
      <c r="BO174" s="12" t="e">
        <f>VLOOKUP($A174,Sheet1!$B$5:$BB$428,BO$4,FALSE)</f>
        <v>#REF!</v>
      </c>
      <c r="BP174" s="12" t="e">
        <f>VLOOKUP($A174,Sheet1!$B$5:$BB$428,BP$4,FALSE)</f>
        <v>#REF!</v>
      </c>
      <c r="BQ174" s="12" t="e">
        <f>VLOOKUP($A174,Sheet1!$B$5:$BB$428,BQ$4,FALSE)</f>
        <v>#REF!</v>
      </c>
      <c r="BR174" s="12" t="e">
        <f>VLOOKUP($A174,Sheet1!$B$5:$BB$428,BR$4,FALSE)</f>
        <v>#REF!</v>
      </c>
      <c r="BS174" s="12" t="e">
        <f>VLOOKUP($A174,Sheet1!$B$5:$BB$428,BS$4,FALSE)</f>
        <v>#REF!</v>
      </c>
      <c r="BT174" s="12" t="e">
        <f>VLOOKUP($A174,Sheet1!$B$5:$BB$428,BT$4,FALSE)</f>
        <v>#REF!</v>
      </c>
      <c r="BU174" s="12" t="e">
        <f>VLOOKUP($A174,Sheet1!$B$5:$BB$428,BU$4,FALSE)</f>
        <v>#REF!</v>
      </c>
    </row>
    <row r="175" spans="1:73" x14ac:dyDescent="0.3">
      <c r="A175" t="s">
        <v>498</v>
      </c>
      <c r="B175" t="str">
        <f>VLOOKUP(A175,classifications!A$3:C$336,3,FALSE)</f>
        <v>Predominantly Rural</v>
      </c>
      <c r="D175" s="12">
        <f>VLOOKUP($A175,Sheet1!$B$5:$AZ$428,2,FALSE)</f>
        <v>93976</v>
      </c>
      <c r="E175" s="12">
        <f>VLOOKUP($A175,Sheet1!$B$5:$AZ$428,3,FALSE)</f>
        <v>302</v>
      </c>
      <c r="F175" s="12">
        <f>VLOOKUP($A175,Sheet1!$B$5:$AZ$428,4,FALSE)</f>
        <v>228</v>
      </c>
      <c r="G175" s="12">
        <f>VLOOKUP($A175,Sheet1!$B$5:$AZ$428,5,FALSE)</f>
        <v>4278</v>
      </c>
      <c r="H175" s="12">
        <f>VLOOKUP($A175,Sheet1!$B$5:$AZ$428,6,FALSE)</f>
        <v>3807</v>
      </c>
      <c r="I175" s="12">
        <f>VLOOKUP($A175,Sheet1!$B$5:$AZ$428,7,FALSE)</f>
        <v>93845</v>
      </c>
      <c r="J175" s="12">
        <f>VLOOKUP($A175,Sheet1!$B$5:$AZ$428,8,FALSE)</f>
        <v>241</v>
      </c>
      <c r="K175" s="12">
        <f>VLOOKUP($A175,Sheet1!$B$5:$AZ$428,9,FALSE)</f>
        <v>162</v>
      </c>
      <c r="L175" s="12">
        <f>VLOOKUP($A175,Sheet1!$B$5:$AZ$428,10,FALSE)</f>
        <v>4216</v>
      </c>
      <c r="M175" s="12">
        <f>VLOOKUP($A175,Sheet1!$B$5:$AZ$428,11,FALSE)</f>
        <v>4326</v>
      </c>
      <c r="N175" s="12">
        <f>VLOOKUP($A175,Sheet1!$B$5:$AZ$428,12,FALSE)</f>
        <v>93839</v>
      </c>
      <c r="O175" s="12">
        <f>VLOOKUP($A175,Sheet1!$B$5:$AZ$428,13,FALSE)</f>
        <v>236</v>
      </c>
      <c r="P175" s="12">
        <f>VLOOKUP($A175,Sheet1!$B$5:$AZ$428,14,FALSE)</f>
        <v>160</v>
      </c>
      <c r="Q175" s="12">
        <f>VLOOKUP($A175,Sheet1!$B$5:$AZ$428,15,FALSE)</f>
        <v>4247</v>
      </c>
      <c r="R175" s="12">
        <f>VLOOKUP($A175,Sheet1!$B$5:$AZ$428,16,FALSE)</f>
        <v>4239</v>
      </c>
      <c r="S175" s="12">
        <f>VLOOKUP($A175,Sheet1!$B$5:$AZ$428,17,FALSE)</f>
        <v>94027</v>
      </c>
      <c r="T175" s="12">
        <f>VLOOKUP($A175,Sheet1!$B$5:$AZ$428,18,FALSE)</f>
        <v>275</v>
      </c>
      <c r="U175" s="12">
        <f>VLOOKUP($A175,Sheet1!$B$5:$AZ$428,19,FALSE)</f>
        <v>189</v>
      </c>
      <c r="V175" s="12">
        <f>VLOOKUP($A175,Sheet1!$B$5:$AZ$428,20,FALSE)</f>
        <v>4470</v>
      </c>
      <c r="W175" s="12">
        <f>VLOOKUP($A175,Sheet1!$B$5:$AZ$428,21,FALSE)</f>
        <v>4411</v>
      </c>
      <c r="X175" s="12">
        <f>VLOOKUP($A175,Sheet1!$B$5:$AZ$428,22,FALSE)</f>
        <v>94162</v>
      </c>
      <c r="Y175" s="12">
        <f>VLOOKUP($A175,Sheet1!$B$5:$AZ$428,23,FALSE)</f>
        <v>297</v>
      </c>
      <c r="Z175" s="12">
        <f>VLOOKUP($A175,Sheet1!$B$5:$AZ$428,24,FALSE)</f>
        <v>159</v>
      </c>
      <c r="AA175" s="12">
        <f>VLOOKUP($A175,Sheet1!$B$5:$AZ$428,25,FALSE)</f>
        <v>4529</v>
      </c>
      <c r="AB175" s="12">
        <f>VLOOKUP($A175,Sheet1!$B$5:$AZ$428,26,FALSE)</f>
        <v>4290</v>
      </c>
      <c r="AC175" s="12">
        <f>VLOOKUP($A175,Sheet1!$B$5:$AZ$428,27,FALSE)</f>
        <v>94643</v>
      </c>
      <c r="AD175" s="12">
        <f>VLOOKUP($A175,Sheet1!$B$5:$AZ$428,28,FALSE)</f>
        <v>273</v>
      </c>
      <c r="AE175" s="12">
        <f>VLOOKUP($A175,Sheet1!$B$5:$AZ$428,29,FALSE)</f>
        <v>183</v>
      </c>
      <c r="AF175" s="12">
        <f>VLOOKUP($A175,Sheet1!$B$5:$AZ$428,30,FALSE)</f>
        <v>4673</v>
      </c>
      <c r="AG175" s="12">
        <f>VLOOKUP($A175,Sheet1!$B$5:$AZ$428,31,FALSE)</f>
        <v>4130</v>
      </c>
      <c r="AH175" s="12">
        <f>VLOOKUP($A175,Sheet1!$B$5:$AZ$428,32,FALSE)</f>
        <v>95440</v>
      </c>
      <c r="AI175" s="12">
        <f>VLOOKUP($A175,Sheet1!$B$5:$AZ$428,33,FALSE)</f>
        <v>249</v>
      </c>
      <c r="AJ175" s="12">
        <f>VLOOKUP($A175,Sheet1!$B$5:$AZ$428,34,FALSE)</f>
        <v>168</v>
      </c>
      <c r="AK175" s="12">
        <f>VLOOKUP($A175,Sheet1!$B$5:$AZ$428,35,FALSE)</f>
        <v>5325</v>
      </c>
      <c r="AL175" s="12">
        <f>VLOOKUP($A175,Sheet1!$B$5:$AZ$428,36,FALSE)</f>
        <v>4351</v>
      </c>
      <c r="AM175" s="12">
        <f>VLOOKUP($A175,Sheet1!$B$5:$AZ$428,37,FALSE)</f>
        <v>96110</v>
      </c>
      <c r="AN175" s="12">
        <f>VLOOKUP($A175,Sheet1!$B$5:$AZ$428,38,FALSE)</f>
        <v>314</v>
      </c>
      <c r="AO175" s="12">
        <f>VLOOKUP($A175,Sheet1!$B$5:$AZ$428,39,FALSE)</f>
        <v>145</v>
      </c>
      <c r="AP175" s="12">
        <f>VLOOKUP($A175,Sheet1!$B$5:$AZ$428,40,FALSE)</f>
        <v>5385</v>
      </c>
      <c r="AQ175" s="12">
        <f>VLOOKUP($A175,Sheet1!$B$5:$AZ$428,41,FALSE)</f>
        <v>4561</v>
      </c>
      <c r="AR175" s="12">
        <f>VLOOKUP($A175,Sheet1!$B$5:$AZ$428,42,FALSE)</f>
        <v>97145</v>
      </c>
      <c r="AS175" s="12">
        <f>VLOOKUP($A175,Sheet1!$B$5:$AZ$428,43,FALSE)</f>
        <v>253</v>
      </c>
      <c r="AT175" s="12">
        <f>VLOOKUP($A175,Sheet1!$B$5:$AZ$428,44,FALSE)</f>
        <v>188</v>
      </c>
      <c r="AU175" s="12">
        <f>VLOOKUP($A175,Sheet1!$B$5:$AZ$428,45,FALSE)</f>
        <v>5518</v>
      </c>
      <c r="AV175" s="12">
        <f>VLOOKUP($A175,Sheet1!$B$5:$AZ$428,46,FALSE)</f>
        <v>4258</v>
      </c>
      <c r="AW175" s="12">
        <f>VLOOKUP($A175,Sheet1!$B$5:$AZ$428,47,FALSE)</f>
        <v>98170</v>
      </c>
      <c r="AX175" s="12">
        <f>VLOOKUP($A175,Sheet1!$B$5:$AZ$428,48,FALSE)</f>
        <v>247</v>
      </c>
      <c r="AY175" s="12">
        <f>VLOOKUP($A175,Sheet1!$B$5:$AZ$428,49,FALSE)</f>
        <v>179</v>
      </c>
      <c r="AZ175" s="12">
        <f>VLOOKUP($A175,Sheet1!$B$5:$AZ$428,50,FALSE)</f>
        <v>4947</v>
      </c>
      <c r="BA175" s="12">
        <f>VLOOKUP($A175,Sheet1!$B$5:$AZ$428,51,FALSE)</f>
        <v>3730</v>
      </c>
      <c r="BB175" s="12">
        <f>VLOOKUP($A175,Sheet1!$B$5:$BB$428,BB$4,FALSE)</f>
        <v>0</v>
      </c>
      <c r="BC175" s="12">
        <f>VLOOKUP($A175,Sheet1!$B$5:$BB$428,BC$4,FALSE)</f>
        <v>0</v>
      </c>
      <c r="BD175" s="12" t="e">
        <f>VLOOKUP($A175,Sheet1!$B$5:$BB$428,BD$4,FALSE)</f>
        <v>#REF!</v>
      </c>
      <c r="BE175" s="12" t="e">
        <f>VLOOKUP($A175,Sheet1!$B$5:$BB$428,BE$4,FALSE)</f>
        <v>#REF!</v>
      </c>
      <c r="BF175" s="12" t="e">
        <f>VLOOKUP($A175,Sheet1!$B$5:$BB$428,BF$4,FALSE)</f>
        <v>#REF!</v>
      </c>
      <c r="BG175" s="12" t="e">
        <f>VLOOKUP($A175,Sheet1!$B$5:$BB$428,BG$4,FALSE)</f>
        <v>#REF!</v>
      </c>
      <c r="BH175" s="12" t="e">
        <f>VLOOKUP($A175,Sheet1!$B$5:$BB$428,BH$4,FALSE)</f>
        <v>#REF!</v>
      </c>
      <c r="BI175" s="12" t="e">
        <f>VLOOKUP($A175,Sheet1!$B$5:$BB$428,BI$4,FALSE)</f>
        <v>#REF!</v>
      </c>
      <c r="BJ175" s="12" t="e">
        <f>VLOOKUP($A175,Sheet1!$B$5:$BB$428,BJ$4,FALSE)</f>
        <v>#REF!</v>
      </c>
      <c r="BK175" s="12" t="e">
        <f>VLOOKUP($A175,Sheet1!$B$5:$BB$428,BK$4,FALSE)</f>
        <v>#REF!</v>
      </c>
      <c r="BL175" s="12" t="e">
        <f>VLOOKUP($A175,Sheet1!$B$5:$BB$428,BL$4,FALSE)</f>
        <v>#REF!</v>
      </c>
      <c r="BM175" s="12" t="e">
        <f>VLOOKUP($A175,Sheet1!$B$5:$BB$428,BM$4,FALSE)</f>
        <v>#REF!</v>
      </c>
      <c r="BN175" s="12" t="e">
        <f>VLOOKUP($A175,Sheet1!$B$5:$BB$428,BN$4,FALSE)</f>
        <v>#REF!</v>
      </c>
      <c r="BO175" s="12" t="e">
        <f>VLOOKUP($A175,Sheet1!$B$5:$BB$428,BO$4,FALSE)</f>
        <v>#REF!</v>
      </c>
      <c r="BP175" s="12" t="e">
        <f>VLOOKUP($A175,Sheet1!$B$5:$BB$428,BP$4,FALSE)</f>
        <v>#REF!</v>
      </c>
      <c r="BQ175" s="12" t="e">
        <f>VLOOKUP($A175,Sheet1!$B$5:$BB$428,BQ$4,FALSE)</f>
        <v>#REF!</v>
      </c>
      <c r="BR175" s="12" t="e">
        <f>VLOOKUP($A175,Sheet1!$B$5:$BB$428,BR$4,FALSE)</f>
        <v>#REF!</v>
      </c>
      <c r="BS175" s="12" t="e">
        <f>VLOOKUP($A175,Sheet1!$B$5:$BB$428,BS$4,FALSE)</f>
        <v>#REF!</v>
      </c>
      <c r="BT175" s="12" t="e">
        <f>VLOOKUP($A175,Sheet1!$B$5:$BB$428,BT$4,FALSE)</f>
        <v>#REF!</v>
      </c>
      <c r="BU175" s="12" t="e">
        <f>VLOOKUP($A175,Sheet1!$B$5:$BB$428,BU$4,FALSE)</f>
        <v>#REF!</v>
      </c>
    </row>
    <row r="176" spans="1:73" x14ac:dyDescent="0.3">
      <c r="A176" t="s">
        <v>501</v>
      </c>
      <c r="B176" t="str">
        <f>VLOOKUP(A176,classifications!A$3:C$336,3,FALSE)</f>
        <v>Predominantly Urban</v>
      </c>
      <c r="D176" s="12">
        <f>VLOOKUP($A176,Sheet1!$B$5:$AZ$428,2,FALSE)</f>
        <v>99100</v>
      </c>
      <c r="E176" s="12">
        <f>VLOOKUP($A176,Sheet1!$B$5:$AZ$428,3,FALSE)</f>
        <v>166</v>
      </c>
      <c r="F176" s="12">
        <f>VLOOKUP($A176,Sheet1!$B$5:$AZ$428,4,FALSE)</f>
        <v>86</v>
      </c>
      <c r="G176" s="12">
        <f>VLOOKUP($A176,Sheet1!$B$5:$AZ$428,5,FALSE)</f>
        <v>3937</v>
      </c>
      <c r="H176" s="12">
        <f>VLOOKUP($A176,Sheet1!$B$5:$AZ$428,6,FALSE)</f>
        <v>3638</v>
      </c>
      <c r="I176" s="12">
        <f>VLOOKUP($A176,Sheet1!$B$5:$AZ$428,7,FALSE)</f>
        <v>99347</v>
      </c>
      <c r="J176" s="12">
        <f>VLOOKUP($A176,Sheet1!$B$5:$AZ$428,8,FALSE)</f>
        <v>122</v>
      </c>
      <c r="K176" s="12">
        <f>VLOOKUP($A176,Sheet1!$B$5:$AZ$428,9,FALSE)</f>
        <v>66</v>
      </c>
      <c r="L176" s="12">
        <f>VLOOKUP($A176,Sheet1!$B$5:$AZ$428,10,FALSE)</f>
        <v>3910</v>
      </c>
      <c r="M176" s="12">
        <f>VLOOKUP($A176,Sheet1!$B$5:$AZ$428,11,FALSE)</f>
        <v>3676</v>
      </c>
      <c r="N176" s="12">
        <f>VLOOKUP($A176,Sheet1!$B$5:$AZ$428,12,FALSE)</f>
        <v>99306</v>
      </c>
      <c r="O176" s="12">
        <f>VLOOKUP($A176,Sheet1!$B$5:$AZ$428,13,FALSE)</f>
        <v>119</v>
      </c>
      <c r="P176" s="12">
        <f>VLOOKUP($A176,Sheet1!$B$5:$AZ$428,14,FALSE)</f>
        <v>91</v>
      </c>
      <c r="Q176" s="12">
        <f>VLOOKUP($A176,Sheet1!$B$5:$AZ$428,15,FALSE)</f>
        <v>3862</v>
      </c>
      <c r="R176" s="12">
        <f>VLOOKUP($A176,Sheet1!$B$5:$AZ$428,16,FALSE)</f>
        <v>3783</v>
      </c>
      <c r="S176" s="12">
        <f>VLOOKUP($A176,Sheet1!$B$5:$AZ$428,17,FALSE)</f>
        <v>99383</v>
      </c>
      <c r="T176" s="12">
        <f>VLOOKUP($A176,Sheet1!$B$5:$AZ$428,18,FALSE)</f>
        <v>140</v>
      </c>
      <c r="U176" s="12">
        <f>VLOOKUP($A176,Sheet1!$B$5:$AZ$428,19,FALSE)</f>
        <v>43</v>
      </c>
      <c r="V176" s="12">
        <f>VLOOKUP($A176,Sheet1!$B$5:$AZ$428,20,FALSE)</f>
        <v>4034</v>
      </c>
      <c r="W176" s="12">
        <f>VLOOKUP($A176,Sheet1!$B$5:$AZ$428,21,FALSE)</f>
        <v>3936</v>
      </c>
      <c r="X176" s="12">
        <f>VLOOKUP($A176,Sheet1!$B$5:$AZ$428,22,FALSE)</f>
        <v>99661</v>
      </c>
      <c r="Y176" s="12">
        <f>VLOOKUP($A176,Sheet1!$B$5:$AZ$428,23,FALSE)</f>
        <v>137</v>
      </c>
      <c r="Z176" s="12">
        <f>VLOOKUP($A176,Sheet1!$B$5:$AZ$428,24,FALSE)</f>
        <v>59</v>
      </c>
      <c r="AA176" s="12">
        <f>VLOOKUP($A176,Sheet1!$B$5:$AZ$428,25,FALSE)</f>
        <v>4266</v>
      </c>
      <c r="AB176" s="12">
        <f>VLOOKUP($A176,Sheet1!$B$5:$AZ$428,26,FALSE)</f>
        <v>3820</v>
      </c>
      <c r="AC176" s="12">
        <f>VLOOKUP($A176,Sheet1!$B$5:$AZ$428,27,FALSE)</f>
        <v>100450</v>
      </c>
      <c r="AD176" s="12">
        <f>VLOOKUP($A176,Sheet1!$B$5:$AZ$428,28,FALSE)</f>
        <v>131</v>
      </c>
      <c r="AE176" s="12">
        <f>VLOOKUP($A176,Sheet1!$B$5:$AZ$428,29,FALSE)</f>
        <v>59</v>
      </c>
      <c r="AF176" s="12">
        <f>VLOOKUP($A176,Sheet1!$B$5:$AZ$428,30,FALSE)</f>
        <v>4536</v>
      </c>
      <c r="AG176" s="12">
        <f>VLOOKUP($A176,Sheet1!$B$5:$AZ$428,31,FALSE)</f>
        <v>3634</v>
      </c>
      <c r="AH176" s="12">
        <f>VLOOKUP($A176,Sheet1!$B$5:$AZ$428,32,FALSE)</f>
        <v>100780</v>
      </c>
      <c r="AI176" s="12">
        <f>VLOOKUP($A176,Sheet1!$B$5:$AZ$428,33,FALSE)</f>
        <v>123</v>
      </c>
      <c r="AJ176" s="12">
        <f>VLOOKUP($A176,Sheet1!$B$5:$AZ$428,34,FALSE)</f>
        <v>64</v>
      </c>
      <c r="AK176" s="12">
        <f>VLOOKUP($A176,Sheet1!$B$5:$AZ$428,35,FALSE)</f>
        <v>5364</v>
      </c>
      <c r="AL176" s="12">
        <f>VLOOKUP($A176,Sheet1!$B$5:$AZ$428,36,FALSE)</f>
        <v>4797</v>
      </c>
      <c r="AM176" s="12">
        <f>VLOOKUP($A176,Sheet1!$B$5:$AZ$428,37,FALSE)</f>
        <v>101125</v>
      </c>
      <c r="AN176" s="12">
        <f>VLOOKUP($A176,Sheet1!$B$5:$AZ$428,38,FALSE)</f>
        <v>127</v>
      </c>
      <c r="AO176" s="12">
        <f>VLOOKUP($A176,Sheet1!$B$5:$AZ$428,39,FALSE)</f>
        <v>98</v>
      </c>
      <c r="AP176" s="12">
        <f>VLOOKUP($A176,Sheet1!$B$5:$AZ$428,40,FALSE)</f>
        <v>5465</v>
      </c>
      <c r="AQ176" s="12">
        <f>VLOOKUP($A176,Sheet1!$B$5:$AZ$428,41,FALSE)</f>
        <v>4807</v>
      </c>
      <c r="AR176" s="12">
        <f>VLOOKUP($A176,Sheet1!$B$5:$AZ$428,42,FALSE)</f>
        <v>101462</v>
      </c>
      <c r="AS176" s="12">
        <f>VLOOKUP($A176,Sheet1!$B$5:$AZ$428,43,FALSE)</f>
        <v>116</v>
      </c>
      <c r="AT176" s="12">
        <f>VLOOKUP($A176,Sheet1!$B$5:$AZ$428,44,FALSE)</f>
        <v>53</v>
      </c>
      <c r="AU176" s="12">
        <f>VLOOKUP($A176,Sheet1!$B$5:$AZ$428,45,FALSE)</f>
        <v>5569</v>
      </c>
      <c r="AV176" s="12">
        <f>VLOOKUP($A176,Sheet1!$B$5:$AZ$428,46,FALSE)</f>
        <v>4993</v>
      </c>
      <c r="AW176" s="12">
        <f>VLOOKUP($A176,Sheet1!$B$5:$AZ$428,47,FALSE)</f>
        <v>102216</v>
      </c>
      <c r="AX176" s="12">
        <f>VLOOKUP($A176,Sheet1!$B$5:$AZ$428,48,FALSE)</f>
        <v>111</v>
      </c>
      <c r="AY176" s="12">
        <f>VLOOKUP($A176,Sheet1!$B$5:$AZ$428,49,FALSE)</f>
        <v>27</v>
      </c>
      <c r="AZ176" s="12">
        <f>VLOOKUP($A176,Sheet1!$B$5:$AZ$428,50,FALSE)</f>
        <v>5198</v>
      </c>
      <c r="BA176" s="12">
        <f>VLOOKUP($A176,Sheet1!$B$5:$AZ$428,51,FALSE)</f>
        <v>4057</v>
      </c>
      <c r="BB176" s="12">
        <f>VLOOKUP($A176,Sheet1!$B$5:$BB$428,BB$4,FALSE)</f>
        <v>0</v>
      </c>
      <c r="BC176" s="12">
        <f>VLOOKUP($A176,Sheet1!$B$5:$BB$428,BC$4,FALSE)</f>
        <v>0</v>
      </c>
      <c r="BD176" s="12" t="e">
        <f>VLOOKUP($A176,Sheet1!$B$5:$BB$428,BD$4,FALSE)</f>
        <v>#REF!</v>
      </c>
      <c r="BE176" s="12" t="e">
        <f>VLOOKUP($A176,Sheet1!$B$5:$BB$428,BE$4,FALSE)</f>
        <v>#REF!</v>
      </c>
      <c r="BF176" s="12" t="e">
        <f>VLOOKUP($A176,Sheet1!$B$5:$BB$428,BF$4,FALSE)</f>
        <v>#REF!</v>
      </c>
      <c r="BG176" s="12" t="e">
        <f>VLOOKUP($A176,Sheet1!$B$5:$BB$428,BG$4,FALSE)</f>
        <v>#REF!</v>
      </c>
      <c r="BH176" s="12" t="e">
        <f>VLOOKUP($A176,Sheet1!$B$5:$BB$428,BH$4,FALSE)</f>
        <v>#REF!</v>
      </c>
      <c r="BI176" s="12" t="e">
        <f>VLOOKUP($A176,Sheet1!$B$5:$BB$428,BI$4,FALSE)</f>
        <v>#REF!</v>
      </c>
      <c r="BJ176" s="12" t="e">
        <f>VLOOKUP($A176,Sheet1!$B$5:$BB$428,BJ$4,FALSE)</f>
        <v>#REF!</v>
      </c>
      <c r="BK176" s="12" t="e">
        <f>VLOOKUP($A176,Sheet1!$B$5:$BB$428,BK$4,FALSE)</f>
        <v>#REF!</v>
      </c>
      <c r="BL176" s="12" t="e">
        <f>VLOOKUP($A176,Sheet1!$B$5:$BB$428,BL$4,FALSE)</f>
        <v>#REF!</v>
      </c>
      <c r="BM176" s="12" t="e">
        <f>VLOOKUP($A176,Sheet1!$B$5:$BB$428,BM$4,FALSE)</f>
        <v>#REF!</v>
      </c>
      <c r="BN176" s="12" t="e">
        <f>VLOOKUP($A176,Sheet1!$B$5:$BB$428,BN$4,FALSE)</f>
        <v>#REF!</v>
      </c>
      <c r="BO176" s="12" t="e">
        <f>VLOOKUP($A176,Sheet1!$B$5:$BB$428,BO$4,FALSE)</f>
        <v>#REF!</v>
      </c>
      <c r="BP176" s="12" t="e">
        <f>VLOOKUP($A176,Sheet1!$B$5:$BB$428,BP$4,FALSE)</f>
        <v>#REF!</v>
      </c>
      <c r="BQ176" s="12" t="e">
        <f>VLOOKUP($A176,Sheet1!$B$5:$BB$428,BQ$4,FALSE)</f>
        <v>#REF!</v>
      </c>
      <c r="BR176" s="12" t="e">
        <f>VLOOKUP($A176,Sheet1!$B$5:$BB$428,BR$4,FALSE)</f>
        <v>#REF!</v>
      </c>
      <c r="BS176" s="12" t="e">
        <f>VLOOKUP($A176,Sheet1!$B$5:$BB$428,BS$4,FALSE)</f>
        <v>#REF!</v>
      </c>
      <c r="BT176" s="12" t="e">
        <f>VLOOKUP($A176,Sheet1!$B$5:$BB$428,BT$4,FALSE)</f>
        <v>#REF!</v>
      </c>
      <c r="BU176" s="12" t="e">
        <f>VLOOKUP($A176,Sheet1!$B$5:$BB$428,BU$4,FALSE)</f>
        <v>#REF!</v>
      </c>
    </row>
    <row r="177" spans="1:73" x14ac:dyDescent="0.3">
      <c r="A177" t="s">
        <v>503</v>
      </c>
      <c r="B177" t="str">
        <f>VLOOKUP(A177,classifications!A$3:C$336,3,FALSE)</f>
        <v>Predominantly Urban</v>
      </c>
      <c r="D177" s="12">
        <f>VLOOKUP($A177,Sheet1!$B$5:$AZ$428,2,FALSE)</f>
        <v>159735</v>
      </c>
      <c r="E177" s="12">
        <f>VLOOKUP($A177,Sheet1!$B$5:$AZ$428,3,FALSE)</f>
        <v>563</v>
      </c>
      <c r="F177" s="12">
        <f>VLOOKUP($A177,Sheet1!$B$5:$AZ$428,4,FALSE)</f>
        <v>196</v>
      </c>
      <c r="G177" s="12">
        <f>VLOOKUP($A177,Sheet1!$B$5:$AZ$428,5,FALSE)</f>
        <v>4106</v>
      </c>
      <c r="H177" s="12">
        <f>VLOOKUP($A177,Sheet1!$B$5:$AZ$428,6,FALSE)</f>
        <v>4371</v>
      </c>
      <c r="I177" s="12">
        <f>VLOOKUP($A177,Sheet1!$B$5:$AZ$428,7,FALSE)</f>
        <v>159788</v>
      </c>
      <c r="J177" s="12">
        <f>VLOOKUP($A177,Sheet1!$B$5:$AZ$428,8,FALSE)</f>
        <v>345</v>
      </c>
      <c r="K177" s="12">
        <f>VLOOKUP($A177,Sheet1!$B$5:$AZ$428,9,FALSE)</f>
        <v>261</v>
      </c>
      <c r="L177" s="12">
        <f>VLOOKUP($A177,Sheet1!$B$5:$AZ$428,10,FALSE)</f>
        <v>4219</v>
      </c>
      <c r="M177" s="12">
        <f>VLOOKUP($A177,Sheet1!$B$5:$AZ$428,11,FALSE)</f>
        <v>4668</v>
      </c>
      <c r="N177" s="12">
        <f>VLOOKUP($A177,Sheet1!$B$5:$AZ$428,12,FALSE)</f>
        <v>159963</v>
      </c>
      <c r="O177" s="12">
        <f>VLOOKUP($A177,Sheet1!$B$5:$AZ$428,13,FALSE)</f>
        <v>344</v>
      </c>
      <c r="P177" s="12">
        <f>VLOOKUP($A177,Sheet1!$B$5:$AZ$428,14,FALSE)</f>
        <v>291</v>
      </c>
      <c r="Q177" s="12">
        <f>VLOOKUP($A177,Sheet1!$B$5:$AZ$428,15,FALSE)</f>
        <v>4268</v>
      </c>
      <c r="R177" s="12">
        <f>VLOOKUP($A177,Sheet1!$B$5:$AZ$428,16,FALSE)</f>
        <v>4403</v>
      </c>
      <c r="S177" s="12">
        <f>VLOOKUP($A177,Sheet1!$B$5:$AZ$428,17,FALSE)</f>
        <v>160019</v>
      </c>
      <c r="T177" s="12">
        <f>VLOOKUP($A177,Sheet1!$B$5:$AZ$428,18,FALSE)</f>
        <v>455</v>
      </c>
      <c r="U177" s="12">
        <f>VLOOKUP($A177,Sheet1!$B$5:$AZ$428,19,FALSE)</f>
        <v>331</v>
      </c>
      <c r="V177" s="12">
        <f>VLOOKUP($A177,Sheet1!$B$5:$AZ$428,20,FALSE)</f>
        <v>4387</v>
      </c>
      <c r="W177" s="12">
        <f>VLOOKUP($A177,Sheet1!$B$5:$AZ$428,21,FALSE)</f>
        <v>4817</v>
      </c>
      <c r="X177" s="12">
        <f>VLOOKUP($A177,Sheet1!$B$5:$AZ$428,22,FALSE)</f>
        <v>159971</v>
      </c>
      <c r="Y177" s="12">
        <f>VLOOKUP($A177,Sheet1!$B$5:$AZ$428,23,FALSE)</f>
        <v>519</v>
      </c>
      <c r="Z177" s="12">
        <f>VLOOKUP($A177,Sheet1!$B$5:$AZ$428,24,FALSE)</f>
        <v>182</v>
      </c>
      <c r="AA177" s="12">
        <f>VLOOKUP($A177,Sheet1!$B$5:$AZ$428,25,FALSE)</f>
        <v>3840</v>
      </c>
      <c r="AB177" s="12">
        <f>VLOOKUP($A177,Sheet1!$B$5:$AZ$428,26,FALSE)</f>
        <v>4542</v>
      </c>
      <c r="AC177" s="12">
        <f>VLOOKUP($A177,Sheet1!$B$5:$AZ$428,27,FALSE)</f>
        <v>159828</v>
      </c>
      <c r="AD177" s="12">
        <f>VLOOKUP($A177,Sheet1!$B$5:$AZ$428,28,FALSE)</f>
        <v>627</v>
      </c>
      <c r="AE177" s="12">
        <f>VLOOKUP($A177,Sheet1!$B$5:$AZ$428,29,FALSE)</f>
        <v>289</v>
      </c>
      <c r="AF177" s="12">
        <f>VLOOKUP($A177,Sheet1!$B$5:$AZ$428,30,FALSE)</f>
        <v>3862</v>
      </c>
      <c r="AG177" s="12">
        <f>VLOOKUP($A177,Sheet1!$B$5:$AZ$428,31,FALSE)</f>
        <v>4550</v>
      </c>
      <c r="AH177" s="12">
        <f>VLOOKUP($A177,Sheet1!$B$5:$AZ$428,32,FALSE)</f>
        <v>159826</v>
      </c>
      <c r="AI177" s="12">
        <f>VLOOKUP($A177,Sheet1!$B$5:$AZ$428,33,FALSE)</f>
        <v>526</v>
      </c>
      <c r="AJ177" s="12">
        <f>VLOOKUP($A177,Sheet1!$B$5:$AZ$428,34,FALSE)</f>
        <v>337</v>
      </c>
      <c r="AK177" s="12">
        <f>VLOOKUP($A177,Sheet1!$B$5:$AZ$428,35,FALSE)</f>
        <v>4682</v>
      </c>
      <c r="AL177" s="12">
        <f>VLOOKUP($A177,Sheet1!$B$5:$AZ$428,36,FALSE)</f>
        <v>4855</v>
      </c>
      <c r="AM177" s="12">
        <f>VLOOKUP($A177,Sheet1!$B$5:$AZ$428,37,FALSE)</f>
        <v>159821</v>
      </c>
      <c r="AN177" s="12">
        <f>VLOOKUP($A177,Sheet1!$B$5:$AZ$428,38,FALSE)</f>
        <v>573</v>
      </c>
      <c r="AO177" s="12">
        <f>VLOOKUP($A177,Sheet1!$B$5:$AZ$428,39,FALSE)</f>
        <v>357</v>
      </c>
      <c r="AP177" s="12">
        <f>VLOOKUP($A177,Sheet1!$B$5:$AZ$428,40,FALSE)</f>
        <v>4511</v>
      </c>
      <c r="AQ177" s="12">
        <f>VLOOKUP($A177,Sheet1!$B$5:$AZ$428,41,FALSE)</f>
        <v>4770</v>
      </c>
      <c r="AR177" s="12">
        <f>VLOOKUP($A177,Sheet1!$B$5:$AZ$428,42,FALSE)</f>
        <v>159563</v>
      </c>
      <c r="AS177" s="12">
        <f>VLOOKUP($A177,Sheet1!$B$5:$AZ$428,43,FALSE)</f>
        <v>586</v>
      </c>
      <c r="AT177" s="12">
        <f>VLOOKUP($A177,Sheet1!$B$5:$AZ$428,44,FALSE)</f>
        <v>430</v>
      </c>
      <c r="AU177" s="12">
        <f>VLOOKUP($A177,Sheet1!$B$5:$AZ$428,45,FALSE)</f>
        <v>4690</v>
      </c>
      <c r="AV177" s="12">
        <f>VLOOKUP($A177,Sheet1!$B$5:$AZ$428,46,FALSE)</f>
        <v>5021</v>
      </c>
      <c r="AW177" s="12">
        <f>VLOOKUP($A177,Sheet1!$B$5:$AZ$428,47,FALSE)</f>
        <v>159364</v>
      </c>
      <c r="AX177" s="12">
        <f>VLOOKUP($A177,Sheet1!$B$5:$AZ$428,48,FALSE)</f>
        <v>531</v>
      </c>
      <c r="AY177" s="12">
        <f>VLOOKUP($A177,Sheet1!$B$5:$AZ$428,49,FALSE)</f>
        <v>384</v>
      </c>
      <c r="AZ177" s="12">
        <f>VLOOKUP($A177,Sheet1!$B$5:$AZ$428,50,FALSE)</f>
        <v>3970</v>
      </c>
      <c r="BA177" s="12">
        <f>VLOOKUP($A177,Sheet1!$B$5:$AZ$428,51,FALSE)</f>
        <v>4299</v>
      </c>
      <c r="BB177" s="12">
        <f>VLOOKUP($A177,Sheet1!$B$5:$BB$428,BB$4,FALSE)</f>
        <v>0</v>
      </c>
      <c r="BC177" s="12">
        <f>VLOOKUP($A177,Sheet1!$B$5:$BB$428,BC$4,FALSE)</f>
        <v>0</v>
      </c>
      <c r="BD177" s="12" t="e">
        <f>VLOOKUP($A177,Sheet1!$B$5:$BB$428,BD$4,FALSE)</f>
        <v>#REF!</v>
      </c>
      <c r="BE177" s="12" t="e">
        <f>VLOOKUP($A177,Sheet1!$B$5:$BB$428,BE$4,FALSE)</f>
        <v>#REF!</v>
      </c>
      <c r="BF177" s="12" t="e">
        <f>VLOOKUP($A177,Sheet1!$B$5:$BB$428,BF$4,FALSE)</f>
        <v>#REF!</v>
      </c>
      <c r="BG177" s="12" t="e">
        <f>VLOOKUP($A177,Sheet1!$B$5:$BB$428,BG$4,FALSE)</f>
        <v>#REF!</v>
      </c>
      <c r="BH177" s="12" t="e">
        <f>VLOOKUP($A177,Sheet1!$B$5:$BB$428,BH$4,FALSE)</f>
        <v>#REF!</v>
      </c>
      <c r="BI177" s="12" t="e">
        <f>VLOOKUP($A177,Sheet1!$B$5:$BB$428,BI$4,FALSE)</f>
        <v>#REF!</v>
      </c>
      <c r="BJ177" s="12" t="e">
        <f>VLOOKUP($A177,Sheet1!$B$5:$BB$428,BJ$4,FALSE)</f>
        <v>#REF!</v>
      </c>
      <c r="BK177" s="12" t="e">
        <f>VLOOKUP($A177,Sheet1!$B$5:$BB$428,BK$4,FALSE)</f>
        <v>#REF!</v>
      </c>
      <c r="BL177" s="12" t="e">
        <f>VLOOKUP($A177,Sheet1!$B$5:$BB$428,BL$4,FALSE)</f>
        <v>#REF!</v>
      </c>
      <c r="BM177" s="12" t="e">
        <f>VLOOKUP($A177,Sheet1!$B$5:$BB$428,BM$4,FALSE)</f>
        <v>#REF!</v>
      </c>
      <c r="BN177" s="12" t="e">
        <f>VLOOKUP($A177,Sheet1!$B$5:$BB$428,BN$4,FALSE)</f>
        <v>#REF!</v>
      </c>
      <c r="BO177" s="12" t="e">
        <f>VLOOKUP($A177,Sheet1!$B$5:$BB$428,BO$4,FALSE)</f>
        <v>#REF!</v>
      </c>
      <c r="BP177" s="12" t="e">
        <f>VLOOKUP($A177,Sheet1!$B$5:$BB$428,BP$4,FALSE)</f>
        <v>#REF!</v>
      </c>
      <c r="BQ177" s="12" t="e">
        <f>VLOOKUP($A177,Sheet1!$B$5:$BB$428,BQ$4,FALSE)</f>
        <v>#REF!</v>
      </c>
      <c r="BR177" s="12" t="e">
        <f>VLOOKUP($A177,Sheet1!$B$5:$BB$428,BR$4,FALSE)</f>
        <v>#REF!</v>
      </c>
      <c r="BS177" s="12" t="e">
        <f>VLOOKUP($A177,Sheet1!$B$5:$BB$428,BS$4,FALSE)</f>
        <v>#REF!</v>
      </c>
      <c r="BT177" s="12" t="e">
        <f>VLOOKUP($A177,Sheet1!$B$5:$BB$428,BT$4,FALSE)</f>
        <v>#REF!</v>
      </c>
      <c r="BU177" s="12" t="e">
        <f>VLOOKUP($A177,Sheet1!$B$5:$BB$428,BU$4,FALSE)</f>
        <v>#REF!</v>
      </c>
    </row>
    <row r="178" spans="1:73" x14ac:dyDescent="0.3">
      <c r="A178" t="s">
        <v>505</v>
      </c>
      <c r="B178" t="str">
        <f>VLOOKUP(A178,classifications!A$3:C$336,3,FALSE)</f>
        <v>Urban with Significant Rural</v>
      </c>
      <c r="D178" s="12">
        <f>VLOOKUP($A178,Sheet1!$B$5:$AZ$428,2,FALSE)</f>
        <v>127494</v>
      </c>
      <c r="E178" s="12">
        <f>VLOOKUP($A178,Sheet1!$B$5:$AZ$428,3,FALSE)</f>
        <v>413</v>
      </c>
      <c r="F178" s="12">
        <f>VLOOKUP($A178,Sheet1!$B$5:$AZ$428,4,FALSE)</f>
        <v>426</v>
      </c>
      <c r="G178" s="12">
        <f>VLOOKUP($A178,Sheet1!$B$5:$AZ$428,5,FALSE)</f>
        <v>6852</v>
      </c>
      <c r="H178" s="12">
        <f>VLOOKUP($A178,Sheet1!$B$5:$AZ$428,6,FALSE)</f>
        <v>5992</v>
      </c>
      <c r="I178" s="12">
        <f>VLOOKUP($A178,Sheet1!$B$5:$AZ$428,7,FALSE)</f>
        <v>128302</v>
      </c>
      <c r="J178" s="12">
        <f>VLOOKUP($A178,Sheet1!$B$5:$AZ$428,8,FALSE)</f>
        <v>335</v>
      </c>
      <c r="K178" s="12">
        <f>VLOOKUP($A178,Sheet1!$B$5:$AZ$428,9,FALSE)</f>
        <v>620</v>
      </c>
      <c r="L178" s="12">
        <f>VLOOKUP($A178,Sheet1!$B$5:$AZ$428,10,FALSE)</f>
        <v>7288</v>
      </c>
      <c r="M178" s="12">
        <f>VLOOKUP($A178,Sheet1!$B$5:$AZ$428,11,FALSE)</f>
        <v>6611</v>
      </c>
      <c r="N178" s="12">
        <f>VLOOKUP($A178,Sheet1!$B$5:$AZ$428,12,FALSE)</f>
        <v>129231</v>
      </c>
      <c r="O178" s="12">
        <f>VLOOKUP($A178,Sheet1!$B$5:$AZ$428,13,FALSE)</f>
        <v>338</v>
      </c>
      <c r="P178" s="12">
        <f>VLOOKUP($A178,Sheet1!$B$5:$AZ$428,14,FALSE)</f>
        <v>445</v>
      </c>
      <c r="Q178" s="12">
        <f>VLOOKUP($A178,Sheet1!$B$5:$AZ$428,15,FALSE)</f>
        <v>7206</v>
      </c>
      <c r="R178" s="12">
        <f>VLOOKUP($A178,Sheet1!$B$5:$AZ$428,16,FALSE)</f>
        <v>6524</v>
      </c>
      <c r="S178" s="12">
        <f>VLOOKUP($A178,Sheet1!$B$5:$AZ$428,17,FALSE)</f>
        <v>130902</v>
      </c>
      <c r="T178" s="12">
        <f>VLOOKUP($A178,Sheet1!$B$5:$AZ$428,18,FALSE)</f>
        <v>423</v>
      </c>
      <c r="U178" s="12">
        <f>VLOOKUP($A178,Sheet1!$B$5:$AZ$428,19,FALSE)</f>
        <v>316</v>
      </c>
      <c r="V178" s="12">
        <f>VLOOKUP($A178,Sheet1!$B$5:$AZ$428,20,FALSE)</f>
        <v>7810</v>
      </c>
      <c r="W178" s="12">
        <f>VLOOKUP($A178,Sheet1!$B$5:$AZ$428,21,FALSE)</f>
        <v>6722</v>
      </c>
      <c r="X178" s="12">
        <f>VLOOKUP($A178,Sheet1!$B$5:$AZ$428,22,FALSE)</f>
        <v>131611</v>
      </c>
      <c r="Y178" s="12">
        <f>VLOOKUP($A178,Sheet1!$B$5:$AZ$428,23,FALSE)</f>
        <v>455</v>
      </c>
      <c r="Z178" s="12">
        <f>VLOOKUP($A178,Sheet1!$B$5:$AZ$428,24,FALSE)</f>
        <v>265</v>
      </c>
      <c r="AA178" s="12">
        <f>VLOOKUP($A178,Sheet1!$B$5:$AZ$428,25,FALSE)</f>
        <v>7389</v>
      </c>
      <c r="AB178" s="12">
        <f>VLOOKUP($A178,Sheet1!$B$5:$AZ$428,26,FALSE)</f>
        <v>7095</v>
      </c>
      <c r="AC178" s="12">
        <f>VLOOKUP($A178,Sheet1!$B$5:$AZ$428,27,FALSE)</f>
        <v>132655</v>
      </c>
      <c r="AD178" s="12">
        <f>VLOOKUP($A178,Sheet1!$B$5:$AZ$428,28,FALSE)</f>
        <v>488</v>
      </c>
      <c r="AE178" s="12">
        <f>VLOOKUP($A178,Sheet1!$B$5:$AZ$428,29,FALSE)</f>
        <v>398</v>
      </c>
      <c r="AF178" s="12">
        <f>VLOOKUP($A178,Sheet1!$B$5:$AZ$428,30,FALSE)</f>
        <v>7356</v>
      </c>
      <c r="AG178" s="12">
        <f>VLOOKUP($A178,Sheet1!$B$5:$AZ$428,31,FALSE)</f>
        <v>6824</v>
      </c>
      <c r="AH178" s="12">
        <f>VLOOKUP($A178,Sheet1!$B$5:$AZ$428,32,FALSE)</f>
        <v>133321</v>
      </c>
      <c r="AI178" s="12">
        <f>VLOOKUP($A178,Sheet1!$B$5:$AZ$428,33,FALSE)</f>
        <v>427</v>
      </c>
      <c r="AJ178" s="12">
        <f>VLOOKUP($A178,Sheet1!$B$5:$AZ$428,34,FALSE)</f>
        <v>352</v>
      </c>
      <c r="AK178" s="12">
        <f>VLOOKUP($A178,Sheet1!$B$5:$AZ$428,35,FALSE)</f>
        <v>7999</v>
      </c>
      <c r="AL178" s="12">
        <f>VLOOKUP($A178,Sheet1!$B$5:$AZ$428,36,FALSE)</f>
        <v>7653</v>
      </c>
      <c r="AM178" s="12">
        <f>VLOOKUP($A178,Sheet1!$B$5:$AZ$428,37,FALSE)</f>
        <v>133214</v>
      </c>
      <c r="AN178" s="12">
        <f>VLOOKUP($A178,Sheet1!$B$5:$AZ$428,38,FALSE)</f>
        <v>450</v>
      </c>
      <c r="AO178" s="12">
        <f>VLOOKUP($A178,Sheet1!$B$5:$AZ$428,39,FALSE)</f>
        <v>425</v>
      </c>
      <c r="AP178" s="12">
        <f>VLOOKUP($A178,Sheet1!$B$5:$AZ$428,40,FALSE)</f>
        <v>7861</v>
      </c>
      <c r="AQ178" s="12">
        <f>VLOOKUP($A178,Sheet1!$B$5:$AZ$428,41,FALSE)</f>
        <v>8180</v>
      </c>
      <c r="AR178" s="12">
        <f>VLOOKUP($A178,Sheet1!$B$5:$AZ$428,42,FALSE)</f>
        <v>133570</v>
      </c>
      <c r="AS178" s="12">
        <f>VLOOKUP($A178,Sheet1!$B$5:$AZ$428,43,FALSE)</f>
        <v>454</v>
      </c>
      <c r="AT178" s="12">
        <f>VLOOKUP($A178,Sheet1!$B$5:$AZ$428,44,FALSE)</f>
        <v>395</v>
      </c>
      <c r="AU178" s="12">
        <f>VLOOKUP($A178,Sheet1!$B$5:$AZ$428,45,FALSE)</f>
        <v>8138</v>
      </c>
      <c r="AV178" s="12">
        <f>VLOOKUP($A178,Sheet1!$B$5:$AZ$428,46,FALSE)</f>
        <v>8064</v>
      </c>
      <c r="AW178" s="12">
        <f>VLOOKUP($A178,Sheet1!$B$5:$AZ$428,47,FALSE)</f>
        <v>133463</v>
      </c>
      <c r="AX178" s="12">
        <f>VLOOKUP($A178,Sheet1!$B$5:$AZ$428,48,FALSE)</f>
        <v>373</v>
      </c>
      <c r="AY178" s="12">
        <f>VLOOKUP($A178,Sheet1!$B$5:$AZ$428,49,FALSE)</f>
        <v>296</v>
      </c>
      <c r="AZ178" s="12">
        <f>VLOOKUP($A178,Sheet1!$B$5:$AZ$428,50,FALSE)</f>
        <v>6755</v>
      </c>
      <c r="BA178" s="12">
        <f>VLOOKUP($A178,Sheet1!$B$5:$AZ$428,51,FALSE)</f>
        <v>7115</v>
      </c>
      <c r="BB178" s="12">
        <f>VLOOKUP($A178,Sheet1!$B$5:$BB$428,BB$4,FALSE)</f>
        <v>0</v>
      </c>
      <c r="BC178" s="12">
        <f>VLOOKUP($A178,Sheet1!$B$5:$BB$428,BC$4,FALSE)</f>
        <v>0</v>
      </c>
      <c r="BD178" s="12" t="e">
        <f>VLOOKUP($A178,Sheet1!$B$5:$BB$428,BD$4,FALSE)</f>
        <v>#REF!</v>
      </c>
      <c r="BE178" s="12" t="e">
        <f>VLOOKUP($A178,Sheet1!$B$5:$BB$428,BE$4,FALSE)</f>
        <v>#REF!</v>
      </c>
      <c r="BF178" s="12" t="e">
        <f>VLOOKUP($A178,Sheet1!$B$5:$BB$428,BF$4,FALSE)</f>
        <v>#REF!</v>
      </c>
      <c r="BG178" s="12" t="e">
        <f>VLOOKUP($A178,Sheet1!$B$5:$BB$428,BG$4,FALSE)</f>
        <v>#REF!</v>
      </c>
      <c r="BH178" s="12" t="e">
        <f>VLOOKUP($A178,Sheet1!$B$5:$BB$428,BH$4,FALSE)</f>
        <v>#REF!</v>
      </c>
      <c r="BI178" s="12" t="e">
        <f>VLOOKUP($A178,Sheet1!$B$5:$BB$428,BI$4,FALSE)</f>
        <v>#REF!</v>
      </c>
      <c r="BJ178" s="12" t="e">
        <f>VLOOKUP($A178,Sheet1!$B$5:$BB$428,BJ$4,FALSE)</f>
        <v>#REF!</v>
      </c>
      <c r="BK178" s="12" t="e">
        <f>VLOOKUP($A178,Sheet1!$B$5:$BB$428,BK$4,FALSE)</f>
        <v>#REF!</v>
      </c>
      <c r="BL178" s="12" t="e">
        <f>VLOOKUP($A178,Sheet1!$B$5:$BB$428,BL$4,FALSE)</f>
        <v>#REF!</v>
      </c>
      <c r="BM178" s="12" t="e">
        <f>VLOOKUP($A178,Sheet1!$B$5:$BB$428,BM$4,FALSE)</f>
        <v>#REF!</v>
      </c>
      <c r="BN178" s="12" t="e">
        <f>VLOOKUP($A178,Sheet1!$B$5:$BB$428,BN$4,FALSE)</f>
        <v>#REF!</v>
      </c>
      <c r="BO178" s="12" t="e">
        <f>VLOOKUP($A178,Sheet1!$B$5:$BB$428,BO$4,FALSE)</f>
        <v>#REF!</v>
      </c>
      <c r="BP178" s="12" t="e">
        <f>VLOOKUP($A178,Sheet1!$B$5:$BB$428,BP$4,FALSE)</f>
        <v>#REF!</v>
      </c>
      <c r="BQ178" s="12" t="e">
        <f>VLOOKUP($A178,Sheet1!$B$5:$BB$428,BQ$4,FALSE)</f>
        <v>#REF!</v>
      </c>
      <c r="BR178" s="12" t="e">
        <f>VLOOKUP($A178,Sheet1!$B$5:$BB$428,BR$4,FALSE)</f>
        <v>#REF!</v>
      </c>
      <c r="BS178" s="12" t="e">
        <f>VLOOKUP($A178,Sheet1!$B$5:$BB$428,BS$4,FALSE)</f>
        <v>#REF!</v>
      </c>
      <c r="BT178" s="12" t="e">
        <f>VLOOKUP($A178,Sheet1!$B$5:$BB$428,BT$4,FALSE)</f>
        <v>#REF!</v>
      </c>
      <c r="BU178" s="12" t="e">
        <f>VLOOKUP($A178,Sheet1!$B$5:$BB$428,BU$4,FALSE)</f>
        <v>#REF!</v>
      </c>
    </row>
    <row r="179" spans="1:73" x14ac:dyDescent="0.3">
      <c r="A179" t="s">
        <v>507</v>
      </c>
      <c r="B179" t="str">
        <f>VLOOKUP(A179,classifications!A$3:C$336,3,FALSE)</f>
        <v>Predominantly Rural</v>
      </c>
      <c r="D179" s="12">
        <f>VLOOKUP($A179,Sheet1!$B$5:$AZ$428,2,FALSE)</f>
        <v>108518</v>
      </c>
      <c r="E179" s="12">
        <f>VLOOKUP($A179,Sheet1!$B$5:$AZ$428,3,FALSE)</f>
        <v>296</v>
      </c>
      <c r="F179" s="12">
        <f>VLOOKUP($A179,Sheet1!$B$5:$AZ$428,4,FALSE)</f>
        <v>231</v>
      </c>
      <c r="G179" s="12">
        <f>VLOOKUP($A179,Sheet1!$B$5:$AZ$428,5,FALSE)</f>
        <v>5866</v>
      </c>
      <c r="H179" s="12">
        <f>VLOOKUP($A179,Sheet1!$B$5:$AZ$428,6,FALSE)</f>
        <v>4760</v>
      </c>
      <c r="I179" s="12">
        <f>VLOOKUP($A179,Sheet1!$B$5:$AZ$428,7,FALSE)</f>
        <v>109311</v>
      </c>
      <c r="J179" s="12">
        <f>VLOOKUP($A179,Sheet1!$B$5:$AZ$428,8,FALSE)</f>
        <v>240</v>
      </c>
      <c r="K179" s="12">
        <f>VLOOKUP($A179,Sheet1!$B$5:$AZ$428,9,FALSE)</f>
        <v>203</v>
      </c>
      <c r="L179" s="12">
        <f>VLOOKUP($A179,Sheet1!$B$5:$AZ$428,10,FALSE)</f>
        <v>6105</v>
      </c>
      <c r="M179" s="12">
        <f>VLOOKUP($A179,Sheet1!$B$5:$AZ$428,11,FALSE)</f>
        <v>5548</v>
      </c>
      <c r="N179" s="12">
        <f>VLOOKUP($A179,Sheet1!$B$5:$AZ$428,12,FALSE)</f>
        <v>109935</v>
      </c>
      <c r="O179" s="12">
        <f>VLOOKUP($A179,Sheet1!$B$5:$AZ$428,13,FALSE)</f>
        <v>219</v>
      </c>
      <c r="P179" s="12">
        <f>VLOOKUP($A179,Sheet1!$B$5:$AZ$428,14,FALSE)</f>
        <v>189</v>
      </c>
      <c r="Q179" s="12">
        <f>VLOOKUP($A179,Sheet1!$B$5:$AZ$428,15,FALSE)</f>
        <v>6042</v>
      </c>
      <c r="R179" s="12">
        <f>VLOOKUP($A179,Sheet1!$B$5:$AZ$428,16,FALSE)</f>
        <v>5404</v>
      </c>
      <c r="S179" s="12">
        <f>VLOOKUP($A179,Sheet1!$B$5:$AZ$428,17,FALSE)</f>
        <v>111197</v>
      </c>
      <c r="T179" s="12">
        <f>VLOOKUP($A179,Sheet1!$B$5:$AZ$428,18,FALSE)</f>
        <v>237</v>
      </c>
      <c r="U179" s="12">
        <f>VLOOKUP($A179,Sheet1!$B$5:$AZ$428,19,FALSE)</f>
        <v>114</v>
      </c>
      <c r="V179" s="12">
        <f>VLOOKUP($A179,Sheet1!$B$5:$AZ$428,20,FALSE)</f>
        <v>6278</v>
      </c>
      <c r="W179" s="12">
        <f>VLOOKUP($A179,Sheet1!$B$5:$AZ$428,21,FALSE)</f>
        <v>5537</v>
      </c>
      <c r="X179" s="12">
        <f>VLOOKUP($A179,Sheet1!$B$5:$AZ$428,22,FALSE)</f>
        <v>112186</v>
      </c>
      <c r="Y179" s="12">
        <f>VLOOKUP($A179,Sheet1!$B$5:$AZ$428,23,FALSE)</f>
        <v>281</v>
      </c>
      <c r="Z179" s="12">
        <f>VLOOKUP($A179,Sheet1!$B$5:$AZ$428,24,FALSE)</f>
        <v>114</v>
      </c>
      <c r="AA179" s="12">
        <f>VLOOKUP($A179,Sheet1!$B$5:$AZ$428,25,FALSE)</f>
        <v>6222</v>
      </c>
      <c r="AB179" s="12">
        <f>VLOOKUP($A179,Sheet1!$B$5:$AZ$428,26,FALSE)</f>
        <v>5556</v>
      </c>
      <c r="AC179" s="12">
        <f>VLOOKUP($A179,Sheet1!$B$5:$AZ$428,27,FALSE)</f>
        <v>113644</v>
      </c>
      <c r="AD179" s="12">
        <f>VLOOKUP($A179,Sheet1!$B$5:$AZ$428,28,FALSE)</f>
        <v>254</v>
      </c>
      <c r="AE179" s="12">
        <f>VLOOKUP($A179,Sheet1!$B$5:$AZ$428,29,FALSE)</f>
        <v>107</v>
      </c>
      <c r="AF179" s="12">
        <f>VLOOKUP($A179,Sheet1!$B$5:$AZ$428,30,FALSE)</f>
        <v>6439</v>
      </c>
      <c r="AG179" s="12">
        <f>VLOOKUP($A179,Sheet1!$B$5:$AZ$428,31,FALSE)</f>
        <v>5406</v>
      </c>
      <c r="AH179" s="12">
        <f>VLOOKUP($A179,Sheet1!$B$5:$AZ$428,32,FALSE)</f>
        <v>115230</v>
      </c>
      <c r="AI179" s="12">
        <f>VLOOKUP($A179,Sheet1!$B$5:$AZ$428,33,FALSE)</f>
        <v>232</v>
      </c>
      <c r="AJ179" s="12">
        <f>VLOOKUP($A179,Sheet1!$B$5:$AZ$428,34,FALSE)</f>
        <v>107</v>
      </c>
      <c r="AK179" s="12">
        <f>VLOOKUP($A179,Sheet1!$B$5:$AZ$428,35,FALSE)</f>
        <v>7656</v>
      </c>
      <c r="AL179" s="12">
        <f>VLOOKUP($A179,Sheet1!$B$5:$AZ$428,36,FALSE)</f>
        <v>6256</v>
      </c>
      <c r="AM179" s="12">
        <f>VLOOKUP($A179,Sheet1!$B$5:$AZ$428,37,FALSE)</f>
        <v>115985</v>
      </c>
      <c r="AN179" s="12">
        <f>VLOOKUP($A179,Sheet1!$B$5:$AZ$428,38,FALSE)</f>
        <v>236</v>
      </c>
      <c r="AO179" s="12">
        <f>VLOOKUP($A179,Sheet1!$B$5:$AZ$428,39,FALSE)</f>
        <v>210</v>
      </c>
      <c r="AP179" s="12">
        <f>VLOOKUP($A179,Sheet1!$B$5:$AZ$428,40,FALSE)</f>
        <v>7234</v>
      </c>
      <c r="AQ179" s="12">
        <f>VLOOKUP($A179,Sheet1!$B$5:$AZ$428,41,FALSE)</f>
        <v>6249</v>
      </c>
      <c r="AR179" s="12">
        <f>VLOOKUP($A179,Sheet1!$B$5:$AZ$428,42,FALSE)</f>
        <v>116915</v>
      </c>
      <c r="AS179" s="12">
        <f>VLOOKUP($A179,Sheet1!$B$5:$AZ$428,43,FALSE)</f>
        <v>226</v>
      </c>
      <c r="AT179" s="12">
        <f>VLOOKUP($A179,Sheet1!$B$5:$AZ$428,44,FALSE)</f>
        <v>145</v>
      </c>
      <c r="AU179" s="12">
        <f>VLOOKUP($A179,Sheet1!$B$5:$AZ$428,45,FALSE)</f>
        <v>7373</v>
      </c>
      <c r="AV179" s="12">
        <f>VLOOKUP($A179,Sheet1!$B$5:$AZ$428,46,FALSE)</f>
        <v>6509</v>
      </c>
      <c r="AW179" s="12">
        <f>VLOOKUP($A179,Sheet1!$B$5:$AZ$428,47,FALSE)</f>
        <v>118149</v>
      </c>
      <c r="AX179" s="12">
        <f>VLOOKUP($A179,Sheet1!$B$5:$AZ$428,48,FALSE)</f>
        <v>198</v>
      </c>
      <c r="AY179" s="12">
        <f>VLOOKUP($A179,Sheet1!$B$5:$AZ$428,49,FALSE)</f>
        <v>83</v>
      </c>
      <c r="AZ179" s="12">
        <f>VLOOKUP($A179,Sheet1!$B$5:$AZ$428,50,FALSE)</f>
        <v>6728</v>
      </c>
      <c r="BA179" s="12">
        <f>VLOOKUP($A179,Sheet1!$B$5:$AZ$428,51,FALSE)</f>
        <v>5435</v>
      </c>
      <c r="BB179" s="12">
        <f>VLOOKUP($A179,Sheet1!$B$5:$BB$428,BB$4,FALSE)</f>
        <v>0</v>
      </c>
      <c r="BC179" s="12">
        <f>VLOOKUP($A179,Sheet1!$B$5:$BB$428,BC$4,FALSE)</f>
        <v>0</v>
      </c>
      <c r="BD179" s="12" t="e">
        <f>VLOOKUP($A179,Sheet1!$B$5:$BB$428,BD$4,FALSE)</f>
        <v>#REF!</v>
      </c>
      <c r="BE179" s="12" t="e">
        <f>VLOOKUP($A179,Sheet1!$B$5:$BB$428,BE$4,FALSE)</f>
        <v>#REF!</v>
      </c>
      <c r="BF179" s="12" t="e">
        <f>VLOOKUP($A179,Sheet1!$B$5:$BB$428,BF$4,FALSE)</f>
        <v>#REF!</v>
      </c>
      <c r="BG179" s="12" t="e">
        <f>VLOOKUP($A179,Sheet1!$B$5:$BB$428,BG$4,FALSE)</f>
        <v>#REF!</v>
      </c>
      <c r="BH179" s="12" t="e">
        <f>VLOOKUP($A179,Sheet1!$B$5:$BB$428,BH$4,FALSE)</f>
        <v>#REF!</v>
      </c>
      <c r="BI179" s="12" t="e">
        <f>VLOOKUP($A179,Sheet1!$B$5:$BB$428,BI$4,FALSE)</f>
        <v>#REF!</v>
      </c>
      <c r="BJ179" s="12" t="e">
        <f>VLOOKUP($A179,Sheet1!$B$5:$BB$428,BJ$4,FALSE)</f>
        <v>#REF!</v>
      </c>
      <c r="BK179" s="12" t="e">
        <f>VLOOKUP($A179,Sheet1!$B$5:$BB$428,BK$4,FALSE)</f>
        <v>#REF!</v>
      </c>
      <c r="BL179" s="12" t="e">
        <f>VLOOKUP($A179,Sheet1!$B$5:$BB$428,BL$4,FALSE)</f>
        <v>#REF!</v>
      </c>
      <c r="BM179" s="12" t="e">
        <f>VLOOKUP($A179,Sheet1!$B$5:$BB$428,BM$4,FALSE)</f>
        <v>#REF!</v>
      </c>
      <c r="BN179" s="12" t="e">
        <f>VLOOKUP($A179,Sheet1!$B$5:$BB$428,BN$4,FALSE)</f>
        <v>#REF!</v>
      </c>
      <c r="BO179" s="12" t="e">
        <f>VLOOKUP($A179,Sheet1!$B$5:$BB$428,BO$4,FALSE)</f>
        <v>#REF!</v>
      </c>
      <c r="BP179" s="12" t="e">
        <f>VLOOKUP($A179,Sheet1!$B$5:$BB$428,BP$4,FALSE)</f>
        <v>#REF!</v>
      </c>
      <c r="BQ179" s="12" t="e">
        <f>VLOOKUP($A179,Sheet1!$B$5:$BB$428,BQ$4,FALSE)</f>
        <v>#REF!</v>
      </c>
      <c r="BR179" s="12" t="e">
        <f>VLOOKUP($A179,Sheet1!$B$5:$BB$428,BR$4,FALSE)</f>
        <v>#REF!</v>
      </c>
      <c r="BS179" s="12" t="e">
        <f>VLOOKUP($A179,Sheet1!$B$5:$BB$428,BS$4,FALSE)</f>
        <v>#REF!</v>
      </c>
      <c r="BT179" s="12" t="e">
        <f>VLOOKUP($A179,Sheet1!$B$5:$BB$428,BT$4,FALSE)</f>
        <v>#REF!</v>
      </c>
      <c r="BU179" s="12" t="e">
        <f>VLOOKUP($A179,Sheet1!$B$5:$BB$428,BU$4,FALSE)</f>
        <v>#REF!</v>
      </c>
    </row>
    <row r="180" spans="1:73" x14ac:dyDescent="0.3">
      <c r="A180" t="s">
        <v>510</v>
      </c>
      <c r="B180" t="str">
        <f>VLOOKUP(A180,classifications!A$3:C$336,3,FALSE)</f>
        <v>Urban with Significant Rural</v>
      </c>
      <c r="D180" s="12">
        <f>VLOOKUP($A180,Sheet1!$B$5:$AZ$428,2,FALSE)</f>
        <v>167516</v>
      </c>
      <c r="E180" s="12">
        <f>VLOOKUP($A180,Sheet1!$B$5:$AZ$428,3,FALSE)</f>
        <v>675</v>
      </c>
      <c r="F180" s="12">
        <f>VLOOKUP($A180,Sheet1!$B$5:$AZ$428,4,FALSE)</f>
        <v>218</v>
      </c>
      <c r="G180" s="12">
        <f>VLOOKUP($A180,Sheet1!$B$5:$AZ$428,5,FALSE)</f>
        <v>4446</v>
      </c>
      <c r="H180" s="12">
        <f>VLOOKUP($A180,Sheet1!$B$5:$AZ$428,6,FALSE)</f>
        <v>4723</v>
      </c>
      <c r="I180" s="12">
        <f>VLOOKUP($A180,Sheet1!$B$5:$AZ$428,7,FALSE)</f>
        <v>168351</v>
      </c>
      <c r="J180" s="12">
        <f>VLOOKUP($A180,Sheet1!$B$5:$AZ$428,8,FALSE)</f>
        <v>703</v>
      </c>
      <c r="K180" s="12">
        <f>VLOOKUP($A180,Sheet1!$B$5:$AZ$428,9,FALSE)</f>
        <v>291</v>
      </c>
      <c r="L180" s="12">
        <f>VLOOKUP($A180,Sheet1!$B$5:$AZ$428,10,FALSE)</f>
        <v>4948</v>
      </c>
      <c r="M180" s="12">
        <f>VLOOKUP($A180,Sheet1!$B$5:$AZ$428,11,FALSE)</f>
        <v>4839</v>
      </c>
      <c r="N180" s="12">
        <f>VLOOKUP($A180,Sheet1!$B$5:$AZ$428,12,FALSE)</f>
        <v>168716</v>
      </c>
      <c r="O180" s="12">
        <f>VLOOKUP($A180,Sheet1!$B$5:$AZ$428,13,FALSE)</f>
        <v>641</v>
      </c>
      <c r="P180" s="12">
        <f>VLOOKUP($A180,Sheet1!$B$5:$AZ$428,14,FALSE)</f>
        <v>272</v>
      </c>
      <c r="Q180" s="12">
        <f>VLOOKUP($A180,Sheet1!$B$5:$AZ$428,15,FALSE)</f>
        <v>4729</v>
      </c>
      <c r="R180" s="12">
        <f>VLOOKUP($A180,Sheet1!$B$5:$AZ$428,16,FALSE)</f>
        <v>4917</v>
      </c>
      <c r="S180" s="12">
        <f>VLOOKUP($A180,Sheet1!$B$5:$AZ$428,17,FALSE)</f>
        <v>169213</v>
      </c>
      <c r="T180" s="12">
        <f>VLOOKUP($A180,Sheet1!$B$5:$AZ$428,18,FALSE)</f>
        <v>729</v>
      </c>
      <c r="U180" s="12">
        <f>VLOOKUP($A180,Sheet1!$B$5:$AZ$428,19,FALSE)</f>
        <v>334</v>
      </c>
      <c r="V180" s="12">
        <f>VLOOKUP($A180,Sheet1!$B$5:$AZ$428,20,FALSE)</f>
        <v>4973</v>
      </c>
      <c r="W180" s="12">
        <f>VLOOKUP($A180,Sheet1!$B$5:$AZ$428,21,FALSE)</f>
        <v>4986</v>
      </c>
      <c r="X180" s="12">
        <f>VLOOKUP($A180,Sheet1!$B$5:$AZ$428,22,FALSE)</f>
        <v>169843</v>
      </c>
      <c r="Y180" s="12">
        <f>VLOOKUP($A180,Sheet1!$B$5:$AZ$428,23,FALSE)</f>
        <v>905</v>
      </c>
      <c r="Z180" s="12">
        <f>VLOOKUP($A180,Sheet1!$B$5:$AZ$428,24,FALSE)</f>
        <v>283</v>
      </c>
      <c r="AA180" s="12">
        <f>VLOOKUP($A180,Sheet1!$B$5:$AZ$428,25,FALSE)</f>
        <v>5012</v>
      </c>
      <c r="AB180" s="12">
        <f>VLOOKUP($A180,Sheet1!$B$5:$AZ$428,26,FALSE)</f>
        <v>5018</v>
      </c>
      <c r="AC180" s="12">
        <f>VLOOKUP($A180,Sheet1!$B$5:$AZ$428,27,FALSE)</f>
        <v>170807</v>
      </c>
      <c r="AD180" s="12">
        <f>VLOOKUP($A180,Sheet1!$B$5:$AZ$428,28,FALSE)</f>
        <v>832</v>
      </c>
      <c r="AE180" s="12">
        <f>VLOOKUP($A180,Sheet1!$B$5:$AZ$428,29,FALSE)</f>
        <v>315</v>
      </c>
      <c r="AF180" s="12">
        <f>VLOOKUP($A180,Sheet1!$B$5:$AZ$428,30,FALSE)</f>
        <v>5105</v>
      </c>
      <c r="AG180" s="12">
        <f>VLOOKUP($A180,Sheet1!$B$5:$AZ$428,31,FALSE)</f>
        <v>4790</v>
      </c>
      <c r="AH180" s="12">
        <f>VLOOKUP($A180,Sheet1!$B$5:$AZ$428,32,FALSE)</f>
        <v>171294</v>
      </c>
      <c r="AI180" s="12">
        <f>VLOOKUP($A180,Sheet1!$B$5:$AZ$428,33,FALSE)</f>
        <v>773</v>
      </c>
      <c r="AJ180" s="12">
        <f>VLOOKUP($A180,Sheet1!$B$5:$AZ$428,34,FALSE)</f>
        <v>385</v>
      </c>
      <c r="AK180" s="12">
        <f>VLOOKUP($A180,Sheet1!$B$5:$AZ$428,35,FALSE)</f>
        <v>5659</v>
      </c>
      <c r="AL180" s="12">
        <f>VLOOKUP($A180,Sheet1!$B$5:$AZ$428,36,FALSE)</f>
        <v>5509</v>
      </c>
      <c r="AM180" s="12">
        <f>VLOOKUP($A180,Sheet1!$B$5:$AZ$428,37,FALSE)</f>
        <v>172005</v>
      </c>
      <c r="AN180" s="12">
        <f>VLOOKUP($A180,Sheet1!$B$5:$AZ$428,38,FALSE)</f>
        <v>1028</v>
      </c>
      <c r="AO180" s="12">
        <f>VLOOKUP($A180,Sheet1!$B$5:$AZ$428,39,FALSE)</f>
        <v>330</v>
      </c>
      <c r="AP180" s="12">
        <f>VLOOKUP($A180,Sheet1!$B$5:$AZ$428,40,FALSE)</f>
        <v>5743</v>
      </c>
      <c r="AQ180" s="12">
        <f>VLOOKUP($A180,Sheet1!$B$5:$AZ$428,41,FALSE)</f>
        <v>5635</v>
      </c>
      <c r="AR180" s="12">
        <f>VLOOKUP($A180,Sheet1!$B$5:$AZ$428,42,FALSE)</f>
        <v>172292</v>
      </c>
      <c r="AS180" s="12">
        <f>VLOOKUP($A180,Sheet1!$B$5:$AZ$428,43,FALSE)</f>
        <v>756</v>
      </c>
      <c r="AT180" s="12">
        <f>VLOOKUP($A180,Sheet1!$B$5:$AZ$428,44,FALSE)</f>
        <v>382</v>
      </c>
      <c r="AU180" s="12">
        <f>VLOOKUP($A180,Sheet1!$B$5:$AZ$428,45,FALSE)</f>
        <v>5836</v>
      </c>
      <c r="AV180" s="12">
        <f>VLOOKUP($A180,Sheet1!$B$5:$AZ$428,46,FALSE)</f>
        <v>5674</v>
      </c>
      <c r="AW180" s="12">
        <f>VLOOKUP($A180,Sheet1!$B$5:$AZ$428,47,FALSE)</f>
        <v>172748</v>
      </c>
      <c r="AX180" s="12">
        <f>VLOOKUP($A180,Sheet1!$B$5:$AZ$428,48,FALSE)</f>
        <v>686</v>
      </c>
      <c r="AY180" s="12">
        <f>VLOOKUP($A180,Sheet1!$B$5:$AZ$428,49,FALSE)</f>
        <v>264</v>
      </c>
      <c r="AZ180" s="12">
        <f>VLOOKUP($A180,Sheet1!$B$5:$AZ$428,50,FALSE)</f>
        <v>5052</v>
      </c>
      <c r="BA180" s="12">
        <f>VLOOKUP($A180,Sheet1!$B$5:$AZ$428,51,FALSE)</f>
        <v>4848</v>
      </c>
      <c r="BB180" s="12">
        <f>VLOOKUP($A180,Sheet1!$B$5:$BB$428,BB$4,FALSE)</f>
        <v>0</v>
      </c>
      <c r="BC180" s="12">
        <f>VLOOKUP($A180,Sheet1!$B$5:$BB$428,BC$4,FALSE)</f>
        <v>0</v>
      </c>
      <c r="BD180" s="12" t="e">
        <f>VLOOKUP($A180,Sheet1!$B$5:$BB$428,BD$4,FALSE)</f>
        <v>#REF!</v>
      </c>
      <c r="BE180" s="12" t="e">
        <f>VLOOKUP($A180,Sheet1!$B$5:$BB$428,BE$4,FALSE)</f>
        <v>#REF!</v>
      </c>
      <c r="BF180" s="12" t="e">
        <f>VLOOKUP($A180,Sheet1!$B$5:$BB$428,BF$4,FALSE)</f>
        <v>#REF!</v>
      </c>
      <c r="BG180" s="12" t="e">
        <f>VLOOKUP($A180,Sheet1!$B$5:$BB$428,BG$4,FALSE)</f>
        <v>#REF!</v>
      </c>
      <c r="BH180" s="12" t="e">
        <f>VLOOKUP($A180,Sheet1!$B$5:$BB$428,BH$4,FALSE)</f>
        <v>#REF!</v>
      </c>
      <c r="BI180" s="12" t="e">
        <f>VLOOKUP($A180,Sheet1!$B$5:$BB$428,BI$4,FALSE)</f>
        <v>#REF!</v>
      </c>
      <c r="BJ180" s="12" t="e">
        <f>VLOOKUP($A180,Sheet1!$B$5:$BB$428,BJ$4,FALSE)</f>
        <v>#REF!</v>
      </c>
      <c r="BK180" s="12" t="e">
        <f>VLOOKUP($A180,Sheet1!$B$5:$BB$428,BK$4,FALSE)</f>
        <v>#REF!</v>
      </c>
      <c r="BL180" s="12" t="e">
        <f>VLOOKUP($A180,Sheet1!$B$5:$BB$428,BL$4,FALSE)</f>
        <v>#REF!</v>
      </c>
      <c r="BM180" s="12" t="e">
        <f>VLOOKUP($A180,Sheet1!$B$5:$BB$428,BM$4,FALSE)</f>
        <v>#REF!</v>
      </c>
      <c r="BN180" s="12" t="e">
        <f>VLOOKUP($A180,Sheet1!$B$5:$BB$428,BN$4,FALSE)</f>
        <v>#REF!</v>
      </c>
      <c r="BO180" s="12" t="e">
        <f>VLOOKUP($A180,Sheet1!$B$5:$BB$428,BO$4,FALSE)</f>
        <v>#REF!</v>
      </c>
      <c r="BP180" s="12" t="e">
        <f>VLOOKUP($A180,Sheet1!$B$5:$BB$428,BP$4,FALSE)</f>
        <v>#REF!</v>
      </c>
      <c r="BQ180" s="12" t="e">
        <f>VLOOKUP($A180,Sheet1!$B$5:$BB$428,BQ$4,FALSE)</f>
        <v>#REF!</v>
      </c>
      <c r="BR180" s="12" t="e">
        <f>VLOOKUP($A180,Sheet1!$B$5:$BB$428,BR$4,FALSE)</f>
        <v>#REF!</v>
      </c>
      <c r="BS180" s="12" t="e">
        <f>VLOOKUP($A180,Sheet1!$B$5:$BB$428,BS$4,FALSE)</f>
        <v>#REF!</v>
      </c>
      <c r="BT180" s="12" t="e">
        <f>VLOOKUP($A180,Sheet1!$B$5:$BB$428,BT$4,FALSE)</f>
        <v>#REF!</v>
      </c>
      <c r="BU180" s="12" t="e">
        <f>VLOOKUP($A180,Sheet1!$B$5:$BB$428,BU$4,FALSE)</f>
        <v>#REF!</v>
      </c>
    </row>
    <row r="181" spans="1:73" x14ac:dyDescent="0.3">
      <c r="A181" t="s">
        <v>512</v>
      </c>
      <c r="B181" t="str">
        <f>VLOOKUP(A181,classifications!A$3:C$336,3,FALSE)</f>
        <v>Predominantly Rural</v>
      </c>
      <c r="D181" s="12">
        <f>VLOOKUP($A181,Sheet1!$B$5:$AZ$428,2,FALSE)</f>
        <v>101664</v>
      </c>
      <c r="E181" s="12">
        <f>VLOOKUP($A181,Sheet1!$B$5:$AZ$428,3,FALSE)</f>
        <v>435</v>
      </c>
      <c r="F181" s="12">
        <f>VLOOKUP($A181,Sheet1!$B$5:$AZ$428,4,FALSE)</f>
        <v>103</v>
      </c>
      <c r="G181" s="12">
        <f>VLOOKUP($A181,Sheet1!$B$5:$AZ$428,5,FALSE)</f>
        <v>4709</v>
      </c>
      <c r="H181" s="12">
        <f>VLOOKUP($A181,Sheet1!$B$5:$AZ$428,6,FALSE)</f>
        <v>3891</v>
      </c>
      <c r="I181" s="12">
        <f>VLOOKUP($A181,Sheet1!$B$5:$AZ$428,7,FALSE)</f>
        <v>101829</v>
      </c>
      <c r="J181" s="12">
        <f>VLOOKUP($A181,Sheet1!$B$5:$AZ$428,8,FALSE)</f>
        <v>460</v>
      </c>
      <c r="K181" s="12">
        <f>VLOOKUP($A181,Sheet1!$B$5:$AZ$428,9,FALSE)</f>
        <v>180</v>
      </c>
      <c r="L181" s="12">
        <f>VLOOKUP($A181,Sheet1!$B$5:$AZ$428,10,FALSE)</f>
        <v>4605</v>
      </c>
      <c r="M181" s="12">
        <f>VLOOKUP($A181,Sheet1!$B$5:$AZ$428,11,FALSE)</f>
        <v>4225</v>
      </c>
      <c r="N181" s="12">
        <f>VLOOKUP($A181,Sheet1!$B$5:$AZ$428,12,FALSE)</f>
        <v>102079</v>
      </c>
      <c r="O181" s="12">
        <f>VLOOKUP($A181,Sheet1!$B$5:$AZ$428,13,FALSE)</f>
        <v>413</v>
      </c>
      <c r="P181" s="12">
        <f>VLOOKUP($A181,Sheet1!$B$5:$AZ$428,14,FALSE)</f>
        <v>174</v>
      </c>
      <c r="Q181" s="12">
        <f>VLOOKUP($A181,Sheet1!$B$5:$AZ$428,15,FALSE)</f>
        <v>4668</v>
      </c>
      <c r="R181" s="12">
        <f>VLOOKUP($A181,Sheet1!$B$5:$AZ$428,16,FALSE)</f>
        <v>4078</v>
      </c>
      <c r="S181" s="12">
        <f>VLOOKUP($A181,Sheet1!$B$5:$AZ$428,17,FALSE)</f>
        <v>102872</v>
      </c>
      <c r="T181" s="12">
        <f>VLOOKUP($A181,Sheet1!$B$5:$AZ$428,18,FALSE)</f>
        <v>398</v>
      </c>
      <c r="U181" s="12">
        <f>VLOOKUP($A181,Sheet1!$B$5:$AZ$428,19,FALSE)</f>
        <v>173</v>
      </c>
      <c r="V181" s="12">
        <f>VLOOKUP($A181,Sheet1!$B$5:$AZ$428,20,FALSE)</f>
        <v>5183</v>
      </c>
      <c r="W181" s="12">
        <f>VLOOKUP($A181,Sheet1!$B$5:$AZ$428,21,FALSE)</f>
        <v>4222</v>
      </c>
      <c r="X181" s="12">
        <f>VLOOKUP($A181,Sheet1!$B$5:$AZ$428,22,FALSE)</f>
        <v>103252</v>
      </c>
      <c r="Y181" s="12">
        <f>VLOOKUP($A181,Sheet1!$B$5:$AZ$428,23,FALSE)</f>
        <v>414</v>
      </c>
      <c r="Z181" s="12">
        <f>VLOOKUP($A181,Sheet1!$B$5:$AZ$428,24,FALSE)</f>
        <v>95</v>
      </c>
      <c r="AA181" s="12">
        <f>VLOOKUP($A181,Sheet1!$B$5:$AZ$428,25,FALSE)</f>
        <v>4926</v>
      </c>
      <c r="AB181" s="12">
        <f>VLOOKUP($A181,Sheet1!$B$5:$AZ$428,26,FALSE)</f>
        <v>4233</v>
      </c>
      <c r="AC181" s="12">
        <f>VLOOKUP($A181,Sheet1!$B$5:$AZ$428,27,FALSE)</f>
        <v>103587</v>
      </c>
      <c r="AD181" s="12">
        <f>VLOOKUP($A181,Sheet1!$B$5:$AZ$428,28,FALSE)</f>
        <v>382</v>
      </c>
      <c r="AE181" s="12">
        <f>VLOOKUP($A181,Sheet1!$B$5:$AZ$428,29,FALSE)</f>
        <v>165</v>
      </c>
      <c r="AF181" s="12">
        <f>VLOOKUP($A181,Sheet1!$B$5:$AZ$428,30,FALSE)</f>
        <v>4821</v>
      </c>
      <c r="AG181" s="12">
        <f>VLOOKUP($A181,Sheet1!$B$5:$AZ$428,31,FALSE)</f>
        <v>4100</v>
      </c>
      <c r="AH181" s="12">
        <f>VLOOKUP($A181,Sheet1!$B$5:$AZ$428,32,FALSE)</f>
        <v>104067</v>
      </c>
      <c r="AI181" s="12">
        <f>VLOOKUP($A181,Sheet1!$B$5:$AZ$428,33,FALSE)</f>
        <v>363</v>
      </c>
      <c r="AJ181" s="12">
        <f>VLOOKUP($A181,Sheet1!$B$5:$AZ$428,34,FALSE)</f>
        <v>112</v>
      </c>
      <c r="AK181" s="12">
        <f>VLOOKUP($A181,Sheet1!$B$5:$AZ$428,35,FALSE)</f>
        <v>5440</v>
      </c>
      <c r="AL181" s="12">
        <f>VLOOKUP($A181,Sheet1!$B$5:$AZ$428,36,FALSE)</f>
        <v>4546</v>
      </c>
      <c r="AM181" s="12">
        <f>VLOOKUP($A181,Sheet1!$B$5:$AZ$428,37,FALSE)</f>
        <v>104552</v>
      </c>
      <c r="AN181" s="12">
        <f>VLOOKUP($A181,Sheet1!$B$5:$AZ$428,38,FALSE)</f>
        <v>335</v>
      </c>
      <c r="AO181" s="12">
        <f>VLOOKUP($A181,Sheet1!$B$5:$AZ$428,39,FALSE)</f>
        <v>166</v>
      </c>
      <c r="AP181" s="12">
        <f>VLOOKUP($A181,Sheet1!$B$5:$AZ$428,40,FALSE)</f>
        <v>5524</v>
      </c>
      <c r="AQ181" s="12">
        <f>VLOOKUP($A181,Sheet1!$B$5:$AZ$428,41,FALSE)</f>
        <v>4521</v>
      </c>
      <c r="AR181" s="12">
        <f>VLOOKUP($A181,Sheet1!$B$5:$AZ$428,42,FALSE)</f>
        <v>104837</v>
      </c>
      <c r="AS181" s="12">
        <f>VLOOKUP($A181,Sheet1!$B$5:$AZ$428,43,FALSE)</f>
        <v>331</v>
      </c>
      <c r="AT181" s="12">
        <f>VLOOKUP($A181,Sheet1!$B$5:$AZ$428,44,FALSE)</f>
        <v>111</v>
      </c>
      <c r="AU181" s="12">
        <f>VLOOKUP($A181,Sheet1!$B$5:$AZ$428,45,FALSE)</f>
        <v>5638</v>
      </c>
      <c r="AV181" s="12">
        <f>VLOOKUP($A181,Sheet1!$B$5:$AZ$428,46,FALSE)</f>
        <v>4836</v>
      </c>
      <c r="AW181" s="12">
        <f>VLOOKUP($A181,Sheet1!$B$5:$AZ$428,47,FALSE)</f>
        <v>105167</v>
      </c>
      <c r="AX181" s="12">
        <f>VLOOKUP($A181,Sheet1!$B$5:$AZ$428,48,FALSE)</f>
        <v>312</v>
      </c>
      <c r="AY181" s="12">
        <f>VLOOKUP($A181,Sheet1!$B$5:$AZ$428,49,FALSE)</f>
        <v>111</v>
      </c>
      <c r="AZ181" s="12">
        <f>VLOOKUP($A181,Sheet1!$B$5:$AZ$428,50,FALSE)</f>
        <v>5283</v>
      </c>
      <c r="BA181" s="12">
        <f>VLOOKUP($A181,Sheet1!$B$5:$AZ$428,51,FALSE)</f>
        <v>4219</v>
      </c>
      <c r="BB181" s="12">
        <f>VLOOKUP($A181,Sheet1!$B$5:$BB$428,BB$4,FALSE)</f>
        <v>0</v>
      </c>
      <c r="BC181" s="12">
        <f>VLOOKUP($A181,Sheet1!$B$5:$BB$428,BC$4,FALSE)</f>
        <v>0</v>
      </c>
      <c r="BD181" s="12" t="e">
        <f>VLOOKUP($A181,Sheet1!$B$5:$BB$428,BD$4,FALSE)</f>
        <v>#REF!</v>
      </c>
      <c r="BE181" s="12" t="e">
        <f>VLOOKUP($A181,Sheet1!$B$5:$BB$428,BE$4,FALSE)</f>
        <v>#REF!</v>
      </c>
      <c r="BF181" s="12" t="e">
        <f>VLOOKUP($A181,Sheet1!$B$5:$BB$428,BF$4,FALSE)</f>
        <v>#REF!</v>
      </c>
      <c r="BG181" s="12" t="e">
        <f>VLOOKUP($A181,Sheet1!$B$5:$BB$428,BG$4,FALSE)</f>
        <v>#REF!</v>
      </c>
      <c r="BH181" s="12" t="e">
        <f>VLOOKUP($A181,Sheet1!$B$5:$BB$428,BH$4,FALSE)</f>
        <v>#REF!</v>
      </c>
      <c r="BI181" s="12" t="e">
        <f>VLOOKUP($A181,Sheet1!$B$5:$BB$428,BI$4,FALSE)</f>
        <v>#REF!</v>
      </c>
      <c r="BJ181" s="12" t="e">
        <f>VLOOKUP($A181,Sheet1!$B$5:$BB$428,BJ$4,FALSE)</f>
        <v>#REF!</v>
      </c>
      <c r="BK181" s="12" t="e">
        <f>VLOOKUP($A181,Sheet1!$B$5:$BB$428,BK$4,FALSE)</f>
        <v>#REF!</v>
      </c>
      <c r="BL181" s="12" t="e">
        <f>VLOOKUP($A181,Sheet1!$B$5:$BB$428,BL$4,FALSE)</f>
        <v>#REF!</v>
      </c>
      <c r="BM181" s="12" t="e">
        <f>VLOOKUP($A181,Sheet1!$B$5:$BB$428,BM$4,FALSE)</f>
        <v>#REF!</v>
      </c>
      <c r="BN181" s="12" t="e">
        <f>VLOOKUP($A181,Sheet1!$B$5:$BB$428,BN$4,FALSE)</f>
        <v>#REF!</v>
      </c>
      <c r="BO181" s="12" t="e">
        <f>VLOOKUP($A181,Sheet1!$B$5:$BB$428,BO$4,FALSE)</f>
        <v>#REF!</v>
      </c>
      <c r="BP181" s="12" t="e">
        <f>VLOOKUP($A181,Sheet1!$B$5:$BB$428,BP$4,FALSE)</f>
        <v>#REF!</v>
      </c>
      <c r="BQ181" s="12" t="e">
        <f>VLOOKUP($A181,Sheet1!$B$5:$BB$428,BQ$4,FALSE)</f>
        <v>#REF!</v>
      </c>
      <c r="BR181" s="12" t="e">
        <f>VLOOKUP($A181,Sheet1!$B$5:$BB$428,BR$4,FALSE)</f>
        <v>#REF!</v>
      </c>
      <c r="BS181" s="12" t="e">
        <f>VLOOKUP($A181,Sheet1!$B$5:$BB$428,BS$4,FALSE)</f>
        <v>#REF!</v>
      </c>
      <c r="BT181" s="12" t="e">
        <f>VLOOKUP($A181,Sheet1!$B$5:$BB$428,BT$4,FALSE)</f>
        <v>#REF!</v>
      </c>
      <c r="BU181" s="12" t="e">
        <f>VLOOKUP($A181,Sheet1!$B$5:$BB$428,BU$4,FALSE)</f>
        <v>#REF!</v>
      </c>
    </row>
    <row r="182" spans="1:73" x14ac:dyDescent="0.3">
      <c r="A182" t="s">
        <v>514</v>
      </c>
      <c r="B182" t="str">
        <f>VLOOKUP(A182,classifications!A$3:C$336,3,FALSE)</f>
        <v>Urban with Significant Rural</v>
      </c>
      <c r="D182" s="12">
        <f>VLOOKUP($A182,Sheet1!$B$5:$AZ$428,2,FALSE)</f>
        <v>203091</v>
      </c>
      <c r="E182" s="12">
        <f>VLOOKUP($A182,Sheet1!$B$5:$AZ$428,3,FALSE)</f>
        <v>695</v>
      </c>
      <c r="F182" s="12">
        <f>VLOOKUP($A182,Sheet1!$B$5:$AZ$428,4,FALSE)</f>
        <v>544</v>
      </c>
      <c r="G182" s="12">
        <f>VLOOKUP($A182,Sheet1!$B$5:$AZ$428,5,FALSE)</f>
        <v>8263</v>
      </c>
      <c r="H182" s="12">
        <f>VLOOKUP($A182,Sheet1!$B$5:$AZ$428,6,FALSE)</f>
        <v>7431</v>
      </c>
      <c r="I182" s="12">
        <f>VLOOKUP($A182,Sheet1!$B$5:$AZ$428,7,FALSE)</f>
        <v>204454</v>
      </c>
      <c r="J182" s="12">
        <f>VLOOKUP($A182,Sheet1!$B$5:$AZ$428,8,FALSE)</f>
        <v>628</v>
      </c>
      <c r="K182" s="12">
        <f>VLOOKUP($A182,Sheet1!$B$5:$AZ$428,9,FALSE)</f>
        <v>469</v>
      </c>
      <c r="L182" s="12">
        <f>VLOOKUP($A182,Sheet1!$B$5:$AZ$428,10,FALSE)</f>
        <v>8951</v>
      </c>
      <c r="M182" s="12">
        <f>VLOOKUP($A182,Sheet1!$B$5:$AZ$428,11,FALSE)</f>
        <v>7904</v>
      </c>
      <c r="N182" s="12">
        <f>VLOOKUP($A182,Sheet1!$B$5:$AZ$428,12,FALSE)</f>
        <v>206182</v>
      </c>
      <c r="O182" s="12">
        <f>VLOOKUP($A182,Sheet1!$B$5:$AZ$428,13,FALSE)</f>
        <v>589</v>
      </c>
      <c r="P182" s="12">
        <f>VLOOKUP($A182,Sheet1!$B$5:$AZ$428,14,FALSE)</f>
        <v>462</v>
      </c>
      <c r="Q182" s="12">
        <f>VLOOKUP($A182,Sheet1!$B$5:$AZ$428,15,FALSE)</f>
        <v>9246</v>
      </c>
      <c r="R182" s="12">
        <f>VLOOKUP($A182,Sheet1!$B$5:$AZ$428,16,FALSE)</f>
        <v>7717</v>
      </c>
      <c r="S182" s="12">
        <f>VLOOKUP($A182,Sheet1!$B$5:$AZ$428,17,FALSE)</f>
        <v>208185</v>
      </c>
      <c r="T182" s="12">
        <f>VLOOKUP($A182,Sheet1!$B$5:$AZ$428,18,FALSE)</f>
        <v>770</v>
      </c>
      <c r="U182" s="12">
        <f>VLOOKUP($A182,Sheet1!$B$5:$AZ$428,19,FALSE)</f>
        <v>495</v>
      </c>
      <c r="V182" s="12">
        <f>VLOOKUP($A182,Sheet1!$B$5:$AZ$428,20,FALSE)</f>
        <v>9622</v>
      </c>
      <c r="W182" s="12">
        <f>VLOOKUP($A182,Sheet1!$B$5:$AZ$428,21,FALSE)</f>
        <v>8010</v>
      </c>
      <c r="X182" s="12">
        <f>VLOOKUP($A182,Sheet1!$B$5:$AZ$428,22,FALSE)</f>
        <v>209941</v>
      </c>
      <c r="Y182" s="12">
        <f>VLOOKUP($A182,Sheet1!$B$5:$AZ$428,23,FALSE)</f>
        <v>822</v>
      </c>
      <c r="Z182" s="12">
        <f>VLOOKUP($A182,Sheet1!$B$5:$AZ$428,24,FALSE)</f>
        <v>519</v>
      </c>
      <c r="AA182" s="12">
        <f>VLOOKUP($A182,Sheet1!$B$5:$AZ$428,25,FALSE)</f>
        <v>9387</v>
      </c>
      <c r="AB182" s="12">
        <f>VLOOKUP($A182,Sheet1!$B$5:$AZ$428,26,FALSE)</f>
        <v>7740</v>
      </c>
      <c r="AC182" s="12">
        <f>VLOOKUP($A182,Sheet1!$B$5:$AZ$428,27,FALSE)</f>
        <v>211747</v>
      </c>
      <c r="AD182" s="12">
        <f>VLOOKUP($A182,Sheet1!$B$5:$AZ$428,28,FALSE)</f>
        <v>844</v>
      </c>
      <c r="AE182" s="12">
        <f>VLOOKUP($A182,Sheet1!$B$5:$AZ$428,29,FALSE)</f>
        <v>621</v>
      </c>
      <c r="AF182" s="12">
        <f>VLOOKUP($A182,Sheet1!$B$5:$AZ$428,30,FALSE)</f>
        <v>9275</v>
      </c>
      <c r="AG182" s="12">
        <f>VLOOKUP($A182,Sheet1!$B$5:$AZ$428,31,FALSE)</f>
        <v>7575</v>
      </c>
      <c r="AH182" s="12">
        <f>VLOOKUP($A182,Sheet1!$B$5:$AZ$428,32,FALSE)</f>
        <v>212834</v>
      </c>
      <c r="AI182" s="12">
        <f>VLOOKUP($A182,Sheet1!$B$5:$AZ$428,33,FALSE)</f>
        <v>751</v>
      </c>
      <c r="AJ182" s="12">
        <f>VLOOKUP($A182,Sheet1!$B$5:$AZ$428,34,FALSE)</f>
        <v>622</v>
      </c>
      <c r="AK182" s="12">
        <f>VLOOKUP($A182,Sheet1!$B$5:$AZ$428,35,FALSE)</f>
        <v>9999</v>
      </c>
      <c r="AL182" s="12">
        <f>VLOOKUP($A182,Sheet1!$B$5:$AZ$428,36,FALSE)</f>
        <v>8790</v>
      </c>
      <c r="AM182" s="12">
        <f>VLOOKUP($A182,Sheet1!$B$5:$AZ$428,37,FALSE)</f>
        <v>213919</v>
      </c>
      <c r="AN182" s="12">
        <f>VLOOKUP($A182,Sheet1!$B$5:$AZ$428,38,FALSE)</f>
        <v>865</v>
      </c>
      <c r="AO182" s="12">
        <f>VLOOKUP($A182,Sheet1!$B$5:$AZ$428,39,FALSE)</f>
        <v>495</v>
      </c>
      <c r="AP182" s="12">
        <f>VLOOKUP($A182,Sheet1!$B$5:$AZ$428,40,FALSE)</f>
        <v>9888</v>
      </c>
      <c r="AQ182" s="12">
        <f>VLOOKUP($A182,Sheet1!$B$5:$AZ$428,41,FALSE)</f>
        <v>8743</v>
      </c>
      <c r="AR182" s="12">
        <f>VLOOKUP($A182,Sheet1!$B$5:$AZ$428,42,FALSE)</f>
        <v>215052</v>
      </c>
      <c r="AS182" s="12">
        <f>VLOOKUP($A182,Sheet1!$B$5:$AZ$428,43,FALSE)</f>
        <v>747</v>
      </c>
      <c r="AT182" s="12">
        <f>VLOOKUP($A182,Sheet1!$B$5:$AZ$428,44,FALSE)</f>
        <v>777</v>
      </c>
      <c r="AU182" s="12">
        <f>VLOOKUP($A182,Sheet1!$B$5:$AZ$428,45,FALSE)</f>
        <v>10147</v>
      </c>
      <c r="AV182" s="12">
        <f>VLOOKUP($A182,Sheet1!$B$5:$AZ$428,46,FALSE)</f>
        <v>8833</v>
      </c>
      <c r="AW182" s="12">
        <f>VLOOKUP($A182,Sheet1!$B$5:$AZ$428,47,FALSE)</f>
        <v>215574</v>
      </c>
      <c r="AX182" s="12">
        <f>VLOOKUP($A182,Sheet1!$B$5:$AZ$428,48,FALSE)</f>
        <v>698</v>
      </c>
      <c r="AY182" s="12">
        <f>VLOOKUP($A182,Sheet1!$B$5:$AZ$428,49,FALSE)</f>
        <v>585</v>
      </c>
      <c r="AZ182" s="12">
        <f>VLOOKUP($A182,Sheet1!$B$5:$AZ$428,50,FALSE)</f>
        <v>8583</v>
      </c>
      <c r="BA182" s="12">
        <f>VLOOKUP($A182,Sheet1!$B$5:$AZ$428,51,FALSE)</f>
        <v>7708</v>
      </c>
      <c r="BB182" s="12">
        <f>VLOOKUP($A182,Sheet1!$B$5:$BB$428,BB$4,FALSE)</f>
        <v>0</v>
      </c>
      <c r="BC182" s="12">
        <f>VLOOKUP($A182,Sheet1!$B$5:$BB$428,BC$4,FALSE)</f>
        <v>0</v>
      </c>
      <c r="BD182" s="12" t="e">
        <f>VLOOKUP($A182,Sheet1!$B$5:$BB$428,BD$4,FALSE)</f>
        <v>#REF!</v>
      </c>
      <c r="BE182" s="12" t="e">
        <f>VLOOKUP($A182,Sheet1!$B$5:$BB$428,BE$4,FALSE)</f>
        <v>#REF!</v>
      </c>
      <c r="BF182" s="12" t="e">
        <f>VLOOKUP($A182,Sheet1!$B$5:$BB$428,BF$4,FALSE)</f>
        <v>#REF!</v>
      </c>
      <c r="BG182" s="12" t="e">
        <f>VLOOKUP($A182,Sheet1!$B$5:$BB$428,BG$4,FALSE)</f>
        <v>#REF!</v>
      </c>
      <c r="BH182" s="12" t="e">
        <f>VLOOKUP($A182,Sheet1!$B$5:$BB$428,BH$4,FALSE)</f>
        <v>#REF!</v>
      </c>
      <c r="BI182" s="12" t="e">
        <f>VLOOKUP($A182,Sheet1!$B$5:$BB$428,BI$4,FALSE)</f>
        <v>#REF!</v>
      </c>
      <c r="BJ182" s="12" t="e">
        <f>VLOOKUP($A182,Sheet1!$B$5:$BB$428,BJ$4,FALSE)</f>
        <v>#REF!</v>
      </c>
      <c r="BK182" s="12" t="e">
        <f>VLOOKUP($A182,Sheet1!$B$5:$BB$428,BK$4,FALSE)</f>
        <v>#REF!</v>
      </c>
      <c r="BL182" s="12" t="e">
        <f>VLOOKUP($A182,Sheet1!$B$5:$BB$428,BL$4,FALSE)</f>
        <v>#REF!</v>
      </c>
      <c r="BM182" s="12" t="e">
        <f>VLOOKUP($A182,Sheet1!$B$5:$BB$428,BM$4,FALSE)</f>
        <v>#REF!</v>
      </c>
      <c r="BN182" s="12" t="e">
        <f>VLOOKUP($A182,Sheet1!$B$5:$BB$428,BN$4,FALSE)</f>
        <v>#REF!</v>
      </c>
      <c r="BO182" s="12" t="e">
        <f>VLOOKUP($A182,Sheet1!$B$5:$BB$428,BO$4,FALSE)</f>
        <v>#REF!</v>
      </c>
      <c r="BP182" s="12" t="e">
        <f>VLOOKUP($A182,Sheet1!$B$5:$BB$428,BP$4,FALSE)</f>
        <v>#REF!</v>
      </c>
      <c r="BQ182" s="12" t="e">
        <f>VLOOKUP($A182,Sheet1!$B$5:$BB$428,BQ$4,FALSE)</f>
        <v>#REF!</v>
      </c>
      <c r="BR182" s="12" t="e">
        <f>VLOOKUP($A182,Sheet1!$B$5:$BB$428,BR$4,FALSE)</f>
        <v>#REF!</v>
      </c>
      <c r="BS182" s="12" t="e">
        <f>VLOOKUP($A182,Sheet1!$B$5:$BB$428,BS$4,FALSE)</f>
        <v>#REF!</v>
      </c>
      <c r="BT182" s="12" t="e">
        <f>VLOOKUP($A182,Sheet1!$B$5:$BB$428,BT$4,FALSE)</f>
        <v>#REF!</v>
      </c>
      <c r="BU182" s="12" t="e">
        <f>VLOOKUP($A182,Sheet1!$B$5:$BB$428,BU$4,FALSE)</f>
        <v>#REF!</v>
      </c>
    </row>
    <row r="183" spans="1:73" x14ac:dyDescent="0.3">
      <c r="A183" t="s">
        <v>516</v>
      </c>
      <c r="B183" t="str">
        <f>VLOOKUP(A183,classifications!A$3:C$336,3,FALSE)</f>
        <v>Predominantly Urban</v>
      </c>
      <c r="D183" s="12">
        <f>VLOOKUP($A183,Sheet1!$B$5:$AZ$428,2,FALSE)</f>
        <v>201206</v>
      </c>
      <c r="E183" s="12">
        <f>VLOOKUP($A183,Sheet1!$B$5:$AZ$428,3,FALSE)</f>
        <v>528</v>
      </c>
      <c r="F183" s="12">
        <f>VLOOKUP($A183,Sheet1!$B$5:$AZ$428,4,FALSE)</f>
        <v>492</v>
      </c>
      <c r="G183" s="12">
        <f>VLOOKUP($A183,Sheet1!$B$5:$AZ$428,5,FALSE)</f>
        <v>6841</v>
      </c>
      <c r="H183" s="12">
        <f>VLOOKUP($A183,Sheet1!$B$5:$AZ$428,6,FALSE)</f>
        <v>6401</v>
      </c>
      <c r="I183" s="12">
        <f>VLOOKUP($A183,Sheet1!$B$5:$AZ$428,7,FALSE)</f>
        <v>201444</v>
      </c>
      <c r="J183" s="12">
        <f>VLOOKUP($A183,Sheet1!$B$5:$AZ$428,8,FALSE)</f>
        <v>425</v>
      </c>
      <c r="K183" s="12">
        <f>VLOOKUP($A183,Sheet1!$B$5:$AZ$428,9,FALSE)</f>
        <v>522</v>
      </c>
      <c r="L183" s="12">
        <f>VLOOKUP($A183,Sheet1!$B$5:$AZ$428,10,FALSE)</f>
        <v>7294</v>
      </c>
      <c r="M183" s="12">
        <f>VLOOKUP($A183,Sheet1!$B$5:$AZ$428,11,FALSE)</f>
        <v>7311</v>
      </c>
      <c r="N183" s="12">
        <f>VLOOKUP($A183,Sheet1!$B$5:$AZ$428,12,FALSE)</f>
        <v>202167</v>
      </c>
      <c r="O183" s="12">
        <f>VLOOKUP($A183,Sheet1!$B$5:$AZ$428,13,FALSE)</f>
        <v>445</v>
      </c>
      <c r="P183" s="12">
        <f>VLOOKUP($A183,Sheet1!$B$5:$AZ$428,14,FALSE)</f>
        <v>361</v>
      </c>
      <c r="Q183" s="12">
        <f>VLOOKUP($A183,Sheet1!$B$5:$AZ$428,15,FALSE)</f>
        <v>7369</v>
      </c>
      <c r="R183" s="12">
        <f>VLOOKUP($A183,Sheet1!$B$5:$AZ$428,16,FALSE)</f>
        <v>6944</v>
      </c>
      <c r="S183" s="12">
        <f>VLOOKUP($A183,Sheet1!$B$5:$AZ$428,17,FALSE)</f>
        <v>202857</v>
      </c>
      <c r="T183" s="12">
        <f>VLOOKUP($A183,Sheet1!$B$5:$AZ$428,18,FALSE)</f>
        <v>450</v>
      </c>
      <c r="U183" s="12">
        <f>VLOOKUP($A183,Sheet1!$B$5:$AZ$428,19,FALSE)</f>
        <v>470</v>
      </c>
      <c r="V183" s="12">
        <f>VLOOKUP($A183,Sheet1!$B$5:$AZ$428,20,FALSE)</f>
        <v>7605</v>
      </c>
      <c r="W183" s="12">
        <f>VLOOKUP($A183,Sheet1!$B$5:$AZ$428,21,FALSE)</f>
        <v>7262</v>
      </c>
      <c r="X183" s="12">
        <f>VLOOKUP($A183,Sheet1!$B$5:$AZ$428,22,FALSE)</f>
        <v>202725</v>
      </c>
      <c r="Y183" s="12">
        <f>VLOOKUP($A183,Sheet1!$B$5:$AZ$428,23,FALSE)</f>
        <v>507</v>
      </c>
      <c r="Z183" s="12">
        <f>VLOOKUP($A183,Sheet1!$B$5:$AZ$428,24,FALSE)</f>
        <v>398</v>
      </c>
      <c r="AA183" s="12">
        <f>VLOOKUP($A183,Sheet1!$B$5:$AZ$428,25,FALSE)</f>
        <v>7163</v>
      </c>
      <c r="AB183" s="12">
        <f>VLOOKUP($A183,Sheet1!$B$5:$AZ$428,26,FALSE)</f>
        <v>7274</v>
      </c>
      <c r="AC183" s="12">
        <f>VLOOKUP($A183,Sheet1!$B$5:$AZ$428,27,FALSE)</f>
        <v>203575</v>
      </c>
      <c r="AD183" s="12">
        <f>VLOOKUP($A183,Sheet1!$B$5:$AZ$428,28,FALSE)</f>
        <v>730</v>
      </c>
      <c r="AE183" s="12">
        <f>VLOOKUP($A183,Sheet1!$B$5:$AZ$428,29,FALSE)</f>
        <v>310</v>
      </c>
      <c r="AF183" s="12">
        <f>VLOOKUP($A183,Sheet1!$B$5:$AZ$428,30,FALSE)</f>
        <v>7381</v>
      </c>
      <c r="AG183" s="12">
        <f>VLOOKUP($A183,Sheet1!$B$5:$AZ$428,31,FALSE)</f>
        <v>7084</v>
      </c>
      <c r="AH183" s="12">
        <f>VLOOKUP($A183,Sheet1!$B$5:$AZ$428,32,FALSE)</f>
        <v>204473</v>
      </c>
      <c r="AI183" s="12">
        <f>VLOOKUP($A183,Sheet1!$B$5:$AZ$428,33,FALSE)</f>
        <v>480</v>
      </c>
      <c r="AJ183" s="12">
        <f>VLOOKUP($A183,Sheet1!$B$5:$AZ$428,34,FALSE)</f>
        <v>415</v>
      </c>
      <c r="AK183" s="12">
        <f>VLOOKUP($A183,Sheet1!$B$5:$AZ$428,35,FALSE)</f>
        <v>8437</v>
      </c>
      <c r="AL183" s="12">
        <f>VLOOKUP($A183,Sheet1!$B$5:$AZ$428,36,FALSE)</f>
        <v>7636</v>
      </c>
      <c r="AM183" s="12">
        <f>VLOOKUP($A183,Sheet1!$B$5:$AZ$428,37,FALSE)</f>
        <v>205985</v>
      </c>
      <c r="AN183" s="12">
        <f>VLOOKUP($A183,Sheet1!$B$5:$AZ$428,38,FALSE)</f>
        <v>579</v>
      </c>
      <c r="AO183" s="12">
        <f>VLOOKUP($A183,Sheet1!$B$5:$AZ$428,39,FALSE)</f>
        <v>221</v>
      </c>
      <c r="AP183" s="12">
        <f>VLOOKUP($A183,Sheet1!$B$5:$AZ$428,40,FALSE)</f>
        <v>8864</v>
      </c>
      <c r="AQ183" s="12">
        <f>VLOOKUP($A183,Sheet1!$B$5:$AZ$428,41,FALSE)</f>
        <v>7637</v>
      </c>
      <c r="AR183" s="12">
        <f>VLOOKUP($A183,Sheet1!$B$5:$AZ$428,42,FALSE)</f>
        <v>207913</v>
      </c>
      <c r="AS183" s="12">
        <f>VLOOKUP($A183,Sheet1!$B$5:$AZ$428,43,FALSE)</f>
        <v>507</v>
      </c>
      <c r="AT183" s="12">
        <f>VLOOKUP($A183,Sheet1!$B$5:$AZ$428,44,FALSE)</f>
        <v>293</v>
      </c>
      <c r="AU183" s="12">
        <f>VLOOKUP($A183,Sheet1!$B$5:$AZ$428,45,FALSE)</f>
        <v>9356</v>
      </c>
      <c r="AV183" s="12">
        <f>VLOOKUP($A183,Sheet1!$B$5:$AZ$428,46,FALSE)</f>
        <v>7696</v>
      </c>
      <c r="AW183" s="12">
        <f>VLOOKUP($A183,Sheet1!$B$5:$AZ$428,47,FALSE)</f>
        <v>208871</v>
      </c>
      <c r="AX183" s="12">
        <f>VLOOKUP($A183,Sheet1!$B$5:$AZ$428,48,FALSE)</f>
        <v>484</v>
      </c>
      <c r="AY183" s="12">
        <f>VLOOKUP($A183,Sheet1!$B$5:$AZ$428,49,FALSE)</f>
        <v>209</v>
      </c>
      <c r="AZ183" s="12">
        <f>VLOOKUP($A183,Sheet1!$B$5:$AZ$428,50,FALSE)</f>
        <v>7797</v>
      </c>
      <c r="BA183" s="12">
        <f>VLOOKUP($A183,Sheet1!$B$5:$AZ$428,51,FALSE)</f>
        <v>6817</v>
      </c>
      <c r="BB183" s="12">
        <f>VLOOKUP($A183,Sheet1!$B$5:$BB$428,BB$4,FALSE)</f>
        <v>0</v>
      </c>
      <c r="BC183" s="12">
        <f>VLOOKUP($A183,Sheet1!$B$5:$BB$428,BC$4,FALSE)</f>
        <v>0</v>
      </c>
      <c r="BD183" s="12" t="e">
        <f>VLOOKUP($A183,Sheet1!$B$5:$BB$428,BD$4,FALSE)</f>
        <v>#REF!</v>
      </c>
      <c r="BE183" s="12" t="e">
        <f>VLOOKUP($A183,Sheet1!$B$5:$BB$428,BE$4,FALSE)</f>
        <v>#REF!</v>
      </c>
      <c r="BF183" s="12" t="e">
        <f>VLOOKUP($A183,Sheet1!$B$5:$BB$428,BF$4,FALSE)</f>
        <v>#REF!</v>
      </c>
      <c r="BG183" s="12" t="e">
        <f>VLOOKUP($A183,Sheet1!$B$5:$BB$428,BG$4,FALSE)</f>
        <v>#REF!</v>
      </c>
      <c r="BH183" s="12" t="e">
        <f>VLOOKUP($A183,Sheet1!$B$5:$BB$428,BH$4,FALSE)</f>
        <v>#REF!</v>
      </c>
      <c r="BI183" s="12" t="e">
        <f>VLOOKUP($A183,Sheet1!$B$5:$BB$428,BI$4,FALSE)</f>
        <v>#REF!</v>
      </c>
      <c r="BJ183" s="12" t="e">
        <f>VLOOKUP($A183,Sheet1!$B$5:$BB$428,BJ$4,FALSE)</f>
        <v>#REF!</v>
      </c>
      <c r="BK183" s="12" t="e">
        <f>VLOOKUP($A183,Sheet1!$B$5:$BB$428,BK$4,FALSE)</f>
        <v>#REF!</v>
      </c>
      <c r="BL183" s="12" t="e">
        <f>VLOOKUP($A183,Sheet1!$B$5:$BB$428,BL$4,FALSE)</f>
        <v>#REF!</v>
      </c>
      <c r="BM183" s="12" t="e">
        <f>VLOOKUP($A183,Sheet1!$B$5:$BB$428,BM$4,FALSE)</f>
        <v>#REF!</v>
      </c>
      <c r="BN183" s="12" t="e">
        <f>VLOOKUP($A183,Sheet1!$B$5:$BB$428,BN$4,FALSE)</f>
        <v>#REF!</v>
      </c>
      <c r="BO183" s="12" t="e">
        <f>VLOOKUP($A183,Sheet1!$B$5:$BB$428,BO$4,FALSE)</f>
        <v>#REF!</v>
      </c>
      <c r="BP183" s="12" t="e">
        <f>VLOOKUP($A183,Sheet1!$B$5:$BB$428,BP$4,FALSE)</f>
        <v>#REF!</v>
      </c>
      <c r="BQ183" s="12" t="e">
        <f>VLOOKUP($A183,Sheet1!$B$5:$BB$428,BQ$4,FALSE)</f>
        <v>#REF!</v>
      </c>
      <c r="BR183" s="12" t="e">
        <f>VLOOKUP($A183,Sheet1!$B$5:$BB$428,BR$4,FALSE)</f>
        <v>#REF!</v>
      </c>
      <c r="BS183" s="12" t="e">
        <f>VLOOKUP($A183,Sheet1!$B$5:$BB$428,BS$4,FALSE)</f>
        <v>#REF!</v>
      </c>
      <c r="BT183" s="12" t="e">
        <f>VLOOKUP($A183,Sheet1!$B$5:$BB$428,BT$4,FALSE)</f>
        <v>#REF!</v>
      </c>
      <c r="BU183" s="12" t="e">
        <f>VLOOKUP($A183,Sheet1!$B$5:$BB$428,BU$4,FALSE)</f>
        <v>#REF!</v>
      </c>
    </row>
    <row r="184" spans="1:73" x14ac:dyDescent="0.3">
      <c r="A184" t="s">
        <v>518</v>
      </c>
      <c r="B184" t="str">
        <f>VLOOKUP(A184,classifications!A$3:C$336,3,FALSE)</f>
        <v>Predominantly Rural</v>
      </c>
      <c r="D184" s="12">
        <f>VLOOKUP($A184,Sheet1!$B$5:$AZ$428,2,FALSE)</f>
        <v>62089</v>
      </c>
      <c r="E184" s="12">
        <f>VLOOKUP($A184,Sheet1!$B$5:$AZ$428,3,FALSE)</f>
        <v>136</v>
      </c>
      <c r="F184" s="12">
        <f>VLOOKUP($A184,Sheet1!$B$5:$AZ$428,4,FALSE)</f>
        <v>99</v>
      </c>
      <c r="G184" s="12">
        <f>VLOOKUP($A184,Sheet1!$B$5:$AZ$428,5,FALSE)</f>
        <v>2744</v>
      </c>
      <c r="H184" s="12">
        <f>VLOOKUP($A184,Sheet1!$B$5:$AZ$428,6,FALSE)</f>
        <v>2801</v>
      </c>
      <c r="I184" s="12">
        <f>VLOOKUP($A184,Sheet1!$B$5:$AZ$428,7,FALSE)</f>
        <v>62206</v>
      </c>
      <c r="J184" s="12">
        <f>VLOOKUP($A184,Sheet1!$B$5:$AZ$428,8,FALSE)</f>
        <v>94</v>
      </c>
      <c r="K184" s="12">
        <f>VLOOKUP($A184,Sheet1!$B$5:$AZ$428,9,FALSE)</f>
        <v>54</v>
      </c>
      <c r="L184" s="12">
        <f>VLOOKUP($A184,Sheet1!$B$5:$AZ$428,10,FALSE)</f>
        <v>3045</v>
      </c>
      <c r="M184" s="12">
        <f>VLOOKUP($A184,Sheet1!$B$5:$AZ$428,11,FALSE)</f>
        <v>2978</v>
      </c>
      <c r="N184" s="12">
        <f>VLOOKUP($A184,Sheet1!$B$5:$AZ$428,12,FALSE)</f>
        <v>62119</v>
      </c>
      <c r="O184" s="12">
        <f>VLOOKUP($A184,Sheet1!$B$5:$AZ$428,13,FALSE)</f>
        <v>77</v>
      </c>
      <c r="P184" s="12">
        <f>VLOOKUP($A184,Sheet1!$B$5:$AZ$428,14,FALSE)</f>
        <v>68</v>
      </c>
      <c r="Q184" s="12">
        <f>VLOOKUP($A184,Sheet1!$B$5:$AZ$428,15,FALSE)</f>
        <v>2904</v>
      </c>
      <c r="R184" s="12">
        <f>VLOOKUP($A184,Sheet1!$B$5:$AZ$428,16,FALSE)</f>
        <v>3076</v>
      </c>
      <c r="S184" s="12">
        <f>VLOOKUP($A184,Sheet1!$B$5:$AZ$428,17,FALSE)</f>
        <v>62448</v>
      </c>
      <c r="T184" s="12">
        <f>VLOOKUP($A184,Sheet1!$B$5:$AZ$428,18,FALSE)</f>
        <v>124</v>
      </c>
      <c r="U184" s="12">
        <f>VLOOKUP($A184,Sheet1!$B$5:$AZ$428,19,FALSE)</f>
        <v>60</v>
      </c>
      <c r="V184" s="12">
        <f>VLOOKUP($A184,Sheet1!$B$5:$AZ$428,20,FALSE)</f>
        <v>3248</v>
      </c>
      <c r="W184" s="12">
        <f>VLOOKUP($A184,Sheet1!$B$5:$AZ$428,21,FALSE)</f>
        <v>3025</v>
      </c>
      <c r="X184" s="12">
        <f>VLOOKUP($A184,Sheet1!$B$5:$AZ$428,22,FALSE)</f>
        <v>62765</v>
      </c>
      <c r="Y184" s="12">
        <f>VLOOKUP($A184,Sheet1!$B$5:$AZ$428,23,FALSE)</f>
        <v>157</v>
      </c>
      <c r="Z184" s="12">
        <f>VLOOKUP($A184,Sheet1!$B$5:$AZ$428,24,FALSE)</f>
        <v>81</v>
      </c>
      <c r="AA184" s="12">
        <f>VLOOKUP($A184,Sheet1!$B$5:$AZ$428,25,FALSE)</f>
        <v>3264</v>
      </c>
      <c r="AB184" s="12">
        <f>VLOOKUP($A184,Sheet1!$B$5:$AZ$428,26,FALSE)</f>
        <v>2927</v>
      </c>
      <c r="AC184" s="12">
        <f>VLOOKUP($A184,Sheet1!$B$5:$AZ$428,27,FALSE)</f>
        <v>63193</v>
      </c>
      <c r="AD184" s="12">
        <f>VLOOKUP($A184,Sheet1!$B$5:$AZ$428,28,FALSE)</f>
        <v>140</v>
      </c>
      <c r="AE184" s="12">
        <f>VLOOKUP($A184,Sheet1!$B$5:$AZ$428,29,FALSE)</f>
        <v>58</v>
      </c>
      <c r="AF184" s="12">
        <f>VLOOKUP($A184,Sheet1!$B$5:$AZ$428,30,FALSE)</f>
        <v>3310</v>
      </c>
      <c r="AG184" s="12">
        <f>VLOOKUP($A184,Sheet1!$B$5:$AZ$428,31,FALSE)</f>
        <v>2926</v>
      </c>
      <c r="AH184" s="12">
        <f>VLOOKUP($A184,Sheet1!$B$5:$AZ$428,32,FALSE)</f>
        <v>64069</v>
      </c>
      <c r="AI184" s="12">
        <f>VLOOKUP($A184,Sheet1!$B$5:$AZ$428,33,FALSE)</f>
        <v>133</v>
      </c>
      <c r="AJ184" s="12">
        <f>VLOOKUP($A184,Sheet1!$B$5:$AZ$428,34,FALSE)</f>
        <v>56</v>
      </c>
      <c r="AK184" s="12">
        <f>VLOOKUP($A184,Sheet1!$B$5:$AZ$428,35,FALSE)</f>
        <v>4143</v>
      </c>
      <c r="AL184" s="12">
        <f>VLOOKUP($A184,Sheet1!$B$5:$AZ$428,36,FALSE)</f>
        <v>3280</v>
      </c>
      <c r="AM184" s="12">
        <f>VLOOKUP($A184,Sheet1!$B$5:$AZ$428,37,FALSE)</f>
        <v>64850</v>
      </c>
      <c r="AN184" s="12">
        <f>VLOOKUP($A184,Sheet1!$B$5:$AZ$428,38,FALSE)</f>
        <v>147</v>
      </c>
      <c r="AO184" s="12">
        <f>VLOOKUP($A184,Sheet1!$B$5:$AZ$428,39,FALSE)</f>
        <v>78</v>
      </c>
      <c r="AP184" s="12">
        <f>VLOOKUP($A184,Sheet1!$B$5:$AZ$428,40,FALSE)</f>
        <v>4370</v>
      </c>
      <c r="AQ184" s="12">
        <f>VLOOKUP($A184,Sheet1!$B$5:$AZ$428,41,FALSE)</f>
        <v>3593</v>
      </c>
      <c r="AR184" s="12">
        <f>VLOOKUP($A184,Sheet1!$B$5:$AZ$428,42,FALSE)</f>
        <v>65264</v>
      </c>
      <c r="AS184" s="12">
        <f>VLOOKUP($A184,Sheet1!$B$5:$AZ$428,43,FALSE)</f>
        <v>121</v>
      </c>
      <c r="AT184" s="12">
        <f>VLOOKUP($A184,Sheet1!$B$5:$AZ$428,44,FALSE)</f>
        <v>74</v>
      </c>
      <c r="AU184" s="12">
        <f>VLOOKUP($A184,Sheet1!$B$5:$AZ$428,45,FALSE)</f>
        <v>4098</v>
      </c>
      <c r="AV184" s="12">
        <f>VLOOKUP($A184,Sheet1!$B$5:$AZ$428,46,FALSE)</f>
        <v>3642</v>
      </c>
      <c r="AW184" s="12">
        <f>VLOOKUP($A184,Sheet1!$B$5:$AZ$428,47,FALSE)</f>
        <v>65452</v>
      </c>
      <c r="AX184" s="12">
        <f>VLOOKUP($A184,Sheet1!$B$5:$AZ$428,48,FALSE)</f>
        <v>109</v>
      </c>
      <c r="AY184" s="12">
        <f>VLOOKUP($A184,Sheet1!$B$5:$AZ$428,49,FALSE)</f>
        <v>62</v>
      </c>
      <c r="AZ184" s="12">
        <f>VLOOKUP($A184,Sheet1!$B$5:$AZ$428,50,FALSE)</f>
        <v>3488</v>
      </c>
      <c r="BA184" s="12">
        <f>VLOOKUP($A184,Sheet1!$B$5:$AZ$428,51,FALSE)</f>
        <v>3065</v>
      </c>
      <c r="BB184" s="12">
        <f>VLOOKUP($A184,Sheet1!$B$5:$BB$428,BB$4,FALSE)</f>
        <v>0</v>
      </c>
      <c r="BC184" s="12">
        <f>VLOOKUP($A184,Sheet1!$B$5:$BB$428,BC$4,FALSE)</f>
        <v>0</v>
      </c>
      <c r="BD184" s="12" t="e">
        <f>VLOOKUP($A184,Sheet1!$B$5:$BB$428,BD$4,FALSE)</f>
        <v>#REF!</v>
      </c>
      <c r="BE184" s="12" t="e">
        <f>VLOOKUP($A184,Sheet1!$B$5:$BB$428,BE$4,FALSE)</f>
        <v>#REF!</v>
      </c>
      <c r="BF184" s="12" t="e">
        <f>VLOOKUP($A184,Sheet1!$B$5:$BB$428,BF$4,FALSE)</f>
        <v>#REF!</v>
      </c>
      <c r="BG184" s="12" t="e">
        <f>VLOOKUP($A184,Sheet1!$B$5:$BB$428,BG$4,FALSE)</f>
        <v>#REF!</v>
      </c>
      <c r="BH184" s="12" t="e">
        <f>VLOOKUP($A184,Sheet1!$B$5:$BB$428,BH$4,FALSE)</f>
        <v>#REF!</v>
      </c>
      <c r="BI184" s="12" t="e">
        <f>VLOOKUP($A184,Sheet1!$B$5:$BB$428,BI$4,FALSE)</f>
        <v>#REF!</v>
      </c>
      <c r="BJ184" s="12" t="e">
        <f>VLOOKUP($A184,Sheet1!$B$5:$BB$428,BJ$4,FALSE)</f>
        <v>#REF!</v>
      </c>
      <c r="BK184" s="12" t="e">
        <f>VLOOKUP($A184,Sheet1!$B$5:$BB$428,BK$4,FALSE)</f>
        <v>#REF!</v>
      </c>
      <c r="BL184" s="12" t="e">
        <f>VLOOKUP($A184,Sheet1!$B$5:$BB$428,BL$4,FALSE)</f>
        <v>#REF!</v>
      </c>
      <c r="BM184" s="12" t="e">
        <f>VLOOKUP($A184,Sheet1!$B$5:$BB$428,BM$4,FALSE)</f>
        <v>#REF!</v>
      </c>
      <c r="BN184" s="12" t="e">
        <f>VLOOKUP($A184,Sheet1!$B$5:$BB$428,BN$4,FALSE)</f>
        <v>#REF!</v>
      </c>
      <c r="BO184" s="12" t="e">
        <f>VLOOKUP($A184,Sheet1!$B$5:$BB$428,BO$4,FALSE)</f>
        <v>#REF!</v>
      </c>
      <c r="BP184" s="12" t="e">
        <f>VLOOKUP($A184,Sheet1!$B$5:$BB$428,BP$4,FALSE)</f>
        <v>#REF!</v>
      </c>
      <c r="BQ184" s="12" t="e">
        <f>VLOOKUP($A184,Sheet1!$B$5:$BB$428,BQ$4,FALSE)</f>
        <v>#REF!</v>
      </c>
      <c r="BR184" s="12" t="e">
        <f>VLOOKUP($A184,Sheet1!$B$5:$BB$428,BR$4,FALSE)</f>
        <v>#REF!</v>
      </c>
      <c r="BS184" s="12" t="e">
        <f>VLOOKUP($A184,Sheet1!$B$5:$BB$428,BS$4,FALSE)</f>
        <v>#REF!</v>
      </c>
      <c r="BT184" s="12" t="e">
        <f>VLOOKUP($A184,Sheet1!$B$5:$BB$428,BT$4,FALSE)</f>
        <v>#REF!</v>
      </c>
      <c r="BU184" s="12" t="e">
        <f>VLOOKUP($A184,Sheet1!$B$5:$BB$428,BU$4,FALSE)</f>
        <v>#REF!</v>
      </c>
    </row>
    <row r="185" spans="1:73" x14ac:dyDescent="0.3">
      <c r="A185" t="s">
        <v>520</v>
      </c>
      <c r="B185" t="str">
        <f>VLOOKUP(A185,classifications!A$3:C$336,3,FALSE)</f>
        <v>Predominantly Rural</v>
      </c>
      <c r="D185" s="12">
        <f>VLOOKUP($A185,Sheet1!$B$5:$AZ$428,2,FALSE)</f>
        <v>93670</v>
      </c>
      <c r="E185" s="12">
        <f>VLOOKUP($A185,Sheet1!$B$5:$AZ$428,3,FALSE)</f>
        <v>272</v>
      </c>
      <c r="F185" s="12">
        <f>VLOOKUP($A185,Sheet1!$B$5:$AZ$428,4,FALSE)</f>
        <v>171</v>
      </c>
      <c r="G185" s="12">
        <f>VLOOKUP($A185,Sheet1!$B$5:$AZ$428,5,FALSE)</f>
        <v>3620</v>
      </c>
      <c r="H185" s="12">
        <f>VLOOKUP($A185,Sheet1!$B$5:$AZ$428,6,FALSE)</f>
        <v>3586</v>
      </c>
      <c r="I185" s="12">
        <f>VLOOKUP($A185,Sheet1!$B$5:$AZ$428,7,FALSE)</f>
        <v>93985</v>
      </c>
      <c r="J185" s="12">
        <f>VLOOKUP($A185,Sheet1!$B$5:$AZ$428,8,FALSE)</f>
        <v>169</v>
      </c>
      <c r="K185" s="12">
        <f>VLOOKUP($A185,Sheet1!$B$5:$AZ$428,9,FALSE)</f>
        <v>120</v>
      </c>
      <c r="L185" s="12">
        <f>VLOOKUP($A185,Sheet1!$B$5:$AZ$428,10,FALSE)</f>
        <v>4015</v>
      </c>
      <c r="M185" s="12">
        <f>VLOOKUP($A185,Sheet1!$B$5:$AZ$428,11,FALSE)</f>
        <v>3954</v>
      </c>
      <c r="N185" s="12">
        <f>VLOOKUP($A185,Sheet1!$B$5:$AZ$428,12,FALSE)</f>
        <v>94716</v>
      </c>
      <c r="O185" s="12">
        <f>VLOOKUP($A185,Sheet1!$B$5:$AZ$428,13,FALSE)</f>
        <v>173</v>
      </c>
      <c r="P185" s="12">
        <f>VLOOKUP($A185,Sheet1!$B$5:$AZ$428,14,FALSE)</f>
        <v>141</v>
      </c>
      <c r="Q185" s="12">
        <f>VLOOKUP($A185,Sheet1!$B$5:$AZ$428,15,FALSE)</f>
        <v>4334</v>
      </c>
      <c r="R185" s="12">
        <f>VLOOKUP($A185,Sheet1!$B$5:$AZ$428,16,FALSE)</f>
        <v>3785</v>
      </c>
      <c r="S185" s="12">
        <f>VLOOKUP($A185,Sheet1!$B$5:$AZ$428,17,FALSE)</f>
        <v>95731</v>
      </c>
      <c r="T185" s="12">
        <f>VLOOKUP($A185,Sheet1!$B$5:$AZ$428,18,FALSE)</f>
        <v>203</v>
      </c>
      <c r="U185" s="12">
        <f>VLOOKUP($A185,Sheet1!$B$5:$AZ$428,19,FALSE)</f>
        <v>106</v>
      </c>
      <c r="V185" s="12">
        <f>VLOOKUP($A185,Sheet1!$B$5:$AZ$428,20,FALSE)</f>
        <v>4904</v>
      </c>
      <c r="W185" s="12">
        <f>VLOOKUP($A185,Sheet1!$B$5:$AZ$428,21,FALSE)</f>
        <v>4072</v>
      </c>
      <c r="X185" s="12">
        <f>VLOOKUP($A185,Sheet1!$B$5:$AZ$428,22,FALSE)</f>
        <v>97098</v>
      </c>
      <c r="Y185" s="12">
        <f>VLOOKUP($A185,Sheet1!$B$5:$AZ$428,23,FALSE)</f>
        <v>262</v>
      </c>
      <c r="Z185" s="12">
        <f>VLOOKUP($A185,Sheet1!$B$5:$AZ$428,24,FALSE)</f>
        <v>101</v>
      </c>
      <c r="AA185" s="12">
        <f>VLOOKUP($A185,Sheet1!$B$5:$AZ$428,25,FALSE)</f>
        <v>5018</v>
      </c>
      <c r="AB185" s="12">
        <f>VLOOKUP($A185,Sheet1!$B$5:$AZ$428,26,FALSE)</f>
        <v>3923</v>
      </c>
      <c r="AC185" s="12">
        <f>VLOOKUP($A185,Sheet1!$B$5:$AZ$428,27,FALSE)</f>
        <v>98436</v>
      </c>
      <c r="AD185" s="12">
        <f>VLOOKUP($A185,Sheet1!$B$5:$AZ$428,28,FALSE)</f>
        <v>244</v>
      </c>
      <c r="AE185" s="12">
        <f>VLOOKUP($A185,Sheet1!$B$5:$AZ$428,29,FALSE)</f>
        <v>113</v>
      </c>
      <c r="AF185" s="12">
        <f>VLOOKUP($A185,Sheet1!$B$5:$AZ$428,30,FALSE)</f>
        <v>4950</v>
      </c>
      <c r="AG185" s="12">
        <f>VLOOKUP($A185,Sheet1!$B$5:$AZ$428,31,FALSE)</f>
        <v>3873</v>
      </c>
      <c r="AH185" s="12">
        <f>VLOOKUP($A185,Sheet1!$B$5:$AZ$428,32,FALSE)</f>
        <v>100109</v>
      </c>
      <c r="AI185" s="12">
        <f>VLOOKUP($A185,Sheet1!$B$5:$AZ$428,33,FALSE)</f>
        <v>229</v>
      </c>
      <c r="AJ185" s="12">
        <f>VLOOKUP($A185,Sheet1!$B$5:$AZ$428,34,FALSE)</f>
        <v>109</v>
      </c>
      <c r="AK185" s="12">
        <f>VLOOKUP($A185,Sheet1!$B$5:$AZ$428,35,FALSE)</f>
        <v>6084</v>
      </c>
      <c r="AL185" s="12">
        <f>VLOOKUP($A185,Sheet1!$B$5:$AZ$428,36,FALSE)</f>
        <v>4621</v>
      </c>
      <c r="AM185" s="12">
        <f>VLOOKUP($A185,Sheet1!$B$5:$AZ$428,37,FALSE)</f>
        <v>102126</v>
      </c>
      <c r="AN185" s="12">
        <f>VLOOKUP($A185,Sheet1!$B$5:$AZ$428,38,FALSE)</f>
        <v>242</v>
      </c>
      <c r="AO185" s="12">
        <f>VLOOKUP($A185,Sheet1!$B$5:$AZ$428,39,FALSE)</f>
        <v>232</v>
      </c>
      <c r="AP185" s="12">
        <f>VLOOKUP($A185,Sheet1!$B$5:$AZ$428,40,FALSE)</f>
        <v>6580</v>
      </c>
      <c r="AQ185" s="12">
        <f>VLOOKUP($A185,Sheet1!$B$5:$AZ$428,41,FALSE)</f>
        <v>4665</v>
      </c>
      <c r="AR185" s="12">
        <f>VLOOKUP($A185,Sheet1!$B$5:$AZ$428,42,FALSE)</f>
        <v>103611</v>
      </c>
      <c r="AS185" s="12">
        <f>VLOOKUP($A185,Sheet1!$B$5:$AZ$428,43,FALSE)</f>
        <v>203</v>
      </c>
      <c r="AT185" s="12">
        <f>VLOOKUP($A185,Sheet1!$B$5:$AZ$428,44,FALSE)</f>
        <v>164</v>
      </c>
      <c r="AU185" s="12">
        <f>VLOOKUP($A185,Sheet1!$B$5:$AZ$428,45,FALSE)</f>
        <v>6495</v>
      </c>
      <c r="AV185" s="12">
        <f>VLOOKUP($A185,Sheet1!$B$5:$AZ$428,46,FALSE)</f>
        <v>5225</v>
      </c>
      <c r="AW185" s="12">
        <f>VLOOKUP($A185,Sheet1!$B$5:$AZ$428,47,FALSE)</f>
        <v>104809</v>
      </c>
      <c r="AX185" s="12">
        <f>VLOOKUP($A185,Sheet1!$B$5:$AZ$428,48,FALSE)</f>
        <v>183</v>
      </c>
      <c r="AY185" s="12">
        <f>VLOOKUP($A185,Sheet1!$B$5:$AZ$428,49,FALSE)</f>
        <v>94</v>
      </c>
      <c r="AZ185" s="12">
        <f>VLOOKUP($A185,Sheet1!$B$5:$AZ$428,50,FALSE)</f>
        <v>5656</v>
      </c>
      <c r="BA185" s="12">
        <f>VLOOKUP($A185,Sheet1!$B$5:$AZ$428,51,FALSE)</f>
        <v>4484</v>
      </c>
      <c r="BB185" s="12">
        <f>VLOOKUP($A185,Sheet1!$B$5:$BB$428,BB$4,FALSE)</f>
        <v>0</v>
      </c>
      <c r="BC185" s="12">
        <f>VLOOKUP($A185,Sheet1!$B$5:$BB$428,BC$4,FALSE)</f>
        <v>0</v>
      </c>
      <c r="BD185" s="12" t="e">
        <f>VLOOKUP($A185,Sheet1!$B$5:$BB$428,BD$4,FALSE)</f>
        <v>#REF!</v>
      </c>
      <c r="BE185" s="12" t="e">
        <f>VLOOKUP($A185,Sheet1!$B$5:$BB$428,BE$4,FALSE)</f>
        <v>#REF!</v>
      </c>
      <c r="BF185" s="12" t="e">
        <f>VLOOKUP($A185,Sheet1!$B$5:$BB$428,BF$4,FALSE)</f>
        <v>#REF!</v>
      </c>
      <c r="BG185" s="12" t="e">
        <f>VLOOKUP($A185,Sheet1!$B$5:$BB$428,BG$4,FALSE)</f>
        <v>#REF!</v>
      </c>
      <c r="BH185" s="12" t="e">
        <f>VLOOKUP($A185,Sheet1!$B$5:$BB$428,BH$4,FALSE)</f>
        <v>#REF!</v>
      </c>
      <c r="BI185" s="12" t="e">
        <f>VLOOKUP($A185,Sheet1!$B$5:$BB$428,BI$4,FALSE)</f>
        <v>#REF!</v>
      </c>
      <c r="BJ185" s="12" t="e">
        <f>VLOOKUP($A185,Sheet1!$B$5:$BB$428,BJ$4,FALSE)</f>
        <v>#REF!</v>
      </c>
      <c r="BK185" s="12" t="e">
        <f>VLOOKUP($A185,Sheet1!$B$5:$BB$428,BK$4,FALSE)</f>
        <v>#REF!</v>
      </c>
      <c r="BL185" s="12" t="e">
        <f>VLOOKUP($A185,Sheet1!$B$5:$BB$428,BL$4,FALSE)</f>
        <v>#REF!</v>
      </c>
      <c r="BM185" s="12" t="e">
        <f>VLOOKUP($A185,Sheet1!$B$5:$BB$428,BM$4,FALSE)</f>
        <v>#REF!</v>
      </c>
      <c r="BN185" s="12" t="e">
        <f>VLOOKUP($A185,Sheet1!$B$5:$BB$428,BN$4,FALSE)</f>
        <v>#REF!</v>
      </c>
      <c r="BO185" s="12" t="e">
        <f>VLOOKUP($A185,Sheet1!$B$5:$BB$428,BO$4,FALSE)</f>
        <v>#REF!</v>
      </c>
      <c r="BP185" s="12" t="e">
        <f>VLOOKUP($A185,Sheet1!$B$5:$BB$428,BP$4,FALSE)</f>
        <v>#REF!</v>
      </c>
      <c r="BQ185" s="12" t="e">
        <f>VLOOKUP($A185,Sheet1!$B$5:$BB$428,BQ$4,FALSE)</f>
        <v>#REF!</v>
      </c>
      <c r="BR185" s="12" t="e">
        <f>VLOOKUP($A185,Sheet1!$B$5:$BB$428,BR$4,FALSE)</f>
        <v>#REF!</v>
      </c>
      <c r="BS185" s="12" t="e">
        <f>VLOOKUP($A185,Sheet1!$B$5:$BB$428,BS$4,FALSE)</f>
        <v>#REF!</v>
      </c>
      <c r="BT185" s="12" t="e">
        <f>VLOOKUP($A185,Sheet1!$B$5:$BB$428,BT$4,FALSE)</f>
        <v>#REF!</v>
      </c>
      <c r="BU185" s="12" t="e">
        <f>VLOOKUP($A185,Sheet1!$B$5:$BB$428,BU$4,FALSE)</f>
        <v>#REF!</v>
      </c>
    </row>
    <row r="186" spans="1:73" x14ac:dyDescent="0.3">
      <c r="A186" t="s">
        <v>523</v>
      </c>
      <c r="B186" t="str">
        <f>VLOOKUP(A186,classifications!A$3:C$336,3,FALSE)</f>
        <v>Predominantly Rural</v>
      </c>
      <c r="D186" s="12">
        <f>VLOOKUP($A186,Sheet1!$B$5:$AZ$428,2,FALSE)</f>
        <v>316278</v>
      </c>
      <c r="E186" s="12">
        <f>VLOOKUP($A186,Sheet1!$B$5:$AZ$428,3,FALSE)</f>
        <v>696</v>
      </c>
      <c r="F186" s="12">
        <f>VLOOKUP($A186,Sheet1!$B$5:$AZ$428,4,FALSE)</f>
        <v>607</v>
      </c>
      <c r="G186" s="12">
        <f>VLOOKUP($A186,Sheet1!$B$5:$AZ$428,5,FALSE)</f>
        <v>8370</v>
      </c>
      <c r="H186" s="12">
        <f>VLOOKUP($A186,Sheet1!$B$5:$AZ$428,6,FALSE)</f>
        <v>7871</v>
      </c>
      <c r="I186" s="12">
        <f>VLOOKUP($A186,Sheet1!$B$5:$AZ$428,7,FALSE)</f>
        <v>316489</v>
      </c>
      <c r="J186" s="12">
        <f>VLOOKUP($A186,Sheet1!$B$5:$AZ$428,8,FALSE)</f>
        <v>459</v>
      </c>
      <c r="K186" s="12">
        <f>VLOOKUP($A186,Sheet1!$B$5:$AZ$428,9,FALSE)</f>
        <v>479</v>
      </c>
      <c r="L186" s="12">
        <f>VLOOKUP($A186,Sheet1!$B$5:$AZ$428,10,FALSE)</f>
        <v>9146</v>
      </c>
      <c r="M186" s="12">
        <f>VLOOKUP($A186,Sheet1!$B$5:$AZ$428,11,FALSE)</f>
        <v>8880</v>
      </c>
      <c r="N186" s="12">
        <f>VLOOKUP($A186,Sheet1!$B$5:$AZ$428,12,FALSE)</f>
        <v>316389</v>
      </c>
      <c r="O186" s="12">
        <f>VLOOKUP($A186,Sheet1!$B$5:$AZ$428,13,FALSE)</f>
        <v>437</v>
      </c>
      <c r="P186" s="12">
        <f>VLOOKUP($A186,Sheet1!$B$5:$AZ$428,14,FALSE)</f>
        <v>391</v>
      </c>
      <c r="Q186" s="12">
        <f>VLOOKUP($A186,Sheet1!$B$5:$AZ$428,15,FALSE)</f>
        <v>9005</v>
      </c>
      <c r="R186" s="12">
        <f>VLOOKUP($A186,Sheet1!$B$5:$AZ$428,16,FALSE)</f>
        <v>8690</v>
      </c>
      <c r="S186" s="12">
        <f>VLOOKUP($A186,Sheet1!$B$5:$AZ$428,17,FALSE)</f>
        <v>316832</v>
      </c>
      <c r="T186" s="12">
        <f>VLOOKUP($A186,Sheet1!$B$5:$AZ$428,18,FALSE)</f>
        <v>568</v>
      </c>
      <c r="U186" s="12">
        <f>VLOOKUP($A186,Sheet1!$B$5:$AZ$428,19,FALSE)</f>
        <v>583</v>
      </c>
      <c r="V186" s="12">
        <f>VLOOKUP($A186,Sheet1!$B$5:$AZ$428,20,FALSE)</f>
        <v>9880</v>
      </c>
      <c r="W186" s="12">
        <f>VLOOKUP($A186,Sheet1!$B$5:$AZ$428,21,FALSE)</f>
        <v>8911</v>
      </c>
      <c r="X186" s="12">
        <f>VLOOKUP($A186,Sheet1!$B$5:$AZ$428,22,FALSE)</f>
        <v>316453</v>
      </c>
      <c r="Y186" s="12">
        <f>VLOOKUP($A186,Sheet1!$B$5:$AZ$428,23,FALSE)</f>
        <v>463</v>
      </c>
      <c r="Z186" s="12">
        <f>VLOOKUP($A186,Sheet1!$B$5:$AZ$428,24,FALSE)</f>
        <v>309</v>
      </c>
      <c r="AA186" s="12">
        <f>VLOOKUP($A186,Sheet1!$B$5:$AZ$428,25,FALSE)</f>
        <v>9732</v>
      </c>
      <c r="AB186" s="12">
        <f>VLOOKUP($A186,Sheet1!$B$5:$AZ$428,26,FALSE)</f>
        <v>9066</v>
      </c>
      <c r="AC186" s="12">
        <f>VLOOKUP($A186,Sheet1!$B$5:$AZ$428,27,FALSE)</f>
        <v>317444</v>
      </c>
      <c r="AD186" s="12">
        <f>VLOOKUP($A186,Sheet1!$B$5:$AZ$428,28,FALSE)</f>
        <v>452</v>
      </c>
      <c r="AE186" s="12">
        <f>VLOOKUP($A186,Sheet1!$B$5:$AZ$428,29,FALSE)</f>
        <v>220</v>
      </c>
      <c r="AF186" s="12">
        <f>VLOOKUP($A186,Sheet1!$B$5:$AZ$428,30,FALSE)</f>
        <v>9854</v>
      </c>
      <c r="AG186" s="12">
        <f>VLOOKUP($A186,Sheet1!$B$5:$AZ$428,31,FALSE)</f>
        <v>8669</v>
      </c>
      <c r="AH186" s="12">
        <f>VLOOKUP($A186,Sheet1!$B$5:$AZ$428,32,FALSE)</f>
        <v>319030</v>
      </c>
      <c r="AI186" s="12">
        <f>VLOOKUP($A186,Sheet1!$B$5:$AZ$428,33,FALSE)</f>
        <v>540</v>
      </c>
      <c r="AJ186" s="12">
        <f>VLOOKUP($A186,Sheet1!$B$5:$AZ$428,34,FALSE)</f>
        <v>405</v>
      </c>
      <c r="AK186" s="12">
        <f>VLOOKUP($A186,Sheet1!$B$5:$AZ$428,35,FALSE)</f>
        <v>11426</v>
      </c>
      <c r="AL186" s="12">
        <f>VLOOKUP($A186,Sheet1!$B$5:$AZ$428,36,FALSE)</f>
        <v>9226</v>
      </c>
      <c r="AM186" s="12">
        <f>VLOOKUP($A186,Sheet1!$B$5:$AZ$428,37,FALSE)</f>
        <v>320274</v>
      </c>
      <c r="AN186" s="12">
        <f>VLOOKUP($A186,Sheet1!$B$5:$AZ$428,38,FALSE)</f>
        <v>548</v>
      </c>
      <c r="AO186" s="12">
        <f>VLOOKUP($A186,Sheet1!$B$5:$AZ$428,39,FALSE)</f>
        <v>237</v>
      </c>
      <c r="AP186" s="12">
        <f>VLOOKUP($A186,Sheet1!$B$5:$AZ$428,40,FALSE)</f>
        <v>11750</v>
      </c>
      <c r="AQ186" s="12">
        <f>VLOOKUP($A186,Sheet1!$B$5:$AZ$428,41,FALSE)</f>
        <v>9763</v>
      </c>
      <c r="AR186" s="12">
        <f>VLOOKUP($A186,Sheet1!$B$5:$AZ$428,42,FALSE)</f>
        <v>322434</v>
      </c>
      <c r="AS186" s="12">
        <f>VLOOKUP($A186,Sheet1!$B$5:$AZ$428,43,FALSE)</f>
        <v>524</v>
      </c>
      <c r="AT186" s="12">
        <f>VLOOKUP($A186,Sheet1!$B$5:$AZ$428,44,FALSE)</f>
        <v>360</v>
      </c>
      <c r="AU186" s="12">
        <f>VLOOKUP($A186,Sheet1!$B$5:$AZ$428,45,FALSE)</f>
        <v>12266</v>
      </c>
      <c r="AV186" s="12">
        <f>VLOOKUP($A186,Sheet1!$B$5:$AZ$428,46,FALSE)</f>
        <v>9414</v>
      </c>
      <c r="AW186" s="12">
        <f>VLOOKUP($A186,Sheet1!$B$5:$AZ$428,47,FALSE)</f>
        <v>323820</v>
      </c>
      <c r="AX186" s="12">
        <f>VLOOKUP($A186,Sheet1!$B$5:$AZ$428,48,FALSE)</f>
        <v>526</v>
      </c>
      <c r="AY186" s="12">
        <f>VLOOKUP($A186,Sheet1!$B$5:$AZ$428,49,FALSE)</f>
        <v>293</v>
      </c>
      <c r="AZ186" s="12">
        <f>VLOOKUP($A186,Sheet1!$B$5:$AZ$428,50,FALSE)</f>
        <v>10963</v>
      </c>
      <c r="BA186" s="12">
        <f>VLOOKUP($A186,Sheet1!$B$5:$AZ$428,51,FALSE)</f>
        <v>8120</v>
      </c>
      <c r="BB186" s="12">
        <f>VLOOKUP($A186,Sheet1!$B$5:$BB$428,BB$4,FALSE)</f>
        <v>0</v>
      </c>
      <c r="BC186" s="12">
        <f>VLOOKUP($A186,Sheet1!$B$5:$BB$428,BC$4,FALSE)</f>
        <v>0</v>
      </c>
      <c r="BD186" s="12" t="e">
        <f>VLOOKUP($A186,Sheet1!$B$5:$BB$428,BD$4,FALSE)</f>
        <v>#REF!</v>
      </c>
      <c r="BE186" s="12" t="e">
        <f>VLOOKUP($A186,Sheet1!$B$5:$BB$428,BE$4,FALSE)</f>
        <v>#REF!</v>
      </c>
      <c r="BF186" s="12" t="e">
        <f>VLOOKUP($A186,Sheet1!$B$5:$BB$428,BF$4,FALSE)</f>
        <v>#REF!</v>
      </c>
      <c r="BG186" s="12" t="e">
        <f>VLOOKUP($A186,Sheet1!$B$5:$BB$428,BG$4,FALSE)</f>
        <v>#REF!</v>
      </c>
      <c r="BH186" s="12" t="e">
        <f>VLOOKUP($A186,Sheet1!$B$5:$BB$428,BH$4,FALSE)</f>
        <v>#REF!</v>
      </c>
      <c r="BI186" s="12" t="e">
        <f>VLOOKUP($A186,Sheet1!$B$5:$BB$428,BI$4,FALSE)</f>
        <v>#REF!</v>
      </c>
      <c r="BJ186" s="12" t="e">
        <f>VLOOKUP($A186,Sheet1!$B$5:$BB$428,BJ$4,FALSE)</f>
        <v>#REF!</v>
      </c>
      <c r="BK186" s="12" t="e">
        <f>VLOOKUP($A186,Sheet1!$B$5:$BB$428,BK$4,FALSE)</f>
        <v>#REF!</v>
      </c>
      <c r="BL186" s="12" t="e">
        <f>VLOOKUP($A186,Sheet1!$B$5:$BB$428,BL$4,FALSE)</f>
        <v>#REF!</v>
      </c>
      <c r="BM186" s="12" t="e">
        <f>VLOOKUP($A186,Sheet1!$B$5:$BB$428,BM$4,FALSE)</f>
        <v>#REF!</v>
      </c>
      <c r="BN186" s="12" t="e">
        <f>VLOOKUP($A186,Sheet1!$B$5:$BB$428,BN$4,FALSE)</f>
        <v>#REF!</v>
      </c>
      <c r="BO186" s="12" t="e">
        <f>VLOOKUP($A186,Sheet1!$B$5:$BB$428,BO$4,FALSE)</f>
        <v>#REF!</v>
      </c>
      <c r="BP186" s="12" t="e">
        <f>VLOOKUP($A186,Sheet1!$B$5:$BB$428,BP$4,FALSE)</f>
        <v>#REF!</v>
      </c>
      <c r="BQ186" s="12" t="e">
        <f>VLOOKUP($A186,Sheet1!$B$5:$BB$428,BQ$4,FALSE)</f>
        <v>#REF!</v>
      </c>
      <c r="BR186" s="12" t="e">
        <f>VLOOKUP($A186,Sheet1!$B$5:$BB$428,BR$4,FALSE)</f>
        <v>#REF!</v>
      </c>
      <c r="BS186" s="12" t="e">
        <f>VLOOKUP($A186,Sheet1!$B$5:$BB$428,BS$4,FALSE)</f>
        <v>#REF!</v>
      </c>
      <c r="BT186" s="12" t="e">
        <f>VLOOKUP($A186,Sheet1!$B$5:$BB$428,BT$4,FALSE)</f>
        <v>#REF!</v>
      </c>
      <c r="BU186" s="12" t="e">
        <f>VLOOKUP($A186,Sheet1!$B$5:$BB$428,BU$4,FALSE)</f>
        <v>#REF!</v>
      </c>
    </row>
    <row r="187" spans="1:73" x14ac:dyDescent="0.3">
      <c r="A187" t="s">
        <v>525</v>
      </c>
      <c r="B187" t="str">
        <f>VLOOKUP(A187,classifications!A$3:C$336,3,FALSE)</f>
        <v>Predominantly Urban</v>
      </c>
      <c r="D187" s="12">
        <f>VLOOKUP($A187,Sheet1!$B$5:$AZ$428,2,FALSE)</f>
        <v>132158</v>
      </c>
      <c r="E187" s="12">
        <f>VLOOKUP($A187,Sheet1!$B$5:$AZ$428,3,FALSE)</f>
        <v>2518</v>
      </c>
      <c r="F187" s="12">
        <f>VLOOKUP($A187,Sheet1!$B$5:$AZ$428,4,FALSE)</f>
        <v>1011</v>
      </c>
      <c r="G187" s="12">
        <f>VLOOKUP($A187,Sheet1!$B$5:$AZ$428,5,FALSE)</f>
        <v>10304</v>
      </c>
      <c r="H187" s="12">
        <f>VLOOKUP($A187,Sheet1!$B$5:$AZ$428,6,FALSE)</f>
        <v>10772</v>
      </c>
      <c r="I187" s="12">
        <f>VLOOKUP($A187,Sheet1!$B$5:$AZ$428,7,FALSE)</f>
        <v>133867</v>
      </c>
      <c r="J187" s="12">
        <f>VLOOKUP($A187,Sheet1!$B$5:$AZ$428,8,FALSE)</f>
        <v>2032</v>
      </c>
      <c r="K187" s="12">
        <f>VLOOKUP($A187,Sheet1!$B$5:$AZ$428,9,FALSE)</f>
        <v>1273</v>
      </c>
      <c r="L187" s="12">
        <f>VLOOKUP($A187,Sheet1!$B$5:$AZ$428,10,FALSE)</f>
        <v>11043</v>
      </c>
      <c r="M187" s="12">
        <f>VLOOKUP($A187,Sheet1!$B$5:$AZ$428,11,FALSE)</f>
        <v>10995</v>
      </c>
      <c r="N187" s="12">
        <f>VLOOKUP($A187,Sheet1!$B$5:$AZ$428,12,FALSE)</f>
        <v>135118</v>
      </c>
      <c r="O187" s="12">
        <f>VLOOKUP($A187,Sheet1!$B$5:$AZ$428,13,FALSE)</f>
        <v>2364</v>
      </c>
      <c r="P187" s="12">
        <f>VLOOKUP($A187,Sheet1!$B$5:$AZ$428,14,FALSE)</f>
        <v>1183</v>
      </c>
      <c r="Q187" s="12">
        <f>VLOOKUP($A187,Sheet1!$B$5:$AZ$428,15,FALSE)</f>
        <v>10730</v>
      </c>
      <c r="R187" s="12">
        <f>VLOOKUP($A187,Sheet1!$B$5:$AZ$428,16,FALSE)</f>
        <v>11494</v>
      </c>
      <c r="S187" s="12">
        <f>VLOOKUP($A187,Sheet1!$B$5:$AZ$428,17,FALSE)</f>
        <v>136587</v>
      </c>
      <c r="T187" s="12">
        <f>VLOOKUP($A187,Sheet1!$B$5:$AZ$428,18,FALSE)</f>
        <v>2512</v>
      </c>
      <c r="U187" s="12">
        <f>VLOOKUP($A187,Sheet1!$B$5:$AZ$428,19,FALSE)</f>
        <v>953</v>
      </c>
      <c r="V187" s="12">
        <f>VLOOKUP($A187,Sheet1!$B$5:$AZ$428,20,FALSE)</f>
        <v>10766</v>
      </c>
      <c r="W187" s="12">
        <f>VLOOKUP($A187,Sheet1!$B$5:$AZ$428,21,FALSE)</f>
        <v>11670</v>
      </c>
      <c r="X187" s="12">
        <f>VLOOKUP($A187,Sheet1!$B$5:$AZ$428,22,FALSE)</f>
        <v>138097</v>
      </c>
      <c r="Y187" s="12">
        <f>VLOOKUP($A187,Sheet1!$B$5:$AZ$428,23,FALSE)</f>
        <v>2926</v>
      </c>
      <c r="Z187" s="12">
        <f>VLOOKUP($A187,Sheet1!$B$5:$AZ$428,24,FALSE)</f>
        <v>785</v>
      </c>
      <c r="AA187" s="12">
        <f>VLOOKUP($A187,Sheet1!$B$5:$AZ$428,25,FALSE)</f>
        <v>10455</v>
      </c>
      <c r="AB187" s="12">
        <f>VLOOKUP($A187,Sheet1!$B$5:$AZ$428,26,FALSE)</f>
        <v>11692</v>
      </c>
      <c r="AC187" s="12">
        <f>VLOOKUP($A187,Sheet1!$B$5:$AZ$428,27,FALSE)</f>
        <v>139865</v>
      </c>
      <c r="AD187" s="12">
        <f>VLOOKUP($A187,Sheet1!$B$5:$AZ$428,28,FALSE)</f>
        <v>2897</v>
      </c>
      <c r="AE187" s="12">
        <f>VLOOKUP($A187,Sheet1!$B$5:$AZ$428,29,FALSE)</f>
        <v>1477</v>
      </c>
      <c r="AF187" s="12">
        <f>VLOOKUP($A187,Sheet1!$B$5:$AZ$428,30,FALSE)</f>
        <v>11063</v>
      </c>
      <c r="AG187" s="12">
        <f>VLOOKUP($A187,Sheet1!$B$5:$AZ$428,31,FALSE)</f>
        <v>11318</v>
      </c>
      <c r="AH187" s="12">
        <f>VLOOKUP($A187,Sheet1!$B$5:$AZ$428,32,FALSE)</f>
        <v>140353</v>
      </c>
      <c r="AI187" s="12">
        <f>VLOOKUP($A187,Sheet1!$B$5:$AZ$428,33,FALSE)</f>
        <v>2431</v>
      </c>
      <c r="AJ187" s="12">
        <f>VLOOKUP($A187,Sheet1!$B$5:$AZ$428,34,FALSE)</f>
        <v>1549</v>
      </c>
      <c r="AK187" s="12">
        <f>VLOOKUP($A187,Sheet1!$B$5:$AZ$428,35,FALSE)</f>
        <v>12763</v>
      </c>
      <c r="AL187" s="12">
        <f>VLOOKUP($A187,Sheet1!$B$5:$AZ$428,36,FALSE)</f>
        <v>13703</v>
      </c>
      <c r="AM187" s="12">
        <f>VLOOKUP($A187,Sheet1!$B$5:$AZ$428,37,FALSE)</f>
        <v>141137</v>
      </c>
      <c r="AN187" s="12">
        <f>VLOOKUP($A187,Sheet1!$B$5:$AZ$428,38,FALSE)</f>
        <v>2583</v>
      </c>
      <c r="AO187" s="12">
        <f>VLOOKUP($A187,Sheet1!$B$5:$AZ$428,39,FALSE)</f>
        <v>1927</v>
      </c>
      <c r="AP187" s="12">
        <f>VLOOKUP($A187,Sheet1!$B$5:$AZ$428,40,FALSE)</f>
        <v>13538</v>
      </c>
      <c r="AQ187" s="12">
        <f>VLOOKUP($A187,Sheet1!$B$5:$AZ$428,41,FALSE)</f>
        <v>13741</v>
      </c>
      <c r="AR187" s="12">
        <f>VLOOKUP($A187,Sheet1!$B$5:$AZ$428,42,FALSE)</f>
        <v>140573</v>
      </c>
      <c r="AS187" s="12">
        <f>VLOOKUP($A187,Sheet1!$B$5:$AZ$428,43,FALSE)</f>
        <v>2748</v>
      </c>
      <c r="AT187" s="12">
        <f>VLOOKUP($A187,Sheet1!$B$5:$AZ$428,44,FALSE)</f>
        <v>1919</v>
      </c>
      <c r="AU187" s="12">
        <f>VLOOKUP($A187,Sheet1!$B$5:$AZ$428,45,FALSE)</f>
        <v>13659</v>
      </c>
      <c r="AV187" s="12">
        <f>VLOOKUP($A187,Sheet1!$B$5:$AZ$428,46,FALSE)</f>
        <v>15446</v>
      </c>
      <c r="AW187" s="12">
        <f>VLOOKUP($A187,Sheet1!$B$5:$AZ$428,47,FALSE)</f>
        <v>142177</v>
      </c>
      <c r="AX187" s="12">
        <f>VLOOKUP($A187,Sheet1!$B$5:$AZ$428,48,FALSE)</f>
        <v>3091</v>
      </c>
      <c r="AY187" s="12">
        <f>VLOOKUP($A187,Sheet1!$B$5:$AZ$428,49,FALSE)</f>
        <v>1581</v>
      </c>
      <c r="AZ187" s="12">
        <f>VLOOKUP($A187,Sheet1!$B$5:$AZ$428,50,FALSE)</f>
        <v>13440</v>
      </c>
      <c r="BA187" s="12">
        <f>VLOOKUP($A187,Sheet1!$B$5:$AZ$428,51,FALSE)</f>
        <v>13546</v>
      </c>
      <c r="BB187" s="12">
        <f>VLOOKUP($A187,Sheet1!$B$5:$BB$428,BB$4,FALSE)</f>
        <v>0</v>
      </c>
      <c r="BC187" s="12">
        <f>VLOOKUP($A187,Sheet1!$B$5:$BB$428,BC$4,FALSE)</f>
        <v>0</v>
      </c>
      <c r="BD187" s="12" t="e">
        <f>VLOOKUP($A187,Sheet1!$B$5:$BB$428,BD$4,FALSE)</f>
        <v>#REF!</v>
      </c>
      <c r="BE187" s="12" t="e">
        <f>VLOOKUP($A187,Sheet1!$B$5:$BB$428,BE$4,FALSE)</f>
        <v>#REF!</v>
      </c>
      <c r="BF187" s="12" t="e">
        <f>VLOOKUP($A187,Sheet1!$B$5:$BB$428,BF$4,FALSE)</f>
        <v>#REF!</v>
      </c>
      <c r="BG187" s="12" t="e">
        <f>VLOOKUP($A187,Sheet1!$B$5:$BB$428,BG$4,FALSE)</f>
        <v>#REF!</v>
      </c>
      <c r="BH187" s="12" t="e">
        <f>VLOOKUP($A187,Sheet1!$B$5:$BB$428,BH$4,FALSE)</f>
        <v>#REF!</v>
      </c>
      <c r="BI187" s="12" t="e">
        <f>VLOOKUP($A187,Sheet1!$B$5:$BB$428,BI$4,FALSE)</f>
        <v>#REF!</v>
      </c>
      <c r="BJ187" s="12" t="e">
        <f>VLOOKUP($A187,Sheet1!$B$5:$BB$428,BJ$4,FALSE)</f>
        <v>#REF!</v>
      </c>
      <c r="BK187" s="12" t="e">
        <f>VLOOKUP($A187,Sheet1!$B$5:$BB$428,BK$4,FALSE)</f>
        <v>#REF!</v>
      </c>
      <c r="BL187" s="12" t="e">
        <f>VLOOKUP($A187,Sheet1!$B$5:$BB$428,BL$4,FALSE)</f>
        <v>#REF!</v>
      </c>
      <c r="BM187" s="12" t="e">
        <f>VLOOKUP($A187,Sheet1!$B$5:$BB$428,BM$4,FALSE)</f>
        <v>#REF!</v>
      </c>
      <c r="BN187" s="12" t="e">
        <f>VLOOKUP($A187,Sheet1!$B$5:$BB$428,BN$4,FALSE)</f>
        <v>#REF!</v>
      </c>
      <c r="BO187" s="12" t="e">
        <f>VLOOKUP($A187,Sheet1!$B$5:$BB$428,BO$4,FALSE)</f>
        <v>#REF!</v>
      </c>
      <c r="BP187" s="12" t="e">
        <f>VLOOKUP($A187,Sheet1!$B$5:$BB$428,BP$4,FALSE)</f>
        <v>#REF!</v>
      </c>
      <c r="BQ187" s="12" t="e">
        <f>VLOOKUP($A187,Sheet1!$B$5:$BB$428,BQ$4,FALSE)</f>
        <v>#REF!</v>
      </c>
      <c r="BR187" s="12" t="e">
        <f>VLOOKUP($A187,Sheet1!$B$5:$BB$428,BR$4,FALSE)</f>
        <v>#REF!</v>
      </c>
      <c r="BS187" s="12" t="e">
        <f>VLOOKUP($A187,Sheet1!$B$5:$BB$428,BS$4,FALSE)</f>
        <v>#REF!</v>
      </c>
      <c r="BT187" s="12" t="e">
        <f>VLOOKUP($A187,Sheet1!$B$5:$BB$428,BT$4,FALSE)</f>
        <v>#REF!</v>
      </c>
      <c r="BU187" s="12" t="e">
        <f>VLOOKUP($A187,Sheet1!$B$5:$BB$428,BU$4,FALSE)</f>
        <v>#REF!</v>
      </c>
    </row>
    <row r="188" spans="1:73" x14ac:dyDescent="0.3">
      <c r="A188" t="s">
        <v>527</v>
      </c>
      <c r="B188" t="str">
        <f>VLOOKUP(A188,classifications!A$3:C$336,3,FALSE)</f>
        <v>Predominantly Urban</v>
      </c>
      <c r="D188" s="12">
        <f>VLOOKUP($A188,Sheet1!$B$5:$AZ$428,2,FALSE)</f>
        <v>303899</v>
      </c>
      <c r="E188" s="12">
        <f>VLOOKUP($A188,Sheet1!$B$5:$AZ$428,3,FALSE)</f>
        <v>6613</v>
      </c>
      <c r="F188" s="12">
        <f>VLOOKUP($A188,Sheet1!$B$5:$AZ$428,4,FALSE)</f>
        <v>3540</v>
      </c>
      <c r="G188" s="12">
        <f>VLOOKUP($A188,Sheet1!$B$5:$AZ$428,5,FALSE)</f>
        <v>23769</v>
      </c>
      <c r="H188" s="12">
        <f>VLOOKUP($A188,Sheet1!$B$5:$AZ$428,6,FALSE)</f>
        <v>24374</v>
      </c>
      <c r="I188" s="12">
        <f>VLOOKUP($A188,Sheet1!$B$5:$AZ$428,7,FALSE)</f>
        <v>308463</v>
      </c>
      <c r="J188" s="12">
        <f>VLOOKUP($A188,Sheet1!$B$5:$AZ$428,8,FALSE)</f>
        <v>6006</v>
      </c>
      <c r="K188" s="12">
        <f>VLOOKUP($A188,Sheet1!$B$5:$AZ$428,9,FALSE)</f>
        <v>3724</v>
      </c>
      <c r="L188" s="12">
        <f>VLOOKUP($A188,Sheet1!$B$5:$AZ$428,10,FALSE)</f>
        <v>25407</v>
      </c>
      <c r="M188" s="12">
        <f>VLOOKUP($A188,Sheet1!$B$5:$AZ$428,11,FALSE)</f>
        <v>25317</v>
      </c>
      <c r="N188" s="12">
        <f>VLOOKUP($A188,Sheet1!$B$5:$AZ$428,12,FALSE)</f>
        <v>310657</v>
      </c>
      <c r="O188" s="12">
        <f>VLOOKUP($A188,Sheet1!$B$5:$AZ$428,13,FALSE)</f>
        <v>6711</v>
      </c>
      <c r="P188" s="12">
        <f>VLOOKUP($A188,Sheet1!$B$5:$AZ$428,14,FALSE)</f>
        <v>3939</v>
      </c>
      <c r="Q188" s="12">
        <f>VLOOKUP($A188,Sheet1!$B$5:$AZ$428,15,FALSE)</f>
        <v>24228</v>
      </c>
      <c r="R188" s="12">
        <f>VLOOKUP($A188,Sheet1!$B$5:$AZ$428,16,FALSE)</f>
        <v>26831</v>
      </c>
      <c r="S188" s="12">
        <f>VLOOKUP($A188,Sheet1!$B$5:$AZ$428,17,FALSE)</f>
        <v>314385</v>
      </c>
      <c r="T188" s="12">
        <f>VLOOKUP($A188,Sheet1!$B$5:$AZ$428,18,FALSE)</f>
        <v>6475</v>
      </c>
      <c r="U188" s="12">
        <f>VLOOKUP($A188,Sheet1!$B$5:$AZ$428,19,FALSE)</f>
        <v>3103</v>
      </c>
      <c r="V188" s="12">
        <f>VLOOKUP($A188,Sheet1!$B$5:$AZ$428,20,FALSE)</f>
        <v>25602</v>
      </c>
      <c r="W188" s="12">
        <f>VLOOKUP($A188,Sheet1!$B$5:$AZ$428,21,FALSE)</f>
        <v>27289</v>
      </c>
      <c r="X188" s="12">
        <f>VLOOKUP($A188,Sheet1!$B$5:$AZ$428,22,FALSE)</f>
        <v>318936</v>
      </c>
      <c r="Y188" s="12">
        <f>VLOOKUP($A188,Sheet1!$B$5:$AZ$428,23,FALSE)</f>
        <v>6860</v>
      </c>
      <c r="Z188" s="12">
        <f>VLOOKUP($A188,Sheet1!$B$5:$AZ$428,24,FALSE)</f>
        <v>3114</v>
      </c>
      <c r="AA188" s="12">
        <f>VLOOKUP($A188,Sheet1!$B$5:$AZ$428,25,FALSE)</f>
        <v>25977</v>
      </c>
      <c r="AB188" s="12">
        <f>VLOOKUP($A188,Sheet1!$B$5:$AZ$428,26,FALSE)</f>
        <v>26874</v>
      </c>
      <c r="AC188" s="12">
        <f>VLOOKUP($A188,Sheet1!$B$5:$AZ$428,27,FALSE)</f>
        <v>324779</v>
      </c>
      <c r="AD188" s="12">
        <f>VLOOKUP($A188,Sheet1!$B$5:$AZ$428,28,FALSE)</f>
        <v>7019</v>
      </c>
      <c r="AE188" s="12">
        <f>VLOOKUP($A188,Sheet1!$B$5:$AZ$428,29,FALSE)</f>
        <v>3113</v>
      </c>
      <c r="AF188" s="12">
        <f>VLOOKUP($A188,Sheet1!$B$5:$AZ$428,30,FALSE)</f>
        <v>25864</v>
      </c>
      <c r="AG188" s="12">
        <f>VLOOKUP($A188,Sheet1!$B$5:$AZ$428,31,FALSE)</f>
        <v>26022</v>
      </c>
      <c r="AH188" s="12">
        <f>VLOOKUP($A188,Sheet1!$B$5:$AZ$428,32,FALSE)</f>
        <v>329209</v>
      </c>
      <c r="AI188" s="12">
        <f>VLOOKUP($A188,Sheet1!$B$5:$AZ$428,33,FALSE)</f>
        <v>6274</v>
      </c>
      <c r="AJ188" s="12">
        <f>VLOOKUP($A188,Sheet1!$B$5:$AZ$428,34,FALSE)</f>
        <v>2500</v>
      </c>
      <c r="AK188" s="12">
        <f>VLOOKUP($A188,Sheet1!$B$5:$AZ$428,35,FALSE)</f>
        <v>30611</v>
      </c>
      <c r="AL188" s="12">
        <f>VLOOKUP($A188,Sheet1!$B$5:$AZ$428,36,FALSE)</f>
        <v>31786</v>
      </c>
      <c r="AM188" s="12">
        <f>VLOOKUP($A188,Sheet1!$B$5:$AZ$428,37,FALSE)</f>
        <v>331069</v>
      </c>
      <c r="AN188" s="12">
        <f>VLOOKUP($A188,Sheet1!$B$5:$AZ$428,38,FALSE)</f>
        <v>7503</v>
      </c>
      <c r="AO188" s="12">
        <f>VLOOKUP($A188,Sheet1!$B$5:$AZ$428,39,FALSE)</f>
        <v>5328</v>
      </c>
      <c r="AP188" s="12">
        <f>VLOOKUP($A188,Sheet1!$B$5:$AZ$428,40,FALSE)</f>
        <v>31019</v>
      </c>
      <c r="AQ188" s="12">
        <f>VLOOKUP($A188,Sheet1!$B$5:$AZ$428,41,FALSE)</f>
        <v>32846</v>
      </c>
      <c r="AR188" s="12">
        <f>VLOOKUP($A188,Sheet1!$B$5:$AZ$428,42,FALSE)</f>
        <v>332900</v>
      </c>
      <c r="AS188" s="12">
        <f>VLOOKUP($A188,Sheet1!$B$5:$AZ$428,43,FALSE)</f>
        <v>7262</v>
      </c>
      <c r="AT188" s="12">
        <f>VLOOKUP($A188,Sheet1!$B$5:$AZ$428,44,FALSE)</f>
        <v>4391</v>
      </c>
      <c r="AU188" s="12">
        <f>VLOOKUP($A188,Sheet1!$B$5:$AZ$428,45,FALSE)</f>
        <v>32768</v>
      </c>
      <c r="AV188" s="12">
        <f>VLOOKUP($A188,Sheet1!$B$5:$AZ$428,46,FALSE)</f>
        <v>35330</v>
      </c>
      <c r="AW188" s="12">
        <f>VLOOKUP($A188,Sheet1!$B$5:$AZ$428,47,FALSE)</f>
        <v>337098</v>
      </c>
      <c r="AX188" s="12">
        <f>VLOOKUP($A188,Sheet1!$B$5:$AZ$428,48,FALSE)</f>
        <v>8042</v>
      </c>
      <c r="AY188" s="12">
        <f>VLOOKUP($A188,Sheet1!$B$5:$AZ$428,49,FALSE)</f>
        <v>2800</v>
      </c>
      <c r="AZ188" s="12">
        <f>VLOOKUP($A188,Sheet1!$B$5:$AZ$428,50,FALSE)</f>
        <v>32329</v>
      </c>
      <c r="BA188" s="12">
        <f>VLOOKUP($A188,Sheet1!$B$5:$AZ$428,51,FALSE)</f>
        <v>34466</v>
      </c>
      <c r="BB188" s="12">
        <f>VLOOKUP($A188,Sheet1!$B$5:$BB$428,BB$4,FALSE)</f>
        <v>0</v>
      </c>
      <c r="BC188" s="12">
        <f>VLOOKUP($A188,Sheet1!$B$5:$BB$428,BC$4,FALSE)</f>
        <v>0</v>
      </c>
      <c r="BD188" s="12" t="e">
        <f>VLOOKUP($A188,Sheet1!$B$5:$BB$428,BD$4,FALSE)</f>
        <v>#REF!</v>
      </c>
      <c r="BE188" s="12" t="e">
        <f>VLOOKUP($A188,Sheet1!$B$5:$BB$428,BE$4,FALSE)</f>
        <v>#REF!</v>
      </c>
      <c r="BF188" s="12" t="e">
        <f>VLOOKUP($A188,Sheet1!$B$5:$BB$428,BF$4,FALSE)</f>
        <v>#REF!</v>
      </c>
      <c r="BG188" s="12" t="e">
        <f>VLOOKUP($A188,Sheet1!$B$5:$BB$428,BG$4,FALSE)</f>
        <v>#REF!</v>
      </c>
      <c r="BH188" s="12" t="e">
        <f>VLOOKUP($A188,Sheet1!$B$5:$BB$428,BH$4,FALSE)</f>
        <v>#REF!</v>
      </c>
      <c r="BI188" s="12" t="e">
        <f>VLOOKUP($A188,Sheet1!$B$5:$BB$428,BI$4,FALSE)</f>
        <v>#REF!</v>
      </c>
      <c r="BJ188" s="12" t="e">
        <f>VLOOKUP($A188,Sheet1!$B$5:$BB$428,BJ$4,FALSE)</f>
        <v>#REF!</v>
      </c>
      <c r="BK188" s="12" t="e">
        <f>VLOOKUP($A188,Sheet1!$B$5:$BB$428,BK$4,FALSE)</f>
        <v>#REF!</v>
      </c>
      <c r="BL188" s="12" t="e">
        <f>VLOOKUP($A188,Sheet1!$B$5:$BB$428,BL$4,FALSE)</f>
        <v>#REF!</v>
      </c>
      <c r="BM188" s="12" t="e">
        <f>VLOOKUP($A188,Sheet1!$B$5:$BB$428,BM$4,FALSE)</f>
        <v>#REF!</v>
      </c>
      <c r="BN188" s="12" t="e">
        <f>VLOOKUP($A188,Sheet1!$B$5:$BB$428,BN$4,FALSE)</f>
        <v>#REF!</v>
      </c>
      <c r="BO188" s="12" t="e">
        <f>VLOOKUP($A188,Sheet1!$B$5:$BB$428,BO$4,FALSE)</f>
        <v>#REF!</v>
      </c>
      <c r="BP188" s="12" t="e">
        <f>VLOOKUP($A188,Sheet1!$B$5:$BB$428,BP$4,FALSE)</f>
        <v>#REF!</v>
      </c>
      <c r="BQ188" s="12" t="e">
        <f>VLOOKUP($A188,Sheet1!$B$5:$BB$428,BQ$4,FALSE)</f>
        <v>#REF!</v>
      </c>
      <c r="BR188" s="12" t="e">
        <f>VLOOKUP($A188,Sheet1!$B$5:$BB$428,BR$4,FALSE)</f>
        <v>#REF!</v>
      </c>
      <c r="BS188" s="12" t="e">
        <f>VLOOKUP($A188,Sheet1!$B$5:$BB$428,BS$4,FALSE)</f>
        <v>#REF!</v>
      </c>
      <c r="BT188" s="12" t="e">
        <f>VLOOKUP($A188,Sheet1!$B$5:$BB$428,BT$4,FALSE)</f>
        <v>#REF!</v>
      </c>
      <c r="BU188" s="12" t="e">
        <f>VLOOKUP($A188,Sheet1!$B$5:$BB$428,BU$4,FALSE)</f>
        <v>#REF!</v>
      </c>
    </row>
    <row r="189" spans="1:73" x14ac:dyDescent="0.3">
      <c r="A189" t="s">
        <v>529</v>
      </c>
      <c r="B189" t="str">
        <f>VLOOKUP(A189,classifications!A$3:C$336,3,FALSE)</f>
        <v>Predominantly Urban</v>
      </c>
      <c r="D189" s="12">
        <f>VLOOKUP($A189,Sheet1!$B$5:$AZ$428,2,FALSE)</f>
        <v>125409</v>
      </c>
      <c r="E189" s="12">
        <f>VLOOKUP($A189,Sheet1!$B$5:$AZ$428,3,FALSE)</f>
        <v>379</v>
      </c>
      <c r="F189" s="12">
        <f>VLOOKUP($A189,Sheet1!$B$5:$AZ$428,4,FALSE)</f>
        <v>398</v>
      </c>
      <c r="G189" s="12">
        <f>VLOOKUP($A189,Sheet1!$B$5:$AZ$428,5,FALSE)</f>
        <v>4362</v>
      </c>
      <c r="H189" s="12">
        <f>VLOOKUP($A189,Sheet1!$B$5:$AZ$428,6,FALSE)</f>
        <v>4316</v>
      </c>
      <c r="I189" s="12">
        <f>VLOOKUP($A189,Sheet1!$B$5:$AZ$428,7,FALSE)</f>
        <v>125867</v>
      </c>
      <c r="J189" s="12">
        <f>VLOOKUP($A189,Sheet1!$B$5:$AZ$428,8,FALSE)</f>
        <v>257</v>
      </c>
      <c r="K189" s="12">
        <f>VLOOKUP($A189,Sheet1!$B$5:$AZ$428,9,FALSE)</f>
        <v>278</v>
      </c>
      <c r="L189" s="12">
        <f>VLOOKUP($A189,Sheet1!$B$5:$AZ$428,10,FALSE)</f>
        <v>4774</v>
      </c>
      <c r="M189" s="12">
        <f>VLOOKUP($A189,Sheet1!$B$5:$AZ$428,11,FALSE)</f>
        <v>4786</v>
      </c>
      <c r="N189" s="12">
        <f>VLOOKUP($A189,Sheet1!$B$5:$AZ$428,12,FALSE)</f>
        <v>126118</v>
      </c>
      <c r="O189" s="12">
        <f>VLOOKUP($A189,Sheet1!$B$5:$AZ$428,13,FALSE)</f>
        <v>269</v>
      </c>
      <c r="P189" s="12">
        <f>VLOOKUP($A189,Sheet1!$B$5:$AZ$428,14,FALSE)</f>
        <v>298</v>
      </c>
      <c r="Q189" s="12">
        <f>VLOOKUP($A189,Sheet1!$B$5:$AZ$428,15,FALSE)</f>
        <v>4407</v>
      </c>
      <c r="R189" s="12">
        <f>VLOOKUP($A189,Sheet1!$B$5:$AZ$428,16,FALSE)</f>
        <v>4580</v>
      </c>
      <c r="S189" s="12">
        <f>VLOOKUP($A189,Sheet1!$B$5:$AZ$428,17,FALSE)</f>
        <v>126309</v>
      </c>
      <c r="T189" s="12">
        <f>VLOOKUP($A189,Sheet1!$B$5:$AZ$428,18,FALSE)</f>
        <v>299</v>
      </c>
      <c r="U189" s="12">
        <f>VLOOKUP($A189,Sheet1!$B$5:$AZ$428,19,FALSE)</f>
        <v>273</v>
      </c>
      <c r="V189" s="12">
        <f>VLOOKUP($A189,Sheet1!$B$5:$AZ$428,20,FALSE)</f>
        <v>4470</v>
      </c>
      <c r="W189" s="12">
        <f>VLOOKUP($A189,Sheet1!$B$5:$AZ$428,21,FALSE)</f>
        <v>4773</v>
      </c>
      <c r="X189" s="12">
        <f>VLOOKUP($A189,Sheet1!$B$5:$AZ$428,22,FALSE)</f>
        <v>126603</v>
      </c>
      <c r="Y189" s="12">
        <f>VLOOKUP($A189,Sheet1!$B$5:$AZ$428,23,FALSE)</f>
        <v>420</v>
      </c>
      <c r="Z189" s="12">
        <f>VLOOKUP($A189,Sheet1!$B$5:$AZ$428,24,FALSE)</f>
        <v>286</v>
      </c>
      <c r="AA189" s="12">
        <f>VLOOKUP($A189,Sheet1!$B$5:$AZ$428,25,FALSE)</f>
        <v>4642</v>
      </c>
      <c r="AB189" s="12">
        <f>VLOOKUP($A189,Sheet1!$B$5:$AZ$428,26,FALSE)</f>
        <v>4729</v>
      </c>
      <c r="AC189" s="12">
        <f>VLOOKUP($A189,Sheet1!$B$5:$AZ$428,27,FALSE)</f>
        <v>127674</v>
      </c>
      <c r="AD189" s="12">
        <f>VLOOKUP($A189,Sheet1!$B$5:$AZ$428,28,FALSE)</f>
        <v>502</v>
      </c>
      <c r="AE189" s="12">
        <f>VLOOKUP($A189,Sheet1!$B$5:$AZ$428,29,FALSE)</f>
        <v>241</v>
      </c>
      <c r="AF189" s="12">
        <f>VLOOKUP($A189,Sheet1!$B$5:$AZ$428,30,FALSE)</f>
        <v>4960</v>
      </c>
      <c r="AG189" s="12">
        <f>VLOOKUP($A189,Sheet1!$B$5:$AZ$428,31,FALSE)</f>
        <v>4576</v>
      </c>
      <c r="AH189" s="12">
        <f>VLOOKUP($A189,Sheet1!$B$5:$AZ$428,32,FALSE)</f>
        <v>128659</v>
      </c>
      <c r="AI189" s="12">
        <f>VLOOKUP($A189,Sheet1!$B$5:$AZ$428,33,FALSE)</f>
        <v>383</v>
      </c>
      <c r="AJ189" s="12">
        <f>VLOOKUP($A189,Sheet1!$B$5:$AZ$428,34,FALSE)</f>
        <v>256</v>
      </c>
      <c r="AK189" s="12">
        <f>VLOOKUP($A189,Sheet1!$B$5:$AZ$428,35,FALSE)</f>
        <v>6103</v>
      </c>
      <c r="AL189" s="12">
        <f>VLOOKUP($A189,Sheet1!$B$5:$AZ$428,36,FALSE)</f>
        <v>5576</v>
      </c>
      <c r="AM189" s="12">
        <f>VLOOKUP($A189,Sheet1!$B$5:$AZ$428,37,FALSE)</f>
        <v>128902</v>
      </c>
      <c r="AN189" s="12">
        <f>VLOOKUP($A189,Sheet1!$B$5:$AZ$428,38,FALSE)</f>
        <v>431</v>
      </c>
      <c r="AO189" s="12">
        <f>VLOOKUP($A189,Sheet1!$B$5:$AZ$428,39,FALSE)</f>
        <v>367</v>
      </c>
      <c r="AP189" s="12">
        <f>VLOOKUP($A189,Sheet1!$B$5:$AZ$428,40,FALSE)</f>
        <v>5730</v>
      </c>
      <c r="AQ189" s="12">
        <f>VLOOKUP($A189,Sheet1!$B$5:$AZ$428,41,FALSE)</f>
        <v>5789</v>
      </c>
      <c r="AR189" s="12">
        <f>VLOOKUP($A189,Sheet1!$B$5:$AZ$428,42,FALSE)</f>
        <v>129883</v>
      </c>
      <c r="AS189" s="12">
        <f>VLOOKUP($A189,Sheet1!$B$5:$AZ$428,43,FALSE)</f>
        <v>404</v>
      </c>
      <c r="AT189" s="12">
        <f>VLOOKUP($A189,Sheet1!$B$5:$AZ$428,44,FALSE)</f>
        <v>394</v>
      </c>
      <c r="AU189" s="12">
        <f>VLOOKUP($A189,Sheet1!$B$5:$AZ$428,45,FALSE)</f>
        <v>6407</v>
      </c>
      <c r="AV189" s="12">
        <f>VLOOKUP($A189,Sheet1!$B$5:$AZ$428,46,FALSE)</f>
        <v>5654</v>
      </c>
      <c r="AW189" s="12">
        <f>VLOOKUP($A189,Sheet1!$B$5:$AZ$428,47,FALSE)</f>
        <v>130373</v>
      </c>
      <c r="AX189" s="12">
        <f>VLOOKUP($A189,Sheet1!$B$5:$AZ$428,48,FALSE)</f>
        <v>340</v>
      </c>
      <c r="AY189" s="12">
        <f>VLOOKUP($A189,Sheet1!$B$5:$AZ$428,49,FALSE)</f>
        <v>291</v>
      </c>
      <c r="AZ189" s="12">
        <f>VLOOKUP($A189,Sheet1!$B$5:$AZ$428,50,FALSE)</f>
        <v>5378</v>
      </c>
      <c r="BA189" s="12">
        <f>VLOOKUP($A189,Sheet1!$B$5:$AZ$428,51,FALSE)</f>
        <v>4963</v>
      </c>
      <c r="BB189" s="12">
        <f>VLOOKUP($A189,Sheet1!$B$5:$BB$428,BB$4,FALSE)</f>
        <v>0</v>
      </c>
      <c r="BC189" s="12">
        <f>VLOOKUP($A189,Sheet1!$B$5:$BB$428,BC$4,FALSE)</f>
        <v>0</v>
      </c>
      <c r="BD189" s="12" t="e">
        <f>VLOOKUP($A189,Sheet1!$B$5:$BB$428,BD$4,FALSE)</f>
        <v>#REF!</v>
      </c>
      <c r="BE189" s="12" t="e">
        <f>VLOOKUP($A189,Sheet1!$B$5:$BB$428,BE$4,FALSE)</f>
        <v>#REF!</v>
      </c>
      <c r="BF189" s="12" t="e">
        <f>VLOOKUP($A189,Sheet1!$B$5:$BB$428,BF$4,FALSE)</f>
        <v>#REF!</v>
      </c>
      <c r="BG189" s="12" t="e">
        <f>VLOOKUP($A189,Sheet1!$B$5:$BB$428,BG$4,FALSE)</f>
        <v>#REF!</v>
      </c>
      <c r="BH189" s="12" t="e">
        <f>VLOOKUP($A189,Sheet1!$B$5:$BB$428,BH$4,FALSE)</f>
        <v>#REF!</v>
      </c>
      <c r="BI189" s="12" t="e">
        <f>VLOOKUP($A189,Sheet1!$B$5:$BB$428,BI$4,FALSE)</f>
        <v>#REF!</v>
      </c>
      <c r="BJ189" s="12" t="e">
        <f>VLOOKUP($A189,Sheet1!$B$5:$BB$428,BJ$4,FALSE)</f>
        <v>#REF!</v>
      </c>
      <c r="BK189" s="12" t="e">
        <f>VLOOKUP($A189,Sheet1!$B$5:$BB$428,BK$4,FALSE)</f>
        <v>#REF!</v>
      </c>
      <c r="BL189" s="12" t="e">
        <f>VLOOKUP($A189,Sheet1!$B$5:$BB$428,BL$4,FALSE)</f>
        <v>#REF!</v>
      </c>
      <c r="BM189" s="12" t="e">
        <f>VLOOKUP($A189,Sheet1!$B$5:$BB$428,BM$4,FALSE)</f>
        <v>#REF!</v>
      </c>
      <c r="BN189" s="12" t="e">
        <f>VLOOKUP($A189,Sheet1!$B$5:$BB$428,BN$4,FALSE)</f>
        <v>#REF!</v>
      </c>
      <c r="BO189" s="12" t="e">
        <f>VLOOKUP($A189,Sheet1!$B$5:$BB$428,BO$4,FALSE)</f>
        <v>#REF!</v>
      </c>
      <c r="BP189" s="12" t="e">
        <f>VLOOKUP($A189,Sheet1!$B$5:$BB$428,BP$4,FALSE)</f>
        <v>#REF!</v>
      </c>
      <c r="BQ189" s="12" t="e">
        <f>VLOOKUP($A189,Sheet1!$B$5:$BB$428,BQ$4,FALSE)</f>
        <v>#REF!</v>
      </c>
      <c r="BR189" s="12" t="e">
        <f>VLOOKUP($A189,Sheet1!$B$5:$BB$428,BR$4,FALSE)</f>
        <v>#REF!</v>
      </c>
      <c r="BS189" s="12" t="e">
        <f>VLOOKUP($A189,Sheet1!$B$5:$BB$428,BS$4,FALSE)</f>
        <v>#REF!</v>
      </c>
      <c r="BT189" s="12" t="e">
        <f>VLOOKUP($A189,Sheet1!$B$5:$BB$428,BT$4,FALSE)</f>
        <v>#REF!</v>
      </c>
      <c r="BU189" s="12" t="e">
        <f>VLOOKUP($A189,Sheet1!$B$5:$BB$428,BU$4,FALSE)</f>
        <v>#REF!</v>
      </c>
    </row>
    <row r="190" spans="1:73" x14ac:dyDescent="0.3">
      <c r="A190" t="s">
        <v>531</v>
      </c>
      <c r="B190" t="str">
        <f>VLOOKUP(A190,classifications!A$3:C$336,3,FALSE)</f>
        <v>Predominantly Urban</v>
      </c>
      <c r="D190" s="12">
        <f>VLOOKUP($A190,Sheet1!$B$5:$AZ$428,2,FALSE)</f>
        <v>55979</v>
      </c>
      <c r="E190" s="12">
        <f>VLOOKUP($A190,Sheet1!$B$5:$AZ$428,3,FALSE)</f>
        <v>365</v>
      </c>
      <c r="F190" s="12">
        <f>VLOOKUP($A190,Sheet1!$B$5:$AZ$428,4,FALSE)</f>
        <v>140</v>
      </c>
      <c r="G190" s="12">
        <f>VLOOKUP($A190,Sheet1!$B$5:$AZ$428,5,FALSE)</f>
        <v>4555</v>
      </c>
      <c r="H190" s="12">
        <f>VLOOKUP($A190,Sheet1!$B$5:$AZ$428,6,FALSE)</f>
        <v>4138</v>
      </c>
      <c r="I190" s="12">
        <f>VLOOKUP($A190,Sheet1!$B$5:$AZ$428,7,FALSE)</f>
        <v>56110</v>
      </c>
      <c r="J190" s="12">
        <f>VLOOKUP($A190,Sheet1!$B$5:$AZ$428,8,FALSE)</f>
        <v>249</v>
      </c>
      <c r="K190" s="12">
        <f>VLOOKUP($A190,Sheet1!$B$5:$AZ$428,9,FALSE)</f>
        <v>220</v>
      </c>
      <c r="L190" s="12">
        <f>VLOOKUP($A190,Sheet1!$B$5:$AZ$428,10,FALSE)</f>
        <v>4756</v>
      </c>
      <c r="M190" s="12">
        <f>VLOOKUP($A190,Sheet1!$B$5:$AZ$428,11,FALSE)</f>
        <v>4743</v>
      </c>
      <c r="N190" s="12">
        <f>VLOOKUP($A190,Sheet1!$B$5:$AZ$428,12,FALSE)</f>
        <v>56282</v>
      </c>
      <c r="O190" s="12">
        <f>VLOOKUP($A190,Sheet1!$B$5:$AZ$428,13,FALSE)</f>
        <v>218</v>
      </c>
      <c r="P190" s="12">
        <f>VLOOKUP($A190,Sheet1!$B$5:$AZ$428,14,FALSE)</f>
        <v>134</v>
      </c>
      <c r="Q190" s="12">
        <f>VLOOKUP($A190,Sheet1!$B$5:$AZ$428,15,FALSE)</f>
        <v>4559</v>
      </c>
      <c r="R190" s="12">
        <f>VLOOKUP($A190,Sheet1!$B$5:$AZ$428,16,FALSE)</f>
        <v>4520</v>
      </c>
      <c r="S190" s="12">
        <f>VLOOKUP($A190,Sheet1!$B$5:$AZ$428,17,FALSE)</f>
        <v>56060</v>
      </c>
      <c r="T190" s="12">
        <f>VLOOKUP($A190,Sheet1!$B$5:$AZ$428,18,FALSE)</f>
        <v>238</v>
      </c>
      <c r="U190" s="12">
        <f>VLOOKUP($A190,Sheet1!$B$5:$AZ$428,19,FALSE)</f>
        <v>127</v>
      </c>
      <c r="V190" s="12">
        <f>VLOOKUP($A190,Sheet1!$B$5:$AZ$428,20,FALSE)</f>
        <v>4390</v>
      </c>
      <c r="W190" s="12">
        <f>VLOOKUP($A190,Sheet1!$B$5:$AZ$428,21,FALSE)</f>
        <v>4705</v>
      </c>
      <c r="X190" s="12">
        <f>VLOOKUP($A190,Sheet1!$B$5:$AZ$428,22,FALSE)</f>
        <v>55984</v>
      </c>
      <c r="Y190" s="12">
        <f>VLOOKUP($A190,Sheet1!$B$5:$AZ$428,23,FALSE)</f>
        <v>275</v>
      </c>
      <c r="Z190" s="12">
        <f>VLOOKUP($A190,Sheet1!$B$5:$AZ$428,24,FALSE)</f>
        <v>126</v>
      </c>
      <c r="AA190" s="12">
        <f>VLOOKUP($A190,Sheet1!$B$5:$AZ$428,25,FALSE)</f>
        <v>4591</v>
      </c>
      <c r="AB190" s="12">
        <f>VLOOKUP($A190,Sheet1!$B$5:$AZ$428,26,FALSE)</f>
        <v>4774</v>
      </c>
      <c r="AC190" s="12">
        <f>VLOOKUP($A190,Sheet1!$B$5:$AZ$428,27,FALSE)</f>
        <v>55991</v>
      </c>
      <c r="AD190" s="12">
        <f>VLOOKUP($A190,Sheet1!$B$5:$AZ$428,28,FALSE)</f>
        <v>335</v>
      </c>
      <c r="AE190" s="12">
        <f>VLOOKUP($A190,Sheet1!$B$5:$AZ$428,29,FALSE)</f>
        <v>118</v>
      </c>
      <c r="AF190" s="12">
        <f>VLOOKUP($A190,Sheet1!$B$5:$AZ$428,30,FALSE)</f>
        <v>4437</v>
      </c>
      <c r="AG190" s="12">
        <f>VLOOKUP($A190,Sheet1!$B$5:$AZ$428,31,FALSE)</f>
        <v>4648</v>
      </c>
      <c r="AH190" s="12">
        <f>VLOOKUP($A190,Sheet1!$B$5:$AZ$428,32,FALSE)</f>
        <v>57035</v>
      </c>
      <c r="AI190" s="12">
        <f>VLOOKUP($A190,Sheet1!$B$5:$AZ$428,33,FALSE)</f>
        <v>285</v>
      </c>
      <c r="AJ190" s="12">
        <f>VLOOKUP($A190,Sheet1!$B$5:$AZ$428,34,FALSE)</f>
        <v>107</v>
      </c>
      <c r="AK190" s="12">
        <f>VLOOKUP($A190,Sheet1!$B$5:$AZ$428,35,FALSE)</f>
        <v>5369</v>
      </c>
      <c r="AL190" s="12">
        <f>VLOOKUP($A190,Sheet1!$B$5:$AZ$428,36,FALSE)</f>
        <v>4502</v>
      </c>
      <c r="AM190" s="12">
        <f>VLOOKUP($A190,Sheet1!$B$5:$AZ$428,37,FALSE)</f>
        <v>57056</v>
      </c>
      <c r="AN190" s="12">
        <f>VLOOKUP($A190,Sheet1!$B$5:$AZ$428,38,FALSE)</f>
        <v>299</v>
      </c>
      <c r="AO190" s="12">
        <f>VLOOKUP($A190,Sheet1!$B$5:$AZ$428,39,FALSE)</f>
        <v>158</v>
      </c>
      <c r="AP190" s="12">
        <f>VLOOKUP($A190,Sheet1!$B$5:$AZ$428,40,FALSE)</f>
        <v>5249</v>
      </c>
      <c r="AQ190" s="12">
        <f>VLOOKUP($A190,Sheet1!$B$5:$AZ$428,41,FALSE)</f>
        <v>5367</v>
      </c>
      <c r="AR190" s="12">
        <f>VLOOKUP($A190,Sheet1!$B$5:$AZ$428,42,FALSE)</f>
        <v>57015</v>
      </c>
      <c r="AS190" s="12">
        <f>VLOOKUP($A190,Sheet1!$B$5:$AZ$428,43,FALSE)</f>
        <v>325</v>
      </c>
      <c r="AT190" s="12">
        <f>VLOOKUP($A190,Sheet1!$B$5:$AZ$428,44,FALSE)</f>
        <v>121</v>
      </c>
      <c r="AU190" s="12">
        <f>VLOOKUP($A190,Sheet1!$B$5:$AZ$428,45,FALSE)</f>
        <v>5378</v>
      </c>
      <c r="AV190" s="12">
        <f>VLOOKUP($A190,Sheet1!$B$5:$AZ$428,46,FALSE)</f>
        <v>5548</v>
      </c>
      <c r="AW190" s="12">
        <f>VLOOKUP($A190,Sheet1!$B$5:$AZ$428,47,FALSE)</f>
        <v>57313</v>
      </c>
      <c r="AX190" s="12">
        <f>VLOOKUP($A190,Sheet1!$B$5:$AZ$428,48,FALSE)</f>
        <v>344</v>
      </c>
      <c r="AY190" s="12">
        <f>VLOOKUP($A190,Sheet1!$B$5:$AZ$428,49,FALSE)</f>
        <v>78</v>
      </c>
      <c r="AZ190" s="12">
        <f>VLOOKUP($A190,Sheet1!$B$5:$AZ$428,50,FALSE)</f>
        <v>4771</v>
      </c>
      <c r="BA190" s="12">
        <f>VLOOKUP($A190,Sheet1!$B$5:$AZ$428,51,FALSE)</f>
        <v>4585</v>
      </c>
      <c r="BB190" s="12">
        <f>VLOOKUP($A190,Sheet1!$B$5:$BB$428,BB$4,FALSE)</f>
        <v>0</v>
      </c>
      <c r="BC190" s="12">
        <f>VLOOKUP($A190,Sheet1!$B$5:$BB$428,BC$4,FALSE)</f>
        <v>0</v>
      </c>
      <c r="BD190" s="12" t="e">
        <f>VLOOKUP($A190,Sheet1!$B$5:$BB$428,BD$4,FALSE)</f>
        <v>#REF!</v>
      </c>
      <c r="BE190" s="12" t="e">
        <f>VLOOKUP($A190,Sheet1!$B$5:$BB$428,BE$4,FALSE)</f>
        <v>#REF!</v>
      </c>
      <c r="BF190" s="12" t="e">
        <f>VLOOKUP($A190,Sheet1!$B$5:$BB$428,BF$4,FALSE)</f>
        <v>#REF!</v>
      </c>
      <c r="BG190" s="12" t="e">
        <f>VLOOKUP($A190,Sheet1!$B$5:$BB$428,BG$4,FALSE)</f>
        <v>#REF!</v>
      </c>
      <c r="BH190" s="12" t="e">
        <f>VLOOKUP($A190,Sheet1!$B$5:$BB$428,BH$4,FALSE)</f>
        <v>#REF!</v>
      </c>
      <c r="BI190" s="12" t="e">
        <f>VLOOKUP($A190,Sheet1!$B$5:$BB$428,BI$4,FALSE)</f>
        <v>#REF!</v>
      </c>
      <c r="BJ190" s="12" t="e">
        <f>VLOOKUP($A190,Sheet1!$B$5:$BB$428,BJ$4,FALSE)</f>
        <v>#REF!</v>
      </c>
      <c r="BK190" s="12" t="e">
        <f>VLOOKUP($A190,Sheet1!$B$5:$BB$428,BK$4,FALSE)</f>
        <v>#REF!</v>
      </c>
      <c r="BL190" s="12" t="e">
        <f>VLOOKUP($A190,Sheet1!$B$5:$BB$428,BL$4,FALSE)</f>
        <v>#REF!</v>
      </c>
      <c r="BM190" s="12" t="e">
        <f>VLOOKUP($A190,Sheet1!$B$5:$BB$428,BM$4,FALSE)</f>
        <v>#REF!</v>
      </c>
      <c r="BN190" s="12" t="e">
        <f>VLOOKUP($A190,Sheet1!$B$5:$BB$428,BN$4,FALSE)</f>
        <v>#REF!</v>
      </c>
      <c r="BO190" s="12" t="e">
        <f>VLOOKUP($A190,Sheet1!$B$5:$BB$428,BO$4,FALSE)</f>
        <v>#REF!</v>
      </c>
      <c r="BP190" s="12" t="e">
        <f>VLOOKUP($A190,Sheet1!$B$5:$BB$428,BP$4,FALSE)</f>
        <v>#REF!</v>
      </c>
      <c r="BQ190" s="12" t="e">
        <f>VLOOKUP($A190,Sheet1!$B$5:$BB$428,BQ$4,FALSE)</f>
        <v>#REF!</v>
      </c>
      <c r="BR190" s="12" t="e">
        <f>VLOOKUP($A190,Sheet1!$B$5:$BB$428,BR$4,FALSE)</f>
        <v>#REF!</v>
      </c>
      <c r="BS190" s="12" t="e">
        <f>VLOOKUP($A190,Sheet1!$B$5:$BB$428,BS$4,FALSE)</f>
        <v>#REF!</v>
      </c>
      <c r="BT190" s="12" t="e">
        <f>VLOOKUP($A190,Sheet1!$B$5:$BB$428,BT$4,FALSE)</f>
        <v>#REF!</v>
      </c>
      <c r="BU190" s="12" t="e">
        <f>VLOOKUP($A190,Sheet1!$B$5:$BB$428,BU$4,FALSE)</f>
        <v>#REF!</v>
      </c>
    </row>
    <row r="191" spans="1:73" x14ac:dyDescent="0.3">
      <c r="A191" t="s">
        <v>533</v>
      </c>
      <c r="B191" t="str">
        <f>VLOOKUP(A191,classifications!A$3:C$336,3,FALSE)</f>
        <v>Predominantly Urban</v>
      </c>
      <c r="D191" s="12">
        <f>VLOOKUP($A191,Sheet1!$B$5:$AZ$428,2,FALSE)</f>
        <v>225157</v>
      </c>
      <c r="E191" s="12">
        <f>VLOOKUP($A191,Sheet1!$B$5:$AZ$428,3,FALSE)</f>
        <v>1290</v>
      </c>
      <c r="F191" s="12">
        <f>VLOOKUP($A191,Sheet1!$B$5:$AZ$428,4,FALSE)</f>
        <v>634</v>
      </c>
      <c r="G191" s="12">
        <f>VLOOKUP($A191,Sheet1!$B$5:$AZ$428,5,FALSE)</f>
        <v>5837</v>
      </c>
      <c r="H191" s="12">
        <f>VLOOKUP($A191,Sheet1!$B$5:$AZ$428,6,FALSE)</f>
        <v>6620</v>
      </c>
      <c r="I191" s="12">
        <f>VLOOKUP($A191,Sheet1!$B$5:$AZ$428,7,FALSE)</f>
        <v>225734</v>
      </c>
      <c r="J191" s="12">
        <f>VLOOKUP($A191,Sheet1!$B$5:$AZ$428,8,FALSE)</f>
        <v>1089</v>
      </c>
      <c r="K191" s="12">
        <f>VLOOKUP($A191,Sheet1!$B$5:$AZ$428,9,FALSE)</f>
        <v>542</v>
      </c>
      <c r="L191" s="12">
        <f>VLOOKUP($A191,Sheet1!$B$5:$AZ$428,10,FALSE)</f>
        <v>6177</v>
      </c>
      <c r="M191" s="12">
        <f>VLOOKUP($A191,Sheet1!$B$5:$AZ$428,11,FALSE)</f>
        <v>7438</v>
      </c>
      <c r="N191" s="12">
        <f>VLOOKUP($A191,Sheet1!$B$5:$AZ$428,12,FALSE)</f>
        <v>226966</v>
      </c>
      <c r="O191" s="12">
        <f>VLOOKUP($A191,Sheet1!$B$5:$AZ$428,13,FALSE)</f>
        <v>1111</v>
      </c>
      <c r="P191" s="12">
        <f>VLOOKUP($A191,Sheet1!$B$5:$AZ$428,14,FALSE)</f>
        <v>628</v>
      </c>
      <c r="Q191" s="12">
        <f>VLOOKUP($A191,Sheet1!$B$5:$AZ$428,15,FALSE)</f>
        <v>6308</v>
      </c>
      <c r="R191" s="12">
        <f>VLOOKUP($A191,Sheet1!$B$5:$AZ$428,16,FALSE)</f>
        <v>6932</v>
      </c>
      <c r="S191" s="12">
        <f>VLOOKUP($A191,Sheet1!$B$5:$AZ$428,17,FALSE)</f>
        <v>228182</v>
      </c>
      <c r="T191" s="12">
        <f>VLOOKUP($A191,Sheet1!$B$5:$AZ$428,18,FALSE)</f>
        <v>1174</v>
      </c>
      <c r="U191" s="12">
        <f>VLOOKUP($A191,Sheet1!$B$5:$AZ$428,19,FALSE)</f>
        <v>602</v>
      </c>
      <c r="V191" s="12">
        <f>VLOOKUP($A191,Sheet1!$B$5:$AZ$428,20,FALSE)</f>
        <v>6896</v>
      </c>
      <c r="W191" s="12">
        <f>VLOOKUP($A191,Sheet1!$B$5:$AZ$428,21,FALSE)</f>
        <v>7529</v>
      </c>
      <c r="X191" s="12">
        <f>VLOOKUP($A191,Sheet1!$B$5:$AZ$428,22,FALSE)</f>
        <v>230197</v>
      </c>
      <c r="Y191" s="12">
        <f>VLOOKUP($A191,Sheet1!$B$5:$AZ$428,23,FALSE)</f>
        <v>1519</v>
      </c>
      <c r="Z191" s="12">
        <f>VLOOKUP($A191,Sheet1!$B$5:$AZ$428,24,FALSE)</f>
        <v>548</v>
      </c>
      <c r="AA191" s="12">
        <f>VLOOKUP($A191,Sheet1!$B$5:$AZ$428,25,FALSE)</f>
        <v>7019</v>
      </c>
      <c r="AB191" s="12">
        <f>VLOOKUP($A191,Sheet1!$B$5:$AZ$428,26,FALSE)</f>
        <v>7136</v>
      </c>
      <c r="AC191" s="12">
        <f>VLOOKUP($A191,Sheet1!$B$5:$AZ$428,27,FALSE)</f>
        <v>232349</v>
      </c>
      <c r="AD191" s="12">
        <f>VLOOKUP($A191,Sheet1!$B$5:$AZ$428,28,FALSE)</f>
        <v>2219</v>
      </c>
      <c r="AE191" s="12">
        <f>VLOOKUP($A191,Sheet1!$B$5:$AZ$428,29,FALSE)</f>
        <v>521</v>
      </c>
      <c r="AF191" s="12">
        <f>VLOOKUP($A191,Sheet1!$B$5:$AZ$428,30,FALSE)</f>
        <v>6619</v>
      </c>
      <c r="AG191" s="12">
        <f>VLOOKUP($A191,Sheet1!$B$5:$AZ$428,31,FALSE)</f>
        <v>7375</v>
      </c>
      <c r="AH191" s="12">
        <f>VLOOKUP($A191,Sheet1!$B$5:$AZ$428,32,FALSE)</f>
        <v>233759</v>
      </c>
      <c r="AI191" s="12">
        <f>VLOOKUP($A191,Sheet1!$B$5:$AZ$428,33,FALSE)</f>
        <v>1423</v>
      </c>
      <c r="AJ191" s="12">
        <f>VLOOKUP($A191,Sheet1!$B$5:$AZ$428,34,FALSE)</f>
        <v>512</v>
      </c>
      <c r="AK191" s="12">
        <f>VLOOKUP($A191,Sheet1!$B$5:$AZ$428,35,FALSE)</f>
        <v>7844</v>
      </c>
      <c r="AL191" s="12">
        <f>VLOOKUP($A191,Sheet1!$B$5:$AZ$428,36,FALSE)</f>
        <v>8546</v>
      </c>
      <c r="AM191" s="12">
        <f>VLOOKUP($A191,Sheet1!$B$5:$AZ$428,37,FALSE)</f>
        <v>235623</v>
      </c>
      <c r="AN191" s="12">
        <f>VLOOKUP($A191,Sheet1!$B$5:$AZ$428,38,FALSE)</f>
        <v>1598</v>
      </c>
      <c r="AO191" s="12">
        <f>VLOOKUP($A191,Sheet1!$B$5:$AZ$428,39,FALSE)</f>
        <v>507</v>
      </c>
      <c r="AP191" s="12">
        <f>VLOOKUP($A191,Sheet1!$B$5:$AZ$428,40,FALSE)</f>
        <v>7993</v>
      </c>
      <c r="AQ191" s="12">
        <f>VLOOKUP($A191,Sheet1!$B$5:$AZ$428,41,FALSE)</f>
        <v>8378</v>
      </c>
      <c r="AR191" s="12">
        <f>VLOOKUP($A191,Sheet1!$B$5:$AZ$428,42,FALSE)</f>
        <v>237110</v>
      </c>
      <c r="AS191" s="12">
        <f>VLOOKUP($A191,Sheet1!$B$5:$AZ$428,43,FALSE)</f>
        <v>1596</v>
      </c>
      <c r="AT191" s="12">
        <f>VLOOKUP($A191,Sheet1!$B$5:$AZ$428,44,FALSE)</f>
        <v>364</v>
      </c>
      <c r="AU191" s="12">
        <f>VLOOKUP($A191,Sheet1!$B$5:$AZ$428,45,FALSE)</f>
        <v>8507</v>
      </c>
      <c r="AV191" s="12">
        <f>VLOOKUP($A191,Sheet1!$B$5:$AZ$428,46,FALSE)</f>
        <v>9349</v>
      </c>
      <c r="AW191" s="12">
        <f>VLOOKUP($A191,Sheet1!$B$5:$AZ$428,47,FALSE)</f>
        <v>237628</v>
      </c>
      <c r="AX191" s="12">
        <f>VLOOKUP($A191,Sheet1!$B$5:$AZ$428,48,FALSE)</f>
        <v>1425</v>
      </c>
      <c r="AY191" s="12">
        <f>VLOOKUP($A191,Sheet1!$B$5:$AZ$428,49,FALSE)</f>
        <v>520</v>
      </c>
      <c r="AZ191" s="12">
        <f>VLOOKUP($A191,Sheet1!$B$5:$AZ$428,50,FALSE)</f>
        <v>6802</v>
      </c>
      <c r="BA191" s="12">
        <f>VLOOKUP($A191,Sheet1!$B$5:$AZ$428,51,FALSE)</f>
        <v>7935</v>
      </c>
      <c r="BB191" s="12">
        <f>VLOOKUP($A191,Sheet1!$B$5:$BB$428,BB$4,FALSE)</f>
        <v>0</v>
      </c>
      <c r="BC191" s="12">
        <f>VLOOKUP($A191,Sheet1!$B$5:$BB$428,BC$4,FALSE)</f>
        <v>0</v>
      </c>
      <c r="BD191" s="12" t="e">
        <f>VLOOKUP($A191,Sheet1!$B$5:$BB$428,BD$4,FALSE)</f>
        <v>#REF!</v>
      </c>
      <c r="BE191" s="12" t="e">
        <f>VLOOKUP($A191,Sheet1!$B$5:$BB$428,BE$4,FALSE)</f>
        <v>#REF!</v>
      </c>
      <c r="BF191" s="12" t="e">
        <f>VLOOKUP($A191,Sheet1!$B$5:$BB$428,BF$4,FALSE)</f>
        <v>#REF!</v>
      </c>
      <c r="BG191" s="12" t="e">
        <f>VLOOKUP($A191,Sheet1!$B$5:$BB$428,BG$4,FALSE)</f>
        <v>#REF!</v>
      </c>
      <c r="BH191" s="12" t="e">
        <f>VLOOKUP($A191,Sheet1!$B$5:$BB$428,BH$4,FALSE)</f>
        <v>#REF!</v>
      </c>
      <c r="BI191" s="12" t="e">
        <f>VLOOKUP($A191,Sheet1!$B$5:$BB$428,BI$4,FALSE)</f>
        <v>#REF!</v>
      </c>
      <c r="BJ191" s="12" t="e">
        <f>VLOOKUP($A191,Sheet1!$B$5:$BB$428,BJ$4,FALSE)</f>
        <v>#REF!</v>
      </c>
      <c r="BK191" s="12" t="e">
        <f>VLOOKUP($A191,Sheet1!$B$5:$BB$428,BK$4,FALSE)</f>
        <v>#REF!</v>
      </c>
      <c r="BL191" s="12" t="e">
        <f>VLOOKUP($A191,Sheet1!$B$5:$BB$428,BL$4,FALSE)</f>
        <v>#REF!</v>
      </c>
      <c r="BM191" s="12" t="e">
        <f>VLOOKUP($A191,Sheet1!$B$5:$BB$428,BM$4,FALSE)</f>
        <v>#REF!</v>
      </c>
      <c r="BN191" s="12" t="e">
        <f>VLOOKUP($A191,Sheet1!$B$5:$BB$428,BN$4,FALSE)</f>
        <v>#REF!</v>
      </c>
      <c r="BO191" s="12" t="e">
        <f>VLOOKUP($A191,Sheet1!$B$5:$BB$428,BO$4,FALSE)</f>
        <v>#REF!</v>
      </c>
      <c r="BP191" s="12" t="e">
        <f>VLOOKUP($A191,Sheet1!$B$5:$BB$428,BP$4,FALSE)</f>
        <v>#REF!</v>
      </c>
      <c r="BQ191" s="12" t="e">
        <f>VLOOKUP($A191,Sheet1!$B$5:$BB$428,BQ$4,FALSE)</f>
        <v>#REF!</v>
      </c>
      <c r="BR191" s="12" t="e">
        <f>VLOOKUP($A191,Sheet1!$B$5:$BB$428,BR$4,FALSE)</f>
        <v>#REF!</v>
      </c>
      <c r="BS191" s="12" t="e">
        <f>VLOOKUP($A191,Sheet1!$B$5:$BB$428,BS$4,FALSE)</f>
        <v>#REF!</v>
      </c>
      <c r="BT191" s="12" t="e">
        <f>VLOOKUP($A191,Sheet1!$B$5:$BB$428,BT$4,FALSE)</f>
        <v>#REF!</v>
      </c>
      <c r="BU191" s="12" t="e">
        <f>VLOOKUP($A191,Sheet1!$B$5:$BB$428,BU$4,FALSE)</f>
        <v>#REF!</v>
      </c>
    </row>
    <row r="192" spans="1:73" x14ac:dyDescent="0.3">
      <c r="A192" t="s">
        <v>537</v>
      </c>
      <c r="B192" t="str">
        <f>VLOOKUP(A192,classifications!A$3:C$336,3,FALSE)</f>
        <v>Predominantly Urban</v>
      </c>
      <c r="D192" s="12">
        <f>VLOOKUP($A192,Sheet1!$B$5:$AZ$428,2,FALSE)</f>
        <v>150245</v>
      </c>
      <c r="E192" s="12">
        <f>VLOOKUP($A192,Sheet1!$B$5:$AZ$428,3,FALSE)</f>
        <v>5853</v>
      </c>
      <c r="F192" s="12">
        <f>VLOOKUP($A192,Sheet1!$B$5:$AZ$428,4,FALSE)</f>
        <v>3751</v>
      </c>
      <c r="G192" s="12">
        <f>VLOOKUP($A192,Sheet1!$B$5:$AZ$428,5,FALSE)</f>
        <v>15378</v>
      </c>
      <c r="H192" s="12">
        <f>VLOOKUP($A192,Sheet1!$B$5:$AZ$428,6,FALSE)</f>
        <v>16694</v>
      </c>
      <c r="I192" s="12">
        <f>VLOOKUP($A192,Sheet1!$B$5:$AZ$428,7,FALSE)</f>
        <v>151477</v>
      </c>
      <c r="J192" s="12">
        <f>VLOOKUP($A192,Sheet1!$B$5:$AZ$428,8,FALSE)</f>
        <v>5315</v>
      </c>
      <c r="K192" s="12">
        <f>VLOOKUP($A192,Sheet1!$B$5:$AZ$428,9,FALSE)</f>
        <v>4096</v>
      </c>
      <c r="L192" s="12">
        <f>VLOOKUP($A192,Sheet1!$B$5:$AZ$428,10,FALSE)</f>
        <v>15165</v>
      </c>
      <c r="M192" s="12">
        <f>VLOOKUP($A192,Sheet1!$B$5:$AZ$428,11,FALSE)</f>
        <v>16288</v>
      </c>
      <c r="N192" s="12">
        <f>VLOOKUP($A192,Sheet1!$B$5:$AZ$428,12,FALSE)</f>
        <v>152406</v>
      </c>
      <c r="O192" s="12">
        <f>VLOOKUP($A192,Sheet1!$B$5:$AZ$428,13,FALSE)</f>
        <v>4873</v>
      </c>
      <c r="P192" s="12">
        <f>VLOOKUP($A192,Sheet1!$B$5:$AZ$428,14,FALSE)</f>
        <v>3374</v>
      </c>
      <c r="Q192" s="12">
        <f>VLOOKUP($A192,Sheet1!$B$5:$AZ$428,15,FALSE)</f>
        <v>14188</v>
      </c>
      <c r="R192" s="12">
        <f>VLOOKUP($A192,Sheet1!$B$5:$AZ$428,16,FALSE)</f>
        <v>15732</v>
      </c>
      <c r="S192" s="12">
        <f>VLOOKUP($A192,Sheet1!$B$5:$AZ$428,17,FALSE)</f>
        <v>154664</v>
      </c>
      <c r="T192" s="12">
        <f>VLOOKUP($A192,Sheet1!$B$5:$AZ$428,18,FALSE)</f>
        <v>5763</v>
      </c>
      <c r="U192" s="12">
        <f>VLOOKUP($A192,Sheet1!$B$5:$AZ$428,19,FALSE)</f>
        <v>3013</v>
      </c>
      <c r="V192" s="12">
        <f>VLOOKUP($A192,Sheet1!$B$5:$AZ$428,20,FALSE)</f>
        <v>14654</v>
      </c>
      <c r="W192" s="12">
        <f>VLOOKUP($A192,Sheet1!$B$5:$AZ$428,21,FALSE)</f>
        <v>16224</v>
      </c>
      <c r="X192" s="12">
        <f>VLOOKUP($A192,Sheet1!$B$5:$AZ$428,22,FALSE)</f>
        <v>154716</v>
      </c>
      <c r="Y192" s="12">
        <f>VLOOKUP($A192,Sheet1!$B$5:$AZ$428,23,FALSE)</f>
        <v>5988</v>
      </c>
      <c r="Z192" s="12">
        <f>VLOOKUP($A192,Sheet1!$B$5:$AZ$428,24,FALSE)</f>
        <v>3766</v>
      </c>
      <c r="AA192" s="12">
        <f>VLOOKUP($A192,Sheet1!$B$5:$AZ$428,25,FALSE)</f>
        <v>14093</v>
      </c>
      <c r="AB192" s="12">
        <f>VLOOKUP($A192,Sheet1!$B$5:$AZ$428,26,FALSE)</f>
        <v>17168</v>
      </c>
      <c r="AC192" s="12">
        <f>VLOOKUP($A192,Sheet1!$B$5:$AZ$428,27,FALSE)</f>
        <v>155292</v>
      </c>
      <c r="AD192" s="12">
        <f>VLOOKUP($A192,Sheet1!$B$5:$AZ$428,28,FALSE)</f>
        <v>5822</v>
      </c>
      <c r="AE192" s="12">
        <f>VLOOKUP($A192,Sheet1!$B$5:$AZ$428,29,FALSE)</f>
        <v>3458</v>
      </c>
      <c r="AF192" s="12">
        <f>VLOOKUP($A192,Sheet1!$B$5:$AZ$428,30,FALSE)</f>
        <v>14236</v>
      </c>
      <c r="AG192" s="12">
        <f>VLOOKUP($A192,Sheet1!$B$5:$AZ$428,31,FALSE)</f>
        <v>17001</v>
      </c>
      <c r="AH192" s="12">
        <f>VLOOKUP($A192,Sheet1!$B$5:$AZ$428,32,FALSE)</f>
        <v>154582</v>
      </c>
      <c r="AI192" s="12">
        <f>VLOOKUP($A192,Sheet1!$B$5:$AZ$428,33,FALSE)</f>
        <v>5266</v>
      </c>
      <c r="AJ192" s="12">
        <f>VLOOKUP($A192,Sheet1!$B$5:$AZ$428,34,FALSE)</f>
        <v>3931</v>
      </c>
      <c r="AK192" s="12">
        <f>VLOOKUP($A192,Sheet1!$B$5:$AZ$428,35,FALSE)</f>
        <v>16716</v>
      </c>
      <c r="AL192" s="12">
        <f>VLOOKUP($A192,Sheet1!$B$5:$AZ$428,36,FALSE)</f>
        <v>19543</v>
      </c>
      <c r="AM192" s="12">
        <f>VLOOKUP($A192,Sheet1!$B$5:$AZ$428,37,FALSE)</f>
        <v>154327</v>
      </c>
      <c r="AN192" s="12">
        <f>VLOOKUP($A192,Sheet1!$B$5:$AZ$428,38,FALSE)</f>
        <v>6752</v>
      </c>
      <c r="AO192" s="12">
        <f>VLOOKUP($A192,Sheet1!$B$5:$AZ$428,39,FALSE)</f>
        <v>4606</v>
      </c>
      <c r="AP192" s="12">
        <f>VLOOKUP($A192,Sheet1!$B$5:$AZ$428,40,FALSE)</f>
        <v>16974</v>
      </c>
      <c r="AQ192" s="12">
        <f>VLOOKUP($A192,Sheet1!$B$5:$AZ$428,41,FALSE)</f>
        <v>20056</v>
      </c>
      <c r="AR192" s="12">
        <f>VLOOKUP($A192,Sheet1!$B$5:$AZ$428,42,FALSE)</f>
        <v>152457</v>
      </c>
      <c r="AS192" s="12">
        <f>VLOOKUP($A192,Sheet1!$B$5:$AZ$428,43,FALSE)</f>
        <v>6583</v>
      </c>
      <c r="AT192" s="12">
        <f>VLOOKUP($A192,Sheet1!$B$5:$AZ$428,44,FALSE)</f>
        <v>5097</v>
      </c>
      <c r="AU192" s="12">
        <f>VLOOKUP($A192,Sheet1!$B$5:$AZ$428,45,FALSE)</f>
        <v>17372</v>
      </c>
      <c r="AV192" s="12">
        <f>VLOOKUP($A192,Sheet1!$B$5:$AZ$428,46,FALSE)</f>
        <v>21448</v>
      </c>
      <c r="AW192" s="12">
        <f>VLOOKUP($A192,Sheet1!$B$5:$AZ$428,47,FALSE)</f>
        <v>151584</v>
      </c>
      <c r="AX192" s="12">
        <f>VLOOKUP($A192,Sheet1!$B$5:$AZ$428,48,FALSE)</f>
        <v>7512</v>
      </c>
      <c r="AY192" s="12">
        <f>VLOOKUP($A192,Sheet1!$B$5:$AZ$428,49,FALSE)</f>
        <v>5930</v>
      </c>
      <c r="AZ192" s="12">
        <f>VLOOKUP($A192,Sheet1!$B$5:$AZ$428,50,FALSE)</f>
        <v>16606</v>
      </c>
      <c r="BA192" s="12">
        <f>VLOOKUP($A192,Sheet1!$B$5:$AZ$428,51,FALSE)</f>
        <v>19516</v>
      </c>
      <c r="BB192" s="12">
        <f>VLOOKUP($A192,Sheet1!$B$5:$BB$428,BB$4,FALSE)</f>
        <v>0</v>
      </c>
      <c r="BC192" s="12">
        <f>VLOOKUP($A192,Sheet1!$B$5:$BB$428,BC$4,FALSE)</f>
        <v>0</v>
      </c>
      <c r="BD192" s="12" t="e">
        <f>VLOOKUP($A192,Sheet1!$B$5:$BB$428,BD$4,FALSE)</f>
        <v>#REF!</v>
      </c>
      <c r="BE192" s="12" t="e">
        <f>VLOOKUP($A192,Sheet1!$B$5:$BB$428,BE$4,FALSE)</f>
        <v>#REF!</v>
      </c>
      <c r="BF192" s="12" t="e">
        <f>VLOOKUP($A192,Sheet1!$B$5:$BB$428,BF$4,FALSE)</f>
        <v>#REF!</v>
      </c>
      <c r="BG192" s="12" t="e">
        <f>VLOOKUP($A192,Sheet1!$B$5:$BB$428,BG$4,FALSE)</f>
        <v>#REF!</v>
      </c>
      <c r="BH192" s="12" t="e">
        <f>VLOOKUP($A192,Sheet1!$B$5:$BB$428,BH$4,FALSE)</f>
        <v>#REF!</v>
      </c>
      <c r="BI192" s="12" t="e">
        <f>VLOOKUP($A192,Sheet1!$B$5:$BB$428,BI$4,FALSE)</f>
        <v>#REF!</v>
      </c>
      <c r="BJ192" s="12" t="e">
        <f>VLOOKUP($A192,Sheet1!$B$5:$BB$428,BJ$4,FALSE)</f>
        <v>#REF!</v>
      </c>
      <c r="BK192" s="12" t="e">
        <f>VLOOKUP($A192,Sheet1!$B$5:$BB$428,BK$4,FALSE)</f>
        <v>#REF!</v>
      </c>
      <c r="BL192" s="12" t="e">
        <f>VLOOKUP($A192,Sheet1!$B$5:$BB$428,BL$4,FALSE)</f>
        <v>#REF!</v>
      </c>
      <c r="BM192" s="12" t="e">
        <f>VLOOKUP($A192,Sheet1!$B$5:$BB$428,BM$4,FALSE)</f>
        <v>#REF!</v>
      </c>
      <c r="BN192" s="12" t="e">
        <f>VLOOKUP($A192,Sheet1!$B$5:$BB$428,BN$4,FALSE)</f>
        <v>#REF!</v>
      </c>
      <c r="BO192" s="12" t="e">
        <f>VLOOKUP($A192,Sheet1!$B$5:$BB$428,BO$4,FALSE)</f>
        <v>#REF!</v>
      </c>
      <c r="BP192" s="12" t="e">
        <f>VLOOKUP($A192,Sheet1!$B$5:$BB$428,BP$4,FALSE)</f>
        <v>#REF!</v>
      </c>
      <c r="BQ192" s="12" t="e">
        <f>VLOOKUP($A192,Sheet1!$B$5:$BB$428,BQ$4,FALSE)</f>
        <v>#REF!</v>
      </c>
      <c r="BR192" s="12" t="e">
        <f>VLOOKUP($A192,Sheet1!$B$5:$BB$428,BR$4,FALSE)</f>
        <v>#REF!</v>
      </c>
      <c r="BS192" s="12" t="e">
        <f>VLOOKUP($A192,Sheet1!$B$5:$BB$428,BS$4,FALSE)</f>
        <v>#REF!</v>
      </c>
      <c r="BT192" s="12" t="e">
        <f>VLOOKUP($A192,Sheet1!$B$5:$BB$428,BT$4,FALSE)</f>
        <v>#REF!</v>
      </c>
      <c r="BU192" s="12" t="e">
        <f>VLOOKUP($A192,Sheet1!$B$5:$BB$428,BU$4,FALSE)</f>
        <v>#REF!</v>
      </c>
    </row>
    <row r="193" spans="1:73" x14ac:dyDescent="0.3">
      <c r="A193" t="s">
        <v>540</v>
      </c>
      <c r="B193" t="str">
        <f>VLOOKUP(A193,classifications!A$3:C$336,3,FALSE)</f>
        <v>Predominantly Urban</v>
      </c>
      <c r="D193" s="12">
        <f>VLOOKUP($A193,Sheet1!$B$5:$AZ$428,2,FALSE)</f>
        <v>89576</v>
      </c>
      <c r="E193" s="12">
        <f>VLOOKUP($A193,Sheet1!$B$5:$AZ$428,3,FALSE)</f>
        <v>476</v>
      </c>
      <c r="F193" s="12">
        <f>VLOOKUP($A193,Sheet1!$B$5:$AZ$428,4,FALSE)</f>
        <v>169</v>
      </c>
      <c r="G193" s="12">
        <f>VLOOKUP($A193,Sheet1!$B$5:$AZ$428,5,FALSE)</f>
        <v>2869</v>
      </c>
      <c r="H193" s="12">
        <f>VLOOKUP($A193,Sheet1!$B$5:$AZ$428,6,FALSE)</f>
        <v>3252</v>
      </c>
      <c r="I193" s="12">
        <f>VLOOKUP($A193,Sheet1!$B$5:$AZ$428,7,FALSE)</f>
        <v>89541</v>
      </c>
      <c r="J193" s="12">
        <f>VLOOKUP($A193,Sheet1!$B$5:$AZ$428,8,FALSE)</f>
        <v>411</v>
      </c>
      <c r="K193" s="12">
        <f>VLOOKUP($A193,Sheet1!$B$5:$AZ$428,9,FALSE)</f>
        <v>237</v>
      </c>
      <c r="L193" s="12">
        <f>VLOOKUP($A193,Sheet1!$B$5:$AZ$428,10,FALSE)</f>
        <v>2964</v>
      </c>
      <c r="M193" s="12">
        <f>VLOOKUP($A193,Sheet1!$B$5:$AZ$428,11,FALSE)</f>
        <v>3644</v>
      </c>
      <c r="N193" s="12">
        <f>VLOOKUP($A193,Sheet1!$B$5:$AZ$428,12,FALSE)</f>
        <v>89973</v>
      </c>
      <c r="O193" s="12">
        <f>VLOOKUP($A193,Sheet1!$B$5:$AZ$428,13,FALSE)</f>
        <v>410</v>
      </c>
      <c r="P193" s="12">
        <f>VLOOKUP($A193,Sheet1!$B$5:$AZ$428,14,FALSE)</f>
        <v>198</v>
      </c>
      <c r="Q193" s="12">
        <f>VLOOKUP($A193,Sheet1!$B$5:$AZ$428,15,FALSE)</f>
        <v>3130</v>
      </c>
      <c r="R193" s="12">
        <f>VLOOKUP($A193,Sheet1!$B$5:$AZ$428,16,FALSE)</f>
        <v>3396</v>
      </c>
      <c r="S193" s="12">
        <f>VLOOKUP($A193,Sheet1!$B$5:$AZ$428,17,FALSE)</f>
        <v>89655</v>
      </c>
      <c r="T193" s="12">
        <f>VLOOKUP($A193,Sheet1!$B$5:$AZ$428,18,FALSE)</f>
        <v>569</v>
      </c>
      <c r="U193" s="12">
        <f>VLOOKUP($A193,Sheet1!$B$5:$AZ$428,19,FALSE)</f>
        <v>238</v>
      </c>
      <c r="V193" s="12">
        <f>VLOOKUP($A193,Sheet1!$B$5:$AZ$428,20,FALSE)</f>
        <v>2889</v>
      </c>
      <c r="W193" s="12">
        <f>VLOOKUP($A193,Sheet1!$B$5:$AZ$428,21,FALSE)</f>
        <v>3963</v>
      </c>
      <c r="X193" s="12">
        <f>VLOOKUP($A193,Sheet1!$B$5:$AZ$428,22,FALSE)</f>
        <v>89925</v>
      </c>
      <c r="Y193" s="12">
        <f>VLOOKUP($A193,Sheet1!$B$5:$AZ$428,23,FALSE)</f>
        <v>637</v>
      </c>
      <c r="Z193" s="12">
        <f>VLOOKUP($A193,Sheet1!$B$5:$AZ$428,24,FALSE)</f>
        <v>191</v>
      </c>
      <c r="AA193" s="12">
        <f>VLOOKUP($A193,Sheet1!$B$5:$AZ$428,25,FALSE)</f>
        <v>2949</v>
      </c>
      <c r="AB193" s="12">
        <f>VLOOKUP($A193,Sheet1!$B$5:$AZ$428,26,FALSE)</f>
        <v>3522</v>
      </c>
      <c r="AC193" s="12">
        <f>VLOOKUP($A193,Sheet1!$B$5:$AZ$428,27,FALSE)</f>
        <v>90515</v>
      </c>
      <c r="AD193" s="12">
        <f>VLOOKUP($A193,Sheet1!$B$5:$AZ$428,28,FALSE)</f>
        <v>795</v>
      </c>
      <c r="AE193" s="12">
        <f>VLOOKUP($A193,Sheet1!$B$5:$AZ$428,29,FALSE)</f>
        <v>199</v>
      </c>
      <c r="AF193" s="12">
        <f>VLOOKUP($A193,Sheet1!$B$5:$AZ$428,30,FALSE)</f>
        <v>2943</v>
      </c>
      <c r="AG193" s="12">
        <f>VLOOKUP($A193,Sheet1!$B$5:$AZ$428,31,FALSE)</f>
        <v>3413</v>
      </c>
      <c r="AH193" s="12">
        <f>VLOOKUP($A193,Sheet1!$B$5:$AZ$428,32,FALSE)</f>
        <v>90696</v>
      </c>
      <c r="AI193" s="12">
        <f>VLOOKUP($A193,Sheet1!$B$5:$AZ$428,33,FALSE)</f>
        <v>663</v>
      </c>
      <c r="AJ193" s="12">
        <f>VLOOKUP($A193,Sheet1!$B$5:$AZ$428,34,FALSE)</f>
        <v>265</v>
      </c>
      <c r="AK193" s="12">
        <f>VLOOKUP($A193,Sheet1!$B$5:$AZ$428,35,FALSE)</f>
        <v>3416</v>
      </c>
      <c r="AL193" s="12">
        <f>VLOOKUP($A193,Sheet1!$B$5:$AZ$428,36,FALSE)</f>
        <v>3913</v>
      </c>
      <c r="AM193" s="12">
        <f>VLOOKUP($A193,Sheet1!$B$5:$AZ$428,37,FALSE)</f>
        <v>91405</v>
      </c>
      <c r="AN193" s="12">
        <f>VLOOKUP($A193,Sheet1!$B$5:$AZ$428,38,FALSE)</f>
        <v>949</v>
      </c>
      <c r="AO193" s="12">
        <f>VLOOKUP($A193,Sheet1!$B$5:$AZ$428,39,FALSE)</f>
        <v>189</v>
      </c>
      <c r="AP193" s="12">
        <f>VLOOKUP($A193,Sheet1!$B$5:$AZ$428,40,FALSE)</f>
        <v>3470</v>
      </c>
      <c r="AQ193" s="12">
        <f>VLOOKUP($A193,Sheet1!$B$5:$AZ$428,41,FALSE)</f>
        <v>3759</v>
      </c>
      <c r="AR193" s="12">
        <f>VLOOKUP($A193,Sheet1!$B$5:$AZ$428,42,FALSE)</f>
        <v>92112</v>
      </c>
      <c r="AS193" s="12">
        <f>VLOOKUP($A193,Sheet1!$B$5:$AZ$428,43,FALSE)</f>
        <v>685</v>
      </c>
      <c r="AT193" s="12">
        <f>VLOOKUP($A193,Sheet1!$B$5:$AZ$428,44,FALSE)</f>
        <v>134</v>
      </c>
      <c r="AU193" s="12">
        <f>VLOOKUP($A193,Sheet1!$B$5:$AZ$428,45,FALSE)</f>
        <v>3788</v>
      </c>
      <c r="AV193" s="12">
        <f>VLOOKUP($A193,Sheet1!$B$5:$AZ$428,46,FALSE)</f>
        <v>3958</v>
      </c>
      <c r="AW193" s="12">
        <f>VLOOKUP($A193,Sheet1!$B$5:$AZ$428,47,FALSE)</f>
        <v>92145</v>
      </c>
      <c r="AX193" s="12">
        <f>VLOOKUP($A193,Sheet1!$B$5:$AZ$428,48,FALSE)</f>
        <v>579</v>
      </c>
      <c r="AY193" s="12">
        <f>VLOOKUP($A193,Sheet1!$B$5:$AZ$428,49,FALSE)</f>
        <v>226</v>
      </c>
      <c r="AZ193" s="12">
        <f>VLOOKUP($A193,Sheet1!$B$5:$AZ$428,50,FALSE)</f>
        <v>3080</v>
      </c>
      <c r="BA193" s="12">
        <f>VLOOKUP($A193,Sheet1!$B$5:$AZ$428,51,FALSE)</f>
        <v>3636</v>
      </c>
      <c r="BB193" s="12">
        <f>VLOOKUP($A193,Sheet1!$B$5:$BB$428,BB$4,FALSE)</f>
        <v>0</v>
      </c>
      <c r="BC193" s="12">
        <f>VLOOKUP($A193,Sheet1!$B$5:$BB$428,BC$4,FALSE)</f>
        <v>0</v>
      </c>
      <c r="BD193" s="12" t="e">
        <f>VLOOKUP($A193,Sheet1!$B$5:$BB$428,BD$4,FALSE)</f>
        <v>#REF!</v>
      </c>
      <c r="BE193" s="12" t="e">
        <f>VLOOKUP($A193,Sheet1!$B$5:$BB$428,BE$4,FALSE)</f>
        <v>#REF!</v>
      </c>
      <c r="BF193" s="12" t="e">
        <f>VLOOKUP($A193,Sheet1!$B$5:$BB$428,BF$4,FALSE)</f>
        <v>#REF!</v>
      </c>
      <c r="BG193" s="12" t="e">
        <f>VLOOKUP($A193,Sheet1!$B$5:$BB$428,BG$4,FALSE)</f>
        <v>#REF!</v>
      </c>
      <c r="BH193" s="12" t="e">
        <f>VLOOKUP($A193,Sheet1!$B$5:$BB$428,BH$4,FALSE)</f>
        <v>#REF!</v>
      </c>
      <c r="BI193" s="12" t="e">
        <f>VLOOKUP($A193,Sheet1!$B$5:$BB$428,BI$4,FALSE)</f>
        <v>#REF!</v>
      </c>
      <c r="BJ193" s="12" t="e">
        <f>VLOOKUP($A193,Sheet1!$B$5:$BB$428,BJ$4,FALSE)</f>
        <v>#REF!</v>
      </c>
      <c r="BK193" s="12" t="e">
        <f>VLOOKUP($A193,Sheet1!$B$5:$BB$428,BK$4,FALSE)</f>
        <v>#REF!</v>
      </c>
      <c r="BL193" s="12" t="e">
        <f>VLOOKUP($A193,Sheet1!$B$5:$BB$428,BL$4,FALSE)</f>
        <v>#REF!</v>
      </c>
      <c r="BM193" s="12" t="e">
        <f>VLOOKUP($A193,Sheet1!$B$5:$BB$428,BM$4,FALSE)</f>
        <v>#REF!</v>
      </c>
      <c r="BN193" s="12" t="e">
        <f>VLOOKUP($A193,Sheet1!$B$5:$BB$428,BN$4,FALSE)</f>
        <v>#REF!</v>
      </c>
      <c r="BO193" s="12" t="e">
        <f>VLOOKUP($A193,Sheet1!$B$5:$BB$428,BO$4,FALSE)</f>
        <v>#REF!</v>
      </c>
      <c r="BP193" s="12" t="e">
        <f>VLOOKUP($A193,Sheet1!$B$5:$BB$428,BP$4,FALSE)</f>
        <v>#REF!</v>
      </c>
      <c r="BQ193" s="12" t="e">
        <f>VLOOKUP($A193,Sheet1!$B$5:$BB$428,BQ$4,FALSE)</f>
        <v>#REF!</v>
      </c>
      <c r="BR193" s="12" t="e">
        <f>VLOOKUP($A193,Sheet1!$B$5:$BB$428,BR$4,FALSE)</f>
        <v>#REF!</v>
      </c>
      <c r="BS193" s="12" t="e">
        <f>VLOOKUP($A193,Sheet1!$B$5:$BB$428,BS$4,FALSE)</f>
        <v>#REF!</v>
      </c>
      <c r="BT193" s="12" t="e">
        <f>VLOOKUP($A193,Sheet1!$B$5:$BB$428,BT$4,FALSE)</f>
        <v>#REF!</v>
      </c>
      <c r="BU193" s="12" t="e">
        <f>VLOOKUP($A193,Sheet1!$B$5:$BB$428,BU$4,FALSE)</f>
        <v>#REF!</v>
      </c>
    </row>
    <row r="194" spans="1:73" x14ac:dyDescent="0.3">
      <c r="A194" t="s">
        <v>543</v>
      </c>
      <c r="B194" t="str">
        <f>VLOOKUP(A194,classifications!A$3:C$336,3,FALSE)</f>
        <v>Predominantly Urban</v>
      </c>
      <c r="D194" s="12">
        <f>VLOOKUP($A194,Sheet1!$B$5:$AZ$428,2,FALSE)</f>
        <v>184457</v>
      </c>
      <c r="E194" s="12">
        <f>VLOOKUP($A194,Sheet1!$B$5:$AZ$428,3,FALSE)</f>
        <v>2579</v>
      </c>
      <c r="F194" s="12">
        <f>VLOOKUP($A194,Sheet1!$B$5:$AZ$428,4,FALSE)</f>
        <v>839</v>
      </c>
      <c r="G194" s="12">
        <f>VLOOKUP($A194,Sheet1!$B$5:$AZ$428,5,FALSE)</f>
        <v>7204</v>
      </c>
      <c r="H194" s="12">
        <f>VLOOKUP($A194,Sheet1!$B$5:$AZ$428,6,FALSE)</f>
        <v>7908</v>
      </c>
      <c r="I194" s="12">
        <f>VLOOKUP($A194,Sheet1!$B$5:$AZ$428,7,FALSE)</f>
        <v>186596</v>
      </c>
      <c r="J194" s="12">
        <f>VLOOKUP($A194,Sheet1!$B$5:$AZ$428,8,FALSE)</f>
        <v>2348</v>
      </c>
      <c r="K194" s="12">
        <f>VLOOKUP($A194,Sheet1!$B$5:$AZ$428,9,FALSE)</f>
        <v>1010</v>
      </c>
      <c r="L194" s="12">
        <f>VLOOKUP($A194,Sheet1!$B$5:$AZ$428,10,FALSE)</f>
        <v>7541</v>
      </c>
      <c r="M194" s="12">
        <f>VLOOKUP($A194,Sheet1!$B$5:$AZ$428,11,FALSE)</f>
        <v>8543</v>
      </c>
      <c r="N194" s="12">
        <f>VLOOKUP($A194,Sheet1!$B$5:$AZ$428,12,FALSE)</f>
        <v>188371</v>
      </c>
      <c r="O194" s="12">
        <f>VLOOKUP($A194,Sheet1!$B$5:$AZ$428,13,FALSE)</f>
        <v>2368</v>
      </c>
      <c r="P194" s="12">
        <f>VLOOKUP($A194,Sheet1!$B$5:$AZ$428,14,FALSE)</f>
        <v>912</v>
      </c>
      <c r="Q194" s="12">
        <f>VLOOKUP($A194,Sheet1!$B$5:$AZ$428,15,FALSE)</f>
        <v>7215</v>
      </c>
      <c r="R194" s="12">
        <f>VLOOKUP($A194,Sheet1!$B$5:$AZ$428,16,FALSE)</f>
        <v>8572</v>
      </c>
      <c r="S194" s="12">
        <f>VLOOKUP($A194,Sheet1!$B$5:$AZ$428,17,FALSE)</f>
        <v>190493</v>
      </c>
      <c r="T194" s="12">
        <f>VLOOKUP($A194,Sheet1!$B$5:$AZ$428,18,FALSE)</f>
        <v>2550</v>
      </c>
      <c r="U194" s="12">
        <f>VLOOKUP($A194,Sheet1!$B$5:$AZ$428,19,FALSE)</f>
        <v>667</v>
      </c>
      <c r="V194" s="12">
        <f>VLOOKUP($A194,Sheet1!$B$5:$AZ$428,20,FALSE)</f>
        <v>7189</v>
      </c>
      <c r="W194" s="12">
        <f>VLOOKUP($A194,Sheet1!$B$5:$AZ$428,21,FALSE)</f>
        <v>8831</v>
      </c>
      <c r="X194" s="12">
        <f>VLOOKUP($A194,Sheet1!$B$5:$AZ$428,22,FALSE)</f>
        <v>193657</v>
      </c>
      <c r="Y194" s="12">
        <f>VLOOKUP($A194,Sheet1!$B$5:$AZ$428,23,FALSE)</f>
        <v>2758</v>
      </c>
      <c r="Z194" s="12">
        <f>VLOOKUP($A194,Sheet1!$B$5:$AZ$428,24,FALSE)</f>
        <v>667</v>
      </c>
      <c r="AA194" s="12">
        <f>VLOOKUP($A194,Sheet1!$B$5:$AZ$428,25,FALSE)</f>
        <v>7878</v>
      </c>
      <c r="AB194" s="12">
        <f>VLOOKUP($A194,Sheet1!$B$5:$AZ$428,26,FALSE)</f>
        <v>8587</v>
      </c>
      <c r="AC194" s="12">
        <f>VLOOKUP($A194,Sheet1!$B$5:$AZ$428,27,FALSE)</f>
        <v>196735</v>
      </c>
      <c r="AD194" s="12">
        <f>VLOOKUP($A194,Sheet1!$B$5:$AZ$428,28,FALSE)</f>
        <v>3023</v>
      </c>
      <c r="AE194" s="12">
        <f>VLOOKUP($A194,Sheet1!$B$5:$AZ$428,29,FALSE)</f>
        <v>1077</v>
      </c>
      <c r="AF194" s="12">
        <f>VLOOKUP($A194,Sheet1!$B$5:$AZ$428,30,FALSE)</f>
        <v>7979</v>
      </c>
      <c r="AG194" s="12">
        <f>VLOOKUP($A194,Sheet1!$B$5:$AZ$428,31,FALSE)</f>
        <v>8623</v>
      </c>
      <c r="AH194" s="12">
        <f>VLOOKUP($A194,Sheet1!$B$5:$AZ$428,32,FALSE)</f>
        <v>198914</v>
      </c>
      <c r="AI194" s="12">
        <f>VLOOKUP($A194,Sheet1!$B$5:$AZ$428,33,FALSE)</f>
        <v>2613</v>
      </c>
      <c r="AJ194" s="12">
        <f>VLOOKUP($A194,Sheet1!$B$5:$AZ$428,34,FALSE)</f>
        <v>1203</v>
      </c>
      <c r="AK194" s="12">
        <f>VLOOKUP($A194,Sheet1!$B$5:$AZ$428,35,FALSE)</f>
        <v>9421</v>
      </c>
      <c r="AL194" s="12">
        <f>VLOOKUP($A194,Sheet1!$B$5:$AZ$428,36,FALSE)</f>
        <v>9777</v>
      </c>
      <c r="AM194" s="12">
        <f>VLOOKUP($A194,Sheet1!$B$5:$AZ$428,37,FALSE)</f>
        <v>201041</v>
      </c>
      <c r="AN194" s="12">
        <f>VLOOKUP($A194,Sheet1!$B$5:$AZ$428,38,FALSE)</f>
        <v>2659</v>
      </c>
      <c r="AO194" s="12">
        <f>VLOOKUP($A194,Sheet1!$B$5:$AZ$428,39,FALSE)</f>
        <v>1536</v>
      </c>
      <c r="AP194" s="12">
        <f>VLOOKUP($A194,Sheet1!$B$5:$AZ$428,40,FALSE)</f>
        <v>9554</v>
      </c>
      <c r="AQ194" s="12">
        <f>VLOOKUP($A194,Sheet1!$B$5:$AZ$428,41,FALSE)</f>
        <v>10047</v>
      </c>
      <c r="AR194" s="12">
        <f>VLOOKUP($A194,Sheet1!$B$5:$AZ$428,42,FALSE)</f>
        <v>202259</v>
      </c>
      <c r="AS194" s="12">
        <f>VLOOKUP($A194,Sheet1!$B$5:$AZ$428,43,FALSE)</f>
        <v>2344</v>
      </c>
      <c r="AT194" s="12">
        <f>VLOOKUP($A194,Sheet1!$B$5:$AZ$428,44,FALSE)</f>
        <v>1391</v>
      </c>
      <c r="AU194" s="12">
        <f>VLOOKUP($A194,Sheet1!$B$5:$AZ$428,45,FALSE)</f>
        <v>9443</v>
      </c>
      <c r="AV194" s="12">
        <f>VLOOKUP($A194,Sheet1!$B$5:$AZ$428,46,FALSE)</f>
        <v>10331</v>
      </c>
      <c r="AW194" s="12">
        <f>VLOOKUP($A194,Sheet1!$B$5:$AZ$428,47,FALSE)</f>
        <v>202626</v>
      </c>
      <c r="AX194" s="12">
        <f>VLOOKUP($A194,Sheet1!$B$5:$AZ$428,48,FALSE)</f>
        <v>2079</v>
      </c>
      <c r="AY194" s="12">
        <f>VLOOKUP($A194,Sheet1!$B$5:$AZ$428,49,FALSE)</f>
        <v>1183</v>
      </c>
      <c r="AZ194" s="12">
        <f>VLOOKUP($A194,Sheet1!$B$5:$AZ$428,50,FALSE)</f>
        <v>8005</v>
      </c>
      <c r="BA194" s="12">
        <f>VLOOKUP($A194,Sheet1!$B$5:$AZ$428,51,FALSE)</f>
        <v>9409</v>
      </c>
      <c r="BB194" s="12">
        <f>VLOOKUP($A194,Sheet1!$B$5:$BB$428,BB$4,FALSE)</f>
        <v>0</v>
      </c>
      <c r="BC194" s="12">
        <f>VLOOKUP($A194,Sheet1!$B$5:$BB$428,BC$4,FALSE)</f>
        <v>0</v>
      </c>
      <c r="BD194" s="12" t="e">
        <f>VLOOKUP($A194,Sheet1!$B$5:$BB$428,BD$4,FALSE)</f>
        <v>#REF!</v>
      </c>
      <c r="BE194" s="12" t="e">
        <f>VLOOKUP($A194,Sheet1!$B$5:$BB$428,BE$4,FALSE)</f>
        <v>#REF!</v>
      </c>
      <c r="BF194" s="12" t="e">
        <f>VLOOKUP($A194,Sheet1!$B$5:$BB$428,BF$4,FALSE)</f>
        <v>#REF!</v>
      </c>
      <c r="BG194" s="12" t="e">
        <f>VLOOKUP($A194,Sheet1!$B$5:$BB$428,BG$4,FALSE)</f>
        <v>#REF!</v>
      </c>
      <c r="BH194" s="12" t="e">
        <f>VLOOKUP($A194,Sheet1!$B$5:$BB$428,BH$4,FALSE)</f>
        <v>#REF!</v>
      </c>
      <c r="BI194" s="12" t="e">
        <f>VLOOKUP($A194,Sheet1!$B$5:$BB$428,BI$4,FALSE)</f>
        <v>#REF!</v>
      </c>
      <c r="BJ194" s="12" t="e">
        <f>VLOOKUP($A194,Sheet1!$B$5:$BB$428,BJ$4,FALSE)</f>
        <v>#REF!</v>
      </c>
      <c r="BK194" s="12" t="e">
        <f>VLOOKUP($A194,Sheet1!$B$5:$BB$428,BK$4,FALSE)</f>
        <v>#REF!</v>
      </c>
      <c r="BL194" s="12" t="e">
        <f>VLOOKUP($A194,Sheet1!$B$5:$BB$428,BL$4,FALSE)</f>
        <v>#REF!</v>
      </c>
      <c r="BM194" s="12" t="e">
        <f>VLOOKUP($A194,Sheet1!$B$5:$BB$428,BM$4,FALSE)</f>
        <v>#REF!</v>
      </c>
      <c r="BN194" s="12" t="e">
        <f>VLOOKUP($A194,Sheet1!$B$5:$BB$428,BN$4,FALSE)</f>
        <v>#REF!</v>
      </c>
      <c r="BO194" s="12" t="e">
        <f>VLOOKUP($A194,Sheet1!$B$5:$BB$428,BO$4,FALSE)</f>
        <v>#REF!</v>
      </c>
      <c r="BP194" s="12" t="e">
        <f>VLOOKUP($A194,Sheet1!$B$5:$BB$428,BP$4,FALSE)</f>
        <v>#REF!</v>
      </c>
      <c r="BQ194" s="12" t="e">
        <f>VLOOKUP($A194,Sheet1!$B$5:$BB$428,BQ$4,FALSE)</f>
        <v>#REF!</v>
      </c>
      <c r="BR194" s="12" t="e">
        <f>VLOOKUP($A194,Sheet1!$B$5:$BB$428,BR$4,FALSE)</f>
        <v>#REF!</v>
      </c>
      <c r="BS194" s="12" t="e">
        <f>VLOOKUP($A194,Sheet1!$B$5:$BB$428,BS$4,FALSE)</f>
        <v>#REF!</v>
      </c>
      <c r="BT194" s="12" t="e">
        <f>VLOOKUP($A194,Sheet1!$B$5:$BB$428,BT$4,FALSE)</f>
        <v>#REF!</v>
      </c>
      <c r="BU194" s="12" t="e">
        <f>VLOOKUP($A194,Sheet1!$B$5:$BB$428,BU$4,FALSE)</f>
        <v>#REF!</v>
      </c>
    </row>
    <row r="195" spans="1:73" x14ac:dyDescent="0.3">
      <c r="A195" t="s">
        <v>545</v>
      </c>
      <c r="B195" t="str">
        <f>VLOOKUP(A195,classifications!A$3:C$336,3,FALSE)</f>
        <v>Predominantly Urban</v>
      </c>
      <c r="D195" s="12">
        <f>VLOOKUP($A195,Sheet1!$B$5:$AZ$428,2,FALSE)</f>
        <v>256589</v>
      </c>
      <c r="E195" s="12">
        <f>VLOOKUP($A195,Sheet1!$B$5:$AZ$428,3,FALSE)</f>
        <v>2421</v>
      </c>
      <c r="F195" s="12">
        <f>VLOOKUP($A195,Sheet1!$B$5:$AZ$428,4,FALSE)</f>
        <v>1000</v>
      </c>
      <c r="G195" s="12">
        <f>VLOOKUP($A195,Sheet1!$B$5:$AZ$428,5,FALSE)</f>
        <v>12694</v>
      </c>
      <c r="H195" s="12">
        <f>VLOOKUP($A195,Sheet1!$B$5:$AZ$428,6,FALSE)</f>
        <v>12852</v>
      </c>
      <c r="I195" s="12">
        <f>VLOOKUP($A195,Sheet1!$B$5:$AZ$428,7,FALSE)</f>
        <v>257744</v>
      </c>
      <c r="J195" s="12">
        <f>VLOOKUP($A195,Sheet1!$B$5:$AZ$428,8,FALSE)</f>
        <v>1806</v>
      </c>
      <c r="K195" s="12">
        <f>VLOOKUP($A195,Sheet1!$B$5:$AZ$428,9,FALSE)</f>
        <v>961</v>
      </c>
      <c r="L195" s="12">
        <f>VLOOKUP($A195,Sheet1!$B$5:$AZ$428,10,FALSE)</f>
        <v>13589</v>
      </c>
      <c r="M195" s="12">
        <f>VLOOKUP($A195,Sheet1!$B$5:$AZ$428,11,FALSE)</f>
        <v>13700</v>
      </c>
      <c r="N195" s="12">
        <f>VLOOKUP($A195,Sheet1!$B$5:$AZ$428,12,FALSE)</f>
        <v>258592</v>
      </c>
      <c r="O195" s="12">
        <f>VLOOKUP($A195,Sheet1!$B$5:$AZ$428,13,FALSE)</f>
        <v>1674</v>
      </c>
      <c r="P195" s="12">
        <f>VLOOKUP($A195,Sheet1!$B$5:$AZ$428,14,FALSE)</f>
        <v>1044</v>
      </c>
      <c r="Q195" s="12">
        <f>VLOOKUP($A195,Sheet1!$B$5:$AZ$428,15,FALSE)</f>
        <v>12321</v>
      </c>
      <c r="R195" s="12">
        <f>VLOOKUP($A195,Sheet1!$B$5:$AZ$428,16,FALSE)</f>
        <v>12760</v>
      </c>
      <c r="S195" s="12">
        <f>VLOOKUP($A195,Sheet1!$B$5:$AZ$428,17,FALSE)</f>
        <v>260512</v>
      </c>
      <c r="T195" s="12">
        <f>VLOOKUP($A195,Sheet1!$B$5:$AZ$428,18,FALSE)</f>
        <v>2093</v>
      </c>
      <c r="U195" s="12">
        <f>VLOOKUP($A195,Sheet1!$B$5:$AZ$428,19,FALSE)</f>
        <v>1304</v>
      </c>
      <c r="V195" s="12">
        <f>VLOOKUP($A195,Sheet1!$B$5:$AZ$428,20,FALSE)</f>
        <v>13305</v>
      </c>
      <c r="W195" s="12">
        <f>VLOOKUP($A195,Sheet1!$B$5:$AZ$428,21,FALSE)</f>
        <v>13479</v>
      </c>
      <c r="X195" s="12">
        <f>VLOOKUP($A195,Sheet1!$B$5:$AZ$428,22,FALSE)</f>
        <v>261386</v>
      </c>
      <c r="Y195" s="12">
        <f>VLOOKUP($A195,Sheet1!$B$5:$AZ$428,23,FALSE)</f>
        <v>2066</v>
      </c>
      <c r="Z195" s="12">
        <f>VLOOKUP($A195,Sheet1!$B$5:$AZ$428,24,FALSE)</f>
        <v>1128</v>
      </c>
      <c r="AA195" s="12">
        <f>VLOOKUP($A195,Sheet1!$B$5:$AZ$428,25,FALSE)</f>
        <v>12951</v>
      </c>
      <c r="AB195" s="12">
        <f>VLOOKUP($A195,Sheet1!$B$5:$AZ$428,26,FALSE)</f>
        <v>13808</v>
      </c>
      <c r="AC195" s="12">
        <f>VLOOKUP($A195,Sheet1!$B$5:$AZ$428,27,FALSE)</f>
        <v>262355</v>
      </c>
      <c r="AD195" s="12">
        <f>VLOOKUP($A195,Sheet1!$B$5:$AZ$428,28,FALSE)</f>
        <v>1953</v>
      </c>
      <c r="AE195" s="12">
        <f>VLOOKUP($A195,Sheet1!$B$5:$AZ$428,29,FALSE)</f>
        <v>1317</v>
      </c>
      <c r="AF195" s="12">
        <f>VLOOKUP($A195,Sheet1!$B$5:$AZ$428,30,FALSE)</f>
        <v>13031</v>
      </c>
      <c r="AG195" s="12">
        <f>VLOOKUP($A195,Sheet1!$B$5:$AZ$428,31,FALSE)</f>
        <v>13421</v>
      </c>
      <c r="AH195" s="12">
        <f>VLOOKUP($A195,Sheet1!$B$5:$AZ$428,32,FALSE)</f>
        <v>263070</v>
      </c>
      <c r="AI195" s="12">
        <f>VLOOKUP($A195,Sheet1!$B$5:$AZ$428,33,FALSE)</f>
        <v>1835</v>
      </c>
      <c r="AJ195" s="12">
        <f>VLOOKUP($A195,Sheet1!$B$5:$AZ$428,34,FALSE)</f>
        <v>1159</v>
      </c>
      <c r="AK195" s="12">
        <f>VLOOKUP($A195,Sheet1!$B$5:$AZ$428,35,FALSE)</f>
        <v>14647</v>
      </c>
      <c r="AL195" s="12">
        <f>VLOOKUP($A195,Sheet1!$B$5:$AZ$428,36,FALSE)</f>
        <v>15116</v>
      </c>
      <c r="AM195" s="12">
        <f>VLOOKUP($A195,Sheet1!$B$5:$AZ$428,37,FALSE)</f>
        <v>263100</v>
      </c>
      <c r="AN195" s="12">
        <f>VLOOKUP($A195,Sheet1!$B$5:$AZ$428,38,FALSE)</f>
        <v>1615</v>
      </c>
      <c r="AO195" s="12">
        <f>VLOOKUP($A195,Sheet1!$B$5:$AZ$428,39,FALSE)</f>
        <v>994</v>
      </c>
      <c r="AP195" s="12">
        <f>VLOOKUP($A195,Sheet1!$B$5:$AZ$428,40,FALSE)</f>
        <v>14735</v>
      </c>
      <c r="AQ195" s="12">
        <f>VLOOKUP($A195,Sheet1!$B$5:$AZ$428,41,FALSE)</f>
        <v>15171</v>
      </c>
      <c r="AR195" s="12">
        <f>VLOOKUP($A195,Sheet1!$B$5:$AZ$428,42,FALSE)</f>
        <v>262100</v>
      </c>
      <c r="AS195" s="12">
        <f>VLOOKUP($A195,Sheet1!$B$5:$AZ$428,43,FALSE)</f>
        <v>1793</v>
      </c>
      <c r="AT195" s="12">
        <f>VLOOKUP($A195,Sheet1!$B$5:$AZ$428,44,FALSE)</f>
        <v>1450</v>
      </c>
      <c r="AU195" s="12">
        <f>VLOOKUP($A195,Sheet1!$B$5:$AZ$428,45,FALSE)</f>
        <v>14110</v>
      </c>
      <c r="AV195" s="12">
        <f>VLOOKUP($A195,Sheet1!$B$5:$AZ$428,46,FALSE)</f>
        <v>15411</v>
      </c>
      <c r="AW195" s="12">
        <f>VLOOKUP($A195,Sheet1!$B$5:$AZ$428,47,FALSE)</f>
        <v>262839</v>
      </c>
      <c r="AX195" s="12">
        <f>VLOOKUP($A195,Sheet1!$B$5:$AZ$428,48,FALSE)</f>
        <v>1910</v>
      </c>
      <c r="AY195" s="12">
        <f>VLOOKUP($A195,Sheet1!$B$5:$AZ$428,49,FALSE)</f>
        <v>929</v>
      </c>
      <c r="AZ195" s="12">
        <f>VLOOKUP($A195,Sheet1!$B$5:$AZ$428,50,FALSE)</f>
        <v>13008</v>
      </c>
      <c r="BA195" s="12">
        <f>VLOOKUP($A195,Sheet1!$B$5:$AZ$428,51,FALSE)</f>
        <v>13443</v>
      </c>
      <c r="BB195" s="12">
        <f>VLOOKUP($A195,Sheet1!$B$5:$BB$428,BB$4,FALSE)</f>
        <v>0</v>
      </c>
      <c r="BC195" s="12">
        <f>VLOOKUP($A195,Sheet1!$B$5:$BB$428,BC$4,FALSE)</f>
        <v>0</v>
      </c>
      <c r="BD195" s="12" t="e">
        <f>VLOOKUP($A195,Sheet1!$B$5:$BB$428,BD$4,FALSE)</f>
        <v>#REF!</v>
      </c>
      <c r="BE195" s="12" t="e">
        <f>VLOOKUP($A195,Sheet1!$B$5:$BB$428,BE$4,FALSE)</f>
        <v>#REF!</v>
      </c>
      <c r="BF195" s="12" t="e">
        <f>VLOOKUP($A195,Sheet1!$B$5:$BB$428,BF$4,FALSE)</f>
        <v>#REF!</v>
      </c>
      <c r="BG195" s="12" t="e">
        <f>VLOOKUP($A195,Sheet1!$B$5:$BB$428,BG$4,FALSE)</f>
        <v>#REF!</v>
      </c>
      <c r="BH195" s="12" t="e">
        <f>VLOOKUP($A195,Sheet1!$B$5:$BB$428,BH$4,FALSE)</f>
        <v>#REF!</v>
      </c>
      <c r="BI195" s="12" t="e">
        <f>VLOOKUP($A195,Sheet1!$B$5:$BB$428,BI$4,FALSE)</f>
        <v>#REF!</v>
      </c>
      <c r="BJ195" s="12" t="e">
        <f>VLOOKUP($A195,Sheet1!$B$5:$BB$428,BJ$4,FALSE)</f>
        <v>#REF!</v>
      </c>
      <c r="BK195" s="12" t="e">
        <f>VLOOKUP($A195,Sheet1!$B$5:$BB$428,BK$4,FALSE)</f>
        <v>#REF!</v>
      </c>
      <c r="BL195" s="12" t="e">
        <f>VLOOKUP($A195,Sheet1!$B$5:$BB$428,BL$4,FALSE)</f>
        <v>#REF!</v>
      </c>
      <c r="BM195" s="12" t="e">
        <f>VLOOKUP($A195,Sheet1!$B$5:$BB$428,BM$4,FALSE)</f>
        <v>#REF!</v>
      </c>
      <c r="BN195" s="12" t="e">
        <f>VLOOKUP($A195,Sheet1!$B$5:$BB$428,BN$4,FALSE)</f>
        <v>#REF!</v>
      </c>
      <c r="BO195" s="12" t="e">
        <f>VLOOKUP($A195,Sheet1!$B$5:$BB$428,BO$4,FALSE)</f>
        <v>#REF!</v>
      </c>
      <c r="BP195" s="12" t="e">
        <f>VLOOKUP($A195,Sheet1!$B$5:$BB$428,BP$4,FALSE)</f>
        <v>#REF!</v>
      </c>
      <c r="BQ195" s="12" t="e">
        <f>VLOOKUP($A195,Sheet1!$B$5:$BB$428,BQ$4,FALSE)</f>
        <v>#REF!</v>
      </c>
      <c r="BR195" s="12" t="e">
        <f>VLOOKUP($A195,Sheet1!$B$5:$BB$428,BR$4,FALSE)</f>
        <v>#REF!</v>
      </c>
      <c r="BS195" s="12" t="e">
        <f>VLOOKUP($A195,Sheet1!$B$5:$BB$428,BS$4,FALSE)</f>
        <v>#REF!</v>
      </c>
      <c r="BT195" s="12" t="e">
        <f>VLOOKUP($A195,Sheet1!$B$5:$BB$428,BT$4,FALSE)</f>
        <v>#REF!</v>
      </c>
      <c r="BU195" s="12" t="e">
        <f>VLOOKUP($A195,Sheet1!$B$5:$BB$428,BU$4,FALSE)</f>
        <v>#REF!</v>
      </c>
    </row>
    <row r="196" spans="1:73" x14ac:dyDescent="0.3">
      <c r="A196" t="s">
        <v>548</v>
      </c>
      <c r="B196" t="str">
        <f>VLOOKUP(A196,classifications!A$3:C$336,3,FALSE)</f>
        <v>Predominantly Urban</v>
      </c>
      <c r="D196" s="12">
        <f>VLOOKUP($A196,Sheet1!$B$5:$AZ$428,2,FALSE)</f>
        <v>205433</v>
      </c>
      <c r="E196" s="12">
        <f>VLOOKUP($A196,Sheet1!$B$5:$AZ$428,3,FALSE)</f>
        <v>2810</v>
      </c>
      <c r="F196" s="12">
        <f>VLOOKUP($A196,Sheet1!$B$5:$AZ$428,4,FALSE)</f>
        <v>1580</v>
      </c>
      <c r="G196" s="12">
        <f>VLOOKUP($A196,Sheet1!$B$5:$AZ$428,5,FALSE)</f>
        <v>12240</v>
      </c>
      <c r="H196" s="12">
        <f>VLOOKUP($A196,Sheet1!$B$5:$AZ$428,6,FALSE)</f>
        <v>12023</v>
      </c>
      <c r="I196" s="12">
        <f>VLOOKUP($A196,Sheet1!$B$5:$AZ$428,7,FALSE)</f>
        <v>206517</v>
      </c>
      <c r="J196" s="12">
        <f>VLOOKUP($A196,Sheet1!$B$5:$AZ$428,8,FALSE)</f>
        <v>2381</v>
      </c>
      <c r="K196" s="12">
        <f>VLOOKUP($A196,Sheet1!$B$5:$AZ$428,9,FALSE)</f>
        <v>1555</v>
      </c>
      <c r="L196" s="12">
        <f>VLOOKUP($A196,Sheet1!$B$5:$AZ$428,10,FALSE)</f>
        <v>12617</v>
      </c>
      <c r="M196" s="12">
        <f>VLOOKUP($A196,Sheet1!$B$5:$AZ$428,11,FALSE)</f>
        <v>13483</v>
      </c>
      <c r="N196" s="12">
        <f>VLOOKUP($A196,Sheet1!$B$5:$AZ$428,12,FALSE)</f>
        <v>206670</v>
      </c>
      <c r="O196" s="12">
        <f>VLOOKUP($A196,Sheet1!$B$5:$AZ$428,13,FALSE)</f>
        <v>2431</v>
      </c>
      <c r="P196" s="12">
        <f>VLOOKUP($A196,Sheet1!$B$5:$AZ$428,14,FALSE)</f>
        <v>1583</v>
      </c>
      <c r="Q196" s="12">
        <f>VLOOKUP($A196,Sheet1!$B$5:$AZ$428,15,FALSE)</f>
        <v>10832</v>
      </c>
      <c r="R196" s="12">
        <f>VLOOKUP($A196,Sheet1!$B$5:$AZ$428,16,FALSE)</f>
        <v>12535</v>
      </c>
      <c r="S196" s="12">
        <f>VLOOKUP($A196,Sheet1!$B$5:$AZ$428,17,FALSE)</f>
        <v>208037</v>
      </c>
      <c r="T196" s="12">
        <f>VLOOKUP($A196,Sheet1!$B$5:$AZ$428,18,FALSE)</f>
        <v>2801</v>
      </c>
      <c r="U196" s="12">
        <f>VLOOKUP($A196,Sheet1!$B$5:$AZ$428,19,FALSE)</f>
        <v>1425</v>
      </c>
      <c r="V196" s="12">
        <f>VLOOKUP($A196,Sheet1!$B$5:$AZ$428,20,FALSE)</f>
        <v>11589</v>
      </c>
      <c r="W196" s="12">
        <f>VLOOKUP($A196,Sheet1!$B$5:$AZ$428,21,FALSE)</f>
        <v>12667</v>
      </c>
      <c r="X196" s="12">
        <f>VLOOKUP($A196,Sheet1!$B$5:$AZ$428,22,FALSE)</f>
        <v>210538</v>
      </c>
      <c r="Y196" s="12">
        <f>VLOOKUP($A196,Sheet1!$B$5:$AZ$428,23,FALSE)</f>
        <v>3130</v>
      </c>
      <c r="Z196" s="12">
        <f>VLOOKUP($A196,Sheet1!$B$5:$AZ$428,24,FALSE)</f>
        <v>1472</v>
      </c>
      <c r="AA196" s="12">
        <f>VLOOKUP($A196,Sheet1!$B$5:$AZ$428,25,FALSE)</f>
        <v>12030</v>
      </c>
      <c r="AB196" s="12">
        <f>VLOOKUP($A196,Sheet1!$B$5:$AZ$428,26,FALSE)</f>
        <v>12147</v>
      </c>
      <c r="AC196" s="12">
        <f>VLOOKUP($A196,Sheet1!$B$5:$AZ$428,27,FALSE)</f>
        <v>213335</v>
      </c>
      <c r="AD196" s="12">
        <f>VLOOKUP($A196,Sheet1!$B$5:$AZ$428,28,FALSE)</f>
        <v>3021</v>
      </c>
      <c r="AE196" s="12">
        <f>VLOOKUP($A196,Sheet1!$B$5:$AZ$428,29,FALSE)</f>
        <v>1406</v>
      </c>
      <c r="AF196" s="12">
        <f>VLOOKUP($A196,Sheet1!$B$5:$AZ$428,30,FALSE)</f>
        <v>11950</v>
      </c>
      <c r="AG196" s="12">
        <f>VLOOKUP($A196,Sheet1!$B$5:$AZ$428,31,FALSE)</f>
        <v>11866</v>
      </c>
      <c r="AH196" s="12">
        <f>VLOOKUP($A196,Sheet1!$B$5:$AZ$428,32,FALSE)</f>
        <v>214718</v>
      </c>
      <c r="AI196" s="12">
        <f>VLOOKUP($A196,Sheet1!$B$5:$AZ$428,33,FALSE)</f>
        <v>2635</v>
      </c>
      <c r="AJ196" s="12">
        <f>VLOOKUP($A196,Sheet1!$B$5:$AZ$428,34,FALSE)</f>
        <v>1637</v>
      </c>
      <c r="AK196" s="12">
        <f>VLOOKUP($A196,Sheet1!$B$5:$AZ$428,35,FALSE)</f>
        <v>14346</v>
      </c>
      <c r="AL196" s="12">
        <f>VLOOKUP($A196,Sheet1!$B$5:$AZ$428,36,FALSE)</f>
        <v>14650</v>
      </c>
      <c r="AM196" s="12">
        <f>VLOOKUP($A196,Sheet1!$B$5:$AZ$428,37,FALSE)</f>
        <v>215133</v>
      </c>
      <c r="AN196" s="12">
        <f>VLOOKUP($A196,Sheet1!$B$5:$AZ$428,38,FALSE)</f>
        <v>2925</v>
      </c>
      <c r="AO196" s="12">
        <f>VLOOKUP($A196,Sheet1!$B$5:$AZ$428,39,FALSE)</f>
        <v>2071</v>
      </c>
      <c r="AP196" s="12">
        <f>VLOOKUP($A196,Sheet1!$B$5:$AZ$428,40,FALSE)</f>
        <v>14018</v>
      </c>
      <c r="AQ196" s="12">
        <f>VLOOKUP($A196,Sheet1!$B$5:$AZ$428,41,FALSE)</f>
        <v>15244</v>
      </c>
      <c r="AR196" s="12">
        <f>VLOOKUP($A196,Sheet1!$B$5:$AZ$428,42,FALSE)</f>
        <v>214905</v>
      </c>
      <c r="AS196" s="12">
        <f>VLOOKUP($A196,Sheet1!$B$5:$AZ$428,43,FALSE)</f>
        <v>2996</v>
      </c>
      <c r="AT196" s="12">
        <f>VLOOKUP($A196,Sheet1!$B$5:$AZ$428,44,FALSE)</f>
        <v>1949</v>
      </c>
      <c r="AU196" s="12">
        <f>VLOOKUP($A196,Sheet1!$B$5:$AZ$428,45,FALSE)</f>
        <v>14258</v>
      </c>
      <c r="AV196" s="12">
        <f>VLOOKUP($A196,Sheet1!$B$5:$AZ$428,46,FALSE)</f>
        <v>16411</v>
      </c>
      <c r="AW196" s="12">
        <f>VLOOKUP($A196,Sheet1!$B$5:$AZ$428,47,FALSE)</f>
        <v>214692</v>
      </c>
      <c r="AX196" s="12">
        <f>VLOOKUP($A196,Sheet1!$B$5:$AZ$428,48,FALSE)</f>
        <v>3339</v>
      </c>
      <c r="AY196" s="12">
        <f>VLOOKUP($A196,Sheet1!$B$5:$AZ$428,49,FALSE)</f>
        <v>2195</v>
      </c>
      <c r="AZ196" s="12">
        <f>VLOOKUP($A196,Sheet1!$B$5:$AZ$428,50,FALSE)</f>
        <v>12588</v>
      </c>
      <c r="BA196" s="12">
        <f>VLOOKUP($A196,Sheet1!$B$5:$AZ$428,51,FALSE)</f>
        <v>14500</v>
      </c>
      <c r="BB196" s="12">
        <f>VLOOKUP($A196,Sheet1!$B$5:$BB$428,BB$4,FALSE)</f>
        <v>0</v>
      </c>
      <c r="BC196" s="12">
        <f>VLOOKUP($A196,Sheet1!$B$5:$BB$428,BC$4,FALSE)</f>
        <v>0</v>
      </c>
      <c r="BD196" s="12" t="e">
        <f>VLOOKUP($A196,Sheet1!$B$5:$BB$428,BD$4,FALSE)</f>
        <v>#REF!</v>
      </c>
      <c r="BE196" s="12" t="e">
        <f>VLOOKUP($A196,Sheet1!$B$5:$BB$428,BE$4,FALSE)</f>
        <v>#REF!</v>
      </c>
      <c r="BF196" s="12" t="e">
        <f>VLOOKUP($A196,Sheet1!$B$5:$BB$428,BF$4,FALSE)</f>
        <v>#REF!</v>
      </c>
      <c r="BG196" s="12" t="e">
        <f>VLOOKUP($A196,Sheet1!$B$5:$BB$428,BG$4,FALSE)</f>
        <v>#REF!</v>
      </c>
      <c r="BH196" s="12" t="e">
        <f>VLOOKUP($A196,Sheet1!$B$5:$BB$428,BH$4,FALSE)</f>
        <v>#REF!</v>
      </c>
      <c r="BI196" s="12" t="e">
        <f>VLOOKUP($A196,Sheet1!$B$5:$BB$428,BI$4,FALSE)</f>
        <v>#REF!</v>
      </c>
      <c r="BJ196" s="12" t="e">
        <f>VLOOKUP($A196,Sheet1!$B$5:$BB$428,BJ$4,FALSE)</f>
        <v>#REF!</v>
      </c>
      <c r="BK196" s="12" t="e">
        <f>VLOOKUP($A196,Sheet1!$B$5:$BB$428,BK$4,FALSE)</f>
        <v>#REF!</v>
      </c>
      <c r="BL196" s="12" t="e">
        <f>VLOOKUP($A196,Sheet1!$B$5:$BB$428,BL$4,FALSE)</f>
        <v>#REF!</v>
      </c>
      <c r="BM196" s="12" t="e">
        <f>VLOOKUP($A196,Sheet1!$B$5:$BB$428,BM$4,FALSE)</f>
        <v>#REF!</v>
      </c>
      <c r="BN196" s="12" t="e">
        <f>VLOOKUP($A196,Sheet1!$B$5:$BB$428,BN$4,FALSE)</f>
        <v>#REF!</v>
      </c>
      <c r="BO196" s="12" t="e">
        <f>VLOOKUP($A196,Sheet1!$B$5:$BB$428,BO$4,FALSE)</f>
        <v>#REF!</v>
      </c>
      <c r="BP196" s="12" t="e">
        <f>VLOOKUP($A196,Sheet1!$B$5:$BB$428,BP$4,FALSE)</f>
        <v>#REF!</v>
      </c>
      <c r="BQ196" s="12" t="e">
        <f>VLOOKUP($A196,Sheet1!$B$5:$BB$428,BQ$4,FALSE)</f>
        <v>#REF!</v>
      </c>
      <c r="BR196" s="12" t="e">
        <f>VLOOKUP($A196,Sheet1!$B$5:$BB$428,BR$4,FALSE)</f>
        <v>#REF!</v>
      </c>
      <c r="BS196" s="12" t="e">
        <f>VLOOKUP($A196,Sheet1!$B$5:$BB$428,BS$4,FALSE)</f>
        <v>#REF!</v>
      </c>
      <c r="BT196" s="12" t="e">
        <f>VLOOKUP($A196,Sheet1!$B$5:$BB$428,BT$4,FALSE)</f>
        <v>#REF!</v>
      </c>
      <c r="BU196" s="12" t="e">
        <f>VLOOKUP($A196,Sheet1!$B$5:$BB$428,BU$4,FALSE)</f>
        <v>#REF!</v>
      </c>
    </row>
    <row r="197" spans="1:73" x14ac:dyDescent="0.3">
      <c r="A197" t="s">
        <v>551</v>
      </c>
      <c r="B197" t="str">
        <f>VLOOKUP(A197,classifications!A$3:C$336,3,FALSE)</f>
        <v>Predominantly Urban</v>
      </c>
      <c r="D197" s="12">
        <f>VLOOKUP($A197,Sheet1!$B$5:$AZ$428,2,FALSE)</f>
        <v>140054</v>
      </c>
      <c r="E197" s="12">
        <f>VLOOKUP($A197,Sheet1!$B$5:$AZ$428,3,FALSE)</f>
        <v>1560</v>
      </c>
      <c r="F197" s="12">
        <f>VLOOKUP($A197,Sheet1!$B$5:$AZ$428,4,FALSE)</f>
        <v>894</v>
      </c>
      <c r="G197" s="12">
        <f>VLOOKUP($A197,Sheet1!$B$5:$AZ$428,5,FALSE)</f>
        <v>7634</v>
      </c>
      <c r="H197" s="12">
        <f>VLOOKUP($A197,Sheet1!$B$5:$AZ$428,6,FALSE)</f>
        <v>7865</v>
      </c>
      <c r="I197" s="12">
        <f>VLOOKUP($A197,Sheet1!$B$5:$AZ$428,7,FALSE)</f>
        <v>140456</v>
      </c>
      <c r="J197" s="12">
        <f>VLOOKUP($A197,Sheet1!$B$5:$AZ$428,8,FALSE)</f>
        <v>1071</v>
      </c>
      <c r="K197" s="12">
        <f>VLOOKUP($A197,Sheet1!$B$5:$AZ$428,9,FALSE)</f>
        <v>790</v>
      </c>
      <c r="L197" s="12">
        <f>VLOOKUP($A197,Sheet1!$B$5:$AZ$428,10,FALSE)</f>
        <v>8348</v>
      </c>
      <c r="M197" s="12">
        <f>VLOOKUP($A197,Sheet1!$B$5:$AZ$428,11,FALSE)</f>
        <v>9016</v>
      </c>
      <c r="N197" s="12">
        <f>VLOOKUP($A197,Sheet1!$B$5:$AZ$428,12,FALSE)</f>
        <v>140002</v>
      </c>
      <c r="O197" s="12">
        <f>VLOOKUP($A197,Sheet1!$B$5:$AZ$428,13,FALSE)</f>
        <v>1120</v>
      </c>
      <c r="P197" s="12">
        <f>VLOOKUP($A197,Sheet1!$B$5:$AZ$428,14,FALSE)</f>
        <v>1060</v>
      </c>
      <c r="Q197" s="12">
        <f>VLOOKUP($A197,Sheet1!$B$5:$AZ$428,15,FALSE)</f>
        <v>7713</v>
      </c>
      <c r="R197" s="12">
        <f>VLOOKUP($A197,Sheet1!$B$5:$AZ$428,16,FALSE)</f>
        <v>8877</v>
      </c>
      <c r="S197" s="12">
        <f>VLOOKUP($A197,Sheet1!$B$5:$AZ$428,17,FALSE)</f>
        <v>139907</v>
      </c>
      <c r="T197" s="12">
        <f>VLOOKUP($A197,Sheet1!$B$5:$AZ$428,18,FALSE)</f>
        <v>1351</v>
      </c>
      <c r="U197" s="12">
        <f>VLOOKUP($A197,Sheet1!$B$5:$AZ$428,19,FALSE)</f>
        <v>1107</v>
      </c>
      <c r="V197" s="12">
        <f>VLOOKUP($A197,Sheet1!$B$5:$AZ$428,20,FALSE)</f>
        <v>8209</v>
      </c>
      <c r="W197" s="12">
        <f>VLOOKUP($A197,Sheet1!$B$5:$AZ$428,21,FALSE)</f>
        <v>9217</v>
      </c>
      <c r="X197" s="12">
        <f>VLOOKUP($A197,Sheet1!$B$5:$AZ$428,22,FALSE)</f>
        <v>140685</v>
      </c>
      <c r="Y197" s="12">
        <f>VLOOKUP($A197,Sheet1!$B$5:$AZ$428,23,FALSE)</f>
        <v>1606</v>
      </c>
      <c r="Z197" s="12">
        <f>VLOOKUP($A197,Sheet1!$B$5:$AZ$428,24,FALSE)</f>
        <v>1000</v>
      </c>
      <c r="AA197" s="12">
        <f>VLOOKUP($A197,Sheet1!$B$5:$AZ$428,25,FALSE)</f>
        <v>8473</v>
      </c>
      <c r="AB197" s="12">
        <f>VLOOKUP($A197,Sheet1!$B$5:$AZ$428,26,FALSE)</f>
        <v>9009</v>
      </c>
      <c r="AC197" s="12">
        <f>VLOOKUP($A197,Sheet1!$B$5:$AZ$428,27,FALSE)</f>
        <v>141023</v>
      </c>
      <c r="AD197" s="12">
        <f>VLOOKUP($A197,Sheet1!$B$5:$AZ$428,28,FALSE)</f>
        <v>1684</v>
      </c>
      <c r="AE197" s="12">
        <f>VLOOKUP($A197,Sheet1!$B$5:$AZ$428,29,FALSE)</f>
        <v>1164</v>
      </c>
      <c r="AF197" s="12">
        <f>VLOOKUP($A197,Sheet1!$B$5:$AZ$428,30,FALSE)</f>
        <v>8247</v>
      </c>
      <c r="AG197" s="12">
        <f>VLOOKUP($A197,Sheet1!$B$5:$AZ$428,31,FALSE)</f>
        <v>9259</v>
      </c>
      <c r="AH197" s="12">
        <f>VLOOKUP($A197,Sheet1!$B$5:$AZ$428,32,FALSE)</f>
        <v>141346</v>
      </c>
      <c r="AI197" s="12">
        <f>VLOOKUP($A197,Sheet1!$B$5:$AZ$428,33,FALSE)</f>
        <v>1448</v>
      </c>
      <c r="AJ197" s="12">
        <f>VLOOKUP($A197,Sheet1!$B$5:$AZ$428,34,FALSE)</f>
        <v>1308</v>
      </c>
      <c r="AK197" s="12">
        <f>VLOOKUP($A197,Sheet1!$B$5:$AZ$428,35,FALSE)</f>
        <v>8879</v>
      </c>
      <c r="AL197" s="12">
        <f>VLOOKUP($A197,Sheet1!$B$5:$AZ$428,36,FALSE)</f>
        <v>9253</v>
      </c>
      <c r="AM197" s="12">
        <f>VLOOKUP($A197,Sheet1!$B$5:$AZ$428,37,FALSE)</f>
        <v>141818</v>
      </c>
      <c r="AN197" s="12">
        <f>VLOOKUP($A197,Sheet1!$B$5:$AZ$428,38,FALSE)</f>
        <v>1850</v>
      </c>
      <c r="AO197" s="12">
        <f>VLOOKUP($A197,Sheet1!$B$5:$AZ$428,39,FALSE)</f>
        <v>1106</v>
      </c>
      <c r="AP197" s="12">
        <f>VLOOKUP($A197,Sheet1!$B$5:$AZ$428,40,FALSE)</f>
        <v>8770</v>
      </c>
      <c r="AQ197" s="12">
        <f>VLOOKUP($A197,Sheet1!$B$5:$AZ$428,41,FALSE)</f>
        <v>9346</v>
      </c>
      <c r="AR197" s="12">
        <f>VLOOKUP($A197,Sheet1!$B$5:$AZ$428,42,FALSE)</f>
        <v>143135</v>
      </c>
      <c r="AS197" s="12">
        <f>VLOOKUP($A197,Sheet1!$B$5:$AZ$428,43,FALSE)</f>
        <v>1782</v>
      </c>
      <c r="AT197" s="12">
        <f>VLOOKUP($A197,Sheet1!$B$5:$AZ$428,44,FALSE)</f>
        <v>638</v>
      </c>
      <c r="AU197" s="12">
        <f>VLOOKUP($A197,Sheet1!$B$5:$AZ$428,45,FALSE)</f>
        <v>8908</v>
      </c>
      <c r="AV197" s="12">
        <f>VLOOKUP($A197,Sheet1!$B$5:$AZ$428,46,FALSE)</f>
        <v>9443</v>
      </c>
      <c r="AW197" s="12">
        <f>VLOOKUP($A197,Sheet1!$B$5:$AZ$428,47,FALSE)</f>
        <v>144147</v>
      </c>
      <c r="AX197" s="12">
        <f>VLOOKUP($A197,Sheet1!$B$5:$AZ$428,48,FALSE)</f>
        <v>1887</v>
      </c>
      <c r="AY197" s="12">
        <f>VLOOKUP($A197,Sheet1!$B$5:$AZ$428,49,FALSE)</f>
        <v>1127</v>
      </c>
      <c r="AZ197" s="12">
        <f>VLOOKUP($A197,Sheet1!$B$5:$AZ$428,50,FALSE)</f>
        <v>8998</v>
      </c>
      <c r="BA197" s="12">
        <f>VLOOKUP($A197,Sheet1!$B$5:$AZ$428,51,FALSE)</f>
        <v>9015</v>
      </c>
      <c r="BB197" s="12">
        <f>VLOOKUP($A197,Sheet1!$B$5:$BB$428,BB$4,FALSE)</f>
        <v>0</v>
      </c>
      <c r="BC197" s="12">
        <f>VLOOKUP($A197,Sheet1!$B$5:$BB$428,BC$4,FALSE)</f>
        <v>0</v>
      </c>
      <c r="BD197" s="12" t="e">
        <f>VLOOKUP($A197,Sheet1!$B$5:$BB$428,BD$4,FALSE)</f>
        <v>#REF!</v>
      </c>
      <c r="BE197" s="12" t="e">
        <f>VLOOKUP($A197,Sheet1!$B$5:$BB$428,BE$4,FALSE)</f>
        <v>#REF!</v>
      </c>
      <c r="BF197" s="12" t="e">
        <f>VLOOKUP($A197,Sheet1!$B$5:$BB$428,BF$4,FALSE)</f>
        <v>#REF!</v>
      </c>
      <c r="BG197" s="12" t="e">
        <f>VLOOKUP($A197,Sheet1!$B$5:$BB$428,BG$4,FALSE)</f>
        <v>#REF!</v>
      </c>
      <c r="BH197" s="12" t="e">
        <f>VLOOKUP($A197,Sheet1!$B$5:$BB$428,BH$4,FALSE)</f>
        <v>#REF!</v>
      </c>
      <c r="BI197" s="12" t="e">
        <f>VLOOKUP($A197,Sheet1!$B$5:$BB$428,BI$4,FALSE)</f>
        <v>#REF!</v>
      </c>
      <c r="BJ197" s="12" t="e">
        <f>VLOOKUP($A197,Sheet1!$B$5:$BB$428,BJ$4,FALSE)</f>
        <v>#REF!</v>
      </c>
      <c r="BK197" s="12" t="e">
        <f>VLOOKUP($A197,Sheet1!$B$5:$BB$428,BK$4,FALSE)</f>
        <v>#REF!</v>
      </c>
      <c r="BL197" s="12" t="e">
        <f>VLOOKUP($A197,Sheet1!$B$5:$BB$428,BL$4,FALSE)</f>
        <v>#REF!</v>
      </c>
      <c r="BM197" s="12" t="e">
        <f>VLOOKUP($A197,Sheet1!$B$5:$BB$428,BM$4,FALSE)</f>
        <v>#REF!</v>
      </c>
      <c r="BN197" s="12" t="e">
        <f>VLOOKUP($A197,Sheet1!$B$5:$BB$428,BN$4,FALSE)</f>
        <v>#REF!</v>
      </c>
      <c r="BO197" s="12" t="e">
        <f>VLOOKUP($A197,Sheet1!$B$5:$BB$428,BO$4,FALSE)</f>
        <v>#REF!</v>
      </c>
      <c r="BP197" s="12" t="e">
        <f>VLOOKUP($A197,Sheet1!$B$5:$BB$428,BP$4,FALSE)</f>
        <v>#REF!</v>
      </c>
      <c r="BQ197" s="12" t="e">
        <f>VLOOKUP($A197,Sheet1!$B$5:$BB$428,BQ$4,FALSE)</f>
        <v>#REF!</v>
      </c>
      <c r="BR197" s="12" t="e">
        <f>VLOOKUP($A197,Sheet1!$B$5:$BB$428,BR$4,FALSE)</f>
        <v>#REF!</v>
      </c>
      <c r="BS197" s="12" t="e">
        <f>VLOOKUP($A197,Sheet1!$B$5:$BB$428,BS$4,FALSE)</f>
        <v>#REF!</v>
      </c>
      <c r="BT197" s="12" t="e">
        <f>VLOOKUP($A197,Sheet1!$B$5:$BB$428,BT$4,FALSE)</f>
        <v>#REF!</v>
      </c>
      <c r="BU197" s="12" t="e">
        <f>VLOOKUP($A197,Sheet1!$B$5:$BB$428,BU$4,FALSE)</f>
        <v>#REF!</v>
      </c>
    </row>
    <row r="198" spans="1:73" x14ac:dyDescent="0.3">
      <c r="A198" t="s">
        <v>554</v>
      </c>
      <c r="B198" t="str">
        <f>VLOOKUP(A198,classifications!A$3:C$336,3,FALSE)</f>
        <v>Predominantly Urban</v>
      </c>
      <c r="D198" s="12">
        <f>VLOOKUP($A198,Sheet1!$B$5:$AZ$428,2,FALSE)</f>
        <v>155339</v>
      </c>
      <c r="E198" s="12">
        <f>VLOOKUP($A198,Sheet1!$B$5:$AZ$428,3,FALSE)</f>
        <v>3065</v>
      </c>
      <c r="F198" s="12">
        <f>VLOOKUP($A198,Sheet1!$B$5:$AZ$428,4,FALSE)</f>
        <v>2753</v>
      </c>
      <c r="G198" s="12">
        <f>VLOOKUP($A198,Sheet1!$B$5:$AZ$428,5,FALSE)</f>
        <v>11551</v>
      </c>
      <c r="H198" s="12">
        <f>VLOOKUP($A198,Sheet1!$B$5:$AZ$428,6,FALSE)</f>
        <v>13505</v>
      </c>
      <c r="I198" s="12">
        <f>VLOOKUP($A198,Sheet1!$B$5:$AZ$428,7,FALSE)</f>
        <v>156795</v>
      </c>
      <c r="J198" s="12">
        <f>VLOOKUP($A198,Sheet1!$B$5:$AZ$428,8,FALSE)</f>
        <v>2637</v>
      </c>
      <c r="K198" s="12">
        <f>VLOOKUP($A198,Sheet1!$B$5:$AZ$428,9,FALSE)</f>
        <v>2035</v>
      </c>
      <c r="L198" s="12">
        <f>VLOOKUP($A198,Sheet1!$B$5:$AZ$428,10,FALSE)</f>
        <v>11931</v>
      </c>
      <c r="M198" s="12">
        <f>VLOOKUP($A198,Sheet1!$B$5:$AZ$428,11,FALSE)</f>
        <v>12575</v>
      </c>
      <c r="N198" s="12">
        <f>VLOOKUP($A198,Sheet1!$B$5:$AZ$428,12,FALSE)</f>
        <v>158621</v>
      </c>
      <c r="O198" s="12">
        <f>VLOOKUP($A198,Sheet1!$B$5:$AZ$428,13,FALSE)</f>
        <v>2729</v>
      </c>
      <c r="P198" s="12">
        <f>VLOOKUP($A198,Sheet1!$B$5:$AZ$428,14,FALSE)</f>
        <v>2027</v>
      </c>
      <c r="Q198" s="12">
        <f>VLOOKUP($A198,Sheet1!$B$5:$AZ$428,15,FALSE)</f>
        <v>12372</v>
      </c>
      <c r="R198" s="12">
        <f>VLOOKUP($A198,Sheet1!$B$5:$AZ$428,16,FALSE)</f>
        <v>12877</v>
      </c>
      <c r="S198" s="12">
        <f>VLOOKUP($A198,Sheet1!$B$5:$AZ$428,17,FALSE)</f>
        <v>160268</v>
      </c>
      <c r="T198" s="12">
        <f>VLOOKUP($A198,Sheet1!$B$5:$AZ$428,18,FALSE)</f>
        <v>3370</v>
      </c>
      <c r="U198" s="12">
        <f>VLOOKUP($A198,Sheet1!$B$5:$AZ$428,19,FALSE)</f>
        <v>1714</v>
      </c>
      <c r="V198" s="12">
        <f>VLOOKUP($A198,Sheet1!$B$5:$AZ$428,20,FALSE)</f>
        <v>11847</v>
      </c>
      <c r="W198" s="12">
        <f>VLOOKUP($A198,Sheet1!$B$5:$AZ$428,21,FALSE)</f>
        <v>13340</v>
      </c>
      <c r="X198" s="12">
        <f>VLOOKUP($A198,Sheet1!$B$5:$AZ$428,22,FALSE)</f>
        <v>161701</v>
      </c>
      <c r="Y198" s="12">
        <f>VLOOKUP($A198,Sheet1!$B$5:$AZ$428,23,FALSE)</f>
        <v>3691</v>
      </c>
      <c r="Z198" s="12">
        <f>VLOOKUP($A198,Sheet1!$B$5:$AZ$428,24,FALSE)</f>
        <v>1731</v>
      </c>
      <c r="AA198" s="12">
        <f>VLOOKUP($A198,Sheet1!$B$5:$AZ$428,25,FALSE)</f>
        <v>11747</v>
      </c>
      <c r="AB198" s="12">
        <f>VLOOKUP($A198,Sheet1!$B$5:$AZ$428,26,FALSE)</f>
        <v>13672</v>
      </c>
      <c r="AC198" s="12">
        <f>VLOOKUP($A198,Sheet1!$B$5:$AZ$428,27,FALSE)</f>
        <v>162701</v>
      </c>
      <c r="AD198" s="12">
        <f>VLOOKUP($A198,Sheet1!$B$5:$AZ$428,28,FALSE)</f>
        <v>3727</v>
      </c>
      <c r="AE198" s="12">
        <f>VLOOKUP($A198,Sheet1!$B$5:$AZ$428,29,FALSE)</f>
        <v>1714</v>
      </c>
      <c r="AF198" s="12">
        <f>VLOOKUP($A198,Sheet1!$B$5:$AZ$428,30,FALSE)</f>
        <v>11558</v>
      </c>
      <c r="AG198" s="12">
        <f>VLOOKUP($A198,Sheet1!$B$5:$AZ$428,31,FALSE)</f>
        <v>14048</v>
      </c>
      <c r="AH198" s="12">
        <f>VLOOKUP($A198,Sheet1!$B$5:$AZ$428,32,FALSE)</f>
        <v>163075</v>
      </c>
      <c r="AI198" s="12">
        <f>VLOOKUP($A198,Sheet1!$B$5:$AZ$428,33,FALSE)</f>
        <v>3341</v>
      </c>
      <c r="AJ198" s="12">
        <f>VLOOKUP($A198,Sheet1!$B$5:$AZ$428,34,FALSE)</f>
        <v>1882</v>
      </c>
      <c r="AK198" s="12">
        <f>VLOOKUP($A198,Sheet1!$B$5:$AZ$428,35,FALSE)</f>
        <v>12809</v>
      </c>
      <c r="AL198" s="12">
        <f>VLOOKUP($A198,Sheet1!$B$5:$AZ$428,36,FALSE)</f>
        <v>15187</v>
      </c>
      <c r="AM198" s="12">
        <f>VLOOKUP($A198,Sheet1!$B$5:$AZ$428,37,FALSE)</f>
        <v>163203</v>
      </c>
      <c r="AN198" s="12">
        <f>VLOOKUP($A198,Sheet1!$B$5:$AZ$428,38,FALSE)</f>
        <v>3824</v>
      </c>
      <c r="AO198" s="12">
        <f>VLOOKUP($A198,Sheet1!$B$5:$AZ$428,39,FALSE)</f>
        <v>2012</v>
      </c>
      <c r="AP198" s="12">
        <f>VLOOKUP($A198,Sheet1!$B$5:$AZ$428,40,FALSE)</f>
        <v>12971</v>
      </c>
      <c r="AQ198" s="12">
        <f>VLOOKUP($A198,Sheet1!$B$5:$AZ$428,41,FALSE)</f>
        <v>15856</v>
      </c>
      <c r="AR198" s="12">
        <f>VLOOKUP($A198,Sheet1!$B$5:$AZ$428,42,FALSE)</f>
        <v>161780</v>
      </c>
      <c r="AS198" s="12">
        <f>VLOOKUP($A198,Sheet1!$B$5:$AZ$428,43,FALSE)</f>
        <v>3644</v>
      </c>
      <c r="AT198" s="12">
        <f>VLOOKUP($A198,Sheet1!$B$5:$AZ$428,44,FALSE)</f>
        <v>2432</v>
      </c>
      <c r="AU198" s="12">
        <f>VLOOKUP($A198,Sheet1!$B$5:$AZ$428,45,FALSE)</f>
        <v>13425</v>
      </c>
      <c r="AV198" s="12">
        <f>VLOOKUP($A198,Sheet1!$B$5:$AZ$428,46,FALSE)</f>
        <v>17157</v>
      </c>
      <c r="AW198" s="12">
        <f>VLOOKUP($A198,Sheet1!$B$5:$AZ$428,47,FALSE)</f>
        <v>160337</v>
      </c>
      <c r="AX198" s="12">
        <f>VLOOKUP($A198,Sheet1!$B$5:$AZ$428,48,FALSE)</f>
        <v>3787</v>
      </c>
      <c r="AY198" s="12">
        <f>VLOOKUP($A198,Sheet1!$B$5:$AZ$428,49,FALSE)</f>
        <v>3025</v>
      </c>
      <c r="AZ198" s="12">
        <f>VLOOKUP($A198,Sheet1!$B$5:$AZ$428,50,FALSE)</f>
        <v>11999</v>
      </c>
      <c r="BA198" s="12">
        <f>VLOOKUP($A198,Sheet1!$B$5:$AZ$428,51,FALSE)</f>
        <v>15084</v>
      </c>
      <c r="BB198" s="12">
        <f>VLOOKUP($A198,Sheet1!$B$5:$BB$428,BB$4,FALSE)</f>
        <v>0</v>
      </c>
      <c r="BC198" s="12">
        <f>VLOOKUP($A198,Sheet1!$B$5:$BB$428,BC$4,FALSE)</f>
        <v>0</v>
      </c>
      <c r="BD198" s="12" t="e">
        <f>VLOOKUP($A198,Sheet1!$B$5:$BB$428,BD$4,FALSE)</f>
        <v>#REF!</v>
      </c>
      <c r="BE198" s="12" t="e">
        <f>VLOOKUP($A198,Sheet1!$B$5:$BB$428,BE$4,FALSE)</f>
        <v>#REF!</v>
      </c>
      <c r="BF198" s="12" t="e">
        <f>VLOOKUP($A198,Sheet1!$B$5:$BB$428,BF$4,FALSE)</f>
        <v>#REF!</v>
      </c>
      <c r="BG198" s="12" t="e">
        <f>VLOOKUP($A198,Sheet1!$B$5:$BB$428,BG$4,FALSE)</f>
        <v>#REF!</v>
      </c>
      <c r="BH198" s="12" t="e">
        <f>VLOOKUP($A198,Sheet1!$B$5:$BB$428,BH$4,FALSE)</f>
        <v>#REF!</v>
      </c>
      <c r="BI198" s="12" t="e">
        <f>VLOOKUP($A198,Sheet1!$B$5:$BB$428,BI$4,FALSE)</f>
        <v>#REF!</v>
      </c>
      <c r="BJ198" s="12" t="e">
        <f>VLOOKUP($A198,Sheet1!$B$5:$BB$428,BJ$4,FALSE)</f>
        <v>#REF!</v>
      </c>
      <c r="BK198" s="12" t="e">
        <f>VLOOKUP($A198,Sheet1!$B$5:$BB$428,BK$4,FALSE)</f>
        <v>#REF!</v>
      </c>
      <c r="BL198" s="12" t="e">
        <f>VLOOKUP($A198,Sheet1!$B$5:$BB$428,BL$4,FALSE)</f>
        <v>#REF!</v>
      </c>
      <c r="BM198" s="12" t="e">
        <f>VLOOKUP($A198,Sheet1!$B$5:$BB$428,BM$4,FALSE)</f>
        <v>#REF!</v>
      </c>
      <c r="BN198" s="12" t="e">
        <f>VLOOKUP($A198,Sheet1!$B$5:$BB$428,BN$4,FALSE)</f>
        <v>#REF!</v>
      </c>
      <c r="BO198" s="12" t="e">
        <f>VLOOKUP($A198,Sheet1!$B$5:$BB$428,BO$4,FALSE)</f>
        <v>#REF!</v>
      </c>
      <c r="BP198" s="12" t="e">
        <f>VLOOKUP($A198,Sheet1!$B$5:$BB$428,BP$4,FALSE)</f>
        <v>#REF!</v>
      </c>
      <c r="BQ198" s="12" t="e">
        <f>VLOOKUP($A198,Sheet1!$B$5:$BB$428,BQ$4,FALSE)</f>
        <v>#REF!</v>
      </c>
      <c r="BR198" s="12" t="e">
        <f>VLOOKUP($A198,Sheet1!$B$5:$BB$428,BR$4,FALSE)</f>
        <v>#REF!</v>
      </c>
      <c r="BS198" s="12" t="e">
        <f>VLOOKUP($A198,Sheet1!$B$5:$BB$428,BS$4,FALSE)</f>
        <v>#REF!</v>
      </c>
      <c r="BT198" s="12" t="e">
        <f>VLOOKUP($A198,Sheet1!$B$5:$BB$428,BT$4,FALSE)</f>
        <v>#REF!</v>
      </c>
      <c r="BU198" s="12" t="e">
        <f>VLOOKUP($A198,Sheet1!$B$5:$BB$428,BU$4,FALSE)</f>
        <v>#REF!</v>
      </c>
    </row>
    <row r="199" spans="1:73" x14ac:dyDescent="0.3">
      <c r="A199" t="s">
        <v>556</v>
      </c>
      <c r="B199" t="str">
        <f>VLOOKUP(A199,classifications!A$3:C$336,3,FALSE)</f>
        <v>Predominantly Urban</v>
      </c>
      <c r="D199" s="12">
        <f>VLOOKUP($A199,Sheet1!$B$5:$AZ$428,2,FALSE)</f>
        <v>281395</v>
      </c>
      <c r="E199" s="12">
        <f>VLOOKUP($A199,Sheet1!$B$5:$AZ$428,3,FALSE)</f>
        <v>5743</v>
      </c>
      <c r="F199" s="12">
        <f>VLOOKUP($A199,Sheet1!$B$5:$AZ$428,4,FALSE)</f>
        <v>2223</v>
      </c>
      <c r="G199" s="12">
        <f>VLOOKUP($A199,Sheet1!$B$5:$AZ$428,5,FALSE)</f>
        <v>16396</v>
      </c>
      <c r="H199" s="12">
        <f>VLOOKUP($A199,Sheet1!$B$5:$AZ$428,6,FALSE)</f>
        <v>16461</v>
      </c>
      <c r="I199" s="12">
        <f>VLOOKUP($A199,Sheet1!$B$5:$AZ$428,7,FALSE)</f>
        <v>284625</v>
      </c>
      <c r="J199" s="12">
        <f>VLOOKUP($A199,Sheet1!$B$5:$AZ$428,8,FALSE)</f>
        <v>4302</v>
      </c>
      <c r="K199" s="12">
        <f>VLOOKUP($A199,Sheet1!$B$5:$AZ$428,9,FALSE)</f>
        <v>1928</v>
      </c>
      <c r="L199" s="12">
        <f>VLOOKUP($A199,Sheet1!$B$5:$AZ$428,10,FALSE)</f>
        <v>16801</v>
      </c>
      <c r="M199" s="12">
        <f>VLOOKUP($A199,Sheet1!$B$5:$AZ$428,11,FALSE)</f>
        <v>18983</v>
      </c>
      <c r="N199" s="12">
        <f>VLOOKUP($A199,Sheet1!$B$5:$AZ$428,12,FALSE)</f>
        <v>288850</v>
      </c>
      <c r="O199" s="12">
        <f>VLOOKUP($A199,Sheet1!$B$5:$AZ$428,13,FALSE)</f>
        <v>3848</v>
      </c>
      <c r="P199" s="12">
        <f>VLOOKUP($A199,Sheet1!$B$5:$AZ$428,14,FALSE)</f>
        <v>1239</v>
      </c>
      <c r="Q199" s="12">
        <f>VLOOKUP($A199,Sheet1!$B$5:$AZ$428,15,FALSE)</f>
        <v>17492</v>
      </c>
      <c r="R199" s="12">
        <f>VLOOKUP($A199,Sheet1!$B$5:$AZ$428,16,FALSE)</f>
        <v>18805</v>
      </c>
      <c r="S199" s="12">
        <f>VLOOKUP($A199,Sheet1!$B$5:$AZ$428,17,FALSE)</f>
        <v>293853</v>
      </c>
      <c r="T199" s="12">
        <f>VLOOKUP($A199,Sheet1!$B$5:$AZ$428,18,FALSE)</f>
        <v>5189</v>
      </c>
      <c r="U199" s="12">
        <f>VLOOKUP($A199,Sheet1!$B$5:$AZ$428,19,FALSE)</f>
        <v>1560</v>
      </c>
      <c r="V199" s="12">
        <f>VLOOKUP($A199,Sheet1!$B$5:$AZ$428,20,FALSE)</f>
        <v>18830</v>
      </c>
      <c r="W199" s="12">
        <f>VLOOKUP($A199,Sheet1!$B$5:$AZ$428,21,FALSE)</f>
        <v>20452</v>
      </c>
      <c r="X199" s="12">
        <f>VLOOKUP($A199,Sheet1!$B$5:$AZ$428,22,FALSE)</f>
        <v>297928</v>
      </c>
      <c r="Y199" s="12">
        <f>VLOOKUP($A199,Sheet1!$B$5:$AZ$428,23,FALSE)</f>
        <v>5552</v>
      </c>
      <c r="Z199" s="12">
        <f>VLOOKUP($A199,Sheet1!$B$5:$AZ$428,24,FALSE)</f>
        <v>1528</v>
      </c>
      <c r="AA199" s="12">
        <f>VLOOKUP($A199,Sheet1!$B$5:$AZ$428,25,FALSE)</f>
        <v>17949</v>
      </c>
      <c r="AB199" s="12">
        <f>VLOOKUP($A199,Sheet1!$B$5:$AZ$428,26,FALSE)</f>
        <v>20861</v>
      </c>
      <c r="AC199" s="12">
        <f>VLOOKUP($A199,Sheet1!$B$5:$AZ$428,27,FALSE)</f>
        <v>301328</v>
      </c>
      <c r="AD199" s="12">
        <f>VLOOKUP($A199,Sheet1!$B$5:$AZ$428,28,FALSE)</f>
        <v>6620</v>
      </c>
      <c r="AE199" s="12">
        <f>VLOOKUP($A199,Sheet1!$B$5:$AZ$428,29,FALSE)</f>
        <v>1733</v>
      </c>
      <c r="AF199" s="12">
        <f>VLOOKUP($A199,Sheet1!$B$5:$AZ$428,30,FALSE)</f>
        <v>17307</v>
      </c>
      <c r="AG199" s="12">
        <f>VLOOKUP($A199,Sheet1!$B$5:$AZ$428,31,FALSE)</f>
        <v>21728</v>
      </c>
      <c r="AH199" s="12">
        <f>VLOOKUP($A199,Sheet1!$B$5:$AZ$428,32,FALSE)</f>
        <v>301785</v>
      </c>
      <c r="AI199" s="12">
        <f>VLOOKUP($A199,Sheet1!$B$5:$AZ$428,33,FALSE)</f>
        <v>5732</v>
      </c>
      <c r="AJ199" s="12">
        <f>VLOOKUP($A199,Sheet1!$B$5:$AZ$428,34,FALSE)</f>
        <v>1817</v>
      </c>
      <c r="AK199" s="12">
        <f>VLOOKUP($A199,Sheet1!$B$5:$AZ$428,35,FALSE)</f>
        <v>18574</v>
      </c>
      <c r="AL199" s="12">
        <f>VLOOKUP($A199,Sheet1!$B$5:$AZ$428,36,FALSE)</f>
        <v>25145</v>
      </c>
      <c r="AM199" s="12">
        <f>VLOOKUP($A199,Sheet1!$B$5:$AZ$428,37,FALSE)</f>
        <v>303858</v>
      </c>
      <c r="AN199" s="12">
        <f>VLOOKUP($A199,Sheet1!$B$5:$AZ$428,38,FALSE)</f>
        <v>5923</v>
      </c>
      <c r="AO199" s="12">
        <f>VLOOKUP($A199,Sheet1!$B$5:$AZ$428,39,FALSE)</f>
        <v>1370</v>
      </c>
      <c r="AP199" s="12">
        <f>VLOOKUP($A199,Sheet1!$B$5:$AZ$428,40,FALSE)</f>
        <v>20406</v>
      </c>
      <c r="AQ199" s="12">
        <f>VLOOKUP($A199,Sheet1!$B$5:$AZ$428,41,FALSE)</f>
        <v>25749</v>
      </c>
      <c r="AR199" s="12">
        <f>VLOOKUP($A199,Sheet1!$B$5:$AZ$428,42,FALSE)</f>
        <v>305222</v>
      </c>
      <c r="AS199" s="12">
        <f>VLOOKUP($A199,Sheet1!$B$5:$AZ$428,43,FALSE)</f>
        <v>5411</v>
      </c>
      <c r="AT199" s="12">
        <f>VLOOKUP($A199,Sheet1!$B$5:$AZ$428,44,FALSE)</f>
        <v>1770</v>
      </c>
      <c r="AU199" s="12">
        <f>VLOOKUP($A199,Sheet1!$B$5:$AZ$428,45,FALSE)</f>
        <v>20548</v>
      </c>
      <c r="AV199" s="12">
        <f>VLOOKUP($A199,Sheet1!$B$5:$AZ$428,46,FALSE)</f>
        <v>25614</v>
      </c>
      <c r="AW199" s="12">
        <f>VLOOKUP($A199,Sheet1!$B$5:$AZ$428,47,FALSE)</f>
        <v>305658</v>
      </c>
      <c r="AX199" s="12">
        <f>VLOOKUP($A199,Sheet1!$B$5:$AZ$428,48,FALSE)</f>
        <v>4761</v>
      </c>
      <c r="AY199" s="12">
        <f>VLOOKUP($A199,Sheet1!$B$5:$AZ$428,49,FALSE)</f>
        <v>2256</v>
      </c>
      <c r="AZ199" s="12">
        <f>VLOOKUP($A199,Sheet1!$B$5:$AZ$428,50,FALSE)</f>
        <v>17392</v>
      </c>
      <c r="BA199" s="12">
        <f>VLOOKUP($A199,Sheet1!$B$5:$AZ$428,51,FALSE)</f>
        <v>21860</v>
      </c>
      <c r="BB199" s="12">
        <f>VLOOKUP($A199,Sheet1!$B$5:$BB$428,BB$4,FALSE)</f>
        <v>0</v>
      </c>
      <c r="BC199" s="12">
        <f>VLOOKUP($A199,Sheet1!$B$5:$BB$428,BC$4,FALSE)</f>
        <v>0</v>
      </c>
      <c r="BD199" s="12" t="e">
        <f>VLOOKUP($A199,Sheet1!$B$5:$BB$428,BD$4,FALSE)</f>
        <v>#REF!</v>
      </c>
      <c r="BE199" s="12" t="e">
        <f>VLOOKUP($A199,Sheet1!$B$5:$BB$428,BE$4,FALSE)</f>
        <v>#REF!</v>
      </c>
      <c r="BF199" s="12" t="e">
        <f>VLOOKUP($A199,Sheet1!$B$5:$BB$428,BF$4,FALSE)</f>
        <v>#REF!</v>
      </c>
      <c r="BG199" s="12" t="e">
        <f>VLOOKUP($A199,Sheet1!$B$5:$BB$428,BG$4,FALSE)</f>
        <v>#REF!</v>
      </c>
      <c r="BH199" s="12" t="e">
        <f>VLOOKUP($A199,Sheet1!$B$5:$BB$428,BH$4,FALSE)</f>
        <v>#REF!</v>
      </c>
      <c r="BI199" s="12" t="e">
        <f>VLOOKUP($A199,Sheet1!$B$5:$BB$428,BI$4,FALSE)</f>
        <v>#REF!</v>
      </c>
      <c r="BJ199" s="12" t="e">
        <f>VLOOKUP($A199,Sheet1!$B$5:$BB$428,BJ$4,FALSE)</f>
        <v>#REF!</v>
      </c>
      <c r="BK199" s="12" t="e">
        <f>VLOOKUP($A199,Sheet1!$B$5:$BB$428,BK$4,FALSE)</f>
        <v>#REF!</v>
      </c>
      <c r="BL199" s="12" t="e">
        <f>VLOOKUP($A199,Sheet1!$B$5:$BB$428,BL$4,FALSE)</f>
        <v>#REF!</v>
      </c>
      <c r="BM199" s="12" t="e">
        <f>VLOOKUP($A199,Sheet1!$B$5:$BB$428,BM$4,FALSE)</f>
        <v>#REF!</v>
      </c>
      <c r="BN199" s="12" t="e">
        <f>VLOOKUP($A199,Sheet1!$B$5:$BB$428,BN$4,FALSE)</f>
        <v>#REF!</v>
      </c>
      <c r="BO199" s="12" t="e">
        <f>VLOOKUP($A199,Sheet1!$B$5:$BB$428,BO$4,FALSE)</f>
        <v>#REF!</v>
      </c>
      <c r="BP199" s="12" t="e">
        <f>VLOOKUP($A199,Sheet1!$B$5:$BB$428,BP$4,FALSE)</f>
        <v>#REF!</v>
      </c>
      <c r="BQ199" s="12" t="e">
        <f>VLOOKUP($A199,Sheet1!$B$5:$BB$428,BQ$4,FALSE)</f>
        <v>#REF!</v>
      </c>
      <c r="BR199" s="12" t="e">
        <f>VLOOKUP($A199,Sheet1!$B$5:$BB$428,BR$4,FALSE)</f>
        <v>#REF!</v>
      </c>
      <c r="BS199" s="12" t="e">
        <f>VLOOKUP($A199,Sheet1!$B$5:$BB$428,BS$4,FALSE)</f>
        <v>#REF!</v>
      </c>
      <c r="BT199" s="12" t="e">
        <f>VLOOKUP($A199,Sheet1!$B$5:$BB$428,BT$4,FALSE)</f>
        <v>#REF!</v>
      </c>
      <c r="BU199" s="12" t="e">
        <f>VLOOKUP($A199,Sheet1!$B$5:$BB$428,BU$4,FALSE)</f>
        <v>#REF!</v>
      </c>
    </row>
    <row r="200" spans="1:73" x14ac:dyDescent="0.3">
      <c r="A200" t="s">
        <v>558</v>
      </c>
      <c r="B200" t="str">
        <f>VLOOKUP(A200,classifications!A$3:C$336,3,FALSE)</f>
        <v>Urban with Significant Rural</v>
      </c>
      <c r="D200" s="12">
        <f>VLOOKUP($A200,Sheet1!$B$5:$AZ$428,2,FALSE)</f>
        <v>135164</v>
      </c>
      <c r="E200" s="12">
        <f>VLOOKUP($A200,Sheet1!$B$5:$AZ$428,3,FALSE)</f>
        <v>347</v>
      </c>
      <c r="F200" s="12">
        <f>VLOOKUP($A200,Sheet1!$B$5:$AZ$428,4,FALSE)</f>
        <v>309</v>
      </c>
      <c r="G200" s="12">
        <f>VLOOKUP($A200,Sheet1!$B$5:$AZ$428,5,FALSE)</f>
        <v>3476</v>
      </c>
      <c r="H200" s="12">
        <f>VLOOKUP($A200,Sheet1!$B$5:$AZ$428,6,FALSE)</f>
        <v>3735</v>
      </c>
      <c r="I200" s="12">
        <f>VLOOKUP($A200,Sheet1!$B$5:$AZ$428,7,FALSE)</f>
        <v>134976</v>
      </c>
      <c r="J200" s="12">
        <f>VLOOKUP($A200,Sheet1!$B$5:$AZ$428,8,FALSE)</f>
        <v>156</v>
      </c>
      <c r="K200" s="12">
        <f>VLOOKUP($A200,Sheet1!$B$5:$AZ$428,9,FALSE)</f>
        <v>151</v>
      </c>
      <c r="L200" s="12">
        <f>VLOOKUP($A200,Sheet1!$B$5:$AZ$428,10,FALSE)</f>
        <v>3712</v>
      </c>
      <c r="M200" s="12">
        <f>VLOOKUP($A200,Sheet1!$B$5:$AZ$428,11,FALSE)</f>
        <v>4179</v>
      </c>
      <c r="N200" s="12">
        <f>VLOOKUP($A200,Sheet1!$B$5:$AZ$428,12,FALSE)</f>
        <v>134960</v>
      </c>
      <c r="O200" s="12">
        <f>VLOOKUP($A200,Sheet1!$B$5:$AZ$428,13,FALSE)</f>
        <v>151</v>
      </c>
      <c r="P200" s="12">
        <f>VLOOKUP($A200,Sheet1!$B$5:$AZ$428,14,FALSE)</f>
        <v>84</v>
      </c>
      <c r="Q200" s="12">
        <f>VLOOKUP($A200,Sheet1!$B$5:$AZ$428,15,FALSE)</f>
        <v>3951</v>
      </c>
      <c r="R200" s="12">
        <f>VLOOKUP($A200,Sheet1!$B$5:$AZ$428,16,FALSE)</f>
        <v>4171</v>
      </c>
      <c r="S200" s="12">
        <f>VLOOKUP($A200,Sheet1!$B$5:$AZ$428,17,FALSE)</f>
        <v>135102</v>
      </c>
      <c r="T200" s="12">
        <f>VLOOKUP($A200,Sheet1!$B$5:$AZ$428,18,FALSE)</f>
        <v>176</v>
      </c>
      <c r="U200" s="12">
        <f>VLOOKUP($A200,Sheet1!$B$5:$AZ$428,19,FALSE)</f>
        <v>105</v>
      </c>
      <c r="V200" s="12">
        <f>VLOOKUP($A200,Sheet1!$B$5:$AZ$428,20,FALSE)</f>
        <v>3951</v>
      </c>
      <c r="W200" s="12">
        <f>VLOOKUP($A200,Sheet1!$B$5:$AZ$428,21,FALSE)</f>
        <v>4067</v>
      </c>
      <c r="X200" s="12">
        <f>VLOOKUP($A200,Sheet1!$B$5:$AZ$428,22,FALSE)</f>
        <v>135324</v>
      </c>
      <c r="Y200" s="12">
        <f>VLOOKUP($A200,Sheet1!$B$5:$AZ$428,23,FALSE)</f>
        <v>211</v>
      </c>
      <c r="Z200" s="12">
        <f>VLOOKUP($A200,Sheet1!$B$5:$AZ$428,24,FALSE)</f>
        <v>129</v>
      </c>
      <c r="AA200" s="12">
        <f>VLOOKUP($A200,Sheet1!$B$5:$AZ$428,25,FALSE)</f>
        <v>4214</v>
      </c>
      <c r="AB200" s="12">
        <f>VLOOKUP($A200,Sheet1!$B$5:$AZ$428,26,FALSE)</f>
        <v>4019</v>
      </c>
      <c r="AC200" s="12">
        <f>VLOOKUP($A200,Sheet1!$B$5:$AZ$428,27,FALSE)</f>
        <v>135496</v>
      </c>
      <c r="AD200" s="12">
        <f>VLOOKUP($A200,Sheet1!$B$5:$AZ$428,28,FALSE)</f>
        <v>353</v>
      </c>
      <c r="AE200" s="12">
        <f>VLOOKUP($A200,Sheet1!$B$5:$AZ$428,29,FALSE)</f>
        <v>89</v>
      </c>
      <c r="AF200" s="12">
        <f>VLOOKUP($A200,Sheet1!$B$5:$AZ$428,30,FALSE)</f>
        <v>4105</v>
      </c>
      <c r="AG200" s="12">
        <f>VLOOKUP($A200,Sheet1!$B$5:$AZ$428,31,FALSE)</f>
        <v>4080</v>
      </c>
      <c r="AH200" s="12">
        <f>VLOOKUP($A200,Sheet1!$B$5:$AZ$428,32,FALSE)</f>
        <v>136005</v>
      </c>
      <c r="AI200" s="12">
        <f>VLOOKUP($A200,Sheet1!$B$5:$AZ$428,33,FALSE)</f>
        <v>286</v>
      </c>
      <c r="AJ200" s="12">
        <f>VLOOKUP($A200,Sheet1!$B$5:$AZ$428,34,FALSE)</f>
        <v>97</v>
      </c>
      <c r="AK200" s="12">
        <f>VLOOKUP($A200,Sheet1!$B$5:$AZ$428,35,FALSE)</f>
        <v>4919</v>
      </c>
      <c r="AL200" s="12">
        <f>VLOOKUP($A200,Sheet1!$B$5:$AZ$428,36,FALSE)</f>
        <v>4484</v>
      </c>
      <c r="AM200" s="12">
        <f>VLOOKUP($A200,Sheet1!$B$5:$AZ$428,37,FALSE)</f>
        <v>136718</v>
      </c>
      <c r="AN200" s="12">
        <f>VLOOKUP($A200,Sheet1!$B$5:$AZ$428,38,FALSE)</f>
        <v>309</v>
      </c>
      <c r="AO200" s="12">
        <f>VLOOKUP($A200,Sheet1!$B$5:$AZ$428,39,FALSE)</f>
        <v>45</v>
      </c>
      <c r="AP200" s="12">
        <f>VLOOKUP($A200,Sheet1!$B$5:$AZ$428,40,FALSE)</f>
        <v>4993</v>
      </c>
      <c r="AQ200" s="12">
        <f>VLOOKUP($A200,Sheet1!$B$5:$AZ$428,41,FALSE)</f>
        <v>4344</v>
      </c>
      <c r="AR200" s="12">
        <f>VLOOKUP($A200,Sheet1!$B$5:$AZ$428,42,FALSE)</f>
        <v>137150</v>
      </c>
      <c r="AS200" s="12">
        <f>VLOOKUP($A200,Sheet1!$B$5:$AZ$428,43,FALSE)</f>
        <v>272</v>
      </c>
      <c r="AT200" s="12">
        <f>VLOOKUP($A200,Sheet1!$B$5:$AZ$428,44,FALSE)</f>
        <v>70</v>
      </c>
      <c r="AU200" s="12">
        <f>VLOOKUP($A200,Sheet1!$B$5:$AZ$428,45,FALSE)</f>
        <v>5082</v>
      </c>
      <c r="AV200" s="12">
        <f>VLOOKUP($A200,Sheet1!$B$5:$AZ$428,46,FALSE)</f>
        <v>4636</v>
      </c>
      <c r="AW200" s="12">
        <f>VLOOKUP($A200,Sheet1!$B$5:$AZ$428,47,FALSE)</f>
        <v>137228</v>
      </c>
      <c r="AX200" s="12">
        <f>VLOOKUP($A200,Sheet1!$B$5:$AZ$428,48,FALSE)</f>
        <v>306</v>
      </c>
      <c r="AY200" s="12">
        <f>VLOOKUP($A200,Sheet1!$B$5:$AZ$428,49,FALSE)</f>
        <v>58</v>
      </c>
      <c r="AZ200" s="12">
        <f>VLOOKUP($A200,Sheet1!$B$5:$AZ$428,50,FALSE)</f>
        <v>4216</v>
      </c>
      <c r="BA200" s="12">
        <f>VLOOKUP($A200,Sheet1!$B$5:$AZ$428,51,FALSE)</f>
        <v>3967</v>
      </c>
      <c r="BB200" s="12">
        <f>VLOOKUP($A200,Sheet1!$B$5:$BB$428,BB$4,FALSE)</f>
        <v>0</v>
      </c>
      <c r="BC200" s="12">
        <f>VLOOKUP($A200,Sheet1!$B$5:$BB$428,BC$4,FALSE)</f>
        <v>0</v>
      </c>
      <c r="BD200" s="12" t="e">
        <f>VLOOKUP($A200,Sheet1!$B$5:$BB$428,BD$4,FALSE)</f>
        <v>#REF!</v>
      </c>
      <c r="BE200" s="12" t="e">
        <f>VLOOKUP($A200,Sheet1!$B$5:$BB$428,BE$4,FALSE)</f>
        <v>#REF!</v>
      </c>
      <c r="BF200" s="12" t="e">
        <f>VLOOKUP($A200,Sheet1!$B$5:$BB$428,BF$4,FALSE)</f>
        <v>#REF!</v>
      </c>
      <c r="BG200" s="12" t="e">
        <f>VLOOKUP($A200,Sheet1!$B$5:$BB$428,BG$4,FALSE)</f>
        <v>#REF!</v>
      </c>
      <c r="BH200" s="12" t="e">
        <f>VLOOKUP($A200,Sheet1!$B$5:$BB$428,BH$4,FALSE)</f>
        <v>#REF!</v>
      </c>
      <c r="BI200" s="12" t="e">
        <f>VLOOKUP($A200,Sheet1!$B$5:$BB$428,BI$4,FALSE)</f>
        <v>#REF!</v>
      </c>
      <c r="BJ200" s="12" t="e">
        <f>VLOOKUP($A200,Sheet1!$B$5:$BB$428,BJ$4,FALSE)</f>
        <v>#REF!</v>
      </c>
      <c r="BK200" s="12" t="e">
        <f>VLOOKUP($A200,Sheet1!$B$5:$BB$428,BK$4,FALSE)</f>
        <v>#REF!</v>
      </c>
      <c r="BL200" s="12" t="e">
        <f>VLOOKUP($A200,Sheet1!$B$5:$BB$428,BL$4,FALSE)</f>
        <v>#REF!</v>
      </c>
      <c r="BM200" s="12" t="e">
        <f>VLOOKUP($A200,Sheet1!$B$5:$BB$428,BM$4,FALSE)</f>
        <v>#REF!</v>
      </c>
      <c r="BN200" s="12" t="e">
        <f>VLOOKUP($A200,Sheet1!$B$5:$BB$428,BN$4,FALSE)</f>
        <v>#REF!</v>
      </c>
      <c r="BO200" s="12" t="e">
        <f>VLOOKUP($A200,Sheet1!$B$5:$BB$428,BO$4,FALSE)</f>
        <v>#REF!</v>
      </c>
      <c r="BP200" s="12" t="e">
        <f>VLOOKUP($A200,Sheet1!$B$5:$BB$428,BP$4,FALSE)</f>
        <v>#REF!</v>
      </c>
      <c r="BQ200" s="12" t="e">
        <f>VLOOKUP($A200,Sheet1!$B$5:$BB$428,BQ$4,FALSE)</f>
        <v>#REF!</v>
      </c>
      <c r="BR200" s="12" t="e">
        <f>VLOOKUP($A200,Sheet1!$B$5:$BB$428,BR$4,FALSE)</f>
        <v>#REF!</v>
      </c>
      <c r="BS200" s="12" t="e">
        <f>VLOOKUP($A200,Sheet1!$B$5:$BB$428,BS$4,FALSE)</f>
        <v>#REF!</v>
      </c>
      <c r="BT200" s="12" t="e">
        <f>VLOOKUP($A200,Sheet1!$B$5:$BB$428,BT$4,FALSE)</f>
        <v>#REF!</v>
      </c>
      <c r="BU200" s="12" t="e">
        <f>VLOOKUP($A200,Sheet1!$B$5:$BB$428,BU$4,FALSE)</f>
        <v>#REF!</v>
      </c>
    </row>
    <row r="201" spans="1:73" x14ac:dyDescent="0.3">
      <c r="A201" t="s">
        <v>560</v>
      </c>
      <c r="B201" t="str">
        <f>VLOOKUP(A201,classifications!A$3:C$336,3,FALSE)</f>
        <v>Predominantly Urban</v>
      </c>
      <c r="D201" s="12">
        <f>VLOOKUP($A201,Sheet1!$B$5:$AZ$428,2,FALSE)</f>
        <v>84318</v>
      </c>
      <c r="E201" s="12">
        <f>VLOOKUP($A201,Sheet1!$B$5:$AZ$428,3,FALSE)</f>
        <v>371</v>
      </c>
      <c r="F201" s="12">
        <f>VLOOKUP($A201,Sheet1!$B$5:$AZ$428,4,FALSE)</f>
        <v>227</v>
      </c>
      <c r="G201" s="12">
        <f>VLOOKUP($A201,Sheet1!$B$5:$AZ$428,5,FALSE)</f>
        <v>2516</v>
      </c>
      <c r="H201" s="12">
        <f>VLOOKUP($A201,Sheet1!$B$5:$AZ$428,6,FALSE)</f>
        <v>2857</v>
      </c>
      <c r="I201" s="12">
        <f>VLOOKUP($A201,Sheet1!$B$5:$AZ$428,7,FALSE)</f>
        <v>84444</v>
      </c>
      <c r="J201" s="12">
        <f>VLOOKUP($A201,Sheet1!$B$5:$AZ$428,8,FALSE)</f>
        <v>334</v>
      </c>
      <c r="K201" s="12">
        <f>VLOOKUP($A201,Sheet1!$B$5:$AZ$428,9,FALSE)</f>
        <v>190</v>
      </c>
      <c r="L201" s="12">
        <f>VLOOKUP($A201,Sheet1!$B$5:$AZ$428,10,FALSE)</f>
        <v>2564</v>
      </c>
      <c r="M201" s="12">
        <f>VLOOKUP($A201,Sheet1!$B$5:$AZ$428,11,FALSE)</f>
        <v>3148</v>
      </c>
      <c r="N201" s="12">
        <f>VLOOKUP($A201,Sheet1!$B$5:$AZ$428,12,FALSE)</f>
        <v>84505</v>
      </c>
      <c r="O201" s="12">
        <f>VLOOKUP($A201,Sheet1!$B$5:$AZ$428,13,FALSE)</f>
        <v>365</v>
      </c>
      <c r="P201" s="12">
        <f>VLOOKUP($A201,Sheet1!$B$5:$AZ$428,14,FALSE)</f>
        <v>241</v>
      </c>
      <c r="Q201" s="12">
        <f>VLOOKUP($A201,Sheet1!$B$5:$AZ$428,15,FALSE)</f>
        <v>2565</v>
      </c>
      <c r="R201" s="12">
        <f>VLOOKUP($A201,Sheet1!$B$5:$AZ$428,16,FALSE)</f>
        <v>3071</v>
      </c>
      <c r="S201" s="12">
        <f>VLOOKUP($A201,Sheet1!$B$5:$AZ$428,17,FALSE)</f>
        <v>84505</v>
      </c>
      <c r="T201" s="12">
        <f>VLOOKUP($A201,Sheet1!$B$5:$AZ$428,18,FALSE)</f>
        <v>454</v>
      </c>
      <c r="U201" s="12">
        <f>VLOOKUP($A201,Sheet1!$B$5:$AZ$428,19,FALSE)</f>
        <v>207</v>
      </c>
      <c r="V201" s="12">
        <f>VLOOKUP($A201,Sheet1!$B$5:$AZ$428,20,FALSE)</f>
        <v>2685</v>
      </c>
      <c r="W201" s="12">
        <f>VLOOKUP($A201,Sheet1!$B$5:$AZ$428,21,FALSE)</f>
        <v>3438</v>
      </c>
      <c r="X201" s="12">
        <f>VLOOKUP($A201,Sheet1!$B$5:$AZ$428,22,FALSE)</f>
        <v>84821</v>
      </c>
      <c r="Y201" s="12">
        <f>VLOOKUP($A201,Sheet1!$B$5:$AZ$428,23,FALSE)</f>
        <v>578</v>
      </c>
      <c r="Z201" s="12">
        <f>VLOOKUP($A201,Sheet1!$B$5:$AZ$428,24,FALSE)</f>
        <v>260</v>
      </c>
      <c r="AA201" s="12">
        <f>VLOOKUP($A201,Sheet1!$B$5:$AZ$428,25,FALSE)</f>
        <v>2827</v>
      </c>
      <c r="AB201" s="12">
        <f>VLOOKUP($A201,Sheet1!$B$5:$AZ$428,26,FALSE)</f>
        <v>3274</v>
      </c>
      <c r="AC201" s="12">
        <f>VLOOKUP($A201,Sheet1!$B$5:$AZ$428,27,FALSE)</f>
        <v>85088</v>
      </c>
      <c r="AD201" s="12">
        <f>VLOOKUP($A201,Sheet1!$B$5:$AZ$428,28,FALSE)</f>
        <v>610</v>
      </c>
      <c r="AE201" s="12">
        <f>VLOOKUP($A201,Sheet1!$B$5:$AZ$428,29,FALSE)</f>
        <v>199</v>
      </c>
      <c r="AF201" s="12">
        <f>VLOOKUP($A201,Sheet1!$B$5:$AZ$428,30,FALSE)</f>
        <v>2600</v>
      </c>
      <c r="AG201" s="12">
        <f>VLOOKUP($A201,Sheet1!$B$5:$AZ$428,31,FALSE)</f>
        <v>3181</v>
      </c>
      <c r="AH201" s="12">
        <f>VLOOKUP($A201,Sheet1!$B$5:$AZ$428,32,FALSE)</f>
        <v>85204</v>
      </c>
      <c r="AI201" s="12">
        <f>VLOOKUP($A201,Sheet1!$B$5:$AZ$428,33,FALSE)</f>
        <v>518</v>
      </c>
      <c r="AJ201" s="12">
        <f>VLOOKUP($A201,Sheet1!$B$5:$AZ$428,34,FALSE)</f>
        <v>194</v>
      </c>
      <c r="AK201" s="12">
        <f>VLOOKUP($A201,Sheet1!$B$5:$AZ$428,35,FALSE)</f>
        <v>2892</v>
      </c>
      <c r="AL201" s="12">
        <f>VLOOKUP($A201,Sheet1!$B$5:$AZ$428,36,FALSE)</f>
        <v>3409</v>
      </c>
      <c r="AM201" s="12">
        <f>VLOOKUP($A201,Sheet1!$B$5:$AZ$428,37,FALSE)</f>
        <v>84989</v>
      </c>
      <c r="AN201" s="12">
        <f>VLOOKUP($A201,Sheet1!$B$5:$AZ$428,38,FALSE)</f>
        <v>433</v>
      </c>
      <c r="AO201" s="12">
        <f>VLOOKUP($A201,Sheet1!$B$5:$AZ$428,39,FALSE)</f>
        <v>320</v>
      </c>
      <c r="AP201" s="12">
        <f>VLOOKUP($A201,Sheet1!$B$5:$AZ$428,40,FALSE)</f>
        <v>2968</v>
      </c>
      <c r="AQ201" s="12">
        <f>VLOOKUP($A201,Sheet1!$B$5:$AZ$428,41,FALSE)</f>
        <v>3544</v>
      </c>
      <c r="AR201" s="12">
        <f>VLOOKUP($A201,Sheet1!$B$5:$AZ$428,42,FALSE)</f>
        <v>85261</v>
      </c>
      <c r="AS201" s="12">
        <f>VLOOKUP($A201,Sheet1!$B$5:$AZ$428,43,FALSE)</f>
        <v>387</v>
      </c>
      <c r="AT201" s="12">
        <f>VLOOKUP($A201,Sheet1!$B$5:$AZ$428,44,FALSE)</f>
        <v>247</v>
      </c>
      <c r="AU201" s="12">
        <f>VLOOKUP($A201,Sheet1!$B$5:$AZ$428,45,FALSE)</f>
        <v>3199</v>
      </c>
      <c r="AV201" s="12">
        <f>VLOOKUP($A201,Sheet1!$B$5:$AZ$428,46,FALSE)</f>
        <v>3355</v>
      </c>
      <c r="AW201" s="12">
        <f>VLOOKUP($A201,Sheet1!$B$5:$AZ$428,47,FALSE)</f>
        <v>85568</v>
      </c>
      <c r="AX201" s="12">
        <f>VLOOKUP($A201,Sheet1!$B$5:$AZ$428,48,FALSE)</f>
        <v>376</v>
      </c>
      <c r="AY201" s="12">
        <f>VLOOKUP($A201,Sheet1!$B$5:$AZ$428,49,FALSE)</f>
        <v>209</v>
      </c>
      <c r="AZ201" s="12">
        <f>VLOOKUP($A201,Sheet1!$B$5:$AZ$428,50,FALSE)</f>
        <v>2862</v>
      </c>
      <c r="BA201" s="12">
        <f>VLOOKUP($A201,Sheet1!$B$5:$AZ$428,51,FALSE)</f>
        <v>2911</v>
      </c>
      <c r="BB201" s="12">
        <f>VLOOKUP($A201,Sheet1!$B$5:$BB$428,BB$4,FALSE)</f>
        <v>0</v>
      </c>
      <c r="BC201" s="12">
        <f>VLOOKUP($A201,Sheet1!$B$5:$BB$428,BC$4,FALSE)</f>
        <v>0</v>
      </c>
      <c r="BD201" s="12" t="e">
        <f>VLOOKUP($A201,Sheet1!$B$5:$BB$428,BD$4,FALSE)</f>
        <v>#REF!</v>
      </c>
      <c r="BE201" s="12" t="e">
        <f>VLOOKUP($A201,Sheet1!$B$5:$BB$428,BE$4,FALSE)</f>
        <v>#REF!</v>
      </c>
      <c r="BF201" s="12" t="e">
        <f>VLOOKUP($A201,Sheet1!$B$5:$BB$428,BF$4,FALSE)</f>
        <v>#REF!</v>
      </c>
      <c r="BG201" s="12" t="e">
        <f>VLOOKUP($A201,Sheet1!$B$5:$BB$428,BG$4,FALSE)</f>
        <v>#REF!</v>
      </c>
      <c r="BH201" s="12" t="e">
        <f>VLOOKUP($A201,Sheet1!$B$5:$BB$428,BH$4,FALSE)</f>
        <v>#REF!</v>
      </c>
      <c r="BI201" s="12" t="e">
        <f>VLOOKUP($A201,Sheet1!$B$5:$BB$428,BI$4,FALSE)</f>
        <v>#REF!</v>
      </c>
      <c r="BJ201" s="12" t="e">
        <f>VLOOKUP($A201,Sheet1!$B$5:$BB$428,BJ$4,FALSE)</f>
        <v>#REF!</v>
      </c>
      <c r="BK201" s="12" t="e">
        <f>VLOOKUP($A201,Sheet1!$B$5:$BB$428,BK$4,FALSE)</f>
        <v>#REF!</v>
      </c>
      <c r="BL201" s="12" t="e">
        <f>VLOOKUP($A201,Sheet1!$B$5:$BB$428,BL$4,FALSE)</f>
        <v>#REF!</v>
      </c>
      <c r="BM201" s="12" t="e">
        <f>VLOOKUP($A201,Sheet1!$B$5:$BB$428,BM$4,FALSE)</f>
        <v>#REF!</v>
      </c>
      <c r="BN201" s="12" t="e">
        <f>VLOOKUP($A201,Sheet1!$B$5:$BB$428,BN$4,FALSE)</f>
        <v>#REF!</v>
      </c>
      <c r="BO201" s="12" t="e">
        <f>VLOOKUP($A201,Sheet1!$B$5:$BB$428,BO$4,FALSE)</f>
        <v>#REF!</v>
      </c>
      <c r="BP201" s="12" t="e">
        <f>VLOOKUP($A201,Sheet1!$B$5:$BB$428,BP$4,FALSE)</f>
        <v>#REF!</v>
      </c>
      <c r="BQ201" s="12" t="e">
        <f>VLOOKUP($A201,Sheet1!$B$5:$BB$428,BQ$4,FALSE)</f>
        <v>#REF!</v>
      </c>
      <c r="BR201" s="12" t="e">
        <f>VLOOKUP($A201,Sheet1!$B$5:$BB$428,BR$4,FALSE)</f>
        <v>#REF!</v>
      </c>
      <c r="BS201" s="12" t="e">
        <f>VLOOKUP($A201,Sheet1!$B$5:$BB$428,BS$4,FALSE)</f>
        <v>#REF!</v>
      </c>
      <c r="BT201" s="12" t="e">
        <f>VLOOKUP($A201,Sheet1!$B$5:$BB$428,BT$4,FALSE)</f>
        <v>#REF!</v>
      </c>
      <c r="BU201" s="12" t="e">
        <f>VLOOKUP($A201,Sheet1!$B$5:$BB$428,BU$4,FALSE)</f>
        <v>#REF!</v>
      </c>
    </row>
    <row r="202" spans="1:73" x14ac:dyDescent="0.3">
      <c r="A202" t="s">
        <v>562</v>
      </c>
      <c r="B202" t="str">
        <f>VLOOKUP(A202,classifications!A$3:C$336,3,FALSE)</f>
        <v>Predominantly Urban</v>
      </c>
      <c r="D202" s="12">
        <f>VLOOKUP($A202,Sheet1!$B$5:$AZ$428,2,FALSE)</f>
        <v>138375</v>
      </c>
      <c r="E202" s="12">
        <f>VLOOKUP($A202,Sheet1!$B$5:$AZ$428,3,FALSE)</f>
        <v>722</v>
      </c>
      <c r="F202" s="12">
        <f>VLOOKUP($A202,Sheet1!$B$5:$AZ$428,4,FALSE)</f>
        <v>566</v>
      </c>
      <c r="G202" s="12">
        <f>VLOOKUP($A202,Sheet1!$B$5:$AZ$428,5,FALSE)</f>
        <v>7787</v>
      </c>
      <c r="H202" s="12">
        <f>VLOOKUP($A202,Sheet1!$B$5:$AZ$428,6,FALSE)</f>
        <v>6709</v>
      </c>
      <c r="I202" s="12">
        <f>VLOOKUP($A202,Sheet1!$B$5:$AZ$428,7,FALSE)</f>
        <v>139772</v>
      </c>
      <c r="J202" s="12">
        <f>VLOOKUP($A202,Sheet1!$B$5:$AZ$428,8,FALSE)</f>
        <v>580</v>
      </c>
      <c r="K202" s="12">
        <f>VLOOKUP($A202,Sheet1!$B$5:$AZ$428,9,FALSE)</f>
        <v>583</v>
      </c>
      <c r="L202" s="12">
        <f>VLOOKUP($A202,Sheet1!$B$5:$AZ$428,10,FALSE)</f>
        <v>8206</v>
      </c>
      <c r="M202" s="12">
        <f>VLOOKUP($A202,Sheet1!$B$5:$AZ$428,11,FALSE)</f>
        <v>7504</v>
      </c>
      <c r="N202" s="12">
        <f>VLOOKUP($A202,Sheet1!$B$5:$AZ$428,12,FALSE)</f>
        <v>140928</v>
      </c>
      <c r="O202" s="12">
        <f>VLOOKUP($A202,Sheet1!$B$5:$AZ$428,13,FALSE)</f>
        <v>596</v>
      </c>
      <c r="P202" s="12">
        <f>VLOOKUP($A202,Sheet1!$B$5:$AZ$428,14,FALSE)</f>
        <v>581</v>
      </c>
      <c r="Q202" s="12">
        <f>VLOOKUP($A202,Sheet1!$B$5:$AZ$428,15,FALSE)</f>
        <v>7854</v>
      </c>
      <c r="R202" s="12">
        <f>VLOOKUP($A202,Sheet1!$B$5:$AZ$428,16,FALSE)</f>
        <v>7262</v>
      </c>
      <c r="S202" s="12">
        <f>VLOOKUP($A202,Sheet1!$B$5:$AZ$428,17,FALSE)</f>
        <v>142858</v>
      </c>
      <c r="T202" s="12">
        <f>VLOOKUP($A202,Sheet1!$B$5:$AZ$428,18,FALSE)</f>
        <v>767</v>
      </c>
      <c r="U202" s="12">
        <f>VLOOKUP($A202,Sheet1!$B$5:$AZ$428,19,FALSE)</f>
        <v>445</v>
      </c>
      <c r="V202" s="12">
        <f>VLOOKUP($A202,Sheet1!$B$5:$AZ$428,20,FALSE)</f>
        <v>8740</v>
      </c>
      <c r="W202" s="12">
        <f>VLOOKUP($A202,Sheet1!$B$5:$AZ$428,21,FALSE)</f>
        <v>7451</v>
      </c>
      <c r="X202" s="12">
        <f>VLOOKUP($A202,Sheet1!$B$5:$AZ$428,22,FALSE)</f>
        <v>143794</v>
      </c>
      <c r="Y202" s="12">
        <f>VLOOKUP($A202,Sheet1!$B$5:$AZ$428,23,FALSE)</f>
        <v>795</v>
      </c>
      <c r="Z202" s="12">
        <f>VLOOKUP($A202,Sheet1!$B$5:$AZ$428,24,FALSE)</f>
        <v>503</v>
      </c>
      <c r="AA202" s="12">
        <f>VLOOKUP($A202,Sheet1!$B$5:$AZ$428,25,FALSE)</f>
        <v>8183</v>
      </c>
      <c r="AB202" s="12">
        <f>VLOOKUP($A202,Sheet1!$B$5:$AZ$428,26,FALSE)</f>
        <v>7944</v>
      </c>
      <c r="AC202" s="12">
        <f>VLOOKUP($A202,Sheet1!$B$5:$AZ$428,27,FALSE)</f>
        <v>145284</v>
      </c>
      <c r="AD202" s="12">
        <f>VLOOKUP($A202,Sheet1!$B$5:$AZ$428,28,FALSE)</f>
        <v>844</v>
      </c>
      <c r="AE202" s="12">
        <f>VLOOKUP($A202,Sheet1!$B$5:$AZ$428,29,FALSE)</f>
        <v>434</v>
      </c>
      <c r="AF202" s="12">
        <f>VLOOKUP($A202,Sheet1!$B$5:$AZ$428,30,FALSE)</f>
        <v>8165</v>
      </c>
      <c r="AG202" s="12">
        <f>VLOOKUP($A202,Sheet1!$B$5:$AZ$428,31,FALSE)</f>
        <v>7742</v>
      </c>
      <c r="AH202" s="12">
        <f>VLOOKUP($A202,Sheet1!$B$5:$AZ$428,32,FALSE)</f>
        <v>146383</v>
      </c>
      <c r="AI202" s="12">
        <f>VLOOKUP($A202,Sheet1!$B$5:$AZ$428,33,FALSE)</f>
        <v>736</v>
      </c>
      <c r="AJ202" s="12">
        <f>VLOOKUP($A202,Sheet1!$B$5:$AZ$428,34,FALSE)</f>
        <v>470</v>
      </c>
      <c r="AK202" s="12">
        <f>VLOOKUP($A202,Sheet1!$B$5:$AZ$428,35,FALSE)</f>
        <v>9105</v>
      </c>
      <c r="AL202" s="12">
        <f>VLOOKUP($A202,Sheet1!$B$5:$AZ$428,36,FALSE)</f>
        <v>8577</v>
      </c>
      <c r="AM202" s="12">
        <f>VLOOKUP($A202,Sheet1!$B$5:$AZ$428,37,FALSE)</f>
        <v>147757</v>
      </c>
      <c r="AN202" s="12">
        <f>VLOOKUP($A202,Sheet1!$B$5:$AZ$428,38,FALSE)</f>
        <v>772</v>
      </c>
      <c r="AO202" s="12">
        <f>VLOOKUP($A202,Sheet1!$B$5:$AZ$428,39,FALSE)</f>
        <v>527</v>
      </c>
      <c r="AP202" s="12">
        <f>VLOOKUP($A202,Sheet1!$B$5:$AZ$428,40,FALSE)</f>
        <v>9581</v>
      </c>
      <c r="AQ202" s="12">
        <f>VLOOKUP($A202,Sheet1!$B$5:$AZ$428,41,FALSE)</f>
        <v>8910</v>
      </c>
      <c r="AR202" s="12">
        <f>VLOOKUP($A202,Sheet1!$B$5:$AZ$428,42,FALSE)</f>
        <v>148748</v>
      </c>
      <c r="AS202" s="12">
        <f>VLOOKUP($A202,Sheet1!$B$5:$AZ$428,43,FALSE)</f>
        <v>658</v>
      </c>
      <c r="AT202" s="12">
        <f>VLOOKUP($A202,Sheet1!$B$5:$AZ$428,44,FALSE)</f>
        <v>493</v>
      </c>
      <c r="AU202" s="12">
        <f>VLOOKUP($A202,Sheet1!$B$5:$AZ$428,45,FALSE)</f>
        <v>9392</v>
      </c>
      <c r="AV202" s="12">
        <f>VLOOKUP($A202,Sheet1!$B$5:$AZ$428,46,FALSE)</f>
        <v>8968</v>
      </c>
      <c r="AW202" s="12">
        <f>VLOOKUP($A202,Sheet1!$B$5:$AZ$428,47,FALSE)</f>
        <v>149243</v>
      </c>
      <c r="AX202" s="12">
        <f>VLOOKUP($A202,Sheet1!$B$5:$AZ$428,48,FALSE)</f>
        <v>595</v>
      </c>
      <c r="AY202" s="12">
        <f>VLOOKUP($A202,Sheet1!$B$5:$AZ$428,49,FALSE)</f>
        <v>517</v>
      </c>
      <c r="AZ202" s="12">
        <f>VLOOKUP($A202,Sheet1!$B$5:$AZ$428,50,FALSE)</f>
        <v>8119</v>
      </c>
      <c r="BA202" s="12">
        <f>VLOOKUP($A202,Sheet1!$B$5:$AZ$428,51,FALSE)</f>
        <v>7796</v>
      </c>
      <c r="BB202" s="12">
        <f>VLOOKUP($A202,Sheet1!$B$5:$BB$428,BB$4,FALSE)</f>
        <v>0</v>
      </c>
      <c r="BC202" s="12">
        <f>VLOOKUP($A202,Sheet1!$B$5:$BB$428,BC$4,FALSE)</f>
        <v>0</v>
      </c>
      <c r="BD202" s="12" t="e">
        <f>VLOOKUP($A202,Sheet1!$B$5:$BB$428,BD$4,FALSE)</f>
        <v>#REF!</v>
      </c>
      <c r="BE202" s="12" t="e">
        <f>VLOOKUP($A202,Sheet1!$B$5:$BB$428,BE$4,FALSE)</f>
        <v>#REF!</v>
      </c>
      <c r="BF202" s="12" t="e">
        <f>VLOOKUP($A202,Sheet1!$B$5:$BB$428,BF$4,FALSE)</f>
        <v>#REF!</v>
      </c>
      <c r="BG202" s="12" t="e">
        <f>VLOOKUP($A202,Sheet1!$B$5:$BB$428,BG$4,FALSE)</f>
        <v>#REF!</v>
      </c>
      <c r="BH202" s="12" t="e">
        <f>VLOOKUP($A202,Sheet1!$B$5:$BB$428,BH$4,FALSE)</f>
        <v>#REF!</v>
      </c>
      <c r="BI202" s="12" t="e">
        <f>VLOOKUP($A202,Sheet1!$B$5:$BB$428,BI$4,FALSE)</f>
        <v>#REF!</v>
      </c>
      <c r="BJ202" s="12" t="e">
        <f>VLOOKUP($A202,Sheet1!$B$5:$BB$428,BJ$4,FALSE)</f>
        <v>#REF!</v>
      </c>
      <c r="BK202" s="12" t="e">
        <f>VLOOKUP($A202,Sheet1!$B$5:$BB$428,BK$4,FALSE)</f>
        <v>#REF!</v>
      </c>
      <c r="BL202" s="12" t="e">
        <f>VLOOKUP($A202,Sheet1!$B$5:$BB$428,BL$4,FALSE)</f>
        <v>#REF!</v>
      </c>
      <c r="BM202" s="12" t="e">
        <f>VLOOKUP($A202,Sheet1!$B$5:$BB$428,BM$4,FALSE)</f>
        <v>#REF!</v>
      </c>
      <c r="BN202" s="12" t="e">
        <f>VLOOKUP($A202,Sheet1!$B$5:$BB$428,BN$4,FALSE)</f>
        <v>#REF!</v>
      </c>
      <c r="BO202" s="12" t="e">
        <f>VLOOKUP($A202,Sheet1!$B$5:$BB$428,BO$4,FALSE)</f>
        <v>#REF!</v>
      </c>
      <c r="BP202" s="12" t="e">
        <f>VLOOKUP($A202,Sheet1!$B$5:$BB$428,BP$4,FALSE)</f>
        <v>#REF!</v>
      </c>
      <c r="BQ202" s="12" t="e">
        <f>VLOOKUP($A202,Sheet1!$B$5:$BB$428,BQ$4,FALSE)</f>
        <v>#REF!</v>
      </c>
      <c r="BR202" s="12" t="e">
        <f>VLOOKUP($A202,Sheet1!$B$5:$BB$428,BR$4,FALSE)</f>
        <v>#REF!</v>
      </c>
      <c r="BS202" s="12" t="e">
        <f>VLOOKUP($A202,Sheet1!$B$5:$BB$428,BS$4,FALSE)</f>
        <v>#REF!</v>
      </c>
      <c r="BT202" s="12" t="e">
        <f>VLOOKUP($A202,Sheet1!$B$5:$BB$428,BT$4,FALSE)</f>
        <v>#REF!</v>
      </c>
      <c r="BU202" s="12" t="e">
        <f>VLOOKUP($A202,Sheet1!$B$5:$BB$428,BU$4,FALSE)</f>
        <v>#REF!</v>
      </c>
    </row>
    <row r="203" spans="1:73" x14ac:dyDescent="0.3">
      <c r="A203" t="s">
        <v>567</v>
      </c>
      <c r="B203" t="str">
        <f>VLOOKUP(A203,classifications!A$3:C$336,3,FALSE)</f>
        <v>Predominantly Rural</v>
      </c>
      <c r="D203" s="12">
        <f>VLOOKUP($A203,Sheet1!$B$5:$AZ$428,2,FALSE)</f>
        <v>57292</v>
      </c>
      <c r="E203" s="12">
        <f>VLOOKUP($A203,Sheet1!$B$5:$AZ$428,3,FALSE)</f>
        <v>153</v>
      </c>
      <c r="F203" s="12">
        <f>VLOOKUP($A203,Sheet1!$B$5:$AZ$428,4,FALSE)</f>
        <v>123</v>
      </c>
      <c r="G203" s="12">
        <f>VLOOKUP($A203,Sheet1!$B$5:$AZ$428,5,FALSE)</f>
        <v>2684</v>
      </c>
      <c r="H203" s="12">
        <f>VLOOKUP($A203,Sheet1!$B$5:$AZ$428,6,FALSE)</f>
        <v>2433</v>
      </c>
      <c r="I203" s="12">
        <f>VLOOKUP($A203,Sheet1!$B$5:$AZ$428,7,FALSE)</f>
        <v>57606</v>
      </c>
      <c r="J203" s="12">
        <f>VLOOKUP($A203,Sheet1!$B$5:$AZ$428,8,FALSE)</f>
        <v>133</v>
      </c>
      <c r="K203" s="12">
        <f>VLOOKUP($A203,Sheet1!$B$5:$AZ$428,9,FALSE)</f>
        <v>98</v>
      </c>
      <c r="L203" s="12">
        <f>VLOOKUP($A203,Sheet1!$B$5:$AZ$428,10,FALSE)</f>
        <v>2922</v>
      </c>
      <c r="M203" s="12">
        <f>VLOOKUP($A203,Sheet1!$B$5:$AZ$428,11,FALSE)</f>
        <v>2556</v>
      </c>
      <c r="N203" s="12">
        <f>VLOOKUP($A203,Sheet1!$B$5:$AZ$428,12,FALSE)</f>
        <v>57878</v>
      </c>
      <c r="O203" s="12">
        <f>VLOOKUP($A203,Sheet1!$B$5:$AZ$428,13,FALSE)</f>
        <v>130</v>
      </c>
      <c r="P203" s="12">
        <f>VLOOKUP($A203,Sheet1!$B$5:$AZ$428,14,FALSE)</f>
        <v>135</v>
      </c>
      <c r="Q203" s="12">
        <f>VLOOKUP($A203,Sheet1!$B$5:$AZ$428,15,FALSE)</f>
        <v>2799</v>
      </c>
      <c r="R203" s="12">
        <f>VLOOKUP($A203,Sheet1!$B$5:$AZ$428,16,FALSE)</f>
        <v>2428</v>
      </c>
      <c r="S203" s="12">
        <f>VLOOKUP($A203,Sheet1!$B$5:$AZ$428,17,FALSE)</f>
        <v>58105</v>
      </c>
      <c r="T203" s="12">
        <f>VLOOKUP($A203,Sheet1!$B$5:$AZ$428,18,FALSE)</f>
        <v>137</v>
      </c>
      <c r="U203" s="12">
        <f>VLOOKUP($A203,Sheet1!$B$5:$AZ$428,19,FALSE)</f>
        <v>124</v>
      </c>
      <c r="V203" s="12">
        <f>VLOOKUP($A203,Sheet1!$B$5:$AZ$428,20,FALSE)</f>
        <v>3057</v>
      </c>
      <c r="W203" s="12">
        <f>VLOOKUP($A203,Sheet1!$B$5:$AZ$428,21,FALSE)</f>
        <v>2692</v>
      </c>
      <c r="X203" s="12">
        <f>VLOOKUP($A203,Sheet1!$B$5:$AZ$428,22,FALSE)</f>
        <v>58519</v>
      </c>
      <c r="Y203" s="12">
        <f>VLOOKUP($A203,Sheet1!$B$5:$AZ$428,23,FALSE)</f>
        <v>173</v>
      </c>
      <c r="Z203" s="12">
        <f>VLOOKUP($A203,Sheet1!$B$5:$AZ$428,24,FALSE)</f>
        <v>96</v>
      </c>
      <c r="AA203" s="12">
        <f>VLOOKUP($A203,Sheet1!$B$5:$AZ$428,25,FALSE)</f>
        <v>3067</v>
      </c>
      <c r="AB203" s="12">
        <f>VLOOKUP($A203,Sheet1!$B$5:$AZ$428,26,FALSE)</f>
        <v>2595</v>
      </c>
      <c r="AC203" s="12">
        <f>VLOOKUP($A203,Sheet1!$B$5:$AZ$428,27,FALSE)</f>
        <v>58864</v>
      </c>
      <c r="AD203" s="12">
        <f>VLOOKUP($A203,Sheet1!$B$5:$AZ$428,28,FALSE)</f>
        <v>151</v>
      </c>
      <c r="AE203" s="12">
        <f>VLOOKUP($A203,Sheet1!$B$5:$AZ$428,29,FALSE)</f>
        <v>113</v>
      </c>
      <c r="AF203" s="12">
        <f>VLOOKUP($A203,Sheet1!$B$5:$AZ$428,30,FALSE)</f>
        <v>3084</v>
      </c>
      <c r="AG203" s="12">
        <f>VLOOKUP($A203,Sheet1!$B$5:$AZ$428,31,FALSE)</f>
        <v>2660</v>
      </c>
      <c r="AH203" s="12">
        <f>VLOOKUP($A203,Sheet1!$B$5:$AZ$428,32,FALSE)</f>
        <v>59504</v>
      </c>
      <c r="AI203" s="12">
        <f>VLOOKUP($A203,Sheet1!$B$5:$AZ$428,33,FALSE)</f>
        <v>138</v>
      </c>
      <c r="AJ203" s="12">
        <f>VLOOKUP($A203,Sheet1!$B$5:$AZ$428,34,FALSE)</f>
        <v>126</v>
      </c>
      <c r="AK203" s="12">
        <f>VLOOKUP($A203,Sheet1!$B$5:$AZ$428,35,FALSE)</f>
        <v>3615</v>
      </c>
      <c r="AL203" s="12">
        <f>VLOOKUP($A203,Sheet1!$B$5:$AZ$428,36,FALSE)</f>
        <v>2855</v>
      </c>
      <c r="AM203" s="12">
        <f>VLOOKUP($A203,Sheet1!$B$5:$AZ$428,37,FALSE)</f>
        <v>60057</v>
      </c>
      <c r="AN203" s="12">
        <f>VLOOKUP($A203,Sheet1!$B$5:$AZ$428,38,FALSE)</f>
        <v>175</v>
      </c>
      <c r="AO203" s="12">
        <f>VLOOKUP($A203,Sheet1!$B$5:$AZ$428,39,FALSE)</f>
        <v>81</v>
      </c>
      <c r="AP203" s="12">
        <f>VLOOKUP($A203,Sheet1!$B$5:$AZ$428,40,FALSE)</f>
        <v>3484</v>
      </c>
      <c r="AQ203" s="12">
        <f>VLOOKUP($A203,Sheet1!$B$5:$AZ$428,41,FALSE)</f>
        <v>2851</v>
      </c>
      <c r="AR203" s="12">
        <f>VLOOKUP($A203,Sheet1!$B$5:$AZ$428,42,FALSE)</f>
        <v>60888</v>
      </c>
      <c r="AS203" s="12">
        <f>VLOOKUP($A203,Sheet1!$B$5:$AZ$428,43,FALSE)</f>
        <v>174</v>
      </c>
      <c r="AT203" s="12">
        <f>VLOOKUP($A203,Sheet1!$B$5:$AZ$428,44,FALSE)</f>
        <v>41</v>
      </c>
      <c r="AU203" s="12">
        <f>VLOOKUP($A203,Sheet1!$B$5:$AZ$428,45,FALSE)</f>
        <v>3713</v>
      </c>
      <c r="AV203" s="12">
        <f>VLOOKUP($A203,Sheet1!$B$5:$AZ$428,46,FALSE)</f>
        <v>2854</v>
      </c>
      <c r="AW203" s="12">
        <f>VLOOKUP($A203,Sheet1!$B$5:$AZ$428,47,FALSE)</f>
        <v>62026</v>
      </c>
      <c r="AX203" s="12">
        <f>VLOOKUP($A203,Sheet1!$B$5:$AZ$428,48,FALSE)</f>
        <v>167</v>
      </c>
      <c r="AY203" s="12">
        <f>VLOOKUP($A203,Sheet1!$B$5:$AZ$428,49,FALSE)</f>
        <v>61</v>
      </c>
      <c r="AZ203" s="12">
        <f>VLOOKUP($A203,Sheet1!$B$5:$AZ$428,50,FALSE)</f>
        <v>3663</v>
      </c>
      <c r="BA203" s="12">
        <f>VLOOKUP($A203,Sheet1!$B$5:$AZ$428,51,FALSE)</f>
        <v>2486</v>
      </c>
      <c r="BB203" s="12">
        <f>VLOOKUP($A203,Sheet1!$B$5:$BB$428,BB$4,FALSE)</f>
        <v>0</v>
      </c>
      <c r="BC203" s="12">
        <f>VLOOKUP($A203,Sheet1!$B$5:$BB$428,BC$4,FALSE)</f>
        <v>0</v>
      </c>
      <c r="BD203" s="12" t="e">
        <f>VLOOKUP($A203,Sheet1!$B$5:$BB$428,BD$4,FALSE)</f>
        <v>#REF!</v>
      </c>
      <c r="BE203" s="12" t="e">
        <f>VLOOKUP($A203,Sheet1!$B$5:$BB$428,BE$4,FALSE)</f>
        <v>#REF!</v>
      </c>
      <c r="BF203" s="12" t="e">
        <f>VLOOKUP($A203,Sheet1!$B$5:$BB$428,BF$4,FALSE)</f>
        <v>#REF!</v>
      </c>
      <c r="BG203" s="12" t="e">
        <f>VLOOKUP($A203,Sheet1!$B$5:$BB$428,BG$4,FALSE)</f>
        <v>#REF!</v>
      </c>
      <c r="BH203" s="12" t="e">
        <f>VLOOKUP($A203,Sheet1!$B$5:$BB$428,BH$4,FALSE)</f>
        <v>#REF!</v>
      </c>
      <c r="BI203" s="12" t="e">
        <f>VLOOKUP($A203,Sheet1!$B$5:$BB$428,BI$4,FALSE)</f>
        <v>#REF!</v>
      </c>
      <c r="BJ203" s="12" t="e">
        <f>VLOOKUP($A203,Sheet1!$B$5:$BB$428,BJ$4,FALSE)</f>
        <v>#REF!</v>
      </c>
      <c r="BK203" s="12" t="e">
        <f>VLOOKUP($A203,Sheet1!$B$5:$BB$428,BK$4,FALSE)</f>
        <v>#REF!</v>
      </c>
      <c r="BL203" s="12" t="e">
        <f>VLOOKUP($A203,Sheet1!$B$5:$BB$428,BL$4,FALSE)</f>
        <v>#REF!</v>
      </c>
      <c r="BM203" s="12" t="e">
        <f>VLOOKUP($A203,Sheet1!$B$5:$BB$428,BM$4,FALSE)</f>
        <v>#REF!</v>
      </c>
      <c r="BN203" s="12" t="e">
        <f>VLOOKUP($A203,Sheet1!$B$5:$BB$428,BN$4,FALSE)</f>
        <v>#REF!</v>
      </c>
      <c r="BO203" s="12" t="e">
        <f>VLOOKUP($A203,Sheet1!$B$5:$BB$428,BO$4,FALSE)</f>
        <v>#REF!</v>
      </c>
      <c r="BP203" s="12" t="e">
        <f>VLOOKUP($A203,Sheet1!$B$5:$BB$428,BP$4,FALSE)</f>
        <v>#REF!</v>
      </c>
      <c r="BQ203" s="12" t="e">
        <f>VLOOKUP($A203,Sheet1!$B$5:$BB$428,BQ$4,FALSE)</f>
        <v>#REF!</v>
      </c>
      <c r="BR203" s="12" t="e">
        <f>VLOOKUP($A203,Sheet1!$B$5:$BB$428,BR$4,FALSE)</f>
        <v>#REF!</v>
      </c>
      <c r="BS203" s="12" t="e">
        <f>VLOOKUP($A203,Sheet1!$B$5:$BB$428,BS$4,FALSE)</f>
        <v>#REF!</v>
      </c>
      <c r="BT203" s="12" t="e">
        <f>VLOOKUP($A203,Sheet1!$B$5:$BB$428,BT$4,FALSE)</f>
        <v>#REF!</v>
      </c>
      <c r="BU203" s="12" t="e">
        <f>VLOOKUP($A203,Sheet1!$B$5:$BB$428,BU$4,FALSE)</f>
        <v>#REF!</v>
      </c>
    </row>
    <row r="204" spans="1:73" x14ac:dyDescent="0.3">
      <c r="A204" t="s">
        <v>569</v>
      </c>
      <c r="B204" t="str">
        <f>VLOOKUP(A204,classifications!A$3:C$336,3,FALSE)</f>
        <v>Predominantly Urban</v>
      </c>
      <c r="D204" s="12">
        <f>VLOOKUP($A204,Sheet1!$B$5:$AZ$428,2,FALSE)</f>
        <v>187527</v>
      </c>
      <c r="E204" s="12">
        <f>VLOOKUP($A204,Sheet1!$B$5:$AZ$428,3,FALSE)</f>
        <v>2154</v>
      </c>
      <c r="F204" s="12">
        <f>VLOOKUP($A204,Sheet1!$B$5:$AZ$428,4,FALSE)</f>
        <v>1931</v>
      </c>
      <c r="G204" s="12">
        <f>VLOOKUP($A204,Sheet1!$B$5:$AZ$428,5,FALSE)</f>
        <v>12918</v>
      </c>
      <c r="H204" s="12">
        <f>VLOOKUP($A204,Sheet1!$B$5:$AZ$428,6,FALSE)</f>
        <v>12939</v>
      </c>
      <c r="I204" s="12">
        <f>VLOOKUP($A204,Sheet1!$B$5:$AZ$428,7,FALSE)</f>
        <v>188971</v>
      </c>
      <c r="J204" s="12">
        <f>VLOOKUP($A204,Sheet1!$B$5:$AZ$428,8,FALSE)</f>
        <v>1832</v>
      </c>
      <c r="K204" s="12">
        <f>VLOOKUP($A204,Sheet1!$B$5:$AZ$428,9,FALSE)</f>
        <v>2238</v>
      </c>
      <c r="L204" s="12">
        <f>VLOOKUP($A204,Sheet1!$B$5:$AZ$428,10,FALSE)</f>
        <v>13717</v>
      </c>
      <c r="M204" s="12">
        <f>VLOOKUP($A204,Sheet1!$B$5:$AZ$428,11,FALSE)</f>
        <v>13465</v>
      </c>
      <c r="N204" s="12">
        <f>VLOOKUP($A204,Sheet1!$B$5:$AZ$428,12,FALSE)</f>
        <v>191138</v>
      </c>
      <c r="O204" s="12">
        <f>VLOOKUP($A204,Sheet1!$B$5:$AZ$428,13,FALSE)</f>
        <v>1635</v>
      </c>
      <c r="P204" s="12">
        <f>VLOOKUP($A204,Sheet1!$B$5:$AZ$428,14,FALSE)</f>
        <v>1552</v>
      </c>
      <c r="Q204" s="12">
        <f>VLOOKUP($A204,Sheet1!$B$5:$AZ$428,15,FALSE)</f>
        <v>13779</v>
      </c>
      <c r="R204" s="12">
        <f>VLOOKUP($A204,Sheet1!$B$5:$AZ$428,16,FALSE)</f>
        <v>13283</v>
      </c>
      <c r="S204" s="12">
        <f>VLOOKUP($A204,Sheet1!$B$5:$AZ$428,17,FALSE)</f>
        <v>193315</v>
      </c>
      <c r="T204" s="12">
        <f>VLOOKUP($A204,Sheet1!$B$5:$AZ$428,18,FALSE)</f>
        <v>1859</v>
      </c>
      <c r="U204" s="12">
        <f>VLOOKUP($A204,Sheet1!$B$5:$AZ$428,19,FALSE)</f>
        <v>1474</v>
      </c>
      <c r="V204" s="12">
        <f>VLOOKUP($A204,Sheet1!$B$5:$AZ$428,20,FALSE)</f>
        <v>14219</v>
      </c>
      <c r="W204" s="12">
        <f>VLOOKUP($A204,Sheet1!$B$5:$AZ$428,21,FALSE)</f>
        <v>14011</v>
      </c>
      <c r="X204" s="12">
        <f>VLOOKUP($A204,Sheet1!$B$5:$AZ$428,22,FALSE)</f>
        <v>194124</v>
      </c>
      <c r="Y204" s="12">
        <f>VLOOKUP($A204,Sheet1!$B$5:$AZ$428,23,FALSE)</f>
        <v>1981</v>
      </c>
      <c r="Z204" s="12">
        <f>VLOOKUP($A204,Sheet1!$B$5:$AZ$428,24,FALSE)</f>
        <v>1403</v>
      </c>
      <c r="AA204" s="12">
        <f>VLOOKUP($A204,Sheet1!$B$5:$AZ$428,25,FALSE)</f>
        <v>13291</v>
      </c>
      <c r="AB204" s="12">
        <f>VLOOKUP($A204,Sheet1!$B$5:$AZ$428,26,FALSE)</f>
        <v>14483</v>
      </c>
      <c r="AC204" s="12">
        <f>VLOOKUP($A204,Sheet1!$B$5:$AZ$428,27,FALSE)</f>
        <v>195187</v>
      </c>
      <c r="AD204" s="12">
        <f>VLOOKUP($A204,Sheet1!$B$5:$AZ$428,28,FALSE)</f>
        <v>2106</v>
      </c>
      <c r="AE204" s="12">
        <f>VLOOKUP($A204,Sheet1!$B$5:$AZ$428,29,FALSE)</f>
        <v>1567</v>
      </c>
      <c r="AF204" s="12">
        <f>VLOOKUP($A204,Sheet1!$B$5:$AZ$428,30,FALSE)</f>
        <v>13213</v>
      </c>
      <c r="AG204" s="12">
        <f>VLOOKUP($A204,Sheet1!$B$5:$AZ$428,31,FALSE)</f>
        <v>14070</v>
      </c>
      <c r="AH204" s="12">
        <f>VLOOKUP($A204,Sheet1!$B$5:$AZ$428,32,FALSE)</f>
        <v>195680</v>
      </c>
      <c r="AI204" s="12">
        <f>VLOOKUP($A204,Sheet1!$B$5:$AZ$428,33,FALSE)</f>
        <v>1871</v>
      </c>
      <c r="AJ204" s="12">
        <f>VLOOKUP($A204,Sheet1!$B$5:$AZ$428,34,FALSE)</f>
        <v>1637</v>
      </c>
      <c r="AK204" s="12">
        <f>VLOOKUP($A204,Sheet1!$B$5:$AZ$428,35,FALSE)</f>
        <v>14726</v>
      </c>
      <c r="AL204" s="12">
        <f>VLOOKUP($A204,Sheet1!$B$5:$AZ$428,36,FALSE)</f>
        <v>15791</v>
      </c>
      <c r="AM204" s="12">
        <f>VLOOKUP($A204,Sheet1!$B$5:$AZ$428,37,FALSE)</f>
        <v>196904</v>
      </c>
      <c r="AN204" s="12">
        <f>VLOOKUP($A204,Sheet1!$B$5:$AZ$428,38,FALSE)</f>
        <v>2044</v>
      </c>
      <c r="AO204" s="12">
        <f>VLOOKUP($A204,Sheet1!$B$5:$AZ$428,39,FALSE)</f>
        <v>1212</v>
      </c>
      <c r="AP204" s="12">
        <f>VLOOKUP($A204,Sheet1!$B$5:$AZ$428,40,FALSE)</f>
        <v>14806</v>
      </c>
      <c r="AQ204" s="12">
        <f>VLOOKUP($A204,Sheet1!$B$5:$AZ$428,41,FALSE)</f>
        <v>15588</v>
      </c>
      <c r="AR204" s="12">
        <f>VLOOKUP($A204,Sheet1!$B$5:$AZ$428,42,FALSE)</f>
        <v>198019</v>
      </c>
      <c r="AS204" s="12">
        <f>VLOOKUP($A204,Sheet1!$B$5:$AZ$428,43,FALSE)</f>
        <v>1924</v>
      </c>
      <c r="AT204" s="12">
        <f>VLOOKUP($A204,Sheet1!$B$5:$AZ$428,44,FALSE)</f>
        <v>1421</v>
      </c>
      <c r="AU204" s="12">
        <f>VLOOKUP($A204,Sheet1!$B$5:$AZ$428,45,FALSE)</f>
        <v>15303</v>
      </c>
      <c r="AV204" s="12">
        <f>VLOOKUP($A204,Sheet1!$B$5:$AZ$428,46,FALSE)</f>
        <v>15770</v>
      </c>
      <c r="AW204" s="12">
        <f>VLOOKUP($A204,Sheet1!$B$5:$AZ$428,47,FALSE)</f>
        <v>198141</v>
      </c>
      <c r="AX204" s="12">
        <f>VLOOKUP($A204,Sheet1!$B$5:$AZ$428,48,FALSE)</f>
        <v>1869</v>
      </c>
      <c r="AY204" s="12">
        <f>VLOOKUP($A204,Sheet1!$B$5:$AZ$428,49,FALSE)</f>
        <v>1498</v>
      </c>
      <c r="AZ204" s="12">
        <f>VLOOKUP($A204,Sheet1!$B$5:$AZ$428,50,FALSE)</f>
        <v>12973</v>
      </c>
      <c r="BA204" s="12">
        <f>VLOOKUP($A204,Sheet1!$B$5:$AZ$428,51,FALSE)</f>
        <v>13984</v>
      </c>
      <c r="BB204" s="12">
        <f>VLOOKUP($A204,Sheet1!$B$5:$BB$428,BB$4,FALSE)</f>
        <v>0</v>
      </c>
      <c r="BC204" s="12">
        <f>VLOOKUP($A204,Sheet1!$B$5:$BB$428,BC$4,FALSE)</f>
        <v>0</v>
      </c>
      <c r="BD204" s="12" t="e">
        <f>VLOOKUP($A204,Sheet1!$B$5:$BB$428,BD$4,FALSE)</f>
        <v>#REF!</v>
      </c>
      <c r="BE204" s="12" t="e">
        <f>VLOOKUP($A204,Sheet1!$B$5:$BB$428,BE$4,FALSE)</f>
        <v>#REF!</v>
      </c>
      <c r="BF204" s="12" t="e">
        <f>VLOOKUP($A204,Sheet1!$B$5:$BB$428,BF$4,FALSE)</f>
        <v>#REF!</v>
      </c>
      <c r="BG204" s="12" t="e">
        <f>VLOOKUP($A204,Sheet1!$B$5:$BB$428,BG$4,FALSE)</f>
        <v>#REF!</v>
      </c>
      <c r="BH204" s="12" t="e">
        <f>VLOOKUP($A204,Sheet1!$B$5:$BB$428,BH$4,FALSE)</f>
        <v>#REF!</v>
      </c>
      <c r="BI204" s="12" t="e">
        <f>VLOOKUP($A204,Sheet1!$B$5:$BB$428,BI$4,FALSE)</f>
        <v>#REF!</v>
      </c>
      <c r="BJ204" s="12" t="e">
        <f>VLOOKUP($A204,Sheet1!$B$5:$BB$428,BJ$4,FALSE)</f>
        <v>#REF!</v>
      </c>
      <c r="BK204" s="12" t="e">
        <f>VLOOKUP($A204,Sheet1!$B$5:$BB$428,BK$4,FALSE)</f>
        <v>#REF!</v>
      </c>
      <c r="BL204" s="12" t="e">
        <f>VLOOKUP($A204,Sheet1!$B$5:$BB$428,BL$4,FALSE)</f>
        <v>#REF!</v>
      </c>
      <c r="BM204" s="12" t="e">
        <f>VLOOKUP($A204,Sheet1!$B$5:$BB$428,BM$4,FALSE)</f>
        <v>#REF!</v>
      </c>
      <c r="BN204" s="12" t="e">
        <f>VLOOKUP($A204,Sheet1!$B$5:$BB$428,BN$4,FALSE)</f>
        <v>#REF!</v>
      </c>
      <c r="BO204" s="12" t="e">
        <f>VLOOKUP($A204,Sheet1!$B$5:$BB$428,BO$4,FALSE)</f>
        <v>#REF!</v>
      </c>
      <c r="BP204" s="12" t="e">
        <f>VLOOKUP($A204,Sheet1!$B$5:$BB$428,BP$4,FALSE)</f>
        <v>#REF!</v>
      </c>
      <c r="BQ204" s="12" t="e">
        <f>VLOOKUP($A204,Sheet1!$B$5:$BB$428,BQ$4,FALSE)</f>
        <v>#REF!</v>
      </c>
      <c r="BR204" s="12" t="e">
        <f>VLOOKUP($A204,Sheet1!$B$5:$BB$428,BR$4,FALSE)</f>
        <v>#REF!</v>
      </c>
      <c r="BS204" s="12" t="e">
        <f>VLOOKUP($A204,Sheet1!$B$5:$BB$428,BS$4,FALSE)</f>
        <v>#REF!</v>
      </c>
      <c r="BT204" s="12" t="e">
        <f>VLOOKUP($A204,Sheet1!$B$5:$BB$428,BT$4,FALSE)</f>
        <v>#REF!</v>
      </c>
      <c r="BU204" s="12" t="e">
        <f>VLOOKUP($A204,Sheet1!$B$5:$BB$428,BU$4,FALSE)</f>
        <v>#REF!</v>
      </c>
    </row>
    <row r="205" spans="1:73" x14ac:dyDescent="0.3">
      <c r="A205" t="s">
        <v>571</v>
      </c>
      <c r="B205" t="str">
        <f>VLOOKUP(A205,classifications!A$3:C$336,3,FALSE)</f>
        <v>Predominantly Rural</v>
      </c>
      <c r="D205" s="12">
        <f>VLOOKUP($A205,Sheet1!$B$5:$AZ$428,2,FALSE)</f>
        <v>53287</v>
      </c>
      <c r="E205" s="12">
        <f>VLOOKUP($A205,Sheet1!$B$5:$AZ$428,3,FALSE)</f>
        <v>394</v>
      </c>
      <c r="F205" s="12">
        <f>VLOOKUP($A205,Sheet1!$B$5:$AZ$428,4,FALSE)</f>
        <v>350</v>
      </c>
      <c r="G205" s="12">
        <f>VLOOKUP($A205,Sheet1!$B$5:$AZ$428,5,FALSE)</f>
        <v>2442</v>
      </c>
      <c r="H205" s="12">
        <f>VLOOKUP($A205,Sheet1!$B$5:$AZ$428,6,FALSE)</f>
        <v>2603</v>
      </c>
      <c r="I205" s="12">
        <f>VLOOKUP($A205,Sheet1!$B$5:$AZ$428,7,FALSE)</f>
        <v>53808</v>
      </c>
      <c r="J205" s="12">
        <f>VLOOKUP($A205,Sheet1!$B$5:$AZ$428,8,FALSE)</f>
        <v>282</v>
      </c>
      <c r="K205" s="12">
        <f>VLOOKUP($A205,Sheet1!$B$5:$AZ$428,9,FALSE)</f>
        <v>411</v>
      </c>
      <c r="L205" s="12">
        <f>VLOOKUP($A205,Sheet1!$B$5:$AZ$428,10,FALSE)</f>
        <v>2666</v>
      </c>
      <c r="M205" s="12">
        <f>VLOOKUP($A205,Sheet1!$B$5:$AZ$428,11,FALSE)</f>
        <v>2757</v>
      </c>
      <c r="N205" s="12">
        <f>VLOOKUP($A205,Sheet1!$B$5:$AZ$428,12,FALSE)</f>
        <v>53897</v>
      </c>
      <c r="O205" s="12">
        <f>VLOOKUP($A205,Sheet1!$B$5:$AZ$428,13,FALSE)</f>
        <v>239</v>
      </c>
      <c r="P205" s="12">
        <f>VLOOKUP($A205,Sheet1!$B$5:$AZ$428,14,FALSE)</f>
        <v>226</v>
      </c>
      <c r="Q205" s="12">
        <f>VLOOKUP($A205,Sheet1!$B$5:$AZ$428,15,FALSE)</f>
        <v>2674</v>
      </c>
      <c r="R205" s="12">
        <f>VLOOKUP($A205,Sheet1!$B$5:$AZ$428,16,FALSE)</f>
        <v>2766</v>
      </c>
      <c r="S205" s="12">
        <f>VLOOKUP($A205,Sheet1!$B$5:$AZ$428,17,FALSE)</f>
        <v>52812</v>
      </c>
      <c r="T205" s="12">
        <f>VLOOKUP($A205,Sheet1!$B$5:$AZ$428,18,FALSE)</f>
        <v>234</v>
      </c>
      <c r="U205" s="12">
        <f>VLOOKUP($A205,Sheet1!$B$5:$AZ$428,19,FALSE)</f>
        <v>188</v>
      </c>
      <c r="V205" s="12">
        <f>VLOOKUP($A205,Sheet1!$B$5:$AZ$428,20,FALSE)</f>
        <v>2611</v>
      </c>
      <c r="W205" s="12">
        <f>VLOOKUP($A205,Sheet1!$B$5:$AZ$428,21,FALSE)</f>
        <v>3085</v>
      </c>
      <c r="X205" s="12">
        <f>VLOOKUP($A205,Sheet1!$B$5:$AZ$428,22,FALSE)</f>
        <v>52565</v>
      </c>
      <c r="Y205" s="12">
        <f>VLOOKUP($A205,Sheet1!$B$5:$AZ$428,23,FALSE)</f>
        <v>184</v>
      </c>
      <c r="Z205" s="12">
        <f>VLOOKUP($A205,Sheet1!$B$5:$AZ$428,24,FALSE)</f>
        <v>151</v>
      </c>
      <c r="AA205" s="12">
        <f>VLOOKUP($A205,Sheet1!$B$5:$AZ$428,25,FALSE)</f>
        <v>2933</v>
      </c>
      <c r="AB205" s="12">
        <f>VLOOKUP($A205,Sheet1!$B$5:$AZ$428,26,FALSE)</f>
        <v>2889</v>
      </c>
      <c r="AC205" s="12">
        <f>VLOOKUP($A205,Sheet1!$B$5:$AZ$428,27,FALSE)</f>
        <v>53876</v>
      </c>
      <c r="AD205" s="12">
        <f>VLOOKUP($A205,Sheet1!$B$5:$AZ$428,28,FALSE)</f>
        <v>290</v>
      </c>
      <c r="AE205" s="12">
        <f>VLOOKUP($A205,Sheet1!$B$5:$AZ$428,29,FALSE)</f>
        <v>103</v>
      </c>
      <c r="AF205" s="12">
        <f>VLOOKUP($A205,Sheet1!$B$5:$AZ$428,30,FALSE)</f>
        <v>2704</v>
      </c>
      <c r="AG205" s="12">
        <f>VLOOKUP($A205,Sheet1!$B$5:$AZ$428,31,FALSE)</f>
        <v>2785</v>
      </c>
      <c r="AH205" s="12">
        <f>VLOOKUP($A205,Sheet1!$B$5:$AZ$428,32,FALSE)</f>
        <v>53699</v>
      </c>
      <c r="AI205" s="12">
        <f>VLOOKUP($A205,Sheet1!$B$5:$AZ$428,33,FALSE)</f>
        <v>230</v>
      </c>
      <c r="AJ205" s="12">
        <f>VLOOKUP($A205,Sheet1!$B$5:$AZ$428,34,FALSE)</f>
        <v>104</v>
      </c>
      <c r="AK205" s="12">
        <f>VLOOKUP($A205,Sheet1!$B$5:$AZ$428,35,FALSE)</f>
        <v>3297</v>
      </c>
      <c r="AL205" s="12">
        <f>VLOOKUP($A205,Sheet1!$B$5:$AZ$428,36,FALSE)</f>
        <v>3322</v>
      </c>
      <c r="AM205" s="12">
        <f>VLOOKUP($A205,Sheet1!$B$5:$AZ$428,37,FALSE)</f>
        <v>53244</v>
      </c>
      <c r="AN205" s="12">
        <f>VLOOKUP($A205,Sheet1!$B$5:$AZ$428,38,FALSE)</f>
        <v>213</v>
      </c>
      <c r="AO205" s="12">
        <f>VLOOKUP($A205,Sheet1!$B$5:$AZ$428,39,FALSE)</f>
        <v>72</v>
      </c>
      <c r="AP205" s="12">
        <f>VLOOKUP($A205,Sheet1!$B$5:$AZ$428,40,FALSE)</f>
        <v>3102</v>
      </c>
      <c r="AQ205" s="12">
        <f>VLOOKUP($A205,Sheet1!$B$5:$AZ$428,41,FALSE)</f>
        <v>3447</v>
      </c>
      <c r="AR205" s="12">
        <f>VLOOKUP($A205,Sheet1!$B$5:$AZ$428,42,FALSE)</f>
        <v>53730</v>
      </c>
      <c r="AS205" s="12">
        <f>VLOOKUP($A205,Sheet1!$B$5:$AZ$428,43,FALSE)</f>
        <v>226</v>
      </c>
      <c r="AT205" s="12">
        <f>VLOOKUP($A205,Sheet1!$B$5:$AZ$428,44,FALSE)</f>
        <v>85</v>
      </c>
      <c r="AU205" s="12">
        <f>VLOOKUP($A205,Sheet1!$B$5:$AZ$428,45,FALSE)</f>
        <v>3179</v>
      </c>
      <c r="AV205" s="12">
        <f>VLOOKUP($A205,Sheet1!$B$5:$AZ$428,46,FALSE)</f>
        <v>3401</v>
      </c>
      <c r="AW205" s="12">
        <f>VLOOKUP($A205,Sheet1!$B$5:$AZ$428,47,FALSE)</f>
        <v>53732</v>
      </c>
      <c r="AX205" s="12">
        <f>VLOOKUP($A205,Sheet1!$B$5:$AZ$428,48,FALSE)</f>
        <v>192</v>
      </c>
      <c r="AY205" s="12">
        <f>VLOOKUP($A205,Sheet1!$B$5:$AZ$428,49,FALSE)</f>
        <v>69</v>
      </c>
      <c r="AZ205" s="12">
        <f>VLOOKUP($A205,Sheet1!$B$5:$AZ$428,50,FALSE)</f>
        <v>2677</v>
      </c>
      <c r="BA205" s="12">
        <f>VLOOKUP($A205,Sheet1!$B$5:$AZ$428,51,FALSE)</f>
        <v>2764</v>
      </c>
      <c r="BB205" s="12">
        <f>VLOOKUP($A205,Sheet1!$B$5:$BB$428,BB$4,FALSE)</f>
        <v>0</v>
      </c>
      <c r="BC205" s="12">
        <f>VLOOKUP($A205,Sheet1!$B$5:$BB$428,BC$4,FALSE)</f>
        <v>0</v>
      </c>
      <c r="BD205" s="12" t="e">
        <f>VLOOKUP($A205,Sheet1!$B$5:$BB$428,BD$4,FALSE)</f>
        <v>#REF!</v>
      </c>
      <c r="BE205" s="12" t="e">
        <f>VLOOKUP($A205,Sheet1!$B$5:$BB$428,BE$4,FALSE)</f>
        <v>#REF!</v>
      </c>
      <c r="BF205" s="12" t="e">
        <f>VLOOKUP($A205,Sheet1!$B$5:$BB$428,BF$4,FALSE)</f>
        <v>#REF!</v>
      </c>
      <c r="BG205" s="12" t="e">
        <f>VLOOKUP($A205,Sheet1!$B$5:$BB$428,BG$4,FALSE)</f>
        <v>#REF!</v>
      </c>
      <c r="BH205" s="12" t="e">
        <f>VLOOKUP($A205,Sheet1!$B$5:$BB$428,BH$4,FALSE)</f>
        <v>#REF!</v>
      </c>
      <c r="BI205" s="12" t="e">
        <f>VLOOKUP($A205,Sheet1!$B$5:$BB$428,BI$4,FALSE)</f>
        <v>#REF!</v>
      </c>
      <c r="BJ205" s="12" t="e">
        <f>VLOOKUP($A205,Sheet1!$B$5:$BB$428,BJ$4,FALSE)</f>
        <v>#REF!</v>
      </c>
      <c r="BK205" s="12" t="e">
        <f>VLOOKUP($A205,Sheet1!$B$5:$BB$428,BK$4,FALSE)</f>
        <v>#REF!</v>
      </c>
      <c r="BL205" s="12" t="e">
        <f>VLOOKUP($A205,Sheet1!$B$5:$BB$428,BL$4,FALSE)</f>
        <v>#REF!</v>
      </c>
      <c r="BM205" s="12" t="e">
        <f>VLOOKUP($A205,Sheet1!$B$5:$BB$428,BM$4,FALSE)</f>
        <v>#REF!</v>
      </c>
      <c r="BN205" s="12" t="e">
        <f>VLOOKUP($A205,Sheet1!$B$5:$BB$428,BN$4,FALSE)</f>
        <v>#REF!</v>
      </c>
      <c r="BO205" s="12" t="e">
        <f>VLOOKUP($A205,Sheet1!$B$5:$BB$428,BO$4,FALSE)</f>
        <v>#REF!</v>
      </c>
      <c r="BP205" s="12" t="e">
        <f>VLOOKUP($A205,Sheet1!$B$5:$BB$428,BP$4,FALSE)</f>
        <v>#REF!</v>
      </c>
      <c r="BQ205" s="12" t="e">
        <f>VLOOKUP($A205,Sheet1!$B$5:$BB$428,BQ$4,FALSE)</f>
        <v>#REF!</v>
      </c>
      <c r="BR205" s="12" t="e">
        <f>VLOOKUP($A205,Sheet1!$B$5:$BB$428,BR$4,FALSE)</f>
        <v>#REF!</v>
      </c>
      <c r="BS205" s="12" t="e">
        <f>VLOOKUP($A205,Sheet1!$B$5:$BB$428,BS$4,FALSE)</f>
        <v>#REF!</v>
      </c>
      <c r="BT205" s="12" t="e">
        <f>VLOOKUP($A205,Sheet1!$B$5:$BB$428,BT$4,FALSE)</f>
        <v>#REF!</v>
      </c>
      <c r="BU205" s="12" t="e">
        <f>VLOOKUP($A205,Sheet1!$B$5:$BB$428,BU$4,FALSE)</f>
        <v>#REF!</v>
      </c>
    </row>
    <row r="206" spans="1:73" x14ac:dyDescent="0.3">
      <c r="A206" t="s">
        <v>573</v>
      </c>
      <c r="B206" t="str">
        <f>VLOOKUP(A206,classifications!A$3:C$336,3,FALSE)</f>
        <v>Predominantly Urban</v>
      </c>
      <c r="D206" s="12">
        <f>VLOOKUP($A206,Sheet1!$B$5:$AZ$428,2,FALSE)</f>
        <v>211929</v>
      </c>
      <c r="E206" s="12">
        <f>VLOOKUP($A206,Sheet1!$B$5:$AZ$428,3,FALSE)</f>
        <v>1030</v>
      </c>
      <c r="F206" s="12">
        <f>VLOOKUP($A206,Sheet1!$B$5:$AZ$428,4,FALSE)</f>
        <v>744</v>
      </c>
      <c r="G206" s="12">
        <f>VLOOKUP($A206,Sheet1!$B$5:$AZ$428,5,FALSE)</f>
        <v>6280</v>
      </c>
      <c r="H206" s="12">
        <f>VLOOKUP($A206,Sheet1!$B$5:$AZ$428,6,FALSE)</f>
        <v>7030</v>
      </c>
      <c r="I206" s="12">
        <f>VLOOKUP($A206,Sheet1!$B$5:$AZ$428,7,FALSE)</f>
        <v>211947</v>
      </c>
      <c r="J206" s="12">
        <f>VLOOKUP($A206,Sheet1!$B$5:$AZ$428,8,FALSE)</f>
        <v>731</v>
      </c>
      <c r="K206" s="12">
        <f>VLOOKUP($A206,Sheet1!$B$5:$AZ$428,9,FALSE)</f>
        <v>631</v>
      </c>
      <c r="L206" s="12">
        <f>VLOOKUP($A206,Sheet1!$B$5:$AZ$428,10,FALSE)</f>
        <v>6213</v>
      </c>
      <c r="M206" s="12">
        <f>VLOOKUP($A206,Sheet1!$B$5:$AZ$428,11,FALSE)</f>
        <v>7422</v>
      </c>
      <c r="N206" s="12">
        <f>VLOOKUP($A206,Sheet1!$B$5:$AZ$428,12,FALSE)</f>
        <v>212137</v>
      </c>
      <c r="O206" s="12">
        <f>VLOOKUP($A206,Sheet1!$B$5:$AZ$428,13,FALSE)</f>
        <v>910</v>
      </c>
      <c r="P206" s="12">
        <f>VLOOKUP($A206,Sheet1!$B$5:$AZ$428,14,FALSE)</f>
        <v>669</v>
      </c>
      <c r="Q206" s="12">
        <f>VLOOKUP($A206,Sheet1!$B$5:$AZ$428,15,FALSE)</f>
        <v>6348</v>
      </c>
      <c r="R206" s="12">
        <f>VLOOKUP($A206,Sheet1!$B$5:$AZ$428,16,FALSE)</f>
        <v>7490</v>
      </c>
      <c r="S206" s="12">
        <f>VLOOKUP($A206,Sheet1!$B$5:$AZ$428,17,FALSE)</f>
        <v>212976</v>
      </c>
      <c r="T206" s="12">
        <f>VLOOKUP($A206,Sheet1!$B$5:$AZ$428,18,FALSE)</f>
        <v>1000</v>
      </c>
      <c r="U206" s="12">
        <f>VLOOKUP($A206,Sheet1!$B$5:$AZ$428,19,FALSE)</f>
        <v>597</v>
      </c>
      <c r="V206" s="12">
        <f>VLOOKUP($A206,Sheet1!$B$5:$AZ$428,20,FALSE)</f>
        <v>6709</v>
      </c>
      <c r="W206" s="12">
        <f>VLOOKUP($A206,Sheet1!$B$5:$AZ$428,21,FALSE)</f>
        <v>7310</v>
      </c>
      <c r="X206" s="12">
        <f>VLOOKUP($A206,Sheet1!$B$5:$AZ$428,22,FALSE)</f>
        <v>214314</v>
      </c>
      <c r="Y206" s="12">
        <f>VLOOKUP($A206,Sheet1!$B$5:$AZ$428,23,FALSE)</f>
        <v>1351</v>
      </c>
      <c r="Z206" s="12">
        <f>VLOOKUP($A206,Sheet1!$B$5:$AZ$428,24,FALSE)</f>
        <v>641</v>
      </c>
      <c r="AA206" s="12">
        <f>VLOOKUP($A206,Sheet1!$B$5:$AZ$428,25,FALSE)</f>
        <v>6896</v>
      </c>
      <c r="AB206" s="12">
        <f>VLOOKUP($A206,Sheet1!$B$5:$AZ$428,26,FALSE)</f>
        <v>7141</v>
      </c>
      <c r="AC206" s="12">
        <f>VLOOKUP($A206,Sheet1!$B$5:$AZ$428,27,FALSE)</f>
        <v>216350</v>
      </c>
      <c r="AD206" s="12">
        <f>VLOOKUP($A206,Sheet1!$B$5:$AZ$428,28,FALSE)</f>
        <v>1694</v>
      </c>
      <c r="AE206" s="12">
        <f>VLOOKUP($A206,Sheet1!$B$5:$AZ$428,29,FALSE)</f>
        <v>628</v>
      </c>
      <c r="AF206" s="12">
        <f>VLOOKUP($A206,Sheet1!$B$5:$AZ$428,30,FALSE)</f>
        <v>7171</v>
      </c>
      <c r="AG206" s="12">
        <f>VLOOKUP($A206,Sheet1!$B$5:$AZ$428,31,FALSE)</f>
        <v>7218</v>
      </c>
      <c r="AH206" s="12">
        <f>VLOOKUP($A206,Sheet1!$B$5:$AZ$428,32,FALSE)</f>
        <v>218459</v>
      </c>
      <c r="AI206" s="12">
        <f>VLOOKUP($A206,Sheet1!$B$5:$AZ$428,33,FALSE)</f>
        <v>1331</v>
      </c>
      <c r="AJ206" s="12">
        <f>VLOOKUP($A206,Sheet1!$B$5:$AZ$428,34,FALSE)</f>
        <v>616</v>
      </c>
      <c r="AK206" s="12">
        <f>VLOOKUP($A206,Sheet1!$B$5:$AZ$428,35,FALSE)</f>
        <v>8397</v>
      </c>
      <c r="AL206" s="12">
        <f>VLOOKUP($A206,Sheet1!$B$5:$AZ$428,36,FALSE)</f>
        <v>8062</v>
      </c>
      <c r="AM206" s="12">
        <f>VLOOKUP($A206,Sheet1!$B$5:$AZ$428,37,FALSE)</f>
        <v>220001</v>
      </c>
      <c r="AN206" s="12">
        <f>VLOOKUP($A206,Sheet1!$B$5:$AZ$428,38,FALSE)</f>
        <v>1406</v>
      </c>
      <c r="AO206" s="12">
        <f>VLOOKUP($A206,Sheet1!$B$5:$AZ$428,39,FALSE)</f>
        <v>659</v>
      </c>
      <c r="AP206" s="12">
        <f>VLOOKUP($A206,Sheet1!$B$5:$AZ$428,40,FALSE)</f>
        <v>8339</v>
      </c>
      <c r="AQ206" s="12">
        <f>VLOOKUP($A206,Sheet1!$B$5:$AZ$428,41,FALSE)</f>
        <v>8264</v>
      </c>
      <c r="AR206" s="12">
        <f>VLOOKUP($A206,Sheet1!$B$5:$AZ$428,42,FALSE)</f>
        <v>222412</v>
      </c>
      <c r="AS206" s="12">
        <f>VLOOKUP($A206,Sheet1!$B$5:$AZ$428,43,FALSE)</f>
        <v>1447</v>
      </c>
      <c r="AT206" s="12">
        <f>VLOOKUP($A206,Sheet1!$B$5:$AZ$428,44,FALSE)</f>
        <v>421</v>
      </c>
      <c r="AU206" s="12">
        <f>VLOOKUP($A206,Sheet1!$B$5:$AZ$428,45,FALSE)</f>
        <v>9104</v>
      </c>
      <c r="AV206" s="12">
        <f>VLOOKUP($A206,Sheet1!$B$5:$AZ$428,46,FALSE)</f>
        <v>8715</v>
      </c>
      <c r="AW206" s="12">
        <f>VLOOKUP($A206,Sheet1!$B$5:$AZ$428,47,FALSE)</f>
        <v>223659</v>
      </c>
      <c r="AX206" s="12">
        <f>VLOOKUP($A206,Sheet1!$B$5:$AZ$428,48,FALSE)</f>
        <v>1115</v>
      </c>
      <c r="AY206" s="12">
        <f>VLOOKUP($A206,Sheet1!$B$5:$AZ$428,49,FALSE)</f>
        <v>523</v>
      </c>
      <c r="AZ206" s="12">
        <f>VLOOKUP($A206,Sheet1!$B$5:$AZ$428,50,FALSE)</f>
        <v>7245</v>
      </c>
      <c r="BA206" s="12">
        <f>VLOOKUP($A206,Sheet1!$B$5:$AZ$428,51,FALSE)</f>
        <v>7193</v>
      </c>
      <c r="BB206" s="12">
        <f>VLOOKUP($A206,Sheet1!$B$5:$BB$428,BB$4,FALSE)</f>
        <v>0</v>
      </c>
      <c r="BC206" s="12">
        <f>VLOOKUP($A206,Sheet1!$B$5:$BB$428,BC$4,FALSE)</f>
        <v>0</v>
      </c>
      <c r="BD206" s="12" t="e">
        <f>VLOOKUP($A206,Sheet1!$B$5:$BB$428,BD$4,FALSE)</f>
        <v>#REF!</v>
      </c>
      <c r="BE206" s="12" t="e">
        <f>VLOOKUP($A206,Sheet1!$B$5:$BB$428,BE$4,FALSE)</f>
        <v>#REF!</v>
      </c>
      <c r="BF206" s="12" t="e">
        <f>VLOOKUP($A206,Sheet1!$B$5:$BB$428,BF$4,FALSE)</f>
        <v>#REF!</v>
      </c>
      <c r="BG206" s="12" t="e">
        <f>VLOOKUP($A206,Sheet1!$B$5:$BB$428,BG$4,FALSE)</f>
        <v>#REF!</v>
      </c>
      <c r="BH206" s="12" t="e">
        <f>VLOOKUP($A206,Sheet1!$B$5:$BB$428,BH$4,FALSE)</f>
        <v>#REF!</v>
      </c>
      <c r="BI206" s="12" t="e">
        <f>VLOOKUP($A206,Sheet1!$B$5:$BB$428,BI$4,FALSE)</f>
        <v>#REF!</v>
      </c>
      <c r="BJ206" s="12" t="e">
        <f>VLOOKUP($A206,Sheet1!$B$5:$BB$428,BJ$4,FALSE)</f>
        <v>#REF!</v>
      </c>
      <c r="BK206" s="12" t="e">
        <f>VLOOKUP($A206,Sheet1!$B$5:$BB$428,BK$4,FALSE)</f>
        <v>#REF!</v>
      </c>
      <c r="BL206" s="12" t="e">
        <f>VLOOKUP($A206,Sheet1!$B$5:$BB$428,BL$4,FALSE)</f>
        <v>#REF!</v>
      </c>
      <c r="BM206" s="12" t="e">
        <f>VLOOKUP($A206,Sheet1!$B$5:$BB$428,BM$4,FALSE)</f>
        <v>#REF!</v>
      </c>
      <c r="BN206" s="12" t="e">
        <f>VLOOKUP($A206,Sheet1!$B$5:$BB$428,BN$4,FALSE)</f>
        <v>#REF!</v>
      </c>
      <c r="BO206" s="12" t="e">
        <f>VLOOKUP($A206,Sheet1!$B$5:$BB$428,BO$4,FALSE)</f>
        <v>#REF!</v>
      </c>
      <c r="BP206" s="12" t="e">
        <f>VLOOKUP($A206,Sheet1!$B$5:$BB$428,BP$4,FALSE)</f>
        <v>#REF!</v>
      </c>
      <c r="BQ206" s="12" t="e">
        <f>VLOOKUP($A206,Sheet1!$B$5:$BB$428,BQ$4,FALSE)</f>
        <v>#REF!</v>
      </c>
      <c r="BR206" s="12" t="e">
        <f>VLOOKUP($A206,Sheet1!$B$5:$BB$428,BR$4,FALSE)</f>
        <v>#REF!</v>
      </c>
      <c r="BS206" s="12" t="e">
        <f>VLOOKUP($A206,Sheet1!$B$5:$BB$428,BS$4,FALSE)</f>
        <v>#REF!</v>
      </c>
      <c r="BT206" s="12" t="e">
        <f>VLOOKUP($A206,Sheet1!$B$5:$BB$428,BT$4,FALSE)</f>
        <v>#REF!</v>
      </c>
      <c r="BU206" s="12" t="e">
        <f>VLOOKUP($A206,Sheet1!$B$5:$BB$428,BU$4,FALSE)</f>
        <v>#REF!</v>
      </c>
    </row>
    <row r="207" spans="1:73" x14ac:dyDescent="0.3">
      <c r="A207" t="s">
        <v>575</v>
      </c>
      <c r="B207" t="str">
        <f>VLOOKUP(A207,classifications!A$3:C$336,3,FALSE)</f>
        <v>Predominantly Urban</v>
      </c>
      <c r="D207" s="12">
        <f>VLOOKUP($A207,Sheet1!$B$5:$AZ$428,2,FALSE)</f>
        <v>83333</v>
      </c>
      <c r="E207" s="12">
        <f>VLOOKUP($A207,Sheet1!$B$5:$AZ$428,3,FALSE)</f>
        <v>150</v>
      </c>
      <c r="F207" s="12">
        <f>VLOOKUP($A207,Sheet1!$B$5:$AZ$428,4,FALSE)</f>
        <v>129</v>
      </c>
      <c r="G207" s="12">
        <f>VLOOKUP($A207,Sheet1!$B$5:$AZ$428,5,FALSE)</f>
        <v>3468</v>
      </c>
      <c r="H207" s="12">
        <f>VLOOKUP($A207,Sheet1!$B$5:$AZ$428,6,FALSE)</f>
        <v>3662</v>
      </c>
      <c r="I207" s="12">
        <f>VLOOKUP($A207,Sheet1!$B$5:$AZ$428,7,FALSE)</f>
        <v>83895</v>
      </c>
      <c r="J207" s="12">
        <f>VLOOKUP($A207,Sheet1!$B$5:$AZ$428,8,FALSE)</f>
        <v>91</v>
      </c>
      <c r="K207" s="12">
        <f>VLOOKUP($A207,Sheet1!$B$5:$AZ$428,9,FALSE)</f>
        <v>61</v>
      </c>
      <c r="L207" s="12">
        <f>VLOOKUP($A207,Sheet1!$B$5:$AZ$428,10,FALSE)</f>
        <v>4071</v>
      </c>
      <c r="M207" s="12">
        <f>VLOOKUP($A207,Sheet1!$B$5:$AZ$428,11,FALSE)</f>
        <v>3601</v>
      </c>
      <c r="N207" s="12">
        <f>VLOOKUP($A207,Sheet1!$B$5:$AZ$428,12,FALSE)</f>
        <v>83955</v>
      </c>
      <c r="O207" s="12">
        <f>VLOOKUP($A207,Sheet1!$B$5:$AZ$428,13,FALSE)</f>
        <v>92</v>
      </c>
      <c r="P207" s="12">
        <f>VLOOKUP($A207,Sheet1!$B$5:$AZ$428,14,FALSE)</f>
        <v>73</v>
      </c>
      <c r="Q207" s="12">
        <f>VLOOKUP($A207,Sheet1!$B$5:$AZ$428,15,FALSE)</f>
        <v>3813</v>
      </c>
      <c r="R207" s="12">
        <f>VLOOKUP($A207,Sheet1!$B$5:$AZ$428,16,FALSE)</f>
        <v>3554</v>
      </c>
      <c r="S207" s="12">
        <f>VLOOKUP($A207,Sheet1!$B$5:$AZ$428,17,FALSE)</f>
        <v>84809</v>
      </c>
      <c r="T207" s="12">
        <f>VLOOKUP($A207,Sheet1!$B$5:$AZ$428,18,FALSE)</f>
        <v>113</v>
      </c>
      <c r="U207" s="12">
        <f>VLOOKUP($A207,Sheet1!$B$5:$AZ$428,19,FALSE)</f>
        <v>47</v>
      </c>
      <c r="V207" s="12">
        <f>VLOOKUP($A207,Sheet1!$B$5:$AZ$428,20,FALSE)</f>
        <v>4356</v>
      </c>
      <c r="W207" s="12">
        <f>VLOOKUP($A207,Sheet1!$B$5:$AZ$428,21,FALSE)</f>
        <v>3659</v>
      </c>
      <c r="X207" s="12">
        <f>VLOOKUP($A207,Sheet1!$B$5:$AZ$428,22,FALSE)</f>
        <v>85192</v>
      </c>
      <c r="Y207" s="12">
        <f>VLOOKUP($A207,Sheet1!$B$5:$AZ$428,23,FALSE)</f>
        <v>120</v>
      </c>
      <c r="Z207" s="12">
        <f>VLOOKUP($A207,Sheet1!$B$5:$AZ$428,24,FALSE)</f>
        <v>40</v>
      </c>
      <c r="AA207" s="12">
        <f>VLOOKUP($A207,Sheet1!$B$5:$AZ$428,25,FALSE)</f>
        <v>4099</v>
      </c>
      <c r="AB207" s="12">
        <f>VLOOKUP($A207,Sheet1!$B$5:$AZ$428,26,FALSE)</f>
        <v>3763</v>
      </c>
      <c r="AC207" s="12">
        <f>VLOOKUP($A207,Sheet1!$B$5:$AZ$428,27,FALSE)</f>
        <v>85708</v>
      </c>
      <c r="AD207" s="12">
        <f>VLOOKUP($A207,Sheet1!$B$5:$AZ$428,28,FALSE)</f>
        <v>123</v>
      </c>
      <c r="AE207" s="12">
        <f>VLOOKUP($A207,Sheet1!$B$5:$AZ$428,29,FALSE)</f>
        <v>71</v>
      </c>
      <c r="AF207" s="12">
        <f>VLOOKUP($A207,Sheet1!$B$5:$AZ$428,30,FALSE)</f>
        <v>4285</v>
      </c>
      <c r="AG207" s="12">
        <f>VLOOKUP($A207,Sheet1!$B$5:$AZ$428,31,FALSE)</f>
        <v>3744</v>
      </c>
      <c r="AH207" s="12">
        <f>VLOOKUP($A207,Sheet1!$B$5:$AZ$428,32,FALSE)</f>
        <v>86209</v>
      </c>
      <c r="AI207" s="12">
        <f>VLOOKUP($A207,Sheet1!$B$5:$AZ$428,33,FALSE)</f>
        <v>107</v>
      </c>
      <c r="AJ207" s="12">
        <f>VLOOKUP($A207,Sheet1!$B$5:$AZ$428,34,FALSE)</f>
        <v>56</v>
      </c>
      <c r="AK207" s="12">
        <f>VLOOKUP($A207,Sheet1!$B$5:$AZ$428,35,FALSE)</f>
        <v>4490</v>
      </c>
      <c r="AL207" s="12">
        <f>VLOOKUP($A207,Sheet1!$B$5:$AZ$428,36,FALSE)</f>
        <v>3991</v>
      </c>
      <c r="AM207" s="12">
        <f>VLOOKUP($A207,Sheet1!$B$5:$AZ$428,37,FALSE)</f>
        <v>86981</v>
      </c>
      <c r="AN207" s="12">
        <f>VLOOKUP($A207,Sheet1!$B$5:$AZ$428,38,FALSE)</f>
        <v>113</v>
      </c>
      <c r="AO207" s="12">
        <f>VLOOKUP($A207,Sheet1!$B$5:$AZ$428,39,FALSE)</f>
        <v>65</v>
      </c>
      <c r="AP207" s="12">
        <f>VLOOKUP($A207,Sheet1!$B$5:$AZ$428,40,FALSE)</f>
        <v>4800</v>
      </c>
      <c r="AQ207" s="12">
        <f>VLOOKUP($A207,Sheet1!$B$5:$AZ$428,41,FALSE)</f>
        <v>3933</v>
      </c>
      <c r="AR207" s="12">
        <f>VLOOKUP($A207,Sheet1!$B$5:$AZ$428,42,FALSE)</f>
        <v>87368</v>
      </c>
      <c r="AS207" s="12">
        <f>VLOOKUP($A207,Sheet1!$B$5:$AZ$428,43,FALSE)</f>
        <v>96</v>
      </c>
      <c r="AT207" s="12">
        <f>VLOOKUP($A207,Sheet1!$B$5:$AZ$428,44,FALSE)</f>
        <v>48</v>
      </c>
      <c r="AU207" s="12">
        <f>VLOOKUP($A207,Sheet1!$B$5:$AZ$428,45,FALSE)</f>
        <v>4562</v>
      </c>
      <c r="AV207" s="12">
        <f>VLOOKUP($A207,Sheet1!$B$5:$AZ$428,46,FALSE)</f>
        <v>4220</v>
      </c>
      <c r="AW207" s="12">
        <f>VLOOKUP($A207,Sheet1!$B$5:$AZ$428,47,FALSE)</f>
        <v>87627</v>
      </c>
      <c r="AX207" s="12">
        <f>VLOOKUP($A207,Sheet1!$B$5:$AZ$428,48,FALSE)</f>
        <v>84</v>
      </c>
      <c r="AY207" s="12">
        <f>VLOOKUP($A207,Sheet1!$B$5:$AZ$428,49,FALSE)</f>
        <v>37</v>
      </c>
      <c r="AZ207" s="12">
        <f>VLOOKUP($A207,Sheet1!$B$5:$AZ$428,50,FALSE)</f>
        <v>3957</v>
      </c>
      <c r="BA207" s="12">
        <f>VLOOKUP($A207,Sheet1!$B$5:$AZ$428,51,FALSE)</f>
        <v>3604</v>
      </c>
      <c r="BB207" s="12">
        <f>VLOOKUP($A207,Sheet1!$B$5:$BB$428,BB$4,FALSE)</f>
        <v>0</v>
      </c>
      <c r="BC207" s="12">
        <f>VLOOKUP($A207,Sheet1!$B$5:$BB$428,BC$4,FALSE)</f>
        <v>0</v>
      </c>
      <c r="BD207" s="12" t="e">
        <f>VLOOKUP($A207,Sheet1!$B$5:$BB$428,BD$4,FALSE)</f>
        <v>#REF!</v>
      </c>
      <c r="BE207" s="12" t="e">
        <f>VLOOKUP($A207,Sheet1!$B$5:$BB$428,BE$4,FALSE)</f>
        <v>#REF!</v>
      </c>
      <c r="BF207" s="12" t="e">
        <f>VLOOKUP($A207,Sheet1!$B$5:$BB$428,BF$4,FALSE)</f>
        <v>#REF!</v>
      </c>
      <c r="BG207" s="12" t="e">
        <f>VLOOKUP($A207,Sheet1!$B$5:$BB$428,BG$4,FALSE)</f>
        <v>#REF!</v>
      </c>
      <c r="BH207" s="12" t="e">
        <f>VLOOKUP($A207,Sheet1!$B$5:$BB$428,BH$4,FALSE)</f>
        <v>#REF!</v>
      </c>
      <c r="BI207" s="12" t="e">
        <f>VLOOKUP($A207,Sheet1!$B$5:$BB$428,BI$4,FALSE)</f>
        <v>#REF!</v>
      </c>
      <c r="BJ207" s="12" t="e">
        <f>VLOOKUP($A207,Sheet1!$B$5:$BB$428,BJ$4,FALSE)</f>
        <v>#REF!</v>
      </c>
      <c r="BK207" s="12" t="e">
        <f>VLOOKUP($A207,Sheet1!$B$5:$BB$428,BK$4,FALSE)</f>
        <v>#REF!</v>
      </c>
      <c r="BL207" s="12" t="e">
        <f>VLOOKUP($A207,Sheet1!$B$5:$BB$428,BL$4,FALSE)</f>
        <v>#REF!</v>
      </c>
      <c r="BM207" s="12" t="e">
        <f>VLOOKUP($A207,Sheet1!$B$5:$BB$428,BM$4,FALSE)</f>
        <v>#REF!</v>
      </c>
      <c r="BN207" s="12" t="e">
        <f>VLOOKUP($A207,Sheet1!$B$5:$BB$428,BN$4,FALSE)</f>
        <v>#REF!</v>
      </c>
      <c r="BO207" s="12" t="e">
        <f>VLOOKUP($A207,Sheet1!$B$5:$BB$428,BO$4,FALSE)</f>
        <v>#REF!</v>
      </c>
      <c r="BP207" s="12" t="e">
        <f>VLOOKUP($A207,Sheet1!$B$5:$BB$428,BP$4,FALSE)</f>
        <v>#REF!</v>
      </c>
      <c r="BQ207" s="12" t="e">
        <f>VLOOKUP($A207,Sheet1!$B$5:$BB$428,BQ$4,FALSE)</f>
        <v>#REF!</v>
      </c>
      <c r="BR207" s="12" t="e">
        <f>VLOOKUP($A207,Sheet1!$B$5:$BB$428,BR$4,FALSE)</f>
        <v>#REF!</v>
      </c>
      <c r="BS207" s="12" t="e">
        <f>VLOOKUP($A207,Sheet1!$B$5:$BB$428,BS$4,FALSE)</f>
        <v>#REF!</v>
      </c>
      <c r="BT207" s="12" t="e">
        <f>VLOOKUP($A207,Sheet1!$B$5:$BB$428,BT$4,FALSE)</f>
        <v>#REF!</v>
      </c>
      <c r="BU207" s="12" t="e">
        <f>VLOOKUP($A207,Sheet1!$B$5:$BB$428,BU$4,FALSE)</f>
        <v>#REF!</v>
      </c>
    </row>
    <row r="208" spans="1:73" x14ac:dyDescent="0.3">
      <c r="A208" t="s">
        <v>577</v>
      </c>
      <c r="B208" t="str">
        <f>VLOOKUP(A208,classifications!A$3:C$336,3,FALSE)</f>
        <v>Predominantly Urban</v>
      </c>
      <c r="D208" s="12">
        <f>VLOOKUP($A208,Sheet1!$B$5:$AZ$428,2,FALSE)</f>
        <v>68053</v>
      </c>
      <c r="E208" s="12">
        <f>VLOOKUP($A208,Sheet1!$B$5:$AZ$428,3,FALSE)</f>
        <v>146</v>
      </c>
      <c r="F208" s="12">
        <f>VLOOKUP($A208,Sheet1!$B$5:$AZ$428,4,FALSE)</f>
        <v>107</v>
      </c>
      <c r="G208" s="12">
        <f>VLOOKUP($A208,Sheet1!$B$5:$AZ$428,5,FALSE)</f>
        <v>2860</v>
      </c>
      <c r="H208" s="12">
        <f>VLOOKUP($A208,Sheet1!$B$5:$AZ$428,6,FALSE)</f>
        <v>2878</v>
      </c>
      <c r="I208" s="12">
        <f>VLOOKUP($A208,Sheet1!$B$5:$AZ$428,7,FALSE)</f>
        <v>68332</v>
      </c>
      <c r="J208" s="12">
        <f>VLOOKUP($A208,Sheet1!$B$5:$AZ$428,8,FALSE)</f>
        <v>98</v>
      </c>
      <c r="K208" s="12">
        <f>VLOOKUP($A208,Sheet1!$B$5:$AZ$428,9,FALSE)</f>
        <v>91</v>
      </c>
      <c r="L208" s="12">
        <f>VLOOKUP($A208,Sheet1!$B$5:$AZ$428,10,FALSE)</f>
        <v>3070</v>
      </c>
      <c r="M208" s="12">
        <f>VLOOKUP($A208,Sheet1!$B$5:$AZ$428,11,FALSE)</f>
        <v>3045</v>
      </c>
      <c r="N208" s="12">
        <f>VLOOKUP($A208,Sheet1!$B$5:$AZ$428,12,FALSE)</f>
        <v>68698</v>
      </c>
      <c r="O208" s="12">
        <f>VLOOKUP($A208,Sheet1!$B$5:$AZ$428,13,FALSE)</f>
        <v>96</v>
      </c>
      <c r="P208" s="12">
        <f>VLOOKUP($A208,Sheet1!$B$5:$AZ$428,14,FALSE)</f>
        <v>106</v>
      </c>
      <c r="Q208" s="12">
        <f>VLOOKUP($A208,Sheet1!$B$5:$AZ$428,15,FALSE)</f>
        <v>3031</v>
      </c>
      <c r="R208" s="12">
        <f>VLOOKUP($A208,Sheet1!$B$5:$AZ$428,16,FALSE)</f>
        <v>2855</v>
      </c>
      <c r="S208" s="12">
        <f>VLOOKUP($A208,Sheet1!$B$5:$AZ$428,17,FALSE)</f>
        <v>69104</v>
      </c>
      <c r="T208" s="12">
        <f>VLOOKUP($A208,Sheet1!$B$5:$AZ$428,18,FALSE)</f>
        <v>108</v>
      </c>
      <c r="U208" s="12">
        <f>VLOOKUP($A208,Sheet1!$B$5:$AZ$428,19,FALSE)</f>
        <v>89</v>
      </c>
      <c r="V208" s="12">
        <f>VLOOKUP($A208,Sheet1!$B$5:$AZ$428,20,FALSE)</f>
        <v>3296</v>
      </c>
      <c r="W208" s="12">
        <f>VLOOKUP($A208,Sheet1!$B$5:$AZ$428,21,FALSE)</f>
        <v>3118</v>
      </c>
      <c r="X208" s="12">
        <f>VLOOKUP($A208,Sheet1!$B$5:$AZ$428,22,FALSE)</f>
        <v>69418</v>
      </c>
      <c r="Y208" s="12">
        <f>VLOOKUP($A208,Sheet1!$B$5:$AZ$428,23,FALSE)</f>
        <v>108</v>
      </c>
      <c r="Z208" s="12">
        <f>VLOOKUP($A208,Sheet1!$B$5:$AZ$428,24,FALSE)</f>
        <v>68</v>
      </c>
      <c r="AA208" s="12">
        <f>VLOOKUP($A208,Sheet1!$B$5:$AZ$428,25,FALSE)</f>
        <v>3131</v>
      </c>
      <c r="AB208" s="12">
        <f>VLOOKUP($A208,Sheet1!$B$5:$AZ$428,26,FALSE)</f>
        <v>2966</v>
      </c>
      <c r="AC208" s="12">
        <f>VLOOKUP($A208,Sheet1!$B$5:$AZ$428,27,FALSE)</f>
        <v>69787</v>
      </c>
      <c r="AD208" s="12">
        <f>VLOOKUP($A208,Sheet1!$B$5:$AZ$428,28,FALSE)</f>
        <v>107</v>
      </c>
      <c r="AE208" s="12">
        <f>VLOOKUP($A208,Sheet1!$B$5:$AZ$428,29,FALSE)</f>
        <v>71</v>
      </c>
      <c r="AF208" s="12">
        <f>VLOOKUP($A208,Sheet1!$B$5:$AZ$428,30,FALSE)</f>
        <v>3245</v>
      </c>
      <c r="AG208" s="12">
        <f>VLOOKUP($A208,Sheet1!$B$5:$AZ$428,31,FALSE)</f>
        <v>3095</v>
      </c>
      <c r="AH208" s="12">
        <f>VLOOKUP($A208,Sheet1!$B$5:$AZ$428,32,FALSE)</f>
        <v>70365</v>
      </c>
      <c r="AI208" s="12">
        <f>VLOOKUP($A208,Sheet1!$B$5:$AZ$428,33,FALSE)</f>
        <v>125</v>
      </c>
      <c r="AJ208" s="12">
        <f>VLOOKUP($A208,Sheet1!$B$5:$AZ$428,34,FALSE)</f>
        <v>52</v>
      </c>
      <c r="AK208" s="12">
        <f>VLOOKUP($A208,Sheet1!$B$5:$AZ$428,35,FALSE)</f>
        <v>3698</v>
      </c>
      <c r="AL208" s="12">
        <f>VLOOKUP($A208,Sheet1!$B$5:$AZ$428,36,FALSE)</f>
        <v>3300</v>
      </c>
      <c r="AM208" s="12">
        <f>VLOOKUP($A208,Sheet1!$B$5:$AZ$428,37,FALSE)</f>
        <v>70895</v>
      </c>
      <c r="AN208" s="12">
        <f>VLOOKUP($A208,Sheet1!$B$5:$AZ$428,38,FALSE)</f>
        <v>145</v>
      </c>
      <c r="AO208" s="12">
        <f>VLOOKUP($A208,Sheet1!$B$5:$AZ$428,39,FALSE)</f>
        <v>60</v>
      </c>
      <c r="AP208" s="12">
        <f>VLOOKUP($A208,Sheet1!$B$5:$AZ$428,40,FALSE)</f>
        <v>3641</v>
      </c>
      <c r="AQ208" s="12">
        <f>VLOOKUP($A208,Sheet1!$B$5:$AZ$428,41,FALSE)</f>
        <v>3295</v>
      </c>
      <c r="AR208" s="12">
        <f>VLOOKUP($A208,Sheet1!$B$5:$AZ$428,42,FALSE)</f>
        <v>71482</v>
      </c>
      <c r="AS208" s="12">
        <f>VLOOKUP($A208,Sheet1!$B$5:$AZ$428,43,FALSE)</f>
        <v>165</v>
      </c>
      <c r="AT208" s="12">
        <f>VLOOKUP($A208,Sheet1!$B$5:$AZ$428,44,FALSE)</f>
        <v>38</v>
      </c>
      <c r="AU208" s="12">
        <f>VLOOKUP($A208,Sheet1!$B$5:$AZ$428,45,FALSE)</f>
        <v>3951</v>
      </c>
      <c r="AV208" s="12">
        <f>VLOOKUP($A208,Sheet1!$B$5:$AZ$428,46,FALSE)</f>
        <v>3533</v>
      </c>
      <c r="AW208" s="12">
        <f>VLOOKUP($A208,Sheet1!$B$5:$AZ$428,47,FALSE)</f>
        <v>71432</v>
      </c>
      <c r="AX208" s="12">
        <f>VLOOKUP($A208,Sheet1!$B$5:$AZ$428,48,FALSE)</f>
        <v>163</v>
      </c>
      <c r="AY208" s="12">
        <f>VLOOKUP($A208,Sheet1!$B$5:$AZ$428,49,FALSE)</f>
        <v>83</v>
      </c>
      <c r="AZ208" s="12">
        <f>VLOOKUP($A208,Sheet1!$B$5:$AZ$428,50,FALSE)</f>
        <v>2966</v>
      </c>
      <c r="BA208" s="12">
        <f>VLOOKUP($A208,Sheet1!$B$5:$AZ$428,51,FALSE)</f>
        <v>3040</v>
      </c>
      <c r="BB208" s="12">
        <f>VLOOKUP($A208,Sheet1!$B$5:$BB$428,BB$4,FALSE)</f>
        <v>0</v>
      </c>
      <c r="BC208" s="12">
        <f>VLOOKUP($A208,Sheet1!$B$5:$BB$428,BC$4,FALSE)</f>
        <v>0</v>
      </c>
      <c r="BD208" s="12" t="e">
        <f>VLOOKUP($A208,Sheet1!$B$5:$BB$428,BD$4,FALSE)</f>
        <v>#REF!</v>
      </c>
      <c r="BE208" s="12" t="e">
        <f>VLOOKUP($A208,Sheet1!$B$5:$BB$428,BE$4,FALSE)</f>
        <v>#REF!</v>
      </c>
      <c r="BF208" s="12" t="e">
        <f>VLOOKUP($A208,Sheet1!$B$5:$BB$428,BF$4,FALSE)</f>
        <v>#REF!</v>
      </c>
      <c r="BG208" s="12" t="e">
        <f>VLOOKUP($A208,Sheet1!$B$5:$BB$428,BG$4,FALSE)</f>
        <v>#REF!</v>
      </c>
      <c r="BH208" s="12" t="e">
        <f>VLOOKUP($A208,Sheet1!$B$5:$BB$428,BH$4,FALSE)</f>
        <v>#REF!</v>
      </c>
      <c r="BI208" s="12" t="e">
        <f>VLOOKUP($A208,Sheet1!$B$5:$BB$428,BI$4,FALSE)</f>
        <v>#REF!</v>
      </c>
      <c r="BJ208" s="12" t="e">
        <f>VLOOKUP($A208,Sheet1!$B$5:$BB$428,BJ$4,FALSE)</f>
        <v>#REF!</v>
      </c>
      <c r="BK208" s="12" t="e">
        <f>VLOOKUP($A208,Sheet1!$B$5:$BB$428,BK$4,FALSE)</f>
        <v>#REF!</v>
      </c>
      <c r="BL208" s="12" t="e">
        <f>VLOOKUP($A208,Sheet1!$B$5:$BB$428,BL$4,FALSE)</f>
        <v>#REF!</v>
      </c>
      <c r="BM208" s="12" t="e">
        <f>VLOOKUP($A208,Sheet1!$B$5:$BB$428,BM$4,FALSE)</f>
        <v>#REF!</v>
      </c>
      <c r="BN208" s="12" t="e">
        <f>VLOOKUP($A208,Sheet1!$B$5:$BB$428,BN$4,FALSE)</f>
        <v>#REF!</v>
      </c>
      <c r="BO208" s="12" t="e">
        <f>VLOOKUP($A208,Sheet1!$B$5:$BB$428,BO$4,FALSE)</f>
        <v>#REF!</v>
      </c>
      <c r="BP208" s="12" t="e">
        <f>VLOOKUP($A208,Sheet1!$B$5:$BB$428,BP$4,FALSE)</f>
        <v>#REF!</v>
      </c>
      <c r="BQ208" s="12" t="e">
        <f>VLOOKUP($A208,Sheet1!$B$5:$BB$428,BQ$4,FALSE)</f>
        <v>#REF!</v>
      </c>
      <c r="BR208" s="12" t="e">
        <f>VLOOKUP($A208,Sheet1!$B$5:$BB$428,BR$4,FALSE)</f>
        <v>#REF!</v>
      </c>
      <c r="BS208" s="12" t="e">
        <f>VLOOKUP($A208,Sheet1!$B$5:$BB$428,BS$4,FALSE)</f>
        <v>#REF!</v>
      </c>
      <c r="BT208" s="12" t="e">
        <f>VLOOKUP($A208,Sheet1!$B$5:$BB$428,BT$4,FALSE)</f>
        <v>#REF!</v>
      </c>
      <c r="BU208" s="12" t="e">
        <f>VLOOKUP($A208,Sheet1!$B$5:$BB$428,BU$4,FALSE)</f>
        <v>#REF!</v>
      </c>
    </row>
    <row r="209" spans="1:73" x14ac:dyDescent="0.3">
      <c r="A209" t="s">
        <v>579</v>
      </c>
      <c r="B209" t="str">
        <f>VLOOKUP(A209,classifications!A$3:C$336,3,FALSE)</f>
        <v>Predominantly Rural</v>
      </c>
      <c r="D209" s="12">
        <f>VLOOKUP($A209,Sheet1!$B$5:$AZ$428,2,FALSE)</f>
        <v>90729</v>
      </c>
      <c r="E209" s="12">
        <f>VLOOKUP($A209,Sheet1!$B$5:$AZ$428,3,FALSE)</f>
        <v>306</v>
      </c>
      <c r="F209" s="12">
        <f>VLOOKUP($A209,Sheet1!$B$5:$AZ$428,4,FALSE)</f>
        <v>272</v>
      </c>
      <c r="G209" s="12">
        <f>VLOOKUP($A209,Sheet1!$B$5:$AZ$428,5,FALSE)</f>
        <v>5184</v>
      </c>
      <c r="H209" s="12">
        <f>VLOOKUP($A209,Sheet1!$B$5:$AZ$428,6,FALSE)</f>
        <v>4541</v>
      </c>
      <c r="I209" s="12">
        <f>VLOOKUP($A209,Sheet1!$B$5:$AZ$428,7,FALSE)</f>
        <v>91065</v>
      </c>
      <c r="J209" s="12">
        <f>VLOOKUP($A209,Sheet1!$B$5:$AZ$428,8,FALSE)</f>
        <v>310</v>
      </c>
      <c r="K209" s="12">
        <f>VLOOKUP($A209,Sheet1!$B$5:$AZ$428,9,FALSE)</f>
        <v>294</v>
      </c>
      <c r="L209" s="12">
        <f>VLOOKUP($A209,Sheet1!$B$5:$AZ$428,10,FALSE)</f>
        <v>5485</v>
      </c>
      <c r="M209" s="12">
        <f>VLOOKUP($A209,Sheet1!$B$5:$AZ$428,11,FALSE)</f>
        <v>4599</v>
      </c>
      <c r="N209" s="12">
        <f>VLOOKUP($A209,Sheet1!$B$5:$AZ$428,12,FALSE)</f>
        <v>91232</v>
      </c>
      <c r="O209" s="12">
        <f>VLOOKUP($A209,Sheet1!$B$5:$AZ$428,13,FALSE)</f>
        <v>240</v>
      </c>
      <c r="P209" s="12">
        <f>VLOOKUP($A209,Sheet1!$B$5:$AZ$428,14,FALSE)</f>
        <v>166</v>
      </c>
      <c r="Q209" s="12">
        <f>VLOOKUP($A209,Sheet1!$B$5:$AZ$428,15,FALSE)</f>
        <v>5326</v>
      </c>
      <c r="R209" s="12">
        <f>VLOOKUP($A209,Sheet1!$B$5:$AZ$428,16,FALSE)</f>
        <v>4598</v>
      </c>
      <c r="S209" s="12">
        <f>VLOOKUP($A209,Sheet1!$B$5:$AZ$428,17,FALSE)</f>
        <v>92370</v>
      </c>
      <c r="T209" s="12">
        <f>VLOOKUP($A209,Sheet1!$B$5:$AZ$428,18,FALSE)</f>
        <v>298</v>
      </c>
      <c r="U209" s="12">
        <f>VLOOKUP($A209,Sheet1!$B$5:$AZ$428,19,FALSE)</f>
        <v>120</v>
      </c>
      <c r="V209" s="12">
        <f>VLOOKUP($A209,Sheet1!$B$5:$AZ$428,20,FALSE)</f>
        <v>6218</v>
      </c>
      <c r="W209" s="12">
        <f>VLOOKUP($A209,Sheet1!$B$5:$AZ$428,21,FALSE)</f>
        <v>4644</v>
      </c>
      <c r="X209" s="12">
        <f>VLOOKUP($A209,Sheet1!$B$5:$AZ$428,22,FALSE)</f>
        <v>93192</v>
      </c>
      <c r="Y209" s="12">
        <f>VLOOKUP($A209,Sheet1!$B$5:$AZ$428,23,FALSE)</f>
        <v>311</v>
      </c>
      <c r="Z209" s="12">
        <f>VLOOKUP($A209,Sheet1!$B$5:$AZ$428,24,FALSE)</f>
        <v>171</v>
      </c>
      <c r="AA209" s="12">
        <f>VLOOKUP($A209,Sheet1!$B$5:$AZ$428,25,FALSE)</f>
        <v>6086</v>
      </c>
      <c r="AB209" s="12">
        <f>VLOOKUP($A209,Sheet1!$B$5:$AZ$428,26,FALSE)</f>
        <v>4680</v>
      </c>
      <c r="AC209" s="12">
        <f>VLOOKUP($A209,Sheet1!$B$5:$AZ$428,27,FALSE)</f>
        <v>93966</v>
      </c>
      <c r="AD209" s="12">
        <f>VLOOKUP($A209,Sheet1!$B$5:$AZ$428,28,FALSE)</f>
        <v>320</v>
      </c>
      <c r="AE209" s="12">
        <f>VLOOKUP($A209,Sheet1!$B$5:$AZ$428,29,FALSE)</f>
        <v>135</v>
      </c>
      <c r="AF209" s="12">
        <f>VLOOKUP($A209,Sheet1!$B$5:$AZ$428,30,FALSE)</f>
        <v>5899</v>
      </c>
      <c r="AG209" s="12">
        <f>VLOOKUP($A209,Sheet1!$B$5:$AZ$428,31,FALSE)</f>
        <v>4706</v>
      </c>
      <c r="AH209" s="12">
        <f>VLOOKUP($A209,Sheet1!$B$5:$AZ$428,32,FALSE)</f>
        <v>94997</v>
      </c>
      <c r="AI209" s="12">
        <f>VLOOKUP($A209,Sheet1!$B$5:$AZ$428,33,FALSE)</f>
        <v>266</v>
      </c>
      <c r="AJ209" s="12">
        <f>VLOOKUP($A209,Sheet1!$B$5:$AZ$428,34,FALSE)</f>
        <v>104</v>
      </c>
      <c r="AK209" s="12">
        <f>VLOOKUP($A209,Sheet1!$B$5:$AZ$428,35,FALSE)</f>
        <v>6318</v>
      </c>
      <c r="AL209" s="12">
        <f>VLOOKUP($A209,Sheet1!$B$5:$AZ$428,36,FALSE)</f>
        <v>4823</v>
      </c>
      <c r="AM209" s="12">
        <f>VLOOKUP($A209,Sheet1!$B$5:$AZ$428,37,FALSE)</f>
        <v>95656</v>
      </c>
      <c r="AN209" s="12">
        <f>VLOOKUP($A209,Sheet1!$B$5:$AZ$428,38,FALSE)</f>
        <v>427</v>
      </c>
      <c r="AO209" s="12">
        <f>VLOOKUP($A209,Sheet1!$B$5:$AZ$428,39,FALSE)</f>
        <v>134</v>
      </c>
      <c r="AP209" s="12">
        <f>VLOOKUP($A209,Sheet1!$B$5:$AZ$428,40,FALSE)</f>
        <v>5978</v>
      </c>
      <c r="AQ209" s="12">
        <f>VLOOKUP($A209,Sheet1!$B$5:$AZ$428,41,FALSE)</f>
        <v>5017</v>
      </c>
      <c r="AR209" s="12">
        <f>VLOOKUP($A209,Sheet1!$B$5:$AZ$428,42,FALSE)</f>
        <v>96080</v>
      </c>
      <c r="AS209" s="12">
        <f>VLOOKUP($A209,Sheet1!$B$5:$AZ$428,43,FALSE)</f>
        <v>407</v>
      </c>
      <c r="AT209" s="12">
        <f>VLOOKUP($A209,Sheet1!$B$5:$AZ$428,44,FALSE)</f>
        <v>136</v>
      </c>
      <c r="AU209" s="12">
        <f>VLOOKUP($A209,Sheet1!$B$5:$AZ$428,45,FALSE)</f>
        <v>5881</v>
      </c>
      <c r="AV209" s="12">
        <f>VLOOKUP($A209,Sheet1!$B$5:$AZ$428,46,FALSE)</f>
        <v>5072</v>
      </c>
      <c r="AW209" s="12">
        <f>VLOOKUP($A209,Sheet1!$B$5:$AZ$428,47,FALSE)</f>
        <v>96716</v>
      </c>
      <c r="AX209" s="12">
        <f>VLOOKUP($A209,Sheet1!$B$5:$AZ$428,48,FALSE)</f>
        <v>436</v>
      </c>
      <c r="AY209" s="12">
        <f>VLOOKUP($A209,Sheet1!$B$5:$AZ$428,49,FALSE)</f>
        <v>192</v>
      </c>
      <c r="AZ209" s="12">
        <f>VLOOKUP($A209,Sheet1!$B$5:$AZ$428,50,FALSE)</f>
        <v>5572</v>
      </c>
      <c r="BA209" s="12">
        <f>VLOOKUP($A209,Sheet1!$B$5:$AZ$428,51,FALSE)</f>
        <v>4488</v>
      </c>
      <c r="BB209" s="12">
        <f>VLOOKUP($A209,Sheet1!$B$5:$BB$428,BB$4,FALSE)</f>
        <v>0</v>
      </c>
      <c r="BC209" s="12">
        <f>VLOOKUP($A209,Sheet1!$B$5:$BB$428,BC$4,FALSE)</f>
        <v>0</v>
      </c>
      <c r="BD209" s="12" t="e">
        <f>VLOOKUP($A209,Sheet1!$B$5:$BB$428,BD$4,FALSE)</f>
        <v>#REF!</v>
      </c>
      <c r="BE209" s="12" t="e">
        <f>VLOOKUP($A209,Sheet1!$B$5:$BB$428,BE$4,FALSE)</f>
        <v>#REF!</v>
      </c>
      <c r="BF209" s="12" t="e">
        <f>VLOOKUP($A209,Sheet1!$B$5:$BB$428,BF$4,FALSE)</f>
        <v>#REF!</v>
      </c>
      <c r="BG209" s="12" t="e">
        <f>VLOOKUP($A209,Sheet1!$B$5:$BB$428,BG$4,FALSE)</f>
        <v>#REF!</v>
      </c>
      <c r="BH209" s="12" t="e">
        <f>VLOOKUP($A209,Sheet1!$B$5:$BB$428,BH$4,FALSE)</f>
        <v>#REF!</v>
      </c>
      <c r="BI209" s="12" t="e">
        <f>VLOOKUP($A209,Sheet1!$B$5:$BB$428,BI$4,FALSE)</f>
        <v>#REF!</v>
      </c>
      <c r="BJ209" s="12" t="e">
        <f>VLOOKUP($A209,Sheet1!$B$5:$BB$428,BJ$4,FALSE)</f>
        <v>#REF!</v>
      </c>
      <c r="BK209" s="12" t="e">
        <f>VLOOKUP($A209,Sheet1!$B$5:$BB$428,BK$4,FALSE)</f>
        <v>#REF!</v>
      </c>
      <c r="BL209" s="12" t="e">
        <f>VLOOKUP($A209,Sheet1!$B$5:$BB$428,BL$4,FALSE)</f>
        <v>#REF!</v>
      </c>
      <c r="BM209" s="12" t="e">
        <f>VLOOKUP($A209,Sheet1!$B$5:$BB$428,BM$4,FALSE)</f>
        <v>#REF!</v>
      </c>
      <c r="BN209" s="12" t="e">
        <f>VLOOKUP($A209,Sheet1!$B$5:$BB$428,BN$4,FALSE)</f>
        <v>#REF!</v>
      </c>
      <c r="BO209" s="12" t="e">
        <f>VLOOKUP($A209,Sheet1!$B$5:$BB$428,BO$4,FALSE)</f>
        <v>#REF!</v>
      </c>
      <c r="BP209" s="12" t="e">
        <f>VLOOKUP($A209,Sheet1!$B$5:$BB$428,BP$4,FALSE)</f>
        <v>#REF!</v>
      </c>
      <c r="BQ209" s="12" t="e">
        <f>VLOOKUP($A209,Sheet1!$B$5:$BB$428,BQ$4,FALSE)</f>
        <v>#REF!</v>
      </c>
      <c r="BR209" s="12" t="e">
        <f>VLOOKUP($A209,Sheet1!$B$5:$BB$428,BR$4,FALSE)</f>
        <v>#REF!</v>
      </c>
      <c r="BS209" s="12" t="e">
        <f>VLOOKUP($A209,Sheet1!$B$5:$BB$428,BS$4,FALSE)</f>
        <v>#REF!</v>
      </c>
      <c r="BT209" s="12" t="e">
        <f>VLOOKUP($A209,Sheet1!$B$5:$BB$428,BT$4,FALSE)</f>
        <v>#REF!</v>
      </c>
      <c r="BU209" s="12" t="e">
        <f>VLOOKUP($A209,Sheet1!$B$5:$BB$428,BU$4,FALSE)</f>
        <v>#REF!</v>
      </c>
    </row>
    <row r="210" spans="1:73" x14ac:dyDescent="0.3">
      <c r="A210" t="s">
        <v>581</v>
      </c>
      <c r="B210" t="str">
        <f>VLOOKUP(A210,classifications!A$3:C$336,3,FALSE)</f>
        <v>Predominantly Urban</v>
      </c>
      <c r="D210" s="12">
        <f>VLOOKUP($A210,Sheet1!$B$5:$AZ$428,2,FALSE)</f>
        <v>257716</v>
      </c>
      <c r="E210" s="12">
        <f>VLOOKUP($A210,Sheet1!$B$5:$AZ$428,3,FALSE)</f>
        <v>803</v>
      </c>
      <c r="F210" s="12">
        <f>VLOOKUP($A210,Sheet1!$B$5:$AZ$428,4,FALSE)</f>
        <v>360</v>
      </c>
      <c r="G210" s="12">
        <f>VLOOKUP($A210,Sheet1!$B$5:$AZ$428,5,FALSE)</f>
        <v>6583</v>
      </c>
      <c r="H210" s="12">
        <f>VLOOKUP($A210,Sheet1!$B$5:$AZ$428,6,FALSE)</f>
        <v>6969</v>
      </c>
      <c r="I210" s="12">
        <f>VLOOKUP($A210,Sheet1!$B$5:$AZ$428,7,FALSE)</f>
        <v>258424</v>
      </c>
      <c r="J210" s="12">
        <f>VLOOKUP($A210,Sheet1!$B$5:$AZ$428,8,FALSE)</f>
        <v>631</v>
      </c>
      <c r="K210" s="12">
        <f>VLOOKUP($A210,Sheet1!$B$5:$AZ$428,9,FALSE)</f>
        <v>387</v>
      </c>
      <c r="L210" s="12">
        <f>VLOOKUP($A210,Sheet1!$B$5:$AZ$428,10,FALSE)</f>
        <v>7147</v>
      </c>
      <c r="M210" s="12">
        <f>VLOOKUP($A210,Sheet1!$B$5:$AZ$428,11,FALSE)</f>
        <v>7281</v>
      </c>
      <c r="N210" s="12">
        <f>VLOOKUP($A210,Sheet1!$B$5:$AZ$428,12,FALSE)</f>
        <v>258817</v>
      </c>
      <c r="O210" s="12">
        <f>VLOOKUP($A210,Sheet1!$B$5:$AZ$428,13,FALSE)</f>
        <v>709</v>
      </c>
      <c r="P210" s="12">
        <f>VLOOKUP($A210,Sheet1!$B$5:$AZ$428,14,FALSE)</f>
        <v>374</v>
      </c>
      <c r="Q210" s="12">
        <f>VLOOKUP($A210,Sheet1!$B$5:$AZ$428,15,FALSE)</f>
        <v>6959</v>
      </c>
      <c r="R210" s="12">
        <f>VLOOKUP($A210,Sheet1!$B$5:$AZ$428,16,FALSE)</f>
        <v>7452</v>
      </c>
      <c r="S210" s="12">
        <f>VLOOKUP($A210,Sheet1!$B$5:$AZ$428,17,FALSE)</f>
        <v>260256</v>
      </c>
      <c r="T210" s="12">
        <f>VLOOKUP($A210,Sheet1!$B$5:$AZ$428,18,FALSE)</f>
        <v>706</v>
      </c>
      <c r="U210" s="12">
        <f>VLOOKUP($A210,Sheet1!$B$5:$AZ$428,19,FALSE)</f>
        <v>363</v>
      </c>
      <c r="V210" s="12">
        <f>VLOOKUP($A210,Sheet1!$B$5:$AZ$428,20,FALSE)</f>
        <v>7967</v>
      </c>
      <c r="W210" s="12">
        <f>VLOOKUP($A210,Sheet1!$B$5:$AZ$428,21,FALSE)</f>
        <v>7583</v>
      </c>
      <c r="X210" s="12">
        <f>VLOOKUP($A210,Sheet1!$B$5:$AZ$428,22,FALSE)</f>
        <v>260929</v>
      </c>
      <c r="Y210" s="12">
        <f>VLOOKUP($A210,Sheet1!$B$5:$AZ$428,23,FALSE)</f>
        <v>739</v>
      </c>
      <c r="Z210" s="12">
        <f>VLOOKUP($A210,Sheet1!$B$5:$AZ$428,24,FALSE)</f>
        <v>309</v>
      </c>
      <c r="AA210" s="12">
        <f>VLOOKUP($A210,Sheet1!$B$5:$AZ$428,25,FALSE)</f>
        <v>7602</v>
      </c>
      <c r="AB210" s="12">
        <f>VLOOKUP($A210,Sheet1!$B$5:$AZ$428,26,FALSE)</f>
        <v>7529</v>
      </c>
      <c r="AC210" s="12">
        <f>VLOOKUP($A210,Sheet1!$B$5:$AZ$428,27,FALSE)</f>
        <v>262142</v>
      </c>
      <c r="AD210" s="12">
        <f>VLOOKUP($A210,Sheet1!$B$5:$AZ$428,28,FALSE)</f>
        <v>871</v>
      </c>
      <c r="AE210" s="12">
        <f>VLOOKUP($A210,Sheet1!$B$5:$AZ$428,29,FALSE)</f>
        <v>357</v>
      </c>
      <c r="AF210" s="12">
        <f>VLOOKUP($A210,Sheet1!$B$5:$AZ$428,30,FALSE)</f>
        <v>7537</v>
      </c>
      <c r="AG210" s="12">
        <f>VLOOKUP($A210,Sheet1!$B$5:$AZ$428,31,FALSE)</f>
        <v>7420</v>
      </c>
      <c r="AH210" s="12">
        <f>VLOOKUP($A210,Sheet1!$B$5:$AZ$428,32,FALSE)</f>
        <v>263375</v>
      </c>
      <c r="AI210" s="12">
        <f>VLOOKUP($A210,Sheet1!$B$5:$AZ$428,33,FALSE)</f>
        <v>794</v>
      </c>
      <c r="AJ210" s="12">
        <f>VLOOKUP($A210,Sheet1!$B$5:$AZ$428,34,FALSE)</f>
        <v>389</v>
      </c>
      <c r="AK210" s="12">
        <f>VLOOKUP($A210,Sheet1!$B$5:$AZ$428,35,FALSE)</f>
        <v>9157</v>
      </c>
      <c r="AL210" s="12">
        <f>VLOOKUP($A210,Sheet1!$B$5:$AZ$428,36,FALSE)</f>
        <v>8597</v>
      </c>
      <c r="AM210" s="12">
        <f>VLOOKUP($A210,Sheet1!$B$5:$AZ$428,37,FALSE)</f>
        <v>264671</v>
      </c>
      <c r="AN210" s="12">
        <f>VLOOKUP($A210,Sheet1!$B$5:$AZ$428,38,FALSE)</f>
        <v>738</v>
      </c>
      <c r="AO210" s="12">
        <f>VLOOKUP($A210,Sheet1!$B$5:$AZ$428,39,FALSE)</f>
        <v>391</v>
      </c>
      <c r="AP210" s="12">
        <f>VLOOKUP($A210,Sheet1!$B$5:$AZ$428,40,FALSE)</f>
        <v>9409</v>
      </c>
      <c r="AQ210" s="12">
        <f>VLOOKUP($A210,Sheet1!$B$5:$AZ$428,41,FALSE)</f>
        <v>8787</v>
      </c>
      <c r="AR210" s="12">
        <f>VLOOKUP($A210,Sheet1!$B$5:$AZ$428,42,FALSE)</f>
        <v>265411</v>
      </c>
      <c r="AS210" s="12">
        <f>VLOOKUP($A210,Sheet1!$B$5:$AZ$428,43,FALSE)</f>
        <v>810</v>
      </c>
      <c r="AT210" s="12">
        <f>VLOOKUP($A210,Sheet1!$B$5:$AZ$428,44,FALSE)</f>
        <v>439</v>
      </c>
      <c r="AU210" s="12">
        <f>VLOOKUP($A210,Sheet1!$B$5:$AZ$428,45,FALSE)</f>
        <v>9630</v>
      </c>
      <c r="AV210" s="12">
        <f>VLOOKUP($A210,Sheet1!$B$5:$AZ$428,46,FALSE)</f>
        <v>9368</v>
      </c>
      <c r="AW210" s="12">
        <f>VLOOKUP($A210,Sheet1!$B$5:$AZ$428,47,FALSE)</f>
        <v>264984</v>
      </c>
      <c r="AX210" s="12">
        <f>VLOOKUP($A210,Sheet1!$B$5:$AZ$428,48,FALSE)</f>
        <v>612</v>
      </c>
      <c r="AY210" s="12">
        <f>VLOOKUP($A210,Sheet1!$B$5:$AZ$428,49,FALSE)</f>
        <v>258</v>
      </c>
      <c r="AZ210" s="12">
        <f>VLOOKUP($A210,Sheet1!$B$5:$AZ$428,50,FALSE)</f>
        <v>7866</v>
      </c>
      <c r="BA210" s="12">
        <f>VLOOKUP($A210,Sheet1!$B$5:$AZ$428,51,FALSE)</f>
        <v>8187</v>
      </c>
      <c r="BB210" s="12">
        <f>VLOOKUP($A210,Sheet1!$B$5:$BB$428,BB$4,FALSE)</f>
        <v>0</v>
      </c>
      <c r="BC210" s="12">
        <f>VLOOKUP($A210,Sheet1!$B$5:$BB$428,BC$4,FALSE)</f>
        <v>0</v>
      </c>
      <c r="BD210" s="12" t="e">
        <f>VLOOKUP($A210,Sheet1!$B$5:$BB$428,BD$4,FALSE)</f>
        <v>#REF!</v>
      </c>
      <c r="BE210" s="12" t="e">
        <f>VLOOKUP($A210,Sheet1!$B$5:$BB$428,BE$4,FALSE)</f>
        <v>#REF!</v>
      </c>
      <c r="BF210" s="12" t="e">
        <f>VLOOKUP($A210,Sheet1!$B$5:$BB$428,BF$4,FALSE)</f>
        <v>#REF!</v>
      </c>
      <c r="BG210" s="12" t="e">
        <f>VLOOKUP($A210,Sheet1!$B$5:$BB$428,BG$4,FALSE)</f>
        <v>#REF!</v>
      </c>
      <c r="BH210" s="12" t="e">
        <f>VLOOKUP($A210,Sheet1!$B$5:$BB$428,BH$4,FALSE)</f>
        <v>#REF!</v>
      </c>
      <c r="BI210" s="12" t="e">
        <f>VLOOKUP($A210,Sheet1!$B$5:$BB$428,BI$4,FALSE)</f>
        <v>#REF!</v>
      </c>
      <c r="BJ210" s="12" t="e">
        <f>VLOOKUP($A210,Sheet1!$B$5:$BB$428,BJ$4,FALSE)</f>
        <v>#REF!</v>
      </c>
      <c r="BK210" s="12" t="e">
        <f>VLOOKUP($A210,Sheet1!$B$5:$BB$428,BK$4,FALSE)</f>
        <v>#REF!</v>
      </c>
      <c r="BL210" s="12" t="e">
        <f>VLOOKUP($A210,Sheet1!$B$5:$BB$428,BL$4,FALSE)</f>
        <v>#REF!</v>
      </c>
      <c r="BM210" s="12" t="e">
        <f>VLOOKUP($A210,Sheet1!$B$5:$BB$428,BM$4,FALSE)</f>
        <v>#REF!</v>
      </c>
      <c r="BN210" s="12" t="e">
        <f>VLOOKUP($A210,Sheet1!$B$5:$BB$428,BN$4,FALSE)</f>
        <v>#REF!</v>
      </c>
      <c r="BO210" s="12" t="e">
        <f>VLOOKUP($A210,Sheet1!$B$5:$BB$428,BO$4,FALSE)</f>
        <v>#REF!</v>
      </c>
      <c r="BP210" s="12" t="e">
        <f>VLOOKUP($A210,Sheet1!$B$5:$BB$428,BP$4,FALSE)</f>
        <v>#REF!</v>
      </c>
      <c r="BQ210" s="12" t="e">
        <f>VLOOKUP($A210,Sheet1!$B$5:$BB$428,BQ$4,FALSE)</f>
        <v>#REF!</v>
      </c>
      <c r="BR210" s="12" t="e">
        <f>VLOOKUP($A210,Sheet1!$B$5:$BB$428,BR$4,FALSE)</f>
        <v>#REF!</v>
      </c>
      <c r="BS210" s="12" t="e">
        <f>VLOOKUP($A210,Sheet1!$B$5:$BB$428,BS$4,FALSE)</f>
        <v>#REF!</v>
      </c>
      <c r="BT210" s="12" t="e">
        <f>VLOOKUP($A210,Sheet1!$B$5:$BB$428,BT$4,FALSE)</f>
        <v>#REF!</v>
      </c>
      <c r="BU210" s="12" t="e">
        <f>VLOOKUP($A210,Sheet1!$B$5:$BB$428,BU$4,FALSE)</f>
        <v>#REF!</v>
      </c>
    </row>
    <row r="211" spans="1:73" x14ac:dyDescent="0.3">
      <c r="A211" t="s">
        <v>583</v>
      </c>
      <c r="B211" t="str">
        <f>VLOOKUP(A211,classifications!A$3:C$336,3,FALSE)</f>
        <v>Predominantly Urban</v>
      </c>
      <c r="D211" s="12">
        <f>VLOOKUP($A211,Sheet1!$B$5:$AZ$428,2,FALSE)</f>
        <v>100496</v>
      </c>
      <c r="E211" s="12">
        <f>VLOOKUP($A211,Sheet1!$B$5:$AZ$428,3,FALSE)</f>
        <v>601</v>
      </c>
      <c r="F211" s="12">
        <f>VLOOKUP($A211,Sheet1!$B$5:$AZ$428,4,FALSE)</f>
        <v>409</v>
      </c>
      <c r="G211" s="12">
        <f>VLOOKUP($A211,Sheet1!$B$5:$AZ$428,5,FALSE)</f>
        <v>4518</v>
      </c>
      <c r="H211" s="12">
        <f>VLOOKUP($A211,Sheet1!$B$5:$AZ$428,6,FALSE)</f>
        <v>3878</v>
      </c>
      <c r="I211" s="12">
        <f>VLOOKUP($A211,Sheet1!$B$5:$AZ$428,7,FALSE)</f>
        <v>101030</v>
      </c>
      <c r="J211" s="12">
        <f>VLOOKUP($A211,Sheet1!$B$5:$AZ$428,8,FALSE)</f>
        <v>631</v>
      </c>
      <c r="K211" s="12">
        <f>VLOOKUP($A211,Sheet1!$B$5:$AZ$428,9,FALSE)</f>
        <v>444</v>
      </c>
      <c r="L211" s="12">
        <f>VLOOKUP($A211,Sheet1!$B$5:$AZ$428,10,FALSE)</f>
        <v>4266</v>
      </c>
      <c r="M211" s="12">
        <f>VLOOKUP($A211,Sheet1!$B$5:$AZ$428,11,FALSE)</f>
        <v>4385</v>
      </c>
      <c r="N211" s="12">
        <f>VLOOKUP($A211,Sheet1!$B$5:$AZ$428,12,FALSE)</f>
        <v>101819</v>
      </c>
      <c r="O211" s="12">
        <f>VLOOKUP($A211,Sheet1!$B$5:$AZ$428,13,FALSE)</f>
        <v>710</v>
      </c>
      <c r="P211" s="12">
        <f>VLOOKUP($A211,Sheet1!$B$5:$AZ$428,14,FALSE)</f>
        <v>393</v>
      </c>
      <c r="Q211" s="12">
        <f>VLOOKUP($A211,Sheet1!$B$5:$AZ$428,15,FALSE)</f>
        <v>4365</v>
      </c>
      <c r="R211" s="12">
        <f>VLOOKUP($A211,Sheet1!$B$5:$AZ$428,16,FALSE)</f>
        <v>4227</v>
      </c>
      <c r="S211" s="12">
        <f>VLOOKUP($A211,Sheet1!$B$5:$AZ$428,17,FALSE)</f>
        <v>103189</v>
      </c>
      <c r="T211" s="12">
        <f>VLOOKUP($A211,Sheet1!$B$5:$AZ$428,18,FALSE)</f>
        <v>845</v>
      </c>
      <c r="U211" s="12">
        <f>VLOOKUP($A211,Sheet1!$B$5:$AZ$428,19,FALSE)</f>
        <v>435</v>
      </c>
      <c r="V211" s="12">
        <f>VLOOKUP($A211,Sheet1!$B$5:$AZ$428,20,FALSE)</f>
        <v>4822</v>
      </c>
      <c r="W211" s="12">
        <f>VLOOKUP($A211,Sheet1!$B$5:$AZ$428,21,FALSE)</f>
        <v>4397</v>
      </c>
      <c r="X211" s="12">
        <f>VLOOKUP($A211,Sheet1!$B$5:$AZ$428,22,FALSE)</f>
        <v>104455</v>
      </c>
      <c r="Y211" s="12">
        <f>VLOOKUP($A211,Sheet1!$B$5:$AZ$428,23,FALSE)</f>
        <v>941</v>
      </c>
      <c r="Z211" s="12">
        <f>VLOOKUP($A211,Sheet1!$B$5:$AZ$428,24,FALSE)</f>
        <v>379</v>
      </c>
      <c r="AA211" s="12">
        <f>VLOOKUP($A211,Sheet1!$B$5:$AZ$428,25,FALSE)</f>
        <v>4498</v>
      </c>
      <c r="AB211" s="12">
        <f>VLOOKUP($A211,Sheet1!$B$5:$AZ$428,26,FALSE)</f>
        <v>4122</v>
      </c>
      <c r="AC211" s="12">
        <f>VLOOKUP($A211,Sheet1!$B$5:$AZ$428,27,FALSE)</f>
        <v>105291</v>
      </c>
      <c r="AD211" s="12">
        <f>VLOOKUP($A211,Sheet1!$B$5:$AZ$428,28,FALSE)</f>
        <v>979</v>
      </c>
      <c r="AE211" s="12">
        <f>VLOOKUP($A211,Sheet1!$B$5:$AZ$428,29,FALSE)</f>
        <v>445</v>
      </c>
      <c r="AF211" s="12">
        <f>VLOOKUP($A211,Sheet1!$B$5:$AZ$428,30,FALSE)</f>
        <v>4416</v>
      </c>
      <c r="AG211" s="12">
        <f>VLOOKUP($A211,Sheet1!$B$5:$AZ$428,31,FALSE)</f>
        <v>4385</v>
      </c>
      <c r="AH211" s="12">
        <f>VLOOKUP($A211,Sheet1!$B$5:$AZ$428,32,FALSE)</f>
        <v>106350</v>
      </c>
      <c r="AI211" s="12">
        <f>VLOOKUP($A211,Sheet1!$B$5:$AZ$428,33,FALSE)</f>
        <v>861</v>
      </c>
      <c r="AJ211" s="12">
        <f>VLOOKUP($A211,Sheet1!$B$5:$AZ$428,34,FALSE)</f>
        <v>432</v>
      </c>
      <c r="AK211" s="12">
        <f>VLOOKUP($A211,Sheet1!$B$5:$AZ$428,35,FALSE)</f>
        <v>5450</v>
      </c>
      <c r="AL211" s="12">
        <f>VLOOKUP($A211,Sheet1!$B$5:$AZ$428,36,FALSE)</f>
        <v>5047</v>
      </c>
      <c r="AM211" s="12">
        <f>VLOOKUP($A211,Sheet1!$B$5:$AZ$428,37,FALSE)</f>
        <v>107194</v>
      </c>
      <c r="AN211" s="12">
        <f>VLOOKUP($A211,Sheet1!$B$5:$AZ$428,38,FALSE)</f>
        <v>907</v>
      </c>
      <c r="AO211" s="12">
        <f>VLOOKUP($A211,Sheet1!$B$5:$AZ$428,39,FALSE)</f>
        <v>583</v>
      </c>
      <c r="AP211" s="12">
        <f>VLOOKUP($A211,Sheet1!$B$5:$AZ$428,40,FALSE)</f>
        <v>5347</v>
      </c>
      <c r="AQ211" s="12">
        <f>VLOOKUP($A211,Sheet1!$B$5:$AZ$428,41,FALSE)</f>
        <v>5025</v>
      </c>
      <c r="AR211" s="12">
        <f>VLOOKUP($A211,Sheet1!$B$5:$AZ$428,42,FALSE)</f>
        <v>108935</v>
      </c>
      <c r="AS211" s="12">
        <f>VLOOKUP($A211,Sheet1!$B$5:$AZ$428,43,FALSE)</f>
        <v>768</v>
      </c>
      <c r="AT211" s="12">
        <f>VLOOKUP($A211,Sheet1!$B$5:$AZ$428,44,FALSE)</f>
        <v>550</v>
      </c>
      <c r="AU211" s="12">
        <f>VLOOKUP($A211,Sheet1!$B$5:$AZ$428,45,FALSE)</f>
        <v>6363</v>
      </c>
      <c r="AV211" s="12">
        <f>VLOOKUP($A211,Sheet1!$B$5:$AZ$428,46,FALSE)</f>
        <v>5133</v>
      </c>
      <c r="AW211" s="12">
        <f>VLOOKUP($A211,Sheet1!$B$5:$AZ$428,47,FALSE)</f>
        <v>110650</v>
      </c>
      <c r="AX211" s="12">
        <f>VLOOKUP($A211,Sheet1!$B$5:$AZ$428,48,FALSE)</f>
        <v>686</v>
      </c>
      <c r="AY211" s="12">
        <f>VLOOKUP($A211,Sheet1!$B$5:$AZ$428,49,FALSE)</f>
        <v>406</v>
      </c>
      <c r="AZ211" s="12">
        <f>VLOOKUP($A211,Sheet1!$B$5:$AZ$428,50,FALSE)</f>
        <v>5878</v>
      </c>
      <c r="BA211" s="12">
        <f>VLOOKUP($A211,Sheet1!$B$5:$AZ$428,51,FALSE)</f>
        <v>4529</v>
      </c>
      <c r="BB211" s="12">
        <f>VLOOKUP($A211,Sheet1!$B$5:$BB$428,BB$4,FALSE)</f>
        <v>0</v>
      </c>
      <c r="BC211" s="12">
        <f>VLOOKUP($A211,Sheet1!$B$5:$BB$428,BC$4,FALSE)</f>
        <v>0</v>
      </c>
      <c r="BD211" s="12" t="e">
        <f>VLOOKUP($A211,Sheet1!$B$5:$BB$428,BD$4,FALSE)</f>
        <v>#REF!</v>
      </c>
      <c r="BE211" s="12" t="e">
        <f>VLOOKUP($A211,Sheet1!$B$5:$BB$428,BE$4,FALSE)</f>
        <v>#REF!</v>
      </c>
      <c r="BF211" s="12" t="e">
        <f>VLOOKUP($A211,Sheet1!$B$5:$BB$428,BF$4,FALSE)</f>
        <v>#REF!</v>
      </c>
      <c r="BG211" s="12" t="e">
        <f>VLOOKUP($A211,Sheet1!$B$5:$BB$428,BG$4,FALSE)</f>
        <v>#REF!</v>
      </c>
      <c r="BH211" s="12" t="e">
        <f>VLOOKUP($A211,Sheet1!$B$5:$BB$428,BH$4,FALSE)</f>
        <v>#REF!</v>
      </c>
      <c r="BI211" s="12" t="e">
        <f>VLOOKUP($A211,Sheet1!$B$5:$BB$428,BI$4,FALSE)</f>
        <v>#REF!</v>
      </c>
      <c r="BJ211" s="12" t="e">
        <f>VLOOKUP($A211,Sheet1!$B$5:$BB$428,BJ$4,FALSE)</f>
        <v>#REF!</v>
      </c>
      <c r="BK211" s="12" t="e">
        <f>VLOOKUP($A211,Sheet1!$B$5:$BB$428,BK$4,FALSE)</f>
        <v>#REF!</v>
      </c>
      <c r="BL211" s="12" t="e">
        <f>VLOOKUP($A211,Sheet1!$B$5:$BB$428,BL$4,FALSE)</f>
        <v>#REF!</v>
      </c>
      <c r="BM211" s="12" t="e">
        <f>VLOOKUP($A211,Sheet1!$B$5:$BB$428,BM$4,FALSE)</f>
        <v>#REF!</v>
      </c>
      <c r="BN211" s="12" t="e">
        <f>VLOOKUP($A211,Sheet1!$B$5:$BB$428,BN$4,FALSE)</f>
        <v>#REF!</v>
      </c>
      <c r="BO211" s="12" t="e">
        <f>VLOOKUP($A211,Sheet1!$B$5:$BB$428,BO$4,FALSE)</f>
        <v>#REF!</v>
      </c>
      <c r="BP211" s="12" t="e">
        <f>VLOOKUP($A211,Sheet1!$B$5:$BB$428,BP$4,FALSE)</f>
        <v>#REF!</v>
      </c>
      <c r="BQ211" s="12" t="e">
        <f>VLOOKUP($A211,Sheet1!$B$5:$BB$428,BQ$4,FALSE)</f>
        <v>#REF!</v>
      </c>
      <c r="BR211" s="12" t="e">
        <f>VLOOKUP($A211,Sheet1!$B$5:$BB$428,BR$4,FALSE)</f>
        <v>#REF!</v>
      </c>
      <c r="BS211" s="12" t="e">
        <f>VLOOKUP($A211,Sheet1!$B$5:$BB$428,BS$4,FALSE)</f>
        <v>#REF!</v>
      </c>
      <c r="BT211" s="12" t="e">
        <f>VLOOKUP($A211,Sheet1!$B$5:$BB$428,BT$4,FALSE)</f>
        <v>#REF!</v>
      </c>
      <c r="BU211" s="12" t="e">
        <f>VLOOKUP($A211,Sheet1!$B$5:$BB$428,BU$4,FALSE)</f>
        <v>#REF!</v>
      </c>
    </row>
    <row r="212" spans="1:73" x14ac:dyDescent="0.3">
      <c r="A212" t="s">
        <v>585</v>
      </c>
      <c r="B212" t="str">
        <f>VLOOKUP(A212,classifications!A$3:C$336,3,FALSE)</f>
        <v>Predominantly Urban</v>
      </c>
      <c r="D212" s="12">
        <f>VLOOKUP($A212,Sheet1!$B$5:$AZ$428,2,FALSE)</f>
        <v>80501</v>
      </c>
      <c r="E212" s="12">
        <f>VLOOKUP($A212,Sheet1!$B$5:$AZ$428,3,FALSE)</f>
        <v>1204</v>
      </c>
      <c r="F212" s="12">
        <f>VLOOKUP($A212,Sheet1!$B$5:$AZ$428,4,FALSE)</f>
        <v>739</v>
      </c>
      <c r="G212" s="12">
        <f>VLOOKUP($A212,Sheet1!$B$5:$AZ$428,5,FALSE)</f>
        <v>6282</v>
      </c>
      <c r="H212" s="12">
        <f>VLOOKUP($A212,Sheet1!$B$5:$AZ$428,6,FALSE)</f>
        <v>6225</v>
      </c>
      <c r="I212" s="12">
        <f>VLOOKUP($A212,Sheet1!$B$5:$AZ$428,7,FALSE)</f>
        <v>81878</v>
      </c>
      <c r="J212" s="12">
        <f>VLOOKUP($A212,Sheet1!$B$5:$AZ$428,8,FALSE)</f>
        <v>1330</v>
      </c>
      <c r="K212" s="12">
        <f>VLOOKUP($A212,Sheet1!$B$5:$AZ$428,9,FALSE)</f>
        <v>871</v>
      </c>
      <c r="L212" s="12">
        <f>VLOOKUP($A212,Sheet1!$B$5:$AZ$428,10,FALSE)</f>
        <v>6788</v>
      </c>
      <c r="M212" s="12">
        <f>VLOOKUP($A212,Sheet1!$B$5:$AZ$428,11,FALSE)</f>
        <v>6173</v>
      </c>
      <c r="N212" s="12">
        <f>VLOOKUP($A212,Sheet1!$B$5:$AZ$428,12,FALSE)</f>
        <v>83094</v>
      </c>
      <c r="O212" s="12">
        <f>VLOOKUP($A212,Sheet1!$B$5:$AZ$428,13,FALSE)</f>
        <v>1148</v>
      </c>
      <c r="P212" s="12">
        <f>VLOOKUP($A212,Sheet1!$B$5:$AZ$428,14,FALSE)</f>
        <v>500</v>
      </c>
      <c r="Q212" s="12">
        <f>VLOOKUP($A212,Sheet1!$B$5:$AZ$428,15,FALSE)</f>
        <v>6338</v>
      </c>
      <c r="R212" s="12">
        <f>VLOOKUP($A212,Sheet1!$B$5:$AZ$428,16,FALSE)</f>
        <v>6024</v>
      </c>
      <c r="S212" s="12">
        <f>VLOOKUP($A212,Sheet1!$B$5:$AZ$428,17,FALSE)</f>
        <v>83906</v>
      </c>
      <c r="T212" s="12">
        <f>VLOOKUP($A212,Sheet1!$B$5:$AZ$428,18,FALSE)</f>
        <v>1262</v>
      </c>
      <c r="U212" s="12">
        <f>VLOOKUP($A212,Sheet1!$B$5:$AZ$428,19,FALSE)</f>
        <v>691</v>
      </c>
      <c r="V212" s="12">
        <f>VLOOKUP($A212,Sheet1!$B$5:$AZ$428,20,FALSE)</f>
        <v>6418</v>
      </c>
      <c r="W212" s="12">
        <f>VLOOKUP($A212,Sheet1!$B$5:$AZ$428,21,FALSE)</f>
        <v>6496</v>
      </c>
      <c r="X212" s="12">
        <f>VLOOKUP($A212,Sheet1!$B$5:$AZ$428,22,FALSE)</f>
        <v>84992</v>
      </c>
      <c r="Y212" s="12">
        <f>VLOOKUP($A212,Sheet1!$B$5:$AZ$428,23,FALSE)</f>
        <v>1526</v>
      </c>
      <c r="Z212" s="12">
        <f>VLOOKUP($A212,Sheet1!$B$5:$AZ$428,24,FALSE)</f>
        <v>767</v>
      </c>
      <c r="AA212" s="12">
        <f>VLOOKUP($A212,Sheet1!$B$5:$AZ$428,25,FALSE)</f>
        <v>6466</v>
      </c>
      <c r="AB212" s="12">
        <f>VLOOKUP($A212,Sheet1!$B$5:$AZ$428,26,FALSE)</f>
        <v>6422</v>
      </c>
      <c r="AC212" s="12">
        <f>VLOOKUP($A212,Sheet1!$B$5:$AZ$428,27,FALSE)</f>
        <v>86370</v>
      </c>
      <c r="AD212" s="12">
        <f>VLOOKUP($A212,Sheet1!$B$5:$AZ$428,28,FALSE)</f>
        <v>1537</v>
      </c>
      <c r="AE212" s="12">
        <f>VLOOKUP($A212,Sheet1!$B$5:$AZ$428,29,FALSE)</f>
        <v>666</v>
      </c>
      <c r="AF212" s="12">
        <f>VLOOKUP($A212,Sheet1!$B$5:$AZ$428,30,FALSE)</f>
        <v>6591</v>
      </c>
      <c r="AG212" s="12">
        <f>VLOOKUP($A212,Sheet1!$B$5:$AZ$428,31,FALSE)</f>
        <v>6340</v>
      </c>
      <c r="AH212" s="12">
        <f>VLOOKUP($A212,Sheet1!$B$5:$AZ$428,32,FALSE)</f>
        <v>86882</v>
      </c>
      <c r="AI212" s="12">
        <f>VLOOKUP($A212,Sheet1!$B$5:$AZ$428,33,FALSE)</f>
        <v>1299</v>
      </c>
      <c r="AJ212" s="12">
        <f>VLOOKUP($A212,Sheet1!$B$5:$AZ$428,34,FALSE)</f>
        <v>711</v>
      </c>
      <c r="AK212" s="12">
        <f>VLOOKUP($A212,Sheet1!$B$5:$AZ$428,35,FALSE)</f>
        <v>7455</v>
      </c>
      <c r="AL212" s="12">
        <f>VLOOKUP($A212,Sheet1!$B$5:$AZ$428,36,FALSE)</f>
        <v>7705</v>
      </c>
      <c r="AM212" s="12">
        <f>VLOOKUP($A212,Sheet1!$B$5:$AZ$428,37,FALSE)</f>
        <v>88000</v>
      </c>
      <c r="AN212" s="12">
        <f>VLOOKUP($A212,Sheet1!$B$5:$AZ$428,38,FALSE)</f>
        <v>1668</v>
      </c>
      <c r="AO212" s="12">
        <f>VLOOKUP($A212,Sheet1!$B$5:$AZ$428,39,FALSE)</f>
        <v>743</v>
      </c>
      <c r="AP212" s="12">
        <f>VLOOKUP($A212,Sheet1!$B$5:$AZ$428,40,FALSE)</f>
        <v>7646</v>
      </c>
      <c r="AQ212" s="12">
        <f>VLOOKUP($A212,Sheet1!$B$5:$AZ$428,41,FALSE)</f>
        <v>7609</v>
      </c>
      <c r="AR212" s="12">
        <f>VLOOKUP($A212,Sheet1!$B$5:$AZ$428,42,FALSE)</f>
        <v>89424</v>
      </c>
      <c r="AS212" s="12">
        <f>VLOOKUP($A212,Sheet1!$B$5:$AZ$428,43,FALSE)</f>
        <v>1706</v>
      </c>
      <c r="AT212" s="12">
        <f>VLOOKUP($A212,Sheet1!$B$5:$AZ$428,44,FALSE)</f>
        <v>917</v>
      </c>
      <c r="AU212" s="12">
        <f>VLOOKUP($A212,Sheet1!$B$5:$AZ$428,45,FALSE)</f>
        <v>8255</v>
      </c>
      <c r="AV212" s="12">
        <f>VLOOKUP($A212,Sheet1!$B$5:$AZ$428,46,FALSE)</f>
        <v>7897</v>
      </c>
      <c r="AW212" s="12">
        <f>VLOOKUP($A212,Sheet1!$B$5:$AZ$428,47,FALSE)</f>
        <v>90327</v>
      </c>
      <c r="AX212" s="12">
        <f>VLOOKUP($A212,Sheet1!$B$5:$AZ$428,48,FALSE)</f>
        <v>1967</v>
      </c>
      <c r="AY212" s="12">
        <f>VLOOKUP($A212,Sheet1!$B$5:$AZ$428,49,FALSE)</f>
        <v>1324</v>
      </c>
      <c r="AZ212" s="12">
        <f>VLOOKUP($A212,Sheet1!$B$5:$AZ$428,50,FALSE)</f>
        <v>7730</v>
      </c>
      <c r="BA212" s="12">
        <f>VLOOKUP($A212,Sheet1!$B$5:$AZ$428,51,FALSE)</f>
        <v>7591</v>
      </c>
      <c r="BB212" s="12">
        <f>VLOOKUP($A212,Sheet1!$B$5:$BB$428,BB$4,FALSE)</f>
        <v>0</v>
      </c>
      <c r="BC212" s="12">
        <f>VLOOKUP($A212,Sheet1!$B$5:$BB$428,BC$4,FALSE)</f>
        <v>0</v>
      </c>
      <c r="BD212" s="12" t="e">
        <f>VLOOKUP($A212,Sheet1!$B$5:$BB$428,BD$4,FALSE)</f>
        <v>#REF!</v>
      </c>
      <c r="BE212" s="12" t="e">
        <f>VLOOKUP($A212,Sheet1!$B$5:$BB$428,BE$4,FALSE)</f>
        <v>#REF!</v>
      </c>
      <c r="BF212" s="12" t="e">
        <f>VLOOKUP($A212,Sheet1!$B$5:$BB$428,BF$4,FALSE)</f>
        <v>#REF!</v>
      </c>
      <c r="BG212" s="12" t="e">
        <f>VLOOKUP($A212,Sheet1!$B$5:$BB$428,BG$4,FALSE)</f>
        <v>#REF!</v>
      </c>
      <c r="BH212" s="12" t="e">
        <f>VLOOKUP($A212,Sheet1!$B$5:$BB$428,BH$4,FALSE)</f>
        <v>#REF!</v>
      </c>
      <c r="BI212" s="12" t="e">
        <f>VLOOKUP($A212,Sheet1!$B$5:$BB$428,BI$4,FALSE)</f>
        <v>#REF!</v>
      </c>
      <c r="BJ212" s="12" t="e">
        <f>VLOOKUP($A212,Sheet1!$B$5:$BB$428,BJ$4,FALSE)</f>
        <v>#REF!</v>
      </c>
      <c r="BK212" s="12" t="e">
        <f>VLOOKUP($A212,Sheet1!$B$5:$BB$428,BK$4,FALSE)</f>
        <v>#REF!</v>
      </c>
      <c r="BL212" s="12" t="e">
        <f>VLOOKUP($A212,Sheet1!$B$5:$BB$428,BL$4,FALSE)</f>
        <v>#REF!</v>
      </c>
      <c r="BM212" s="12" t="e">
        <f>VLOOKUP($A212,Sheet1!$B$5:$BB$428,BM$4,FALSE)</f>
        <v>#REF!</v>
      </c>
      <c r="BN212" s="12" t="e">
        <f>VLOOKUP($A212,Sheet1!$B$5:$BB$428,BN$4,FALSE)</f>
        <v>#REF!</v>
      </c>
      <c r="BO212" s="12" t="e">
        <f>VLOOKUP($A212,Sheet1!$B$5:$BB$428,BO$4,FALSE)</f>
        <v>#REF!</v>
      </c>
      <c r="BP212" s="12" t="e">
        <f>VLOOKUP($A212,Sheet1!$B$5:$BB$428,BP$4,FALSE)</f>
        <v>#REF!</v>
      </c>
      <c r="BQ212" s="12" t="e">
        <f>VLOOKUP($A212,Sheet1!$B$5:$BB$428,BQ$4,FALSE)</f>
        <v>#REF!</v>
      </c>
      <c r="BR212" s="12" t="e">
        <f>VLOOKUP($A212,Sheet1!$B$5:$BB$428,BR$4,FALSE)</f>
        <v>#REF!</v>
      </c>
      <c r="BS212" s="12" t="e">
        <f>VLOOKUP($A212,Sheet1!$B$5:$BB$428,BS$4,FALSE)</f>
        <v>#REF!</v>
      </c>
      <c r="BT212" s="12" t="e">
        <f>VLOOKUP($A212,Sheet1!$B$5:$BB$428,BT$4,FALSE)</f>
        <v>#REF!</v>
      </c>
      <c r="BU212" s="12" t="e">
        <f>VLOOKUP($A212,Sheet1!$B$5:$BB$428,BU$4,FALSE)</f>
        <v>#REF!</v>
      </c>
    </row>
    <row r="213" spans="1:73" x14ac:dyDescent="0.3">
      <c r="A213" t="s">
        <v>587</v>
      </c>
      <c r="B213" t="str">
        <f>VLOOKUP(A213,classifications!A$3:C$336,3,FALSE)</f>
        <v>Predominantly Rural</v>
      </c>
      <c r="D213" s="12">
        <f>VLOOKUP($A213,Sheet1!$B$5:$AZ$428,2,FALSE)</f>
        <v>111248</v>
      </c>
      <c r="E213" s="12">
        <f>VLOOKUP($A213,Sheet1!$B$5:$AZ$428,3,FALSE)</f>
        <v>383</v>
      </c>
      <c r="F213" s="12">
        <f>VLOOKUP($A213,Sheet1!$B$5:$AZ$428,4,FALSE)</f>
        <v>426</v>
      </c>
      <c r="G213" s="12">
        <f>VLOOKUP($A213,Sheet1!$B$5:$AZ$428,5,FALSE)</f>
        <v>6314</v>
      </c>
      <c r="H213" s="12">
        <f>VLOOKUP($A213,Sheet1!$B$5:$AZ$428,6,FALSE)</f>
        <v>6095</v>
      </c>
      <c r="I213" s="12">
        <f>VLOOKUP($A213,Sheet1!$B$5:$AZ$428,7,FALSE)</f>
        <v>111520</v>
      </c>
      <c r="J213" s="12">
        <f>VLOOKUP($A213,Sheet1!$B$5:$AZ$428,8,FALSE)</f>
        <v>408</v>
      </c>
      <c r="K213" s="12">
        <f>VLOOKUP($A213,Sheet1!$B$5:$AZ$428,9,FALSE)</f>
        <v>311</v>
      </c>
      <c r="L213" s="12">
        <f>VLOOKUP($A213,Sheet1!$B$5:$AZ$428,10,FALSE)</f>
        <v>6556</v>
      </c>
      <c r="M213" s="12">
        <f>VLOOKUP($A213,Sheet1!$B$5:$AZ$428,11,FALSE)</f>
        <v>6528</v>
      </c>
      <c r="N213" s="12">
        <f>VLOOKUP($A213,Sheet1!$B$5:$AZ$428,12,FALSE)</f>
        <v>112910</v>
      </c>
      <c r="O213" s="12">
        <f>VLOOKUP($A213,Sheet1!$B$5:$AZ$428,13,FALSE)</f>
        <v>290</v>
      </c>
      <c r="P213" s="12">
        <f>VLOOKUP($A213,Sheet1!$B$5:$AZ$428,14,FALSE)</f>
        <v>225</v>
      </c>
      <c r="Q213" s="12">
        <f>VLOOKUP($A213,Sheet1!$B$5:$AZ$428,15,FALSE)</f>
        <v>7405</v>
      </c>
      <c r="R213" s="12">
        <f>VLOOKUP($A213,Sheet1!$B$5:$AZ$428,16,FALSE)</f>
        <v>6193</v>
      </c>
      <c r="S213" s="12">
        <f>VLOOKUP($A213,Sheet1!$B$5:$AZ$428,17,FALSE)</f>
        <v>113690</v>
      </c>
      <c r="T213" s="12">
        <f>VLOOKUP($A213,Sheet1!$B$5:$AZ$428,18,FALSE)</f>
        <v>351</v>
      </c>
      <c r="U213" s="12">
        <f>VLOOKUP($A213,Sheet1!$B$5:$AZ$428,19,FALSE)</f>
        <v>197</v>
      </c>
      <c r="V213" s="12">
        <f>VLOOKUP($A213,Sheet1!$B$5:$AZ$428,20,FALSE)</f>
        <v>7244</v>
      </c>
      <c r="W213" s="12">
        <f>VLOOKUP($A213,Sheet1!$B$5:$AZ$428,21,FALSE)</f>
        <v>6718</v>
      </c>
      <c r="X213" s="12">
        <f>VLOOKUP($A213,Sheet1!$B$5:$AZ$428,22,FALSE)</f>
        <v>114497</v>
      </c>
      <c r="Y213" s="12">
        <f>VLOOKUP($A213,Sheet1!$B$5:$AZ$428,23,FALSE)</f>
        <v>333</v>
      </c>
      <c r="Z213" s="12">
        <f>VLOOKUP($A213,Sheet1!$B$5:$AZ$428,24,FALSE)</f>
        <v>183</v>
      </c>
      <c r="AA213" s="12">
        <f>VLOOKUP($A213,Sheet1!$B$5:$AZ$428,25,FALSE)</f>
        <v>7185</v>
      </c>
      <c r="AB213" s="12">
        <f>VLOOKUP($A213,Sheet1!$B$5:$AZ$428,26,FALSE)</f>
        <v>6535</v>
      </c>
      <c r="AC213" s="12">
        <f>VLOOKUP($A213,Sheet1!$B$5:$AZ$428,27,FALSE)</f>
        <v>115168</v>
      </c>
      <c r="AD213" s="12">
        <f>VLOOKUP($A213,Sheet1!$B$5:$AZ$428,28,FALSE)</f>
        <v>346</v>
      </c>
      <c r="AE213" s="12">
        <f>VLOOKUP($A213,Sheet1!$B$5:$AZ$428,29,FALSE)</f>
        <v>211</v>
      </c>
      <c r="AF213" s="12">
        <f>VLOOKUP($A213,Sheet1!$B$5:$AZ$428,30,FALSE)</f>
        <v>6982</v>
      </c>
      <c r="AG213" s="12">
        <f>VLOOKUP($A213,Sheet1!$B$5:$AZ$428,31,FALSE)</f>
        <v>6483</v>
      </c>
      <c r="AH213" s="12">
        <f>VLOOKUP($A213,Sheet1!$B$5:$AZ$428,32,FALSE)</f>
        <v>115996</v>
      </c>
      <c r="AI213" s="12">
        <f>VLOOKUP($A213,Sheet1!$B$5:$AZ$428,33,FALSE)</f>
        <v>310</v>
      </c>
      <c r="AJ213" s="12">
        <f>VLOOKUP($A213,Sheet1!$B$5:$AZ$428,34,FALSE)</f>
        <v>164</v>
      </c>
      <c r="AK213" s="12">
        <f>VLOOKUP($A213,Sheet1!$B$5:$AZ$428,35,FALSE)</f>
        <v>8133</v>
      </c>
      <c r="AL213" s="12">
        <f>VLOOKUP($A213,Sheet1!$B$5:$AZ$428,36,FALSE)</f>
        <v>7443</v>
      </c>
      <c r="AM213" s="12">
        <f>VLOOKUP($A213,Sheet1!$B$5:$AZ$428,37,FALSE)</f>
        <v>117671</v>
      </c>
      <c r="AN213" s="12">
        <f>VLOOKUP($A213,Sheet1!$B$5:$AZ$428,38,FALSE)</f>
        <v>434</v>
      </c>
      <c r="AO213" s="12">
        <f>VLOOKUP($A213,Sheet1!$B$5:$AZ$428,39,FALSE)</f>
        <v>236</v>
      </c>
      <c r="AP213" s="12">
        <f>VLOOKUP($A213,Sheet1!$B$5:$AZ$428,40,FALSE)</f>
        <v>8619</v>
      </c>
      <c r="AQ213" s="12">
        <f>VLOOKUP($A213,Sheet1!$B$5:$AZ$428,41,FALSE)</f>
        <v>7139</v>
      </c>
      <c r="AR213" s="12">
        <f>VLOOKUP($A213,Sheet1!$B$5:$AZ$428,42,FALSE)</f>
        <v>119184</v>
      </c>
      <c r="AS213" s="12">
        <f>VLOOKUP($A213,Sheet1!$B$5:$AZ$428,43,FALSE)</f>
        <v>375</v>
      </c>
      <c r="AT213" s="12">
        <f>VLOOKUP($A213,Sheet1!$B$5:$AZ$428,44,FALSE)</f>
        <v>125</v>
      </c>
      <c r="AU213" s="12">
        <f>VLOOKUP($A213,Sheet1!$B$5:$AZ$428,45,FALSE)</f>
        <v>8949</v>
      </c>
      <c r="AV213" s="12">
        <f>VLOOKUP($A213,Sheet1!$B$5:$AZ$428,46,FALSE)</f>
        <v>7659</v>
      </c>
      <c r="AW213" s="12">
        <f>VLOOKUP($A213,Sheet1!$B$5:$AZ$428,47,FALSE)</f>
        <v>121416</v>
      </c>
      <c r="AX213" s="12">
        <f>VLOOKUP($A213,Sheet1!$B$5:$AZ$428,48,FALSE)</f>
        <v>411</v>
      </c>
      <c r="AY213" s="12">
        <f>VLOOKUP($A213,Sheet1!$B$5:$AZ$428,49,FALSE)</f>
        <v>116</v>
      </c>
      <c r="AZ213" s="12">
        <f>VLOOKUP($A213,Sheet1!$B$5:$AZ$428,50,FALSE)</f>
        <v>8860</v>
      </c>
      <c r="BA213" s="12">
        <f>VLOOKUP($A213,Sheet1!$B$5:$AZ$428,51,FALSE)</f>
        <v>6743</v>
      </c>
      <c r="BB213" s="12">
        <f>VLOOKUP($A213,Sheet1!$B$5:$BB$428,BB$4,FALSE)</f>
        <v>0</v>
      </c>
      <c r="BC213" s="12">
        <f>VLOOKUP($A213,Sheet1!$B$5:$BB$428,BC$4,FALSE)</f>
        <v>0</v>
      </c>
      <c r="BD213" s="12" t="e">
        <f>VLOOKUP($A213,Sheet1!$B$5:$BB$428,BD$4,FALSE)</f>
        <v>#REF!</v>
      </c>
      <c r="BE213" s="12" t="e">
        <f>VLOOKUP($A213,Sheet1!$B$5:$BB$428,BE$4,FALSE)</f>
        <v>#REF!</v>
      </c>
      <c r="BF213" s="12" t="e">
        <f>VLOOKUP($A213,Sheet1!$B$5:$BB$428,BF$4,FALSE)</f>
        <v>#REF!</v>
      </c>
      <c r="BG213" s="12" t="e">
        <f>VLOOKUP($A213,Sheet1!$B$5:$BB$428,BG$4,FALSE)</f>
        <v>#REF!</v>
      </c>
      <c r="BH213" s="12" t="e">
        <f>VLOOKUP($A213,Sheet1!$B$5:$BB$428,BH$4,FALSE)</f>
        <v>#REF!</v>
      </c>
      <c r="BI213" s="12" t="e">
        <f>VLOOKUP($A213,Sheet1!$B$5:$BB$428,BI$4,FALSE)</f>
        <v>#REF!</v>
      </c>
      <c r="BJ213" s="12" t="e">
        <f>VLOOKUP($A213,Sheet1!$B$5:$BB$428,BJ$4,FALSE)</f>
        <v>#REF!</v>
      </c>
      <c r="BK213" s="12" t="e">
        <f>VLOOKUP($A213,Sheet1!$B$5:$BB$428,BK$4,FALSE)</f>
        <v>#REF!</v>
      </c>
      <c r="BL213" s="12" t="e">
        <f>VLOOKUP($A213,Sheet1!$B$5:$BB$428,BL$4,FALSE)</f>
        <v>#REF!</v>
      </c>
      <c r="BM213" s="12" t="e">
        <f>VLOOKUP($A213,Sheet1!$B$5:$BB$428,BM$4,FALSE)</f>
        <v>#REF!</v>
      </c>
      <c r="BN213" s="12" t="e">
        <f>VLOOKUP($A213,Sheet1!$B$5:$BB$428,BN$4,FALSE)</f>
        <v>#REF!</v>
      </c>
      <c r="BO213" s="12" t="e">
        <f>VLOOKUP($A213,Sheet1!$B$5:$BB$428,BO$4,FALSE)</f>
        <v>#REF!</v>
      </c>
      <c r="BP213" s="12" t="e">
        <f>VLOOKUP($A213,Sheet1!$B$5:$BB$428,BP$4,FALSE)</f>
        <v>#REF!</v>
      </c>
      <c r="BQ213" s="12" t="e">
        <f>VLOOKUP($A213,Sheet1!$B$5:$BB$428,BQ$4,FALSE)</f>
        <v>#REF!</v>
      </c>
      <c r="BR213" s="12" t="e">
        <f>VLOOKUP($A213,Sheet1!$B$5:$BB$428,BR$4,FALSE)</f>
        <v>#REF!</v>
      </c>
      <c r="BS213" s="12" t="e">
        <f>VLOOKUP($A213,Sheet1!$B$5:$BB$428,BS$4,FALSE)</f>
        <v>#REF!</v>
      </c>
      <c r="BT213" s="12" t="e">
        <f>VLOOKUP($A213,Sheet1!$B$5:$BB$428,BT$4,FALSE)</f>
        <v>#REF!</v>
      </c>
      <c r="BU213" s="12" t="e">
        <f>VLOOKUP($A213,Sheet1!$B$5:$BB$428,BU$4,FALSE)</f>
        <v>#REF!</v>
      </c>
    </row>
    <row r="214" spans="1:73" x14ac:dyDescent="0.3">
      <c r="A214" t="s">
        <v>589</v>
      </c>
      <c r="B214" t="str">
        <f>VLOOKUP(A214,classifications!A$3:C$336,3,FALSE)</f>
        <v>Predominantly Urban</v>
      </c>
      <c r="D214" s="12">
        <f>VLOOKUP($A214,Sheet1!$B$5:$AZ$428,2,FALSE)</f>
        <v>94354</v>
      </c>
      <c r="E214" s="12">
        <f>VLOOKUP($A214,Sheet1!$B$5:$AZ$428,3,FALSE)</f>
        <v>1003</v>
      </c>
      <c r="F214" s="12">
        <f>VLOOKUP($A214,Sheet1!$B$5:$AZ$428,4,FALSE)</f>
        <v>1054</v>
      </c>
      <c r="G214" s="12">
        <f>VLOOKUP($A214,Sheet1!$B$5:$AZ$428,5,FALSE)</f>
        <v>5652</v>
      </c>
      <c r="H214" s="12">
        <f>VLOOKUP($A214,Sheet1!$B$5:$AZ$428,6,FALSE)</f>
        <v>5776</v>
      </c>
      <c r="I214" s="12">
        <f>VLOOKUP($A214,Sheet1!$B$5:$AZ$428,7,FALSE)</f>
        <v>94806</v>
      </c>
      <c r="J214" s="12">
        <f>VLOOKUP($A214,Sheet1!$B$5:$AZ$428,8,FALSE)</f>
        <v>656</v>
      </c>
      <c r="K214" s="12">
        <f>VLOOKUP($A214,Sheet1!$B$5:$AZ$428,9,FALSE)</f>
        <v>546</v>
      </c>
      <c r="L214" s="12">
        <f>VLOOKUP($A214,Sheet1!$B$5:$AZ$428,10,FALSE)</f>
        <v>5643</v>
      </c>
      <c r="M214" s="12">
        <f>VLOOKUP($A214,Sheet1!$B$5:$AZ$428,11,FALSE)</f>
        <v>6299</v>
      </c>
      <c r="N214" s="12">
        <f>VLOOKUP($A214,Sheet1!$B$5:$AZ$428,12,FALSE)</f>
        <v>94897</v>
      </c>
      <c r="O214" s="12">
        <f>VLOOKUP($A214,Sheet1!$B$5:$AZ$428,13,FALSE)</f>
        <v>539</v>
      </c>
      <c r="P214" s="12">
        <f>VLOOKUP($A214,Sheet1!$B$5:$AZ$428,14,FALSE)</f>
        <v>546</v>
      </c>
      <c r="Q214" s="12">
        <f>VLOOKUP($A214,Sheet1!$B$5:$AZ$428,15,FALSE)</f>
        <v>5171</v>
      </c>
      <c r="R214" s="12">
        <f>VLOOKUP($A214,Sheet1!$B$5:$AZ$428,16,FALSE)</f>
        <v>5869</v>
      </c>
      <c r="S214" s="12">
        <f>VLOOKUP($A214,Sheet1!$B$5:$AZ$428,17,FALSE)</f>
        <v>95228</v>
      </c>
      <c r="T214" s="12">
        <f>VLOOKUP($A214,Sheet1!$B$5:$AZ$428,18,FALSE)</f>
        <v>617</v>
      </c>
      <c r="U214" s="12">
        <f>VLOOKUP($A214,Sheet1!$B$5:$AZ$428,19,FALSE)</f>
        <v>384</v>
      </c>
      <c r="V214" s="12">
        <f>VLOOKUP($A214,Sheet1!$B$5:$AZ$428,20,FALSE)</f>
        <v>5488</v>
      </c>
      <c r="W214" s="12">
        <f>VLOOKUP($A214,Sheet1!$B$5:$AZ$428,21,FALSE)</f>
        <v>6147</v>
      </c>
      <c r="X214" s="12">
        <f>VLOOKUP($A214,Sheet1!$B$5:$AZ$428,22,FALSE)</f>
        <v>95166</v>
      </c>
      <c r="Y214" s="12">
        <f>VLOOKUP($A214,Sheet1!$B$5:$AZ$428,23,FALSE)</f>
        <v>648</v>
      </c>
      <c r="Z214" s="12">
        <f>VLOOKUP($A214,Sheet1!$B$5:$AZ$428,24,FALSE)</f>
        <v>395</v>
      </c>
      <c r="AA214" s="12">
        <f>VLOOKUP($A214,Sheet1!$B$5:$AZ$428,25,FALSE)</f>
        <v>5425</v>
      </c>
      <c r="AB214" s="12">
        <f>VLOOKUP($A214,Sheet1!$B$5:$AZ$428,26,FALSE)</f>
        <v>6199</v>
      </c>
      <c r="AC214" s="12">
        <f>VLOOKUP($A214,Sheet1!$B$5:$AZ$428,27,FALSE)</f>
        <v>96091</v>
      </c>
      <c r="AD214" s="12">
        <f>VLOOKUP($A214,Sheet1!$B$5:$AZ$428,28,FALSE)</f>
        <v>762</v>
      </c>
      <c r="AE214" s="12">
        <f>VLOOKUP($A214,Sheet1!$B$5:$AZ$428,29,FALSE)</f>
        <v>404</v>
      </c>
      <c r="AF214" s="12">
        <f>VLOOKUP($A214,Sheet1!$B$5:$AZ$428,30,FALSE)</f>
        <v>5408</v>
      </c>
      <c r="AG214" s="12">
        <f>VLOOKUP($A214,Sheet1!$B$5:$AZ$428,31,FALSE)</f>
        <v>6402</v>
      </c>
      <c r="AH214" s="12">
        <f>VLOOKUP($A214,Sheet1!$B$5:$AZ$428,32,FALSE)</f>
        <v>95817</v>
      </c>
      <c r="AI214" s="12">
        <f>VLOOKUP($A214,Sheet1!$B$5:$AZ$428,33,FALSE)</f>
        <v>633</v>
      </c>
      <c r="AJ214" s="12">
        <f>VLOOKUP($A214,Sheet1!$B$5:$AZ$428,34,FALSE)</f>
        <v>362</v>
      </c>
      <c r="AK214" s="12">
        <f>VLOOKUP($A214,Sheet1!$B$5:$AZ$428,35,FALSE)</f>
        <v>6279</v>
      </c>
      <c r="AL214" s="12">
        <f>VLOOKUP($A214,Sheet1!$B$5:$AZ$428,36,FALSE)</f>
        <v>7261</v>
      </c>
      <c r="AM214" s="12">
        <f>VLOOKUP($A214,Sheet1!$B$5:$AZ$428,37,FALSE)</f>
        <v>95142</v>
      </c>
      <c r="AN214" s="12">
        <f>VLOOKUP($A214,Sheet1!$B$5:$AZ$428,38,FALSE)</f>
        <v>663</v>
      </c>
      <c r="AO214" s="12">
        <f>VLOOKUP($A214,Sheet1!$B$5:$AZ$428,39,FALSE)</f>
        <v>508</v>
      </c>
      <c r="AP214" s="12">
        <f>VLOOKUP($A214,Sheet1!$B$5:$AZ$428,40,FALSE)</f>
        <v>5920</v>
      </c>
      <c r="AQ214" s="12">
        <f>VLOOKUP($A214,Sheet1!$B$5:$AZ$428,41,FALSE)</f>
        <v>7208</v>
      </c>
      <c r="AR214" s="12">
        <f>VLOOKUP($A214,Sheet1!$B$5:$AZ$428,42,FALSE)</f>
        <v>94599</v>
      </c>
      <c r="AS214" s="12">
        <f>VLOOKUP($A214,Sheet1!$B$5:$AZ$428,43,FALSE)</f>
        <v>584</v>
      </c>
      <c r="AT214" s="12">
        <f>VLOOKUP($A214,Sheet1!$B$5:$AZ$428,44,FALSE)</f>
        <v>648</v>
      </c>
      <c r="AU214" s="12">
        <f>VLOOKUP($A214,Sheet1!$B$5:$AZ$428,45,FALSE)</f>
        <v>6123</v>
      </c>
      <c r="AV214" s="12">
        <f>VLOOKUP($A214,Sheet1!$B$5:$AZ$428,46,FALSE)</f>
        <v>7203</v>
      </c>
      <c r="AW214" s="12">
        <f>VLOOKUP($A214,Sheet1!$B$5:$AZ$428,47,FALSE)</f>
        <v>94387</v>
      </c>
      <c r="AX214" s="12">
        <f>VLOOKUP($A214,Sheet1!$B$5:$AZ$428,48,FALSE)</f>
        <v>529</v>
      </c>
      <c r="AY214" s="12">
        <f>VLOOKUP($A214,Sheet1!$B$5:$AZ$428,49,FALSE)</f>
        <v>625</v>
      </c>
      <c r="AZ214" s="12">
        <f>VLOOKUP($A214,Sheet1!$B$5:$AZ$428,50,FALSE)</f>
        <v>5378</v>
      </c>
      <c r="BA214" s="12">
        <f>VLOOKUP($A214,Sheet1!$B$5:$AZ$428,51,FALSE)</f>
        <v>5910</v>
      </c>
      <c r="BB214" s="12">
        <f>VLOOKUP($A214,Sheet1!$B$5:$BB$428,BB$4,FALSE)</f>
        <v>0</v>
      </c>
      <c r="BC214" s="12">
        <f>VLOOKUP($A214,Sheet1!$B$5:$BB$428,BC$4,FALSE)</f>
        <v>0</v>
      </c>
      <c r="BD214" s="12" t="e">
        <f>VLOOKUP($A214,Sheet1!$B$5:$BB$428,BD$4,FALSE)</f>
        <v>#REF!</v>
      </c>
      <c r="BE214" s="12" t="e">
        <f>VLOOKUP($A214,Sheet1!$B$5:$BB$428,BE$4,FALSE)</f>
        <v>#REF!</v>
      </c>
      <c r="BF214" s="12" t="e">
        <f>VLOOKUP($A214,Sheet1!$B$5:$BB$428,BF$4,FALSE)</f>
        <v>#REF!</v>
      </c>
      <c r="BG214" s="12" t="e">
        <f>VLOOKUP($A214,Sheet1!$B$5:$BB$428,BG$4,FALSE)</f>
        <v>#REF!</v>
      </c>
      <c r="BH214" s="12" t="e">
        <f>VLOOKUP($A214,Sheet1!$B$5:$BB$428,BH$4,FALSE)</f>
        <v>#REF!</v>
      </c>
      <c r="BI214" s="12" t="e">
        <f>VLOOKUP($A214,Sheet1!$B$5:$BB$428,BI$4,FALSE)</f>
        <v>#REF!</v>
      </c>
      <c r="BJ214" s="12" t="e">
        <f>VLOOKUP($A214,Sheet1!$B$5:$BB$428,BJ$4,FALSE)</f>
        <v>#REF!</v>
      </c>
      <c r="BK214" s="12" t="e">
        <f>VLOOKUP($A214,Sheet1!$B$5:$BB$428,BK$4,FALSE)</f>
        <v>#REF!</v>
      </c>
      <c r="BL214" s="12" t="e">
        <f>VLOOKUP($A214,Sheet1!$B$5:$BB$428,BL$4,FALSE)</f>
        <v>#REF!</v>
      </c>
      <c r="BM214" s="12" t="e">
        <f>VLOOKUP($A214,Sheet1!$B$5:$BB$428,BM$4,FALSE)</f>
        <v>#REF!</v>
      </c>
      <c r="BN214" s="12" t="e">
        <f>VLOOKUP($A214,Sheet1!$B$5:$BB$428,BN$4,FALSE)</f>
        <v>#REF!</v>
      </c>
      <c r="BO214" s="12" t="e">
        <f>VLOOKUP($A214,Sheet1!$B$5:$BB$428,BO$4,FALSE)</f>
        <v>#REF!</v>
      </c>
      <c r="BP214" s="12" t="e">
        <f>VLOOKUP($A214,Sheet1!$B$5:$BB$428,BP$4,FALSE)</f>
        <v>#REF!</v>
      </c>
      <c r="BQ214" s="12" t="e">
        <f>VLOOKUP($A214,Sheet1!$B$5:$BB$428,BQ$4,FALSE)</f>
        <v>#REF!</v>
      </c>
      <c r="BR214" s="12" t="e">
        <f>VLOOKUP($A214,Sheet1!$B$5:$BB$428,BR$4,FALSE)</f>
        <v>#REF!</v>
      </c>
      <c r="BS214" s="12" t="e">
        <f>VLOOKUP($A214,Sheet1!$B$5:$BB$428,BS$4,FALSE)</f>
        <v>#REF!</v>
      </c>
      <c r="BT214" s="12" t="e">
        <f>VLOOKUP($A214,Sheet1!$B$5:$BB$428,BT$4,FALSE)</f>
        <v>#REF!</v>
      </c>
      <c r="BU214" s="12" t="e">
        <f>VLOOKUP($A214,Sheet1!$B$5:$BB$428,BU$4,FALSE)</f>
        <v>#REF!</v>
      </c>
    </row>
    <row r="215" spans="1:73" x14ac:dyDescent="0.3">
      <c r="A215" t="s">
        <v>591</v>
      </c>
      <c r="B215" t="str">
        <f>VLOOKUP(A215,classifications!A$3:C$336,3,FALSE)</f>
        <v>Predominantly Rural</v>
      </c>
      <c r="D215" s="12">
        <f>VLOOKUP($A215,Sheet1!$B$5:$AZ$428,2,FALSE)</f>
        <v>37581</v>
      </c>
      <c r="E215" s="12">
        <f>VLOOKUP($A215,Sheet1!$B$5:$AZ$428,3,FALSE)</f>
        <v>172</v>
      </c>
      <c r="F215" s="12">
        <f>VLOOKUP($A215,Sheet1!$B$5:$AZ$428,4,FALSE)</f>
        <v>147</v>
      </c>
      <c r="G215" s="12">
        <f>VLOOKUP($A215,Sheet1!$B$5:$AZ$428,5,FALSE)</f>
        <v>2253</v>
      </c>
      <c r="H215" s="12">
        <f>VLOOKUP($A215,Sheet1!$B$5:$AZ$428,6,FALSE)</f>
        <v>2138</v>
      </c>
      <c r="I215" s="12">
        <f>VLOOKUP($A215,Sheet1!$B$5:$AZ$428,7,FALSE)</f>
        <v>37096</v>
      </c>
      <c r="J215" s="12">
        <f>VLOOKUP($A215,Sheet1!$B$5:$AZ$428,8,FALSE)</f>
        <v>130</v>
      </c>
      <c r="K215" s="12">
        <f>VLOOKUP($A215,Sheet1!$B$5:$AZ$428,9,FALSE)</f>
        <v>141</v>
      </c>
      <c r="L215" s="12">
        <f>VLOOKUP($A215,Sheet1!$B$5:$AZ$428,10,FALSE)</f>
        <v>2258</v>
      </c>
      <c r="M215" s="12">
        <f>VLOOKUP($A215,Sheet1!$B$5:$AZ$428,11,FALSE)</f>
        <v>2405</v>
      </c>
      <c r="N215" s="12">
        <f>VLOOKUP($A215,Sheet1!$B$5:$AZ$428,12,FALSE)</f>
        <v>37791</v>
      </c>
      <c r="O215" s="12">
        <f>VLOOKUP($A215,Sheet1!$B$5:$AZ$428,13,FALSE)</f>
        <v>124</v>
      </c>
      <c r="P215" s="12">
        <f>VLOOKUP($A215,Sheet1!$B$5:$AZ$428,14,FALSE)</f>
        <v>117</v>
      </c>
      <c r="Q215" s="12">
        <f>VLOOKUP($A215,Sheet1!$B$5:$AZ$428,15,FALSE)</f>
        <v>2413</v>
      </c>
      <c r="R215" s="12">
        <f>VLOOKUP($A215,Sheet1!$B$5:$AZ$428,16,FALSE)</f>
        <v>2206</v>
      </c>
      <c r="S215" s="12">
        <f>VLOOKUP($A215,Sheet1!$B$5:$AZ$428,17,FALSE)</f>
        <v>38263</v>
      </c>
      <c r="T215" s="12">
        <f>VLOOKUP($A215,Sheet1!$B$5:$AZ$428,18,FALSE)</f>
        <v>162</v>
      </c>
      <c r="U215" s="12">
        <f>VLOOKUP($A215,Sheet1!$B$5:$AZ$428,19,FALSE)</f>
        <v>65</v>
      </c>
      <c r="V215" s="12">
        <f>VLOOKUP($A215,Sheet1!$B$5:$AZ$428,20,FALSE)</f>
        <v>2471</v>
      </c>
      <c r="W215" s="12">
        <f>VLOOKUP($A215,Sheet1!$B$5:$AZ$428,21,FALSE)</f>
        <v>2438</v>
      </c>
      <c r="X215" s="12">
        <f>VLOOKUP($A215,Sheet1!$B$5:$AZ$428,22,FALSE)</f>
        <v>38352</v>
      </c>
      <c r="Y215" s="12">
        <f>VLOOKUP($A215,Sheet1!$B$5:$AZ$428,23,FALSE)</f>
        <v>148</v>
      </c>
      <c r="Z215" s="12">
        <f>VLOOKUP($A215,Sheet1!$B$5:$AZ$428,24,FALSE)</f>
        <v>57</v>
      </c>
      <c r="AA215" s="12">
        <f>VLOOKUP($A215,Sheet1!$B$5:$AZ$428,25,FALSE)</f>
        <v>2640</v>
      </c>
      <c r="AB215" s="12">
        <f>VLOOKUP($A215,Sheet1!$B$5:$AZ$428,26,FALSE)</f>
        <v>2278</v>
      </c>
      <c r="AC215" s="12">
        <f>VLOOKUP($A215,Sheet1!$B$5:$AZ$428,27,FALSE)</f>
        <v>38949</v>
      </c>
      <c r="AD215" s="12">
        <f>VLOOKUP($A215,Sheet1!$B$5:$AZ$428,28,FALSE)</f>
        <v>147</v>
      </c>
      <c r="AE215" s="12">
        <f>VLOOKUP($A215,Sheet1!$B$5:$AZ$428,29,FALSE)</f>
        <v>53</v>
      </c>
      <c r="AF215" s="12">
        <f>VLOOKUP($A215,Sheet1!$B$5:$AZ$428,30,FALSE)</f>
        <v>2430</v>
      </c>
      <c r="AG215" s="12">
        <f>VLOOKUP($A215,Sheet1!$B$5:$AZ$428,31,FALSE)</f>
        <v>2210</v>
      </c>
      <c r="AH215" s="12">
        <f>VLOOKUP($A215,Sheet1!$B$5:$AZ$428,32,FALSE)</f>
        <v>39474</v>
      </c>
      <c r="AI215" s="12">
        <f>VLOOKUP($A215,Sheet1!$B$5:$AZ$428,33,FALSE)</f>
        <v>131</v>
      </c>
      <c r="AJ215" s="12">
        <f>VLOOKUP($A215,Sheet1!$B$5:$AZ$428,34,FALSE)</f>
        <v>58</v>
      </c>
      <c r="AK215" s="12">
        <f>VLOOKUP($A215,Sheet1!$B$5:$AZ$428,35,FALSE)</f>
        <v>3055</v>
      </c>
      <c r="AL215" s="12">
        <f>VLOOKUP($A215,Sheet1!$B$5:$AZ$428,36,FALSE)</f>
        <v>2510</v>
      </c>
      <c r="AM215" s="12">
        <f>VLOOKUP($A215,Sheet1!$B$5:$AZ$428,37,FALSE)</f>
        <v>39697</v>
      </c>
      <c r="AN215" s="12">
        <f>VLOOKUP($A215,Sheet1!$B$5:$AZ$428,38,FALSE)</f>
        <v>196</v>
      </c>
      <c r="AO215" s="12">
        <f>VLOOKUP($A215,Sheet1!$B$5:$AZ$428,39,FALSE)</f>
        <v>108</v>
      </c>
      <c r="AP215" s="12">
        <f>VLOOKUP($A215,Sheet1!$B$5:$AZ$428,40,FALSE)</f>
        <v>2824</v>
      </c>
      <c r="AQ215" s="12">
        <f>VLOOKUP($A215,Sheet1!$B$5:$AZ$428,41,FALSE)</f>
        <v>2624</v>
      </c>
      <c r="AR215" s="12">
        <f>VLOOKUP($A215,Sheet1!$B$5:$AZ$428,42,FALSE)</f>
        <v>39927</v>
      </c>
      <c r="AS215" s="12">
        <f>VLOOKUP($A215,Sheet1!$B$5:$AZ$428,43,FALSE)</f>
        <v>176</v>
      </c>
      <c r="AT215" s="12">
        <f>VLOOKUP($A215,Sheet1!$B$5:$AZ$428,44,FALSE)</f>
        <v>75</v>
      </c>
      <c r="AU215" s="12">
        <f>VLOOKUP($A215,Sheet1!$B$5:$AZ$428,45,FALSE)</f>
        <v>2886</v>
      </c>
      <c r="AV215" s="12">
        <f>VLOOKUP($A215,Sheet1!$B$5:$AZ$428,46,FALSE)</f>
        <v>2551</v>
      </c>
      <c r="AW215" s="12">
        <f>VLOOKUP($A215,Sheet1!$B$5:$AZ$428,47,FALSE)</f>
        <v>40476</v>
      </c>
      <c r="AX215" s="12">
        <f>VLOOKUP($A215,Sheet1!$B$5:$AZ$428,48,FALSE)</f>
        <v>203</v>
      </c>
      <c r="AY215" s="12">
        <f>VLOOKUP($A215,Sheet1!$B$5:$AZ$428,49,FALSE)</f>
        <v>54</v>
      </c>
      <c r="AZ215" s="12">
        <f>VLOOKUP($A215,Sheet1!$B$5:$AZ$428,50,FALSE)</f>
        <v>2572</v>
      </c>
      <c r="BA215" s="12">
        <f>VLOOKUP($A215,Sheet1!$B$5:$AZ$428,51,FALSE)</f>
        <v>2264</v>
      </c>
      <c r="BB215" s="12">
        <f>VLOOKUP($A215,Sheet1!$B$5:$BB$428,BB$4,FALSE)</f>
        <v>0</v>
      </c>
      <c r="BC215" s="12">
        <f>VLOOKUP($A215,Sheet1!$B$5:$BB$428,BC$4,FALSE)</f>
        <v>0</v>
      </c>
      <c r="BD215" s="12" t="e">
        <f>VLOOKUP($A215,Sheet1!$B$5:$BB$428,BD$4,FALSE)</f>
        <v>#REF!</v>
      </c>
      <c r="BE215" s="12" t="e">
        <f>VLOOKUP($A215,Sheet1!$B$5:$BB$428,BE$4,FALSE)</f>
        <v>#REF!</v>
      </c>
      <c r="BF215" s="12" t="e">
        <f>VLOOKUP($A215,Sheet1!$B$5:$BB$428,BF$4,FALSE)</f>
        <v>#REF!</v>
      </c>
      <c r="BG215" s="12" t="e">
        <f>VLOOKUP($A215,Sheet1!$B$5:$BB$428,BG$4,FALSE)</f>
        <v>#REF!</v>
      </c>
      <c r="BH215" s="12" t="e">
        <f>VLOOKUP($A215,Sheet1!$B$5:$BB$428,BH$4,FALSE)</f>
        <v>#REF!</v>
      </c>
      <c r="BI215" s="12" t="e">
        <f>VLOOKUP($A215,Sheet1!$B$5:$BB$428,BI$4,FALSE)</f>
        <v>#REF!</v>
      </c>
      <c r="BJ215" s="12" t="e">
        <f>VLOOKUP($A215,Sheet1!$B$5:$BB$428,BJ$4,FALSE)</f>
        <v>#REF!</v>
      </c>
      <c r="BK215" s="12" t="e">
        <f>VLOOKUP($A215,Sheet1!$B$5:$BB$428,BK$4,FALSE)</f>
        <v>#REF!</v>
      </c>
      <c r="BL215" s="12" t="e">
        <f>VLOOKUP($A215,Sheet1!$B$5:$BB$428,BL$4,FALSE)</f>
        <v>#REF!</v>
      </c>
      <c r="BM215" s="12" t="e">
        <f>VLOOKUP($A215,Sheet1!$B$5:$BB$428,BM$4,FALSE)</f>
        <v>#REF!</v>
      </c>
      <c r="BN215" s="12" t="e">
        <f>VLOOKUP($A215,Sheet1!$B$5:$BB$428,BN$4,FALSE)</f>
        <v>#REF!</v>
      </c>
      <c r="BO215" s="12" t="e">
        <f>VLOOKUP($A215,Sheet1!$B$5:$BB$428,BO$4,FALSE)</f>
        <v>#REF!</v>
      </c>
      <c r="BP215" s="12" t="e">
        <f>VLOOKUP($A215,Sheet1!$B$5:$BB$428,BP$4,FALSE)</f>
        <v>#REF!</v>
      </c>
      <c r="BQ215" s="12" t="e">
        <f>VLOOKUP($A215,Sheet1!$B$5:$BB$428,BQ$4,FALSE)</f>
        <v>#REF!</v>
      </c>
      <c r="BR215" s="12" t="e">
        <f>VLOOKUP($A215,Sheet1!$B$5:$BB$428,BR$4,FALSE)</f>
        <v>#REF!</v>
      </c>
      <c r="BS215" s="12" t="e">
        <f>VLOOKUP($A215,Sheet1!$B$5:$BB$428,BS$4,FALSE)</f>
        <v>#REF!</v>
      </c>
      <c r="BT215" s="12" t="e">
        <f>VLOOKUP($A215,Sheet1!$B$5:$BB$428,BT$4,FALSE)</f>
        <v>#REF!</v>
      </c>
      <c r="BU215" s="12" t="e">
        <f>VLOOKUP($A215,Sheet1!$B$5:$BB$428,BU$4,FALSE)</f>
        <v>#REF!</v>
      </c>
    </row>
    <row r="216" spans="1:73" x14ac:dyDescent="0.3">
      <c r="A216" t="s">
        <v>593</v>
      </c>
      <c r="B216" t="str">
        <f>VLOOKUP(A216,classifications!A$3:C$336,3,FALSE)</f>
        <v>Predominantly Rural</v>
      </c>
      <c r="D216" s="12">
        <f>VLOOKUP($A216,Sheet1!$B$5:$AZ$428,2,FALSE)</f>
        <v>51893</v>
      </c>
      <c r="E216" s="12">
        <f>VLOOKUP($A216,Sheet1!$B$5:$AZ$428,3,FALSE)</f>
        <v>164</v>
      </c>
      <c r="F216" s="12">
        <f>VLOOKUP($A216,Sheet1!$B$5:$AZ$428,4,FALSE)</f>
        <v>100</v>
      </c>
      <c r="G216" s="12">
        <f>VLOOKUP($A216,Sheet1!$B$5:$AZ$428,5,FALSE)</f>
        <v>2240</v>
      </c>
      <c r="H216" s="12">
        <f>VLOOKUP($A216,Sheet1!$B$5:$AZ$428,6,FALSE)</f>
        <v>2085</v>
      </c>
      <c r="I216" s="12">
        <f>VLOOKUP($A216,Sheet1!$B$5:$AZ$428,7,FALSE)</f>
        <v>52157</v>
      </c>
      <c r="J216" s="12">
        <f>VLOOKUP($A216,Sheet1!$B$5:$AZ$428,8,FALSE)</f>
        <v>191</v>
      </c>
      <c r="K216" s="12">
        <f>VLOOKUP($A216,Sheet1!$B$5:$AZ$428,9,FALSE)</f>
        <v>147</v>
      </c>
      <c r="L216" s="12">
        <f>VLOOKUP($A216,Sheet1!$B$5:$AZ$428,10,FALSE)</f>
        <v>2681</v>
      </c>
      <c r="M216" s="12">
        <f>VLOOKUP($A216,Sheet1!$B$5:$AZ$428,11,FALSE)</f>
        <v>2352</v>
      </c>
      <c r="N216" s="12">
        <f>VLOOKUP($A216,Sheet1!$B$5:$AZ$428,12,FALSE)</f>
        <v>52334</v>
      </c>
      <c r="O216" s="12">
        <f>VLOOKUP($A216,Sheet1!$B$5:$AZ$428,13,FALSE)</f>
        <v>167</v>
      </c>
      <c r="P216" s="12">
        <f>VLOOKUP($A216,Sheet1!$B$5:$AZ$428,14,FALSE)</f>
        <v>151</v>
      </c>
      <c r="Q216" s="12">
        <f>VLOOKUP($A216,Sheet1!$B$5:$AZ$428,15,FALSE)</f>
        <v>2536</v>
      </c>
      <c r="R216" s="12">
        <f>VLOOKUP($A216,Sheet1!$B$5:$AZ$428,16,FALSE)</f>
        <v>2143</v>
      </c>
      <c r="S216" s="12">
        <f>VLOOKUP($A216,Sheet1!$B$5:$AZ$428,17,FALSE)</f>
        <v>52848</v>
      </c>
      <c r="T216" s="12">
        <f>VLOOKUP($A216,Sheet1!$B$5:$AZ$428,18,FALSE)</f>
        <v>173</v>
      </c>
      <c r="U216" s="12">
        <f>VLOOKUP($A216,Sheet1!$B$5:$AZ$428,19,FALSE)</f>
        <v>123</v>
      </c>
      <c r="V216" s="12">
        <f>VLOOKUP($A216,Sheet1!$B$5:$AZ$428,20,FALSE)</f>
        <v>2883</v>
      </c>
      <c r="W216" s="12">
        <f>VLOOKUP($A216,Sheet1!$B$5:$AZ$428,21,FALSE)</f>
        <v>2318</v>
      </c>
      <c r="X216" s="12">
        <f>VLOOKUP($A216,Sheet1!$B$5:$AZ$428,22,FALSE)</f>
        <v>53332</v>
      </c>
      <c r="Y216" s="12">
        <f>VLOOKUP($A216,Sheet1!$B$5:$AZ$428,23,FALSE)</f>
        <v>205</v>
      </c>
      <c r="Z216" s="12">
        <f>VLOOKUP($A216,Sheet1!$B$5:$AZ$428,24,FALSE)</f>
        <v>119</v>
      </c>
      <c r="AA216" s="12">
        <f>VLOOKUP($A216,Sheet1!$B$5:$AZ$428,25,FALSE)</f>
        <v>2789</v>
      </c>
      <c r="AB216" s="12">
        <f>VLOOKUP($A216,Sheet1!$B$5:$AZ$428,26,FALSE)</f>
        <v>2290</v>
      </c>
      <c r="AC216" s="12">
        <f>VLOOKUP($A216,Sheet1!$B$5:$AZ$428,27,FALSE)</f>
        <v>53861</v>
      </c>
      <c r="AD216" s="12">
        <f>VLOOKUP($A216,Sheet1!$B$5:$AZ$428,28,FALSE)</f>
        <v>209</v>
      </c>
      <c r="AE216" s="12">
        <f>VLOOKUP($A216,Sheet1!$B$5:$AZ$428,29,FALSE)</f>
        <v>83</v>
      </c>
      <c r="AF216" s="12">
        <f>VLOOKUP($A216,Sheet1!$B$5:$AZ$428,30,FALSE)</f>
        <v>2864</v>
      </c>
      <c r="AG216" s="12">
        <f>VLOOKUP($A216,Sheet1!$B$5:$AZ$428,31,FALSE)</f>
        <v>2291</v>
      </c>
      <c r="AH216" s="12">
        <f>VLOOKUP($A216,Sheet1!$B$5:$AZ$428,32,FALSE)</f>
        <v>54311</v>
      </c>
      <c r="AI216" s="12">
        <f>VLOOKUP($A216,Sheet1!$B$5:$AZ$428,33,FALSE)</f>
        <v>189</v>
      </c>
      <c r="AJ216" s="12">
        <f>VLOOKUP($A216,Sheet1!$B$5:$AZ$428,34,FALSE)</f>
        <v>117</v>
      </c>
      <c r="AK216" s="12">
        <f>VLOOKUP($A216,Sheet1!$B$5:$AZ$428,35,FALSE)</f>
        <v>3182</v>
      </c>
      <c r="AL216" s="12">
        <f>VLOOKUP($A216,Sheet1!$B$5:$AZ$428,36,FALSE)</f>
        <v>2669</v>
      </c>
      <c r="AM216" s="12">
        <f>VLOOKUP($A216,Sheet1!$B$5:$AZ$428,37,FALSE)</f>
        <v>54920</v>
      </c>
      <c r="AN216" s="12">
        <f>VLOOKUP($A216,Sheet1!$B$5:$AZ$428,38,FALSE)</f>
        <v>215</v>
      </c>
      <c r="AO216" s="12">
        <f>VLOOKUP($A216,Sheet1!$B$5:$AZ$428,39,FALSE)</f>
        <v>110</v>
      </c>
      <c r="AP216" s="12">
        <f>VLOOKUP($A216,Sheet1!$B$5:$AZ$428,40,FALSE)</f>
        <v>3235</v>
      </c>
      <c r="AQ216" s="12">
        <f>VLOOKUP($A216,Sheet1!$B$5:$AZ$428,41,FALSE)</f>
        <v>2530</v>
      </c>
      <c r="AR216" s="12">
        <f>VLOOKUP($A216,Sheet1!$B$5:$AZ$428,42,FALSE)</f>
        <v>55380</v>
      </c>
      <c r="AS216" s="12">
        <f>VLOOKUP($A216,Sheet1!$B$5:$AZ$428,43,FALSE)</f>
        <v>180</v>
      </c>
      <c r="AT216" s="12">
        <f>VLOOKUP($A216,Sheet1!$B$5:$AZ$428,44,FALSE)</f>
        <v>157</v>
      </c>
      <c r="AU216" s="12">
        <f>VLOOKUP($A216,Sheet1!$B$5:$AZ$428,45,FALSE)</f>
        <v>3184</v>
      </c>
      <c r="AV216" s="12">
        <f>VLOOKUP($A216,Sheet1!$B$5:$AZ$428,46,FALSE)</f>
        <v>2675</v>
      </c>
      <c r="AW216" s="12">
        <f>VLOOKUP($A216,Sheet1!$B$5:$AZ$428,47,FALSE)</f>
        <v>55629</v>
      </c>
      <c r="AX216" s="12">
        <f>VLOOKUP($A216,Sheet1!$B$5:$AZ$428,48,FALSE)</f>
        <v>169</v>
      </c>
      <c r="AY216" s="12">
        <f>VLOOKUP($A216,Sheet1!$B$5:$AZ$428,49,FALSE)</f>
        <v>123</v>
      </c>
      <c r="AZ216" s="12">
        <f>VLOOKUP($A216,Sheet1!$B$5:$AZ$428,50,FALSE)</f>
        <v>2833</v>
      </c>
      <c r="BA216" s="12">
        <f>VLOOKUP($A216,Sheet1!$B$5:$AZ$428,51,FALSE)</f>
        <v>2432</v>
      </c>
      <c r="BB216" s="12">
        <f>VLOOKUP($A216,Sheet1!$B$5:$BB$428,BB$4,FALSE)</f>
        <v>0</v>
      </c>
      <c r="BC216" s="12">
        <f>VLOOKUP($A216,Sheet1!$B$5:$BB$428,BC$4,FALSE)</f>
        <v>0</v>
      </c>
      <c r="BD216" s="12" t="e">
        <f>VLOOKUP($A216,Sheet1!$B$5:$BB$428,BD$4,FALSE)</f>
        <v>#REF!</v>
      </c>
      <c r="BE216" s="12" t="e">
        <f>VLOOKUP($A216,Sheet1!$B$5:$BB$428,BE$4,FALSE)</f>
        <v>#REF!</v>
      </c>
      <c r="BF216" s="12" t="e">
        <f>VLOOKUP($A216,Sheet1!$B$5:$BB$428,BF$4,FALSE)</f>
        <v>#REF!</v>
      </c>
      <c r="BG216" s="12" t="e">
        <f>VLOOKUP($A216,Sheet1!$B$5:$BB$428,BG$4,FALSE)</f>
        <v>#REF!</v>
      </c>
      <c r="BH216" s="12" t="e">
        <f>VLOOKUP($A216,Sheet1!$B$5:$BB$428,BH$4,FALSE)</f>
        <v>#REF!</v>
      </c>
      <c r="BI216" s="12" t="e">
        <f>VLOOKUP($A216,Sheet1!$B$5:$BB$428,BI$4,FALSE)</f>
        <v>#REF!</v>
      </c>
      <c r="BJ216" s="12" t="e">
        <f>VLOOKUP($A216,Sheet1!$B$5:$BB$428,BJ$4,FALSE)</f>
        <v>#REF!</v>
      </c>
      <c r="BK216" s="12" t="e">
        <f>VLOOKUP($A216,Sheet1!$B$5:$BB$428,BK$4,FALSE)</f>
        <v>#REF!</v>
      </c>
      <c r="BL216" s="12" t="e">
        <f>VLOOKUP($A216,Sheet1!$B$5:$BB$428,BL$4,FALSE)</f>
        <v>#REF!</v>
      </c>
      <c r="BM216" s="12" t="e">
        <f>VLOOKUP($A216,Sheet1!$B$5:$BB$428,BM$4,FALSE)</f>
        <v>#REF!</v>
      </c>
      <c r="BN216" s="12" t="e">
        <f>VLOOKUP($A216,Sheet1!$B$5:$BB$428,BN$4,FALSE)</f>
        <v>#REF!</v>
      </c>
      <c r="BO216" s="12" t="e">
        <f>VLOOKUP($A216,Sheet1!$B$5:$BB$428,BO$4,FALSE)</f>
        <v>#REF!</v>
      </c>
      <c r="BP216" s="12" t="e">
        <f>VLOOKUP($A216,Sheet1!$B$5:$BB$428,BP$4,FALSE)</f>
        <v>#REF!</v>
      </c>
      <c r="BQ216" s="12" t="e">
        <f>VLOOKUP($A216,Sheet1!$B$5:$BB$428,BQ$4,FALSE)</f>
        <v>#REF!</v>
      </c>
      <c r="BR216" s="12" t="e">
        <f>VLOOKUP($A216,Sheet1!$B$5:$BB$428,BR$4,FALSE)</f>
        <v>#REF!</v>
      </c>
      <c r="BS216" s="12" t="e">
        <f>VLOOKUP($A216,Sheet1!$B$5:$BB$428,BS$4,FALSE)</f>
        <v>#REF!</v>
      </c>
      <c r="BT216" s="12" t="e">
        <f>VLOOKUP($A216,Sheet1!$B$5:$BB$428,BT$4,FALSE)</f>
        <v>#REF!</v>
      </c>
      <c r="BU216" s="12" t="e">
        <f>VLOOKUP($A216,Sheet1!$B$5:$BB$428,BU$4,FALSE)</f>
        <v>#REF!</v>
      </c>
    </row>
    <row r="217" spans="1:73" x14ac:dyDescent="0.3">
      <c r="A217" t="s">
        <v>595</v>
      </c>
      <c r="B217" t="str">
        <f>VLOOKUP(A217,classifications!A$3:C$336,3,FALSE)</f>
        <v>Predominantly Urban</v>
      </c>
      <c r="D217" s="12">
        <f>VLOOKUP($A217,Sheet1!$B$5:$AZ$428,2,FALSE)</f>
        <v>234487</v>
      </c>
      <c r="E217" s="12">
        <f>VLOOKUP($A217,Sheet1!$B$5:$AZ$428,3,FALSE)</f>
        <v>3105</v>
      </c>
      <c r="F217" s="12">
        <f>VLOOKUP($A217,Sheet1!$B$5:$AZ$428,4,FALSE)</f>
        <v>1346</v>
      </c>
      <c r="G217" s="12">
        <f>VLOOKUP($A217,Sheet1!$B$5:$AZ$428,5,FALSE)</f>
        <v>11874</v>
      </c>
      <c r="H217" s="12">
        <f>VLOOKUP($A217,Sheet1!$B$5:$AZ$428,6,FALSE)</f>
        <v>12239</v>
      </c>
      <c r="I217" s="12">
        <f>VLOOKUP($A217,Sheet1!$B$5:$AZ$428,7,FALSE)</f>
        <v>236946</v>
      </c>
      <c r="J217" s="12">
        <f>VLOOKUP($A217,Sheet1!$B$5:$AZ$428,8,FALSE)</f>
        <v>2611</v>
      </c>
      <c r="K217" s="12">
        <f>VLOOKUP($A217,Sheet1!$B$5:$AZ$428,9,FALSE)</f>
        <v>1600</v>
      </c>
      <c r="L217" s="12">
        <f>VLOOKUP($A217,Sheet1!$B$5:$AZ$428,10,FALSE)</f>
        <v>12767</v>
      </c>
      <c r="M217" s="12">
        <f>VLOOKUP($A217,Sheet1!$B$5:$AZ$428,11,FALSE)</f>
        <v>12630</v>
      </c>
      <c r="N217" s="12">
        <f>VLOOKUP($A217,Sheet1!$B$5:$AZ$428,12,FALSE)</f>
        <v>238674</v>
      </c>
      <c r="O217" s="12">
        <f>VLOOKUP($A217,Sheet1!$B$5:$AZ$428,13,FALSE)</f>
        <v>2580</v>
      </c>
      <c r="P217" s="12">
        <f>VLOOKUP($A217,Sheet1!$B$5:$AZ$428,14,FALSE)</f>
        <v>1692</v>
      </c>
      <c r="Q217" s="12">
        <f>VLOOKUP($A217,Sheet1!$B$5:$AZ$428,15,FALSE)</f>
        <v>12301</v>
      </c>
      <c r="R217" s="12">
        <f>VLOOKUP($A217,Sheet1!$B$5:$AZ$428,16,FALSE)</f>
        <v>12909</v>
      </c>
      <c r="S217" s="12">
        <f>VLOOKUP($A217,Sheet1!$B$5:$AZ$428,17,FALSE)</f>
        <v>241539</v>
      </c>
      <c r="T217" s="12">
        <f>VLOOKUP($A217,Sheet1!$B$5:$AZ$428,18,FALSE)</f>
        <v>3121</v>
      </c>
      <c r="U217" s="12">
        <f>VLOOKUP($A217,Sheet1!$B$5:$AZ$428,19,FALSE)</f>
        <v>1799</v>
      </c>
      <c r="V217" s="12">
        <f>VLOOKUP($A217,Sheet1!$B$5:$AZ$428,20,FALSE)</f>
        <v>12812</v>
      </c>
      <c r="W217" s="12">
        <f>VLOOKUP($A217,Sheet1!$B$5:$AZ$428,21,FALSE)</f>
        <v>12638</v>
      </c>
      <c r="X217" s="12">
        <f>VLOOKUP($A217,Sheet1!$B$5:$AZ$428,22,FALSE)</f>
        <v>245186</v>
      </c>
      <c r="Y217" s="12">
        <f>VLOOKUP($A217,Sheet1!$B$5:$AZ$428,23,FALSE)</f>
        <v>3540</v>
      </c>
      <c r="Z217" s="12">
        <f>VLOOKUP($A217,Sheet1!$B$5:$AZ$428,24,FALSE)</f>
        <v>1466</v>
      </c>
      <c r="AA217" s="12">
        <f>VLOOKUP($A217,Sheet1!$B$5:$AZ$428,25,FALSE)</f>
        <v>13216</v>
      </c>
      <c r="AB217" s="12">
        <f>VLOOKUP($A217,Sheet1!$B$5:$AZ$428,26,FALSE)</f>
        <v>12879</v>
      </c>
      <c r="AC217" s="12">
        <f>VLOOKUP($A217,Sheet1!$B$5:$AZ$428,27,FALSE)</f>
        <v>248121</v>
      </c>
      <c r="AD217" s="12">
        <f>VLOOKUP($A217,Sheet1!$B$5:$AZ$428,28,FALSE)</f>
        <v>3451</v>
      </c>
      <c r="AE217" s="12">
        <f>VLOOKUP($A217,Sheet1!$B$5:$AZ$428,29,FALSE)</f>
        <v>1653</v>
      </c>
      <c r="AF217" s="12">
        <f>VLOOKUP($A217,Sheet1!$B$5:$AZ$428,30,FALSE)</f>
        <v>13068</v>
      </c>
      <c r="AG217" s="12">
        <f>VLOOKUP($A217,Sheet1!$B$5:$AZ$428,31,FALSE)</f>
        <v>13532</v>
      </c>
      <c r="AH217" s="12">
        <f>VLOOKUP($A217,Sheet1!$B$5:$AZ$428,32,FALSE)</f>
        <v>251332</v>
      </c>
      <c r="AI217" s="12">
        <f>VLOOKUP($A217,Sheet1!$B$5:$AZ$428,33,FALSE)</f>
        <v>3085</v>
      </c>
      <c r="AJ217" s="12">
        <f>VLOOKUP($A217,Sheet1!$B$5:$AZ$428,34,FALSE)</f>
        <v>2172</v>
      </c>
      <c r="AK217" s="12">
        <f>VLOOKUP($A217,Sheet1!$B$5:$AZ$428,35,FALSE)</f>
        <v>17078</v>
      </c>
      <c r="AL217" s="12">
        <f>VLOOKUP($A217,Sheet1!$B$5:$AZ$428,36,FALSE)</f>
        <v>16221</v>
      </c>
      <c r="AM217" s="12">
        <f>VLOOKUP($A217,Sheet1!$B$5:$AZ$428,37,FALSE)</f>
        <v>254408</v>
      </c>
      <c r="AN217" s="12">
        <f>VLOOKUP($A217,Sheet1!$B$5:$AZ$428,38,FALSE)</f>
        <v>3057</v>
      </c>
      <c r="AO217" s="12">
        <f>VLOOKUP($A217,Sheet1!$B$5:$AZ$428,39,FALSE)</f>
        <v>2333</v>
      </c>
      <c r="AP217" s="12">
        <f>VLOOKUP($A217,Sheet1!$B$5:$AZ$428,40,FALSE)</f>
        <v>17698</v>
      </c>
      <c r="AQ217" s="12">
        <f>VLOOKUP($A217,Sheet1!$B$5:$AZ$428,41,FALSE)</f>
        <v>16518</v>
      </c>
      <c r="AR217" s="12">
        <f>VLOOKUP($A217,Sheet1!$B$5:$AZ$428,42,FALSE)</f>
        <v>258834</v>
      </c>
      <c r="AS217" s="12">
        <f>VLOOKUP($A217,Sheet1!$B$5:$AZ$428,43,FALSE)</f>
        <v>3000</v>
      </c>
      <c r="AT217" s="12">
        <f>VLOOKUP($A217,Sheet1!$B$5:$AZ$428,44,FALSE)</f>
        <v>1386</v>
      </c>
      <c r="AU217" s="12">
        <f>VLOOKUP($A217,Sheet1!$B$5:$AZ$428,45,FALSE)</f>
        <v>19774</v>
      </c>
      <c r="AV217" s="12">
        <f>VLOOKUP($A217,Sheet1!$B$5:$AZ$428,46,FALSE)</f>
        <v>18370</v>
      </c>
      <c r="AW217" s="12">
        <f>VLOOKUP($A217,Sheet1!$B$5:$AZ$428,47,FALSE)</f>
        <v>262697</v>
      </c>
      <c r="AX217" s="12">
        <f>VLOOKUP($A217,Sheet1!$B$5:$AZ$428,48,FALSE)</f>
        <v>3167</v>
      </c>
      <c r="AY217" s="12">
        <f>VLOOKUP($A217,Sheet1!$B$5:$AZ$428,49,FALSE)</f>
        <v>1660</v>
      </c>
      <c r="AZ217" s="12">
        <f>VLOOKUP($A217,Sheet1!$B$5:$AZ$428,50,FALSE)</f>
        <v>17968</v>
      </c>
      <c r="BA217" s="12">
        <f>VLOOKUP($A217,Sheet1!$B$5:$AZ$428,51,FALSE)</f>
        <v>16572</v>
      </c>
      <c r="BB217" s="12">
        <f>VLOOKUP($A217,Sheet1!$B$5:$BB$428,BB$4,FALSE)</f>
        <v>0</v>
      </c>
      <c r="BC217" s="12">
        <f>VLOOKUP($A217,Sheet1!$B$5:$BB$428,BC$4,FALSE)</f>
        <v>0</v>
      </c>
      <c r="BD217" s="12" t="e">
        <f>VLOOKUP($A217,Sheet1!$B$5:$BB$428,BD$4,FALSE)</f>
        <v>#REF!</v>
      </c>
      <c r="BE217" s="12" t="e">
        <f>VLOOKUP($A217,Sheet1!$B$5:$BB$428,BE$4,FALSE)</f>
        <v>#REF!</v>
      </c>
      <c r="BF217" s="12" t="e">
        <f>VLOOKUP($A217,Sheet1!$B$5:$BB$428,BF$4,FALSE)</f>
        <v>#REF!</v>
      </c>
      <c r="BG217" s="12" t="e">
        <f>VLOOKUP($A217,Sheet1!$B$5:$BB$428,BG$4,FALSE)</f>
        <v>#REF!</v>
      </c>
      <c r="BH217" s="12" t="e">
        <f>VLOOKUP($A217,Sheet1!$B$5:$BB$428,BH$4,FALSE)</f>
        <v>#REF!</v>
      </c>
      <c r="BI217" s="12" t="e">
        <f>VLOOKUP($A217,Sheet1!$B$5:$BB$428,BI$4,FALSE)</f>
        <v>#REF!</v>
      </c>
      <c r="BJ217" s="12" t="e">
        <f>VLOOKUP($A217,Sheet1!$B$5:$BB$428,BJ$4,FALSE)</f>
        <v>#REF!</v>
      </c>
      <c r="BK217" s="12" t="e">
        <f>VLOOKUP($A217,Sheet1!$B$5:$BB$428,BK$4,FALSE)</f>
        <v>#REF!</v>
      </c>
      <c r="BL217" s="12" t="e">
        <f>VLOOKUP($A217,Sheet1!$B$5:$BB$428,BL$4,FALSE)</f>
        <v>#REF!</v>
      </c>
      <c r="BM217" s="12" t="e">
        <f>VLOOKUP($A217,Sheet1!$B$5:$BB$428,BM$4,FALSE)</f>
        <v>#REF!</v>
      </c>
      <c r="BN217" s="12" t="e">
        <f>VLOOKUP($A217,Sheet1!$B$5:$BB$428,BN$4,FALSE)</f>
        <v>#REF!</v>
      </c>
      <c r="BO217" s="12" t="e">
        <f>VLOOKUP($A217,Sheet1!$B$5:$BB$428,BO$4,FALSE)</f>
        <v>#REF!</v>
      </c>
      <c r="BP217" s="12" t="e">
        <f>VLOOKUP($A217,Sheet1!$B$5:$BB$428,BP$4,FALSE)</f>
        <v>#REF!</v>
      </c>
      <c r="BQ217" s="12" t="e">
        <f>VLOOKUP($A217,Sheet1!$B$5:$BB$428,BQ$4,FALSE)</f>
        <v>#REF!</v>
      </c>
      <c r="BR217" s="12" t="e">
        <f>VLOOKUP($A217,Sheet1!$B$5:$BB$428,BR$4,FALSE)</f>
        <v>#REF!</v>
      </c>
      <c r="BS217" s="12" t="e">
        <f>VLOOKUP($A217,Sheet1!$B$5:$BB$428,BS$4,FALSE)</f>
        <v>#REF!</v>
      </c>
      <c r="BT217" s="12" t="e">
        <f>VLOOKUP($A217,Sheet1!$B$5:$BB$428,BT$4,FALSE)</f>
        <v>#REF!</v>
      </c>
      <c r="BU217" s="12" t="e">
        <f>VLOOKUP($A217,Sheet1!$B$5:$BB$428,BU$4,FALSE)</f>
        <v>#REF!</v>
      </c>
    </row>
    <row r="218" spans="1:73" x14ac:dyDescent="0.3">
      <c r="A218" t="s">
        <v>597</v>
      </c>
      <c r="B218" t="str">
        <f>VLOOKUP(A218,classifications!A$3:C$336,3,FALSE)</f>
        <v>Predominantly Urban</v>
      </c>
      <c r="D218" s="12">
        <f>VLOOKUP($A218,Sheet1!$B$5:$AZ$428,2,FALSE)</f>
        <v>309042</v>
      </c>
      <c r="E218" s="12">
        <f>VLOOKUP($A218,Sheet1!$B$5:$AZ$428,3,FALSE)</f>
        <v>2266</v>
      </c>
      <c r="F218" s="12">
        <f>VLOOKUP($A218,Sheet1!$B$5:$AZ$428,4,FALSE)</f>
        <v>1180</v>
      </c>
      <c r="G218" s="12">
        <f>VLOOKUP($A218,Sheet1!$B$5:$AZ$428,5,FALSE)</f>
        <v>11918</v>
      </c>
      <c r="H218" s="12">
        <f>VLOOKUP($A218,Sheet1!$B$5:$AZ$428,6,FALSE)</f>
        <v>12744</v>
      </c>
      <c r="I218" s="12">
        <f>VLOOKUP($A218,Sheet1!$B$5:$AZ$428,7,FALSE)</f>
        <v>311245</v>
      </c>
      <c r="J218" s="12">
        <f>VLOOKUP($A218,Sheet1!$B$5:$AZ$428,8,FALSE)</f>
        <v>1835</v>
      </c>
      <c r="K218" s="12">
        <f>VLOOKUP($A218,Sheet1!$B$5:$AZ$428,9,FALSE)</f>
        <v>717</v>
      </c>
      <c r="L218" s="12">
        <f>VLOOKUP($A218,Sheet1!$B$5:$AZ$428,10,FALSE)</f>
        <v>12758</v>
      </c>
      <c r="M218" s="12">
        <f>VLOOKUP($A218,Sheet1!$B$5:$AZ$428,11,FALSE)</f>
        <v>13998</v>
      </c>
      <c r="N218" s="12">
        <f>VLOOKUP($A218,Sheet1!$B$5:$AZ$428,12,FALSE)</f>
        <v>313980</v>
      </c>
      <c r="O218" s="12">
        <f>VLOOKUP($A218,Sheet1!$B$5:$AZ$428,13,FALSE)</f>
        <v>1809</v>
      </c>
      <c r="P218" s="12">
        <f>VLOOKUP($A218,Sheet1!$B$5:$AZ$428,14,FALSE)</f>
        <v>841</v>
      </c>
      <c r="Q218" s="12">
        <f>VLOOKUP($A218,Sheet1!$B$5:$AZ$428,15,FALSE)</f>
        <v>13108</v>
      </c>
      <c r="R218" s="12">
        <f>VLOOKUP($A218,Sheet1!$B$5:$AZ$428,16,FALSE)</f>
        <v>13473</v>
      </c>
      <c r="S218" s="12">
        <f>VLOOKUP($A218,Sheet1!$B$5:$AZ$428,17,FALSE)</f>
        <v>316289</v>
      </c>
      <c r="T218" s="12">
        <f>VLOOKUP($A218,Sheet1!$B$5:$AZ$428,18,FALSE)</f>
        <v>2234</v>
      </c>
      <c r="U218" s="12">
        <f>VLOOKUP($A218,Sheet1!$B$5:$AZ$428,19,FALSE)</f>
        <v>809</v>
      </c>
      <c r="V218" s="12">
        <f>VLOOKUP($A218,Sheet1!$B$5:$AZ$428,20,FALSE)</f>
        <v>12982</v>
      </c>
      <c r="W218" s="12">
        <f>VLOOKUP($A218,Sheet1!$B$5:$AZ$428,21,FALSE)</f>
        <v>14021</v>
      </c>
      <c r="X218" s="12">
        <f>VLOOKUP($A218,Sheet1!$B$5:$AZ$428,22,FALSE)</f>
        <v>319101</v>
      </c>
      <c r="Y218" s="12">
        <f>VLOOKUP($A218,Sheet1!$B$5:$AZ$428,23,FALSE)</f>
        <v>2846</v>
      </c>
      <c r="Z218" s="12">
        <f>VLOOKUP($A218,Sheet1!$B$5:$AZ$428,24,FALSE)</f>
        <v>812</v>
      </c>
      <c r="AA218" s="12">
        <f>VLOOKUP($A218,Sheet1!$B$5:$AZ$428,25,FALSE)</f>
        <v>12590</v>
      </c>
      <c r="AB218" s="12">
        <f>VLOOKUP($A218,Sheet1!$B$5:$AZ$428,26,FALSE)</f>
        <v>13585</v>
      </c>
      <c r="AC218" s="12">
        <f>VLOOKUP($A218,Sheet1!$B$5:$AZ$428,27,FALSE)</f>
        <v>322631</v>
      </c>
      <c r="AD218" s="12">
        <f>VLOOKUP($A218,Sheet1!$B$5:$AZ$428,28,FALSE)</f>
        <v>3447</v>
      </c>
      <c r="AE218" s="12">
        <f>VLOOKUP($A218,Sheet1!$B$5:$AZ$428,29,FALSE)</f>
        <v>719</v>
      </c>
      <c r="AF218" s="12">
        <f>VLOOKUP($A218,Sheet1!$B$5:$AZ$428,30,FALSE)</f>
        <v>12467</v>
      </c>
      <c r="AG218" s="12">
        <f>VLOOKUP($A218,Sheet1!$B$5:$AZ$428,31,FALSE)</f>
        <v>13606</v>
      </c>
      <c r="AH218" s="12">
        <f>VLOOKUP($A218,Sheet1!$B$5:$AZ$428,32,FALSE)</f>
        <v>325460</v>
      </c>
      <c r="AI218" s="12">
        <f>VLOOKUP($A218,Sheet1!$B$5:$AZ$428,33,FALSE)</f>
        <v>2798</v>
      </c>
      <c r="AJ218" s="12">
        <f>VLOOKUP($A218,Sheet1!$B$5:$AZ$428,34,FALSE)</f>
        <v>584</v>
      </c>
      <c r="AK218" s="12">
        <f>VLOOKUP($A218,Sheet1!$B$5:$AZ$428,35,FALSE)</f>
        <v>15452</v>
      </c>
      <c r="AL218" s="12">
        <f>VLOOKUP($A218,Sheet1!$B$5:$AZ$428,36,FALSE)</f>
        <v>16579</v>
      </c>
      <c r="AM218" s="12">
        <f>VLOOKUP($A218,Sheet1!$B$5:$AZ$428,37,FALSE)</f>
        <v>327378</v>
      </c>
      <c r="AN218" s="12">
        <f>VLOOKUP($A218,Sheet1!$B$5:$AZ$428,38,FALSE)</f>
        <v>2787</v>
      </c>
      <c r="AO218" s="12">
        <f>VLOOKUP($A218,Sheet1!$B$5:$AZ$428,39,FALSE)</f>
        <v>887</v>
      </c>
      <c r="AP218" s="12">
        <f>VLOOKUP($A218,Sheet1!$B$5:$AZ$428,40,FALSE)</f>
        <v>15409</v>
      </c>
      <c r="AQ218" s="12">
        <f>VLOOKUP($A218,Sheet1!$B$5:$AZ$428,41,FALSE)</f>
        <v>16897</v>
      </c>
      <c r="AR218" s="12">
        <f>VLOOKUP($A218,Sheet1!$B$5:$AZ$428,42,FALSE)</f>
        <v>328450</v>
      </c>
      <c r="AS218" s="12">
        <f>VLOOKUP($A218,Sheet1!$B$5:$AZ$428,43,FALSE)</f>
        <v>2623</v>
      </c>
      <c r="AT218" s="12">
        <f>VLOOKUP($A218,Sheet1!$B$5:$AZ$428,44,FALSE)</f>
        <v>848</v>
      </c>
      <c r="AU218" s="12">
        <f>VLOOKUP($A218,Sheet1!$B$5:$AZ$428,45,FALSE)</f>
        <v>15450</v>
      </c>
      <c r="AV218" s="12">
        <f>VLOOKUP($A218,Sheet1!$B$5:$AZ$428,46,FALSE)</f>
        <v>17688</v>
      </c>
      <c r="AW218" s="12">
        <f>VLOOKUP($A218,Sheet1!$B$5:$AZ$428,47,FALSE)</f>
        <v>329042</v>
      </c>
      <c r="AX218" s="12">
        <f>VLOOKUP($A218,Sheet1!$B$5:$AZ$428,48,FALSE)</f>
        <v>2305</v>
      </c>
      <c r="AY218" s="12">
        <f>VLOOKUP($A218,Sheet1!$B$5:$AZ$428,49,FALSE)</f>
        <v>621</v>
      </c>
      <c r="AZ218" s="12">
        <f>VLOOKUP($A218,Sheet1!$B$5:$AZ$428,50,FALSE)</f>
        <v>13218</v>
      </c>
      <c r="BA218" s="12">
        <f>VLOOKUP($A218,Sheet1!$B$5:$AZ$428,51,FALSE)</f>
        <v>15217</v>
      </c>
      <c r="BB218" s="12">
        <f>VLOOKUP($A218,Sheet1!$B$5:$BB$428,BB$4,FALSE)</f>
        <v>0</v>
      </c>
      <c r="BC218" s="12">
        <f>VLOOKUP($A218,Sheet1!$B$5:$BB$428,BC$4,FALSE)</f>
        <v>0</v>
      </c>
      <c r="BD218" s="12" t="e">
        <f>VLOOKUP($A218,Sheet1!$B$5:$BB$428,BD$4,FALSE)</f>
        <v>#REF!</v>
      </c>
      <c r="BE218" s="12" t="e">
        <f>VLOOKUP($A218,Sheet1!$B$5:$BB$428,BE$4,FALSE)</f>
        <v>#REF!</v>
      </c>
      <c r="BF218" s="12" t="e">
        <f>VLOOKUP($A218,Sheet1!$B$5:$BB$428,BF$4,FALSE)</f>
        <v>#REF!</v>
      </c>
      <c r="BG218" s="12" t="e">
        <f>VLOOKUP($A218,Sheet1!$B$5:$BB$428,BG$4,FALSE)</f>
        <v>#REF!</v>
      </c>
      <c r="BH218" s="12" t="e">
        <f>VLOOKUP($A218,Sheet1!$B$5:$BB$428,BH$4,FALSE)</f>
        <v>#REF!</v>
      </c>
      <c r="BI218" s="12" t="e">
        <f>VLOOKUP($A218,Sheet1!$B$5:$BB$428,BI$4,FALSE)</f>
        <v>#REF!</v>
      </c>
      <c r="BJ218" s="12" t="e">
        <f>VLOOKUP($A218,Sheet1!$B$5:$BB$428,BJ$4,FALSE)</f>
        <v>#REF!</v>
      </c>
      <c r="BK218" s="12" t="e">
        <f>VLOOKUP($A218,Sheet1!$B$5:$BB$428,BK$4,FALSE)</f>
        <v>#REF!</v>
      </c>
      <c r="BL218" s="12" t="e">
        <f>VLOOKUP($A218,Sheet1!$B$5:$BB$428,BL$4,FALSE)</f>
        <v>#REF!</v>
      </c>
      <c r="BM218" s="12" t="e">
        <f>VLOOKUP($A218,Sheet1!$B$5:$BB$428,BM$4,FALSE)</f>
        <v>#REF!</v>
      </c>
      <c r="BN218" s="12" t="e">
        <f>VLOOKUP($A218,Sheet1!$B$5:$BB$428,BN$4,FALSE)</f>
        <v>#REF!</v>
      </c>
      <c r="BO218" s="12" t="e">
        <f>VLOOKUP($A218,Sheet1!$B$5:$BB$428,BO$4,FALSE)</f>
        <v>#REF!</v>
      </c>
      <c r="BP218" s="12" t="e">
        <f>VLOOKUP($A218,Sheet1!$B$5:$BB$428,BP$4,FALSE)</f>
        <v>#REF!</v>
      </c>
      <c r="BQ218" s="12" t="e">
        <f>VLOOKUP($A218,Sheet1!$B$5:$BB$428,BQ$4,FALSE)</f>
        <v>#REF!</v>
      </c>
      <c r="BR218" s="12" t="e">
        <f>VLOOKUP($A218,Sheet1!$B$5:$BB$428,BR$4,FALSE)</f>
        <v>#REF!</v>
      </c>
      <c r="BS218" s="12" t="e">
        <f>VLOOKUP($A218,Sheet1!$B$5:$BB$428,BS$4,FALSE)</f>
        <v>#REF!</v>
      </c>
      <c r="BT218" s="12" t="e">
        <f>VLOOKUP($A218,Sheet1!$B$5:$BB$428,BT$4,FALSE)</f>
        <v>#REF!</v>
      </c>
      <c r="BU218" s="12" t="e">
        <f>VLOOKUP($A218,Sheet1!$B$5:$BB$428,BU$4,FALSE)</f>
        <v>#REF!</v>
      </c>
    </row>
    <row r="219" spans="1:73" x14ac:dyDescent="0.3">
      <c r="A219" t="s">
        <v>599</v>
      </c>
      <c r="B219" t="str">
        <f>VLOOKUP(A219,classifications!A$3:C$336,3,FALSE)</f>
        <v>Urban with Significant Rural</v>
      </c>
      <c r="D219" s="12">
        <f>VLOOKUP($A219,Sheet1!$B$5:$AZ$428,2,FALSE)</f>
        <v>108735</v>
      </c>
      <c r="E219" s="12">
        <f>VLOOKUP($A219,Sheet1!$B$5:$AZ$428,3,FALSE)</f>
        <v>436</v>
      </c>
      <c r="F219" s="12">
        <f>VLOOKUP($A219,Sheet1!$B$5:$AZ$428,4,FALSE)</f>
        <v>267</v>
      </c>
      <c r="G219" s="12">
        <f>VLOOKUP($A219,Sheet1!$B$5:$AZ$428,5,FALSE)</f>
        <v>3990</v>
      </c>
      <c r="H219" s="12">
        <f>VLOOKUP($A219,Sheet1!$B$5:$AZ$428,6,FALSE)</f>
        <v>4291</v>
      </c>
      <c r="I219" s="12">
        <f>VLOOKUP($A219,Sheet1!$B$5:$AZ$428,7,FALSE)</f>
        <v>108662</v>
      </c>
      <c r="J219" s="12">
        <f>VLOOKUP($A219,Sheet1!$B$5:$AZ$428,8,FALSE)</f>
        <v>362</v>
      </c>
      <c r="K219" s="12">
        <f>VLOOKUP($A219,Sheet1!$B$5:$AZ$428,9,FALSE)</f>
        <v>275</v>
      </c>
      <c r="L219" s="12">
        <f>VLOOKUP($A219,Sheet1!$B$5:$AZ$428,10,FALSE)</f>
        <v>4430</v>
      </c>
      <c r="M219" s="12">
        <f>VLOOKUP($A219,Sheet1!$B$5:$AZ$428,11,FALSE)</f>
        <v>4314</v>
      </c>
      <c r="N219" s="12">
        <f>VLOOKUP($A219,Sheet1!$B$5:$AZ$428,12,FALSE)</f>
        <v>108330</v>
      </c>
      <c r="O219" s="12">
        <f>VLOOKUP($A219,Sheet1!$B$5:$AZ$428,13,FALSE)</f>
        <v>349</v>
      </c>
      <c r="P219" s="12">
        <f>VLOOKUP($A219,Sheet1!$B$5:$AZ$428,14,FALSE)</f>
        <v>275</v>
      </c>
      <c r="Q219" s="12">
        <f>VLOOKUP($A219,Sheet1!$B$5:$AZ$428,15,FALSE)</f>
        <v>4461</v>
      </c>
      <c r="R219" s="12">
        <f>VLOOKUP($A219,Sheet1!$B$5:$AZ$428,16,FALSE)</f>
        <v>4482</v>
      </c>
      <c r="S219" s="12">
        <f>VLOOKUP($A219,Sheet1!$B$5:$AZ$428,17,FALSE)</f>
        <v>108152</v>
      </c>
      <c r="T219" s="12">
        <f>VLOOKUP($A219,Sheet1!$B$5:$AZ$428,18,FALSE)</f>
        <v>377</v>
      </c>
      <c r="U219" s="12">
        <f>VLOOKUP($A219,Sheet1!$B$5:$AZ$428,19,FALSE)</f>
        <v>350</v>
      </c>
      <c r="V219" s="12">
        <f>VLOOKUP($A219,Sheet1!$B$5:$AZ$428,20,FALSE)</f>
        <v>4496</v>
      </c>
      <c r="W219" s="12">
        <f>VLOOKUP($A219,Sheet1!$B$5:$AZ$428,21,FALSE)</f>
        <v>4409</v>
      </c>
      <c r="X219" s="12">
        <f>VLOOKUP($A219,Sheet1!$B$5:$AZ$428,22,FALSE)</f>
        <v>108089</v>
      </c>
      <c r="Y219" s="12">
        <f>VLOOKUP($A219,Sheet1!$B$5:$AZ$428,23,FALSE)</f>
        <v>357</v>
      </c>
      <c r="Z219" s="12">
        <f>VLOOKUP($A219,Sheet1!$B$5:$AZ$428,24,FALSE)</f>
        <v>197</v>
      </c>
      <c r="AA219" s="12">
        <f>VLOOKUP($A219,Sheet1!$B$5:$AZ$428,25,FALSE)</f>
        <v>4358</v>
      </c>
      <c r="AB219" s="12">
        <f>VLOOKUP($A219,Sheet1!$B$5:$AZ$428,26,FALSE)</f>
        <v>4233</v>
      </c>
      <c r="AC219" s="12">
        <f>VLOOKUP($A219,Sheet1!$B$5:$AZ$428,27,FALSE)</f>
        <v>108157</v>
      </c>
      <c r="AD219" s="12">
        <f>VLOOKUP($A219,Sheet1!$B$5:$AZ$428,28,FALSE)</f>
        <v>444</v>
      </c>
      <c r="AE219" s="12">
        <f>VLOOKUP($A219,Sheet1!$B$5:$AZ$428,29,FALSE)</f>
        <v>258</v>
      </c>
      <c r="AF219" s="12">
        <f>VLOOKUP($A219,Sheet1!$B$5:$AZ$428,30,FALSE)</f>
        <v>4352</v>
      </c>
      <c r="AG219" s="12">
        <f>VLOOKUP($A219,Sheet1!$B$5:$AZ$428,31,FALSE)</f>
        <v>4114</v>
      </c>
      <c r="AH219" s="12">
        <f>VLOOKUP($A219,Sheet1!$B$5:$AZ$428,32,FALSE)</f>
        <v>108370</v>
      </c>
      <c r="AI219" s="12">
        <f>VLOOKUP($A219,Sheet1!$B$5:$AZ$428,33,FALSE)</f>
        <v>405</v>
      </c>
      <c r="AJ219" s="12">
        <f>VLOOKUP($A219,Sheet1!$B$5:$AZ$428,34,FALSE)</f>
        <v>257</v>
      </c>
      <c r="AK219" s="12">
        <f>VLOOKUP($A219,Sheet1!$B$5:$AZ$428,35,FALSE)</f>
        <v>5009</v>
      </c>
      <c r="AL219" s="12">
        <f>VLOOKUP($A219,Sheet1!$B$5:$AZ$428,36,FALSE)</f>
        <v>4575</v>
      </c>
      <c r="AM219" s="12">
        <f>VLOOKUP($A219,Sheet1!$B$5:$AZ$428,37,FALSE)</f>
        <v>108736</v>
      </c>
      <c r="AN219" s="12">
        <f>VLOOKUP($A219,Sheet1!$B$5:$AZ$428,38,FALSE)</f>
        <v>518</v>
      </c>
      <c r="AO219" s="12">
        <f>VLOOKUP($A219,Sheet1!$B$5:$AZ$428,39,FALSE)</f>
        <v>236</v>
      </c>
      <c r="AP219" s="12">
        <f>VLOOKUP($A219,Sheet1!$B$5:$AZ$428,40,FALSE)</f>
        <v>4904</v>
      </c>
      <c r="AQ219" s="12">
        <f>VLOOKUP($A219,Sheet1!$B$5:$AZ$428,41,FALSE)</f>
        <v>4277</v>
      </c>
      <c r="AR219" s="12">
        <f>VLOOKUP($A219,Sheet1!$B$5:$AZ$428,42,FALSE)</f>
        <v>108757</v>
      </c>
      <c r="AS219" s="12">
        <f>VLOOKUP($A219,Sheet1!$B$5:$AZ$428,43,FALSE)</f>
        <v>436</v>
      </c>
      <c r="AT219" s="12">
        <f>VLOOKUP($A219,Sheet1!$B$5:$AZ$428,44,FALSE)</f>
        <v>264</v>
      </c>
      <c r="AU219" s="12">
        <f>VLOOKUP($A219,Sheet1!$B$5:$AZ$428,45,FALSE)</f>
        <v>4823</v>
      </c>
      <c r="AV219" s="12">
        <f>VLOOKUP($A219,Sheet1!$B$5:$AZ$428,46,FALSE)</f>
        <v>4611</v>
      </c>
      <c r="AW219" s="12">
        <f>VLOOKUP($A219,Sheet1!$B$5:$AZ$428,47,FALSE)</f>
        <v>108737</v>
      </c>
      <c r="AX219" s="12">
        <f>VLOOKUP($A219,Sheet1!$B$5:$AZ$428,48,FALSE)</f>
        <v>402</v>
      </c>
      <c r="AY219" s="12">
        <f>VLOOKUP($A219,Sheet1!$B$5:$AZ$428,49,FALSE)</f>
        <v>205</v>
      </c>
      <c r="AZ219" s="12">
        <f>VLOOKUP($A219,Sheet1!$B$5:$AZ$428,50,FALSE)</f>
        <v>4281</v>
      </c>
      <c r="BA219" s="12">
        <f>VLOOKUP($A219,Sheet1!$B$5:$AZ$428,51,FALSE)</f>
        <v>3819</v>
      </c>
      <c r="BB219" s="12">
        <f>VLOOKUP($A219,Sheet1!$B$5:$BB$428,BB$4,FALSE)</f>
        <v>0</v>
      </c>
      <c r="BC219" s="12">
        <f>VLOOKUP($A219,Sheet1!$B$5:$BB$428,BC$4,FALSE)</f>
        <v>0</v>
      </c>
      <c r="BD219" s="12" t="e">
        <f>VLOOKUP($A219,Sheet1!$B$5:$BB$428,BD$4,FALSE)</f>
        <v>#REF!</v>
      </c>
      <c r="BE219" s="12" t="e">
        <f>VLOOKUP($A219,Sheet1!$B$5:$BB$428,BE$4,FALSE)</f>
        <v>#REF!</v>
      </c>
      <c r="BF219" s="12" t="e">
        <f>VLOOKUP($A219,Sheet1!$B$5:$BB$428,BF$4,FALSE)</f>
        <v>#REF!</v>
      </c>
      <c r="BG219" s="12" t="e">
        <f>VLOOKUP($A219,Sheet1!$B$5:$BB$428,BG$4,FALSE)</f>
        <v>#REF!</v>
      </c>
      <c r="BH219" s="12" t="e">
        <f>VLOOKUP($A219,Sheet1!$B$5:$BB$428,BH$4,FALSE)</f>
        <v>#REF!</v>
      </c>
      <c r="BI219" s="12" t="e">
        <f>VLOOKUP($A219,Sheet1!$B$5:$BB$428,BI$4,FALSE)</f>
        <v>#REF!</v>
      </c>
      <c r="BJ219" s="12" t="e">
        <f>VLOOKUP($A219,Sheet1!$B$5:$BB$428,BJ$4,FALSE)</f>
        <v>#REF!</v>
      </c>
      <c r="BK219" s="12" t="e">
        <f>VLOOKUP($A219,Sheet1!$B$5:$BB$428,BK$4,FALSE)</f>
        <v>#REF!</v>
      </c>
      <c r="BL219" s="12" t="e">
        <f>VLOOKUP($A219,Sheet1!$B$5:$BB$428,BL$4,FALSE)</f>
        <v>#REF!</v>
      </c>
      <c r="BM219" s="12" t="e">
        <f>VLOOKUP($A219,Sheet1!$B$5:$BB$428,BM$4,FALSE)</f>
        <v>#REF!</v>
      </c>
      <c r="BN219" s="12" t="e">
        <f>VLOOKUP($A219,Sheet1!$B$5:$BB$428,BN$4,FALSE)</f>
        <v>#REF!</v>
      </c>
      <c r="BO219" s="12" t="e">
        <f>VLOOKUP($A219,Sheet1!$B$5:$BB$428,BO$4,FALSE)</f>
        <v>#REF!</v>
      </c>
      <c r="BP219" s="12" t="e">
        <f>VLOOKUP($A219,Sheet1!$B$5:$BB$428,BP$4,FALSE)</f>
        <v>#REF!</v>
      </c>
      <c r="BQ219" s="12" t="e">
        <f>VLOOKUP($A219,Sheet1!$B$5:$BB$428,BQ$4,FALSE)</f>
        <v>#REF!</v>
      </c>
      <c r="BR219" s="12" t="e">
        <f>VLOOKUP($A219,Sheet1!$B$5:$BB$428,BR$4,FALSE)</f>
        <v>#REF!</v>
      </c>
      <c r="BS219" s="12" t="e">
        <f>VLOOKUP($A219,Sheet1!$B$5:$BB$428,BS$4,FALSE)</f>
        <v>#REF!</v>
      </c>
      <c r="BT219" s="12" t="e">
        <f>VLOOKUP($A219,Sheet1!$B$5:$BB$428,BT$4,FALSE)</f>
        <v>#REF!</v>
      </c>
      <c r="BU219" s="12" t="e">
        <f>VLOOKUP($A219,Sheet1!$B$5:$BB$428,BU$4,FALSE)</f>
        <v>#REF!</v>
      </c>
    </row>
    <row r="220" spans="1:73" x14ac:dyDescent="0.3">
      <c r="A220" t="s">
        <v>602</v>
      </c>
      <c r="B220" t="str">
        <f>VLOOKUP(A220,classifications!A$3:C$336,3,FALSE)</f>
        <v>Predominantly Rural</v>
      </c>
      <c r="D220" s="12">
        <f>VLOOKUP($A220,Sheet1!$B$5:$AZ$428,2,FALSE)</f>
        <v>114919</v>
      </c>
      <c r="E220" s="12">
        <f>VLOOKUP($A220,Sheet1!$B$5:$AZ$428,3,FALSE)</f>
        <v>597</v>
      </c>
      <c r="F220" s="12">
        <f>VLOOKUP($A220,Sheet1!$B$5:$AZ$428,4,FALSE)</f>
        <v>317</v>
      </c>
      <c r="G220" s="12">
        <f>VLOOKUP($A220,Sheet1!$B$5:$AZ$428,5,FALSE)</f>
        <v>5380</v>
      </c>
      <c r="H220" s="12">
        <f>VLOOKUP($A220,Sheet1!$B$5:$AZ$428,6,FALSE)</f>
        <v>4533</v>
      </c>
      <c r="I220" s="12">
        <f>VLOOKUP($A220,Sheet1!$B$5:$AZ$428,7,FALSE)</f>
        <v>116067</v>
      </c>
      <c r="J220" s="12">
        <f>VLOOKUP($A220,Sheet1!$B$5:$AZ$428,8,FALSE)</f>
        <v>504</v>
      </c>
      <c r="K220" s="12">
        <f>VLOOKUP($A220,Sheet1!$B$5:$AZ$428,9,FALSE)</f>
        <v>244</v>
      </c>
      <c r="L220" s="12">
        <f>VLOOKUP($A220,Sheet1!$B$5:$AZ$428,10,FALSE)</f>
        <v>5602</v>
      </c>
      <c r="M220" s="12">
        <f>VLOOKUP($A220,Sheet1!$B$5:$AZ$428,11,FALSE)</f>
        <v>4838</v>
      </c>
      <c r="N220" s="12">
        <f>VLOOKUP($A220,Sheet1!$B$5:$AZ$428,12,FALSE)</f>
        <v>117441</v>
      </c>
      <c r="O220" s="12">
        <f>VLOOKUP($A220,Sheet1!$B$5:$AZ$428,13,FALSE)</f>
        <v>476</v>
      </c>
      <c r="P220" s="12">
        <f>VLOOKUP($A220,Sheet1!$B$5:$AZ$428,14,FALSE)</f>
        <v>266</v>
      </c>
      <c r="Q220" s="12">
        <f>VLOOKUP($A220,Sheet1!$B$5:$AZ$428,15,FALSE)</f>
        <v>5706</v>
      </c>
      <c r="R220" s="12">
        <f>VLOOKUP($A220,Sheet1!$B$5:$AZ$428,16,FALSE)</f>
        <v>4634</v>
      </c>
      <c r="S220" s="12">
        <f>VLOOKUP($A220,Sheet1!$B$5:$AZ$428,17,FALSE)</f>
        <v>118959</v>
      </c>
      <c r="T220" s="12">
        <f>VLOOKUP($A220,Sheet1!$B$5:$AZ$428,18,FALSE)</f>
        <v>529</v>
      </c>
      <c r="U220" s="12">
        <f>VLOOKUP($A220,Sheet1!$B$5:$AZ$428,19,FALSE)</f>
        <v>252</v>
      </c>
      <c r="V220" s="12">
        <f>VLOOKUP($A220,Sheet1!$B$5:$AZ$428,20,FALSE)</f>
        <v>5960</v>
      </c>
      <c r="W220" s="12">
        <f>VLOOKUP($A220,Sheet1!$B$5:$AZ$428,21,FALSE)</f>
        <v>4904</v>
      </c>
      <c r="X220" s="12">
        <f>VLOOKUP($A220,Sheet1!$B$5:$AZ$428,22,FALSE)</f>
        <v>120141</v>
      </c>
      <c r="Y220" s="12">
        <f>VLOOKUP($A220,Sheet1!$B$5:$AZ$428,23,FALSE)</f>
        <v>549</v>
      </c>
      <c r="Z220" s="12">
        <f>VLOOKUP($A220,Sheet1!$B$5:$AZ$428,24,FALSE)</f>
        <v>210</v>
      </c>
      <c r="AA220" s="12">
        <f>VLOOKUP($A220,Sheet1!$B$5:$AZ$428,25,FALSE)</f>
        <v>5670</v>
      </c>
      <c r="AB220" s="12">
        <f>VLOOKUP($A220,Sheet1!$B$5:$AZ$428,26,FALSE)</f>
        <v>4893</v>
      </c>
      <c r="AC220" s="12">
        <f>VLOOKUP($A220,Sheet1!$B$5:$AZ$428,27,FALSE)</f>
        <v>121345</v>
      </c>
      <c r="AD220" s="12">
        <f>VLOOKUP($A220,Sheet1!$B$5:$AZ$428,28,FALSE)</f>
        <v>545</v>
      </c>
      <c r="AE220" s="12">
        <f>VLOOKUP($A220,Sheet1!$B$5:$AZ$428,29,FALSE)</f>
        <v>289</v>
      </c>
      <c r="AF220" s="12">
        <f>VLOOKUP($A220,Sheet1!$B$5:$AZ$428,30,FALSE)</f>
        <v>5737</v>
      </c>
      <c r="AG220" s="12">
        <f>VLOOKUP($A220,Sheet1!$B$5:$AZ$428,31,FALSE)</f>
        <v>4942</v>
      </c>
      <c r="AH220" s="12">
        <f>VLOOKUP($A220,Sheet1!$B$5:$AZ$428,32,FALSE)</f>
        <v>122178</v>
      </c>
      <c r="AI220" s="12">
        <f>VLOOKUP($A220,Sheet1!$B$5:$AZ$428,33,FALSE)</f>
        <v>494</v>
      </c>
      <c r="AJ220" s="12">
        <f>VLOOKUP($A220,Sheet1!$B$5:$AZ$428,34,FALSE)</f>
        <v>308</v>
      </c>
      <c r="AK220" s="12">
        <f>VLOOKUP($A220,Sheet1!$B$5:$AZ$428,35,FALSE)</f>
        <v>6111</v>
      </c>
      <c r="AL220" s="12">
        <f>VLOOKUP($A220,Sheet1!$B$5:$AZ$428,36,FALSE)</f>
        <v>5430</v>
      </c>
      <c r="AM220" s="12">
        <f>VLOOKUP($A220,Sheet1!$B$5:$AZ$428,37,FALSE)</f>
        <v>122791</v>
      </c>
      <c r="AN220" s="12">
        <f>VLOOKUP($A220,Sheet1!$B$5:$AZ$428,38,FALSE)</f>
        <v>506</v>
      </c>
      <c r="AO220" s="12">
        <f>VLOOKUP($A220,Sheet1!$B$5:$AZ$428,39,FALSE)</f>
        <v>269</v>
      </c>
      <c r="AP220" s="12">
        <f>VLOOKUP($A220,Sheet1!$B$5:$AZ$428,40,FALSE)</f>
        <v>5915</v>
      </c>
      <c r="AQ220" s="12">
        <f>VLOOKUP($A220,Sheet1!$B$5:$AZ$428,41,FALSE)</f>
        <v>5409</v>
      </c>
      <c r="AR220" s="12">
        <f>VLOOKUP($A220,Sheet1!$B$5:$AZ$428,42,FALSE)</f>
        <v>123178</v>
      </c>
      <c r="AS220" s="12">
        <f>VLOOKUP($A220,Sheet1!$B$5:$AZ$428,43,FALSE)</f>
        <v>433</v>
      </c>
      <c r="AT220" s="12">
        <f>VLOOKUP($A220,Sheet1!$B$5:$AZ$428,44,FALSE)</f>
        <v>396</v>
      </c>
      <c r="AU220" s="12">
        <f>VLOOKUP($A220,Sheet1!$B$5:$AZ$428,45,FALSE)</f>
        <v>6106</v>
      </c>
      <c r="AV220" s="12">
        <f>VLOOKUP($A220,Sheet1!$B$5:$AZ$428,46,FALSE)</f>
        <v>5574</v>
      </c>
      <c r="AW220" s="12">
        <f>VLOOKUP($A220,Sheet1!$B$5:$AZ$428,47,FALSE)</f>
        <v>123446</v>
      </c>
      <c r="AX220" s="12">
        <f>VLOOKUP($A220,Sheet1!$B$5:$AZ$428,48,FALSE)</f>
        <v>386</v>
      </c>
      <c r="AY220" s="12">
        <f>VLOOKUP($A220,Sheet1!$B$5:$AZ$428,49,FALSE)</f>
        <v>286</v>
      </c>
      <c r="AZ220" s="12">
        <f>VLOOKUP($A220,Sheet1!$B$5:$AZ$428,50,FALSE)</f>
        <v>5200</v>
      </c>
      <c r="BA220" s="12">
        <f>VLOOKUP($A220,Sheet1!$B$5:$AZ$428,51,FALSE)</f>
        <v>4677</v>
      </c>
      <c r="BB220" s="12">
        <f>VLOOKUP($A220,Sheet1!$B$5:$BB$428,BB$4,FALSE)</f>
        <v>0</v>
      </c>
      <c r="BC220" s="12">
        <f>VLOOKUP($A220,Sheet1!$B$5:$BB$428,BC$4,FALSE)</f>
        <v>0</v>
      </c>
      <c r="BD220" s="12" t="e">
        <f>VLOOKUP($A220,Sheet1!$B$5:$BB$428,BD$4,FALSE)</f>
        <v>#REF!</v>
      </c>
      <c r="BE220" s="12" t="e">
        <f>VLOOKUP($A220,Sheet1!$B$5:$BB$428,BE$4,FALSE)</f>
        <v>#REF!</v>
      </c>
      <c r="BF220" s="12" t="e">
        <f>VLOOKUP($A220,Sheet1!$B$5:$BB$428,BF$4,FALSE)</f>
        <v>#REF!</v>
      </c>
      <c r="BG220" s="12" t="e">
        <f>VLOOKUP($A220,Sheet1!$B$5:$BB$428,BG$4,FALSE)</f>
        <v>#REF!</v>
      </c>
      <c r="BH220" s="12" t="e">
        <f>VLOOKUP($A220,Sheet1!$B$5:$BB$428,BH$4,FALSE)</f>
        <v>#REF!</v>
      </c>
      <c r="BI220" s="12" t="e">
        <f>VLOOKUP($A220,Sheet1!$B$5:$BB$428,BI$4,FALSE)</f>
        <v>#REF!</v>
      </c>
      <c r="BJ220" s="12" t="e">
        <f>VLOOKUP($A220,Sheet1!$B$5:$BB$428,BJ$4,FALSE)</f>
        <v>#REF!</v>
      </c>
      <c r="BK220" s="12" t="e">
        <f>VLOOKUP($A220,Sheet1!$B$5:$BB$428,BK$4,FALSE)</f>
        <v>#REF!</v>
      </c>
      <c r="BL220" s="12" t="e">
        <f>VLOOKUP($A220,Sheet1!$B$5:$BB$428,BL$4,FALSE)</f>
        <v>#REF!</v>
      </c>
      <c r="BM220" s="12" t="e">
        <f>VLOOKUP($A220,Sheet1!$B$5:$BB$428,BM$4,FALSE)</f>
        <v>#REF!</v>
      </c>
      <c r="BN220" s="12" t="e">
        <f>VLOOKUP($A220,Sheet1!$B$5:$BB$428,BN$4,FALSE)</f>
        <v>#REF!</v>
      </c>
      <c r="BO220" s="12" t="e">
        <f>VLOOKUP($A220,Sheet1!$B$5:$BB$428,BO$4,FALSE)</f>
        <v>#REF!</v>
      </c>
      <c r="BP220" s="12" t="e">
        <f>VLOOKUP($A220,Sheet1!$B$5:$BB$428,BP$4,FALSE)</f>
        <v>#REF!</v>
      </c>
      <c r="BQ220" s="12" t="e">
        <f>VLOOKUP($A220,Sheet1!$B$5:$BB$428,BQ$4,FALSE)</f>
        <v>#REF!</v>
      </c>
      <c r="BR220" s="12" t="e">
        <f>VLOOKUP($A220,Sheet1!$B$5:$BB$428,BR$4,FALSE)</f>
        <v>#REF!</v>
      </c>
      <c r="BS220" s="12" t="e">
        <f>VLOOKUP($A220,Sheet1!$B$5:$BB$428,BS$4,FALSE)</f>
        <v>#REF!</v>
      </c>
      <c r="BT220" s="12" t="e">
        <f>VLOOKUP($A220,Sheet1!$B$5:$BB$428,BT$4,FALSE)</f>
        <v>#REF!</v>
      </c>
      <c r="BU220" s="12" t="e">
        <f>VLOOKUP($A220,Sheet1!$B$5:$BB$428,BU$4,FALSE)</f>
        <v>#REF!</v>
      </c>
    </row>
    <row r="221" spans="1:73" x14ac:dyDescent="0.3">
      <c r="A221" t="s">
        <v>604</v>
      </c>
      <c r="B221" t="str">
        <f>VLOOKUP(A221,classifications!A$3:C$336,3,FALSE)</f>
        <v>Predominantly Urban</v>
      </c>
      <c r="D221" s="12">
        <f>VLOOKUP($A221,Sheet1!$B$5:$AZ$428,2,FALSE)</f>
        <v>273969</v>
      </c>
      <c r="E221" s="12">
        <f>VLOOKUP($A221,Sheet1!$B$5:$AZ$428,3,FALSE)</f>
        <v>894</v>
      </c>
      <c r="F221" s="12">
        <f>VLOOKUP($A221,Sheet1!$B$5:$AZ$428,4,FALSE)</f>
        <v>525</v>
      </c>
      <c r="G221" s="12">
        <f>VLOOKUP($A221,Sheet1!$B$5:$AZ$428,5,FALSE)</f>
        <v>7446</v>
      </c>
      <c r="H221" s="12">
        <f>VLOOKUP($A221,Sheet1!$B$5:$AZ$428,6,FALSE)</f>
        <v>7373</v>
      </c>
      <c r="I221" s="12">
        <f>VLOOKUP($A221,Sheet1!$B$5:$AZ$428,7,FALSE)</f>
        <v>273798</v>
      </c>
      <c r="J221" s="12">
        <f>VLOOKUP($A221,Sheet1!$B$5:$AZ$428,8,FALSE)</f>
        <v>630</v>
      </c>
      <c r="K221" s="12">
        <f>VLOOKUP($A221,Sheet1!$B$5:$AZ$428,9,FALSE)</f>
        <v>430</v>
      </c>
      <c r="L221" s="12">
        <f>VLOOKUP($A221,Sheet1!$B$5:$AZ$428,10,FALSE)</f>
        <v>8423</v>
      </c>
      <c r="M221" s="12">
        <f>VLOOKUP($A221,Sheet1!$B$5:$AZ$428,11,FALSE)</f>
        <v>8452</v>
      </c>
      <c r="N221" s="12">
        <f>VLOOKUP($A221,Sheet1!$B$5:$AZ$428,12,FALSE)</f>
        <v>273372</v>
      </c>
      <c r="O221" s="12">
        <f>VLOOKUP($A221,Sheet1!$B$5:$AZ$428,13,FALSE)</f>
        <v>621</v>
      </c>
      <c r="P221" s="12">
        <f>VLOOKUP($A221,Sheet1!$B$5:$AZ$428,14,FALSE)</f>
        <v>562</v>
      </c>
      <c r="Q221" s="12">
        <f>VLOOKUP($A221,Sheet1!$B$5:$AZ$428,15,FALSE)</f>
        <v>8085</v>
      </c>
      <c r="R221" s="12">
        <f>VLOOKUP($A221,Sheet1!$B$5:$AZ$428,16,FALSE)</f>
        <v>8086</v>
      </c>
      <c r="S221" s="12">
        <f>VLOOKUP($A221,Sheet1!$B$5:$AZ$428,17,FALSE)</f>
        <v>273856</v>
      </c>
      <c r="T221" s="12">
        <f>VLOOKUP($A221,Sheet1!$B$5:$AZ$428,18,FALSE)</f>
        <v>707</v>
      </c>
      <c r="U221" s="12">
        <f>VLOOKUP($A221,Sheet1!$B$5:$AZ$428,19,FALSE)</f>
        <v>564</v>
      </c>
      <c r="V221" s="12">
        <f>VLOOKUP($A221,Sheet1!$B$5:$AZ$428,20,FALSE)</f>
        <v>8825</v>
      </c>
      <c r="W221" s="12">
        <f>VLOOKUP($A221,Sheet1!$B$5:$AZ$428,21,FALSE)</f>
        <v>8260</v>
      </c>
      <c r="X221" s="12">
        <f>VLOOKUP($A221,Sheet1!$B$5:$AZ$428,22,FALSE)</f>
        <v>274089</v>
      </c>
      <c r="Y221" s="12">
        <f>VLOOKUP($A221,Sheet1!$B$5:$AZ$428,23,FALSE)</f>
        <v>769</v>
      </c>
      <c r="Z221" s="12">
        <f>VLOOKUP($A221,Sheet1!$B$5:$AZ$428,24,FALSE)</f>
        <v>524</v>
      </c>
      <c r="AA221" s="12">
        <f>VLOOKUP($A221,Sheet1!$B$5:$AZ$428,25,FALSE)</f>
        <v>8696</v>
      </c>
      <c r="AB221" s="12">
        <f>VLOOKUP($A221,Sheet1!$B$5:$AZ$428,26,FALSE)</f>
        <v>8097</v>
      </c>
      <c r="AC221" s="12">
        <f>VLOOKUP($A221,Sheet1!$B$5:$AZ$428,27,FALSE)</f>
        <v>274853</v>
      </c>
      <c r="AD221" s="12">
        <f>VLOOKUP($A221,Sheet1!$B$5:$AZ$428,28,FALSE)</f>
        <v>873</v>
      </c>
      <c r="AE221" s="12">
        <f>VLOOKUP($A221,Sheet1!$B$5:$AZ$428,29,FALSE)</f>
        <v>582</v>
      </c>
      <c r="AF221" s="12">
        <f>VLOOKUP($A221,Sheet1!$B$5:$AZ$428,30,FALSE)</f>
        <v>8868</v>
      </c>
      <c r="AG221" s="12">
        <f>VLOOKUP($A221,Sheet1!$B$5:$AZ$428,31,FALSE)</f>
        <v>8084</v>
      </c>
      <c r="AH221" s="12">
        <f>VLOOKUP($A221,Sheet1!$B$5:$AZ$428,32,FALSE)</f>
        <v>274589</v>
      </c>
      <c r="AI221" s="12">
        <f>VLOOKUP($A221,Sheet1!$B$5:$AZ$428,33,FALSE)</f>
        <v>838</v>
      </c>
      <c r="AJ221" s="12">
        <f>VLOOKUP($A221,Sheet1!$B$5:$AZ$428,34,FALSE)</f>
        <v>770</v>
      </c>
      <c r="AK221" s="12">
        <f>VLOOKUP($A221,Sheet1!$B$5:$AZ$428,35,FALSE)</f>
        <v>9828</v>
      </c>
      <c r="AL221" s="12">
        <f>VLOOKUP($A221,Sheet1!$B$5:$AZ$428,36,FALSE)</f>
        <v>9357</v>
      </c>
      <c r="AM221" s="12">
        <f>VLOOKUP($A221,Sheet1!$B$5:$AZ$428,37,FALSE)</f>
        <v>275396</v>
      </c>
      <c r="AN221" s="12">
        <f>VLOOKUP($A221,Sheet1!$B$5:$AZ$428,38,FALSE)</f>
        <v>960</v>
      </c>
      <c r="AO221" s="12">
        <f>VLOOKUP($A221,Sheet1!$B$5:$AZ$428,39,FALSE)</f>
        <v>783</v>
      </c>
      <c r="AP221" s="12">
        <f>VLOOKUP($A221,Sheet1!$B$5:$AZ$428,40,FALSE)</f>
        <v>10576</v>
      </c>
      <c r="AQ221" s="12">
        <f>VLOOKUP($A221,Sheet1!$B$5:$AZ$428,41,FALSE)</f>
        <v>9315</v>
      </c>
      <c r="AR221" s="12">
        <f>VLOOKUP($A221,Sheet1!$B$5:$AZ$428,42,FALSE)</f>
        <v>276410</v>
      </c>
      <c r="AS221" s="12">
        <f>VLOOKUP($A221,Sheet1!$B$5:$AZ$428,43,FALSE)</f>
        <v>808</v>
      </c>
      <c r="AT221" s="12">
        <f>VLOOKUP($A221,Sheet1!$B$5:$AZ$428,44,FALSE)</f>
        <v>431</v>
      </c>
      <c r="AU221" s="12">
        <f>VLOOKUP($A221,Sheet1!$B$5:$AZ$428,45,FALSE)</f>
        <v>10812</v>
      </c>
      <c r="AV221" s="12">
        <f>VLOOKUP($A221,Sheet1!$B$5:$AZ$428,46,FALSE)</f>
        <v>9641</v>
      </c>
      <c r="AW221" s="12">
        <f>VLOOKUP($A221,Sheet1!$B$5:$AZ$428,47,FALSE)</f>
        <v>275899</v>
      </c>
      <c r="AX221" s="12">
        <f>VLOOKUP($A221,Sheet1!$B$5:$AZ$428,48,FALSE)</f>
        <v>707</v>
      </c>
      <c r="AY221" s="12">
        <f>VLOOKUP($A221,Sheet1!$B$5:$AZ$428,49,FALSE)</f>
        <v>494</v>
      </c>
      <c r="AZ221" s="12">
        <f>VLOOKUP($A221,Sheet1!$B$5:$AZ$428,50,FALSE)</f>
        <v>9060</v>
      </c>
      <c r="BA221" s="12">
        <f>VLOOKUP($A221,Sheet1!$B$5:$AZ$428,51,FALSE)</f>
        <v>8462</v>
      </c>
      <c r="BB221" s="12">
        <f>VLOOKUP($A221,Sheet1!$B$5:$BB$428,BB$4,FALSE)</f>
        <v>0</v>
      </c>
      <c r="BC221" s="12">
        <f>VLOOKUP($A221,Sheet1!$B$5:$BB$428,BC$4,FALSE)</f>
        <v>0</v>
      </c>
      <c r="BD221" s="12" t="e">
        <f>VLOOKUP($A221,Sheet1!$B$5:$BB$428,BD$4,FALSE)</f>
        <v>#REF!</v>
      </c>
      <c r="BE221" s="12" t="e">
        <f>VLOOKUP($A221,Sheet1!$B$5:$BB$428,BE$4,FALSE)</f>
        <v>#REF!</v>
      </c>
      <c r="BF221" s="12" t="e">
        <f>VLOOKUP($A221,Sheet1!$B$5:$BB$428,BF$4,FALSE)</f>
        <v>#REF!</v>
      </c>
      <c r="BG221" s="12" t="e">
        <f>VLOOKUP($A221,Sheet1!$B$5:$BB$428,BG$4,FALSE)</f>
        <v>#REF!</v>
      </c>
      <c r="BH221" s="12" t="e">
        <f>VLOOKUP($A221,Sheet1!$B$5:$BB$428,BH$4,FALSE)</f>
        <v>#REF!</v>
      </c>
      <c r="BI221" s="12" t="e">
        <f>VLOOKUP($A221,Sheet1!$B$5:$BB$428,BI$4,FALSE)</f>
        <v>#REF!</v>
      </c>
      <c r="BJ221" s="12" t="e">
        <f>VLOOKUP($A221,Sheet1!$B$5:$BB$428,BJ$4,FALSE)</f>
        <v>#REF!</v>
      </c>
      <c r="BK221" s="12" t="e">
        <f>VLOOKUP($A221,Sheet1!$B$5:$BB$428,BK$4,FALSE)</f>
        <v>#REF!</v>
      </c>
      <c r="BL221" s="12" t="e">
        <f>VLOOKUP($A221,Sheet1!$B$5:$BB$428,BL$4,FALSE)</f>
        <v>#REF!</v>
      </c>
      <c r="BM221" s="12" t="e">
        <f>VLOOKUP($A221,Sheet1!$B$5:$BB$428,BM$4,FALSE)</f>
        <v>#REF!</v>
      </c>
      <c r="BN221" s="12" t="e">
        <f>VLOOKUP($A221,Sheet1!$B$5:$BB$428,BN$4,FALSE)</f>
        <v>#REF!</v>
      </c>
      <c r="BO221" s="12" t="e">
        <f>VLOOKUP($A221,Sheet1!$B$5:$BB$428,BO$4,FALSE)</f>
        <v>#REF!</v>
      </c>
      <c r="BP221" s="12" t="e">
        <f>VLOOKUP($A221,Sheet1!$B$5:$BB$428,BP$4,FALSE)</f>
        <v>#REF!</v>
      </c>
      <c r="BQ221" s="12" t="e">
        <f>VLOOKUP($A221,Sheet1!$B$5:$BB$428,BQ$4,FALSE)</f>
        <v>#REF!</v>
      </c>
      <c r="BR221" s="12" t="e">
        <f>VLOOKUP($A221,Sheet1!$B$5:$BB$428,BR$4,FALSE)</f>
        <v>#REF!</v>
      </c>
      <c r="BS221" s="12" t="e">
        <f>VLOOKUP($A221,Sheet1!$B$5:$BB$428,BS$4,FALSE)</f>
        <v>#REF!</v>
      </c>
      <c r="BT221" s="12" t="e">
        <f>VLOOKUP($A221,Sheet1!$B$5:$BB$428,BT$4,FALSE)</f>
        <v>#REF!</v>
      </c>
      <c r="BU221" s="12" t="e">
        <f>VLOOKUP($A221,Sheet1!$B$5:$BB$428,BU$4,FALSE)</f>
        <v>#REF!</v>
      </c>
    </row>
    <row r="222" spans="1:73" x14ac:dyDescent="0.3">
      <c r="A222" t="s">
        <v>606</v>
      </c>
      <c r="B222" t="str">
        <f>VLOOKUP(A222,classifications!A$3:C$336,3,FALSE)</f>
        <v>Predominantly Rural</v>
      </c>
      <c r="D222" s="12">
        <f>VLOOKUP($A222,Sheet1!$B$5:$AZ$428,2,FALSE)</f>
        <v>83547</v>
      </c>
      <c r="E222" s="12">
        <f>VLOOKUP($A222,Sheet1!$B$5:$AZ$428,3,FALSE)</f>
        <v>241</v>
      </c>
      <c r="F222" s="12">
        <f>VLOOKUP($A222,Sheet1!$B$5:$AZ$428,4,FALSE)</f>
        <v>84</v>
      </c>
      <c r="G222" s="12">
        <f>VLOOKUP($A222,Sheet1!$B$5:$AZ$428,5,FALSE)</f>
        <v>3722</v>
      </c>
      <c r="H222" s="12">
        <f>VLOOKUP($A222,Sheet1!$B$5:$AZ$428,6,FALSE)</f>
        <v>3609</v>
      </c>
      <c r="I222" s="12">
        <f>VLOOKUP($A222,Sheet1!$B$5:$AZ$428,7,FALSE)</f>
        <v>84199</v>
      </c>
      <c r="J222" s="12">
        <f>VLOOKUP($A222,Sheet1!$B$5:$AZ$428,8,FALSE)</f>
        <v>240</v>
      </c>
      <c r="K222" s="12">
        <f>VLOOKUP($A222,Sheet1!$B$5:$AZ$428,9,FALSE)</f>
        <v>129</v>
      </c>
      <c r="L222" s="12">
        <f>VLOOKUP($A222,Sheet1!$B$5:$AZ$428,10,FALSE)</f>
        <v>4032</v>
      </c>
      <c r="M222" s="12">
        <f>VLOOKUP($A222,Sheet1!$B$5:$AZ$428,11,FALSE)</f>
        <v>3677</v>
      </c>
      <c r="N222" s="12">
        <f>VLOOKUP($A222,Sheet1!$B$5:$AZ$428,12,FALSE)</f>
        <v>84893</v>
      </c>
      <c r="O222" s="12">
        <f>VLOOKUP($A222,Sheet1!$B$5:$AZ$428,13,FALSE)</f>
        <v>243</v>
      </c>
      <c r="P222" s="12">
        <f>VLOOKUP($A222,Sheet1!$B$5:$AZ$428,14,FALSE)</f>
        <v>84</v>
      </c>
      <c r="Q222" s="12">
        <f>VLOOKUP($A222,Sheet1!$B$5:$AZ$428,15,FALSE)</f>
        <v>4021</v>
      </c>
      <c r="R222" s="12">
        <f>VLOOKUP($A222,Sheet1!$B$5:$AZ$428,16,FALSE)</f>
        <v>3639</v>
      </c>
      <c r="S222" s="12">
        <f>VLOOKUP($A222,Sheet1!$B$5:$AZ$428,17,FALSE)</f>
        <v>85622</v>
      </c>
      <c r="T222" s="12">
        <f>VLOOKUP($A222,Sheet1!$B$5:$AZ$428,18,FALSE)</f>
        <v>333</v>
      </c>
      <c r="U222" s="12">
        <f>VLOOKUP($A222,Sheet1!$B$5:$AZ$428,19,FALSE)</f>
        <v>163</v>
      </c>
      <c r="V222" s="12">
        <f>VLOOKUP($A222,Sheet1!$B$5:$AZ$428,20,FALSE)</f>
        <v>4201</v>
      </c>
      <c r="W222" s="12">
        <f>VLOOKUP($A222,Sheet1!$B$5:$AZ$428,21,FALSE)</f>
        <v>3860</v>
      </c>
      <c r="X222" s="12">
        <f>VLOOKUP($A222,Sheet1!$B$5:$AZ$428,22,FALSE)</f>
        <v>86215</v>
      </c>
      <c r="Y222" s="12">
        <f>VLOOKUP($A222,Sheet1!$B$5:$AZ$428,23,FALSE)</f>
        <v>261</v>
      </c>
      <c r="Z222" s="12">
        <f>VLOOKUP($A222,Sheet1!$B$5:$AZ$428,24,FALSE)</f>
        <v>123</v>
      </c>
      <c r="AA222" s="12">
        <f>VLOOKUP($A222,Sheet1!$B$5:$AZ$428,25,FALSE)</f>
        <v>4263</v>
      </c>
      <c r="AB222" s="12">
        <f>VLOOKUP($A222,Sheet1!$B$5:$AZ$428,26,FALSE)</f>
        <v>4029</v>
      </c>
      <c r="AC222" s="12">
        <f>VLOOKUP($A222,Sheet1!$B$5:$AZ$428,27,FALSE)</f>
        <v>86942</v>
      </c>
      <c r="AD222" s="12">
        <f>VLOOKUP($A222,Sheet1!$B$5:$AZ$428,28,FALSE)</f>
        <v>285</v>
      </c>
      <c r="AE222" s="12">
        <f>VLOOKUP($A222,Sheet1!$B$5:$AZ$428,29,FALSE)</f>
        <v>157</v>
      </c>
      <c r="AF222" s="12">
        <f>VLOOKUP($A222,Sheet1!$B$5:$AZ$428,30,FALSE)</f>
        <v>4393</v>
      </c>
      <c r="AG222" s="12">
        <f>VLOOKUP($A222,Sheet1!$B$5:$AZ$428,31,FALSE)</f>
        <v>3974</v>
      </c>
      <c r="AH222" s="12">
        <f>VLOOKUP($A222,Sheet1!$B$5:$AZ$428,32,FALSE)</f>
        <v>87887</v>
      </c>
      <c r="AI222" s="12">
        <f>VLOOKUP($A222,Sheet1!$B$5:$AZ$428,33,FALSE)</f>
        <v>299</v>
      </c>
      <c r="AJ222" s="12">
        <f>VLOOKUP($A222,Sheet1!$B$5:$AZ$428,34,FALSE)</f>
        <v>170</v>
      </c>
      <c r="AK222" s="12">
        <f>VLOOKUP($A222,Sheet1!$B$5:$AZ$428,35,FALSE)</f>
        <v>5144</v>
      </c>
      <c r="AL222" s="12">
        <f>VLOOKUP($A222,Sheet1!$B$5:$AZ$428,36,FALSE)</f>
        <v>4401</v>
      </c>
      <c r="AM222" s="12">
        <f>VLOOKUP($A222,Sheet1!$B$5:$AZ$428,37,FALSE)</f>
        <v>89106</v>
      </c>
      <c r="AN222" s="12">
        <f>VLOOKUP($A222,Sheet1!$B$5:$AZ$428,38,FALSE)</f>
        <v>257</v>
      </c>
      <c r="AO222" s="12">
        <f>VLOOKUP($A222,Sheet1!$B$5:$AZ$428,39,FALSE)</f>
        <v>143</v>
      </c>
      <c r="AP222" s="12">
        <f>VLOOKUP($A222,Sheet1!$B$5:$AZ$428,40,FALSE)</f>
        <v>5437</v>
      </c>
      <c r="AQ222" s="12">
        <f>VLOOKUP($A222,Sheet1!$B$5:$AZ$428,41,FALSE)</f>
        <v>4459</v>
      </c>
      <c r="AR222" s="12">
        <f>VLOOKUP($A222,Sheet1!$B$5:$AZ$428,42,FALSE)</f>
        <v>90620</v>
      </c>
      <c r="AS222" s="12">
        <f>VLOOKUP($A222,Sheet1!$B$5:$AZ$428,43,FALSE)</f>
        <v>243</v>
      </c>
      <c r="AT222" s="12">
        <f>VLOOKUP($A222,Sheet1!$B$5:$AZ$428,44,FALSE)</f>
        <v>198</v>
      </c>
      <c r="AU222" s="12">
        <f>VLOOKUP($A222,Sheet1!$B$5:$AZ$428,45,FALSE)</f>
        <v>5764</v>
      </c>
      <c r="AV222" s="12">
        <f>VLOOKUP($A222,Sheet1!$B$5:$AZ$428,46,FALSE)</f>
        <v>4463</v>
      </c>
      <c r="AW222" s="12">
        <f>VLOOKUP($A222,Sheet1!$B$5:$AZ$428,47,FALSE)</f>
        <v>91697</v>
      </c>
      <c r="AX222" s="12">
        <f>VLOOKUP($A222,Sheet1!$B$5:$AZ$428,48,FALSE)</f>
        <v>230</v>
      </c>
      <c r="AY222" s="12">
        <f>VLOOKUP($A222,Sheet1!$B$5:$AZ$428,49,FALSE)</f>
        <v>143</v>
      </c>
      <c r="AZ222" s="12">
        <f>VLOOKUP($A222,Sheet1!$B$5:$AZ$428,50,FALSE)</f>
        <v>4749</v>
      </c>
      <c r="BA222" s="12">
        <f>VLOOKUP($A222,Sheet1!$B$5:$AZ$428,51,FALSE)</f>
        <v>3795</v>
      </c>
      <c r="BB222" s="12">
        <f>VLOOKUP($A222,Sheet1!$B$5:$BB$428,BB$4,FALSE)</f>
        <v>0</v>
      </c>
      <c r="BC222" s="12">
        <f>VLOOKUP($A222,Sheet1!$B$5:$BB$428,BC$4,FALSE)</f>
        <v>0</v>
      </c>
      <c r="BD222" s="12" t="e">
        <f>VLOOKUP($A222,Sheet1!$B$5:$BB$428,BD$4,FALSE)</f>
        <v>#REF!</v>
      </c>
      <c r="BE222" s="12" t="e">
        <f>VLOOKUP($A222,Sheet1!$B$5:$BB$428,BE$4,FALSE)</f>
        <v>#REF!</v>
      </c>
      <c r="BF222" s="12" t="e">
        <f>VLOOKUP($A222,Sheet1!$B$5:$BB$428,BF$4,FALSE)</f>
        <v>#REF!</v>
      </c>
      <c r="BG222" s="12" t="e">
        <f>VLOOKUP($A222,Sheet1!$B$5:$BB$428,BG$4,FALSE)</f>
        <v>#REF!</v>
      </c>
      <c r="BH222" s="12" t="e">
        <f>VLOOKUP($A222,Sheet1!$B$5:$BB$428,BH$4,FALSE)</f>
        <v>#REF!</v>
      </c>
      <c r="BI222" s="12" t="e">
        <f>VLOOKUP($A222,Sheet1!$B$5:$BB$428,BI$4,FALSE)</f>
        <v>#REF!</v>
      </c>
      <c r="BJ222" s="12" t="e">
        <f>VLOOKUP($A222,Sheet1!$B$5:$BB$428,BJ$4,FALSE)</f>
        <v>#REF!</v>
      </c>
      <c r="BK222" s="12" t="e">
        <f>VLOOKUP($A222,Sheet1!$B$5:$BB$428,BK$4,FALSE)</f>
        <v>#REF!</v>
      </c>
      <c r="BL222" s="12" t="e">
        <f>VLOOKUP($A222,Sheet1!$B$5:$BB$428,BL$4,FALSE)</f>
        <v>#REF!</v>
      </c>
      <c r="BM222" s="12" t="e">
        <f>VLOOKUP($A222,Sheet1!$B$5:$BB$428,BM$4,FALSE)</f>
        <v>#REF!</v>
      </c>
      <c r="BN222" s="12" t="e">
        <f>VLOOKUP($A222,Sheet1!$B$5:$BB$428,BN$4,FALSE)</f>
        <v>#REF!</v>
      </c>
      <c r="BO222" s="12" t="e">
        <f>VLOOKUP($A222,Sheet1!$B$5:$BB$428,BO$4,FALSE)</f>
        <v>#REF!</v>
      </c>
      <c r="BP222" s="12" t="e">
        <f>VLOOKUP($A222,Sheet1!$B$5:$BB$428,BP$4,FALSE)</f>
        <v>#REF!</v>
      </c>
      <c r="BQ222" s="12" t="e">
        <f>VLOOKUP($A222,Sheet1!$B$5:$BB$428,BQ$4,FALSE)</f>
        <v>#REF!</v>
      </c>
      <c r="BR222" s="12" t="e">
        <f>VLOOKUP($A222,Sheet1!$B$5:$BB$428,BR$4,FALSE)</f>
        <v>#REF!</v>
      </c>
      <c r="BS222" s="12" t="e">
        <f>VLOOKUP($A222,Sheet1!$B$5:$BB$428,BS$4,FALSE)</f>
        <v>#REF!</v>
      </c>
      <c r="BT222" s="12" t="e">
        <f>VLOOKUP($A222,Sheet1!$B$5:$BB$428,BT$4,FALSE)</f>
        <v>#REF!</v>
      </c>
      <c r="BU222" s="12" t="e">
        <f>VLOOKUP($A222,Sheet1!$B$5:$BB$428,BU$4,FALSE)</f>
        <v>#REF!</v>
      </c>
    </row>
    <row r="223" spans="1:73" x14ac:dyDescent="0.3">
      <c r="A223" t="s">
        <v>608</v>
      </c>
      <c r="B223" t="str">
        <f>VLOOKUP(A223,classifications!A$3:C$336,3,FALSE)</f>
        <v>Predominantly Rural</v>
      </c>
      <c r="D223" s="12">
        <f>VLOOKUP($A223,Sheet1!$B$5:$AZ$428,2,FALSE)</f>
        <v>115351</v>
      </c>
      <c r="E223" s="12">
        <f>VLOOKUP($A223,Sheet1!$B$5:$AZ$428,3,FALSE)</f>
        <v>435</v>
      </c>
      <c r="F223" s="12">
        <f>VLOOKUP($A223,Sheet1!$B$5:$AZ$428,4,FALSE)</f>
        <v>323</v>
      </c>
      <c r="G223" s="12">
        <f>VLOOKUP($A223,Sheet1!$B$5:$AZ$428,5,FALSE)</f>
        <v>6286</v>
      </c>
      <c r="H223" s="12">
        <f>VLOOKUP($A223,Sheet1!$B$5:$AZ$428,6,FALSE)</f>
        <v>5813</v>
      </c>
      <c r="I223" s="12">
        <f>VLOOKUP($A223,Sheet1!$B$5:$AZ$428,7,FALSE)</f>
        <v>116306</v>
      </c>
      <c r="J223" s="12">
        <f>VLOOKUP($A223,Sheet1!$B$5:$AZ$428,8,FALSE)</f>
        <v>412</v>
      </c>
      <c r="K223" s="12">
        <f>VLOOKUP($A223,Sheet1!$B$5:$AZ$428,9,FALSE)</f>
        <v>431</v>
      </c>
      <c r="L223" s="12">
        <f>VLOOKUP($A223,Sheet1!$B$5:$AZ$428,10,FALSE)</f>
        <v>6794</v>
      </c>
      <c r="M223" s="12">
        <f>VLOOKUP($A223,Sheet1!$B$5:$AZ$428,11,FALSE)</f>
        <v>6205</v>
      </c>
      <c r="N223" s="12">
        <f>VLOOKUP($A223,Sheet1!$B$5:$AZ$428,12,FALSE)</f>
        <v>116889</v>
      </c>
      <c r="O223" s="12">
        <f>VLOOKUP($A223,Sheet1!$B$5:$AZ$428,13,FALSE)</f>
        <v>416</v>
      </c>
      <c r="P223" s="12">
        <f>VLOOKUP($A223,Sheet1!$B$5:$AZ$428,14,FALSE)</f>
        <v>377</v>
      </c>
      <c r="Q223" s="12">
        <f>VLOOKUP($A223,Sheet1!$B$5:$AZ$428,15,FALSE)</f>
        <v>6633</v>
      </c>
      <c r="R223" s="12">
        <f>VLOOKUP($A223,Sheet1!$B$5:$AZ$428,16,FALSE)</f>
        <v>6327</v>
      </c>
      <c r="S223" s="12">
        <f>VLOOKUP($A223,Sheet1!$B$5:$AZ$428,17,FALSE)</f>
        <v>117625</v>
      </c>
      <c r="T223" s="12">
        <f>VLOOKUP($A223,Sheet1!$B$5:$AZ$428,18,FALSE)</f>
        <v>510</v>
      </c>
      <c r="U223" s="12">
        <f>VLOOKUP($A223,Sheet1!$B$5:$AZ$428,19,FALSE)</f>
        <v>273</v>
      </c>
      <c r="V223" s="12">
        <f>VLOOKUP($A223,Sheet1!$B$5:$AZ$428,20,FALSE)</f>
        <v>7054</v>
      </c>
      <c r="W223" s="12">
        <f>VLOOKUP($A223,Sheet1!$B$5:$AZ$428,21,FALSE)</f>
        <v>6816</v>
      </c>
      <c r="X223" s="12">
        <f>VLOOKUP($A223,Sheet1!$B$5:$AZ$428,22,FALSE)</f>
        <v>118165</v>
      </c>
      <c r="Y223" s="12">
        <f>VLOOKUP($A223,Sheet1!$B$5:$AZ$428,23,FALSE)</f>
        <v>509</v>
      </c>
      <c r="Z223" s="12">
        <f>VLOOKUP($A223,Sheet1!$B$5:$AZ$428,24,FALSE)</f>
        <v>281</v>
      </c>
      <c r="AA223" s="12">
        <f>VLOOKUP($A223,Sheet1!$B$5:$AZ$428,25,FALSE)</f>
        <v>7060</v>
      </c>
      <c r="AB223" s="12">
        <f>VLOOKUP($A223,Sheet1!$B$5:$AZ$428,26,FALSE)</f>
        <v>6973</v>
      </c>
      <c r="AC223" s="12">
        <f>VLOOKUP($A223,Sheet1!$B$5:$AZ$428,27,FALSE)</f>
        <v>119011</v>
      </c>
      <c r="AD223" s="12">
        <f>VLOOKUP($A223,Sheet1!$B$5:$AZ$428,28,FALSE)</f>
        <v>557</v>
      </c>
      <c r="AE223" s="12">
        <f>VLOOKUP($A223,Sheet1!$B$5:$AZ$428,29,FALSE)</f>
        <v>229</v>
      </c>
      <c r="AF223" s="12">
        <f>VLOOKUP($A223,Sheet1!$B$5:$AZ$428,30,FALSE)</f>
        <v>6753</v>
      </c>
      <c r="AG223" s="12">
        <f>VLOOKUP($A223,Sheet1!$B$5:$AZ$428,31,FALSE)</f>
        <v>6491</v>
      </c>
      <c r="AH223" s="12">
        <f>VLOOKUP($A223,Sheet1!$B$5:$AZ$428,32,FALSE)</f>
        <v>119429</v>
      </c>
      <c r="AI223" s="12">
        <f>VLOOKUP($A223,Sheet1!$B$5:$AZ$428,33,FALSE)</f>
        <v>490</v>
      </c>
      <c r="AJ223" s="12">
        <f>VLOOKUP($A223,Sheet1!$B$5:$AZ$428,34,FALSE)</f>
        <v>256</v>
      </c>
      <c r="AK223" s="12">
        <f>VLOOKUP($A223,Sheet1!$B$5:$AZ$428,35,FALSE)</f>
        <v>7062</v>
      </c>
      <c r="AL223" s="12">
        <f>VLOOKUP($A223,Sheet1!$B$5:$AZ$428,36,FALSE)</f>
        <v>7031</v>
      </c>
      <c r="AM223" s="12">
        <f>VLOOKUP($A223,Sheet1!$B$5:$AZ$428,37,FALSE)</f>
        <v>120293</v>
      </c>
      <c r="AN223" s="12">
        <f>VLOOKUP($A223,Sheet1!$B$5:$AZ$428,38,FALSE)</f>
        <v>503</v>
      </c>
      <c r="AO223" s="12">
        <f>VLOOKUP($A223,Sheet1!$B$5:$AZ$428,39,FALSE)</f>
        <v>296</v>
      </c>
      <c r="AP223" s="12">
        <f>VLOOKUP($A223,Sheet1!$B$5:$AZ$428,40,FALSE)</f>
        <v>7326</v>
      </c>
      <c r="AQ223" s="12">
        <f>VLOOKUP($A223,Sheet1!$B$5:$AZ$428,41,FALSE)</f>
        <v>6803</v>
      </c>
      <c r="AR223" s="12">
        <f>VLOOKUP($A223,Sheet1!$B$5:$AZ$428,42,FALSE)</f>
        <v>120750</v>
      </c>
      <c r="AS223" s="12">
        <f>VLOOKUP($A223,Sheet1!$B$5:$AZ$428,43,FALSE)</f>
        <v>471</v>
      </c>
      <c r="AT223" s="12">
        <f>VLOOKUP($A223,Sheet1!$B$5:$AZ$428,44,FALSE)</f>
        <v>368</v>
      </c>
      <c r="AU223" s="12">
        <f>VLOOKUP($A223,Sheet1!$B$5:$AZ$428,45,FALSE)</f>
        <v>7491</v>
      </c>
      <c r="AV223" s="12">
        <f>VLOOKUP($A223,Sheet1!$B$5:$AZ$428,46,FALSE)</f>
        <v>7258</v>
      </c>
      <c r="AW223" s="12">
        <f>VLOOKUP($A223,Sheet1!$B$5:$AZ$428,47,FALSE)</f>
        <v>121387</v>
      </c>
      <c r="AX223" s="12">
        <f>VLOOKUP($A223,Sheet1!$B$5:$AZ$428,48,FALSE)</f>
        <v>440</v>
      </c>
      <c r="AY223" s="12">
        <f>VLOOKUP($A223,Sheet1!$B$5:$AZ$428,49,FALSE)</f>
        <v>364</v>
      </c>
      <c r="AZ223" s="12">
        <f>VLOOKUP($A223,Sheet1!$B$5:$AZ$428,50,FALSE)</f>
        <v>6931</v>
      </c>
      <c r="BA223" s="12">
        <f>VLOOKUP($A223,Sheet1!$B$5:$AZ$428,51,FALSE)</f>
        <v>6299</v>
      </c>
      <c r="BB223" s="12">
        <f>VLOOKUP($A223,Sheet1!$B$5:$BB$428,BB$4,FALSE)</f>
        <v>0</v>
      </c>
      <c r="BC223" s="12">
        <f>VLOOKUP($A223,Sheet1!$B$5:$BB$428,BC$4,FALSE)</f>
        <v>0</v>
      </c>
      <c r="BD223" s="12" t="e">
        <f>VLOOKUP($A223,Sheet1!$B$5:$BB$428,BD$4,FALSE)</f>
        <v>#REF!</v>
      </c>
      <c r="BE223" s="12" t="e">
        <f>VLOOKUP($A223,Sheet1!$B$5:$BB$428,BE$4,FALSE)</f>
        <v>#REF!</v>
      </c>
      <c r="BF223" s="12" t="e">
        <f>VLOOKUP($A223,Sheet1!$B$5:$BB$428,BF$4,FALSE)</f>
        <v>#REF!</v>
      </c>
      <c r="BG223" s="12" t="e">
        <f>VLOOKUP($A223,Sheet1!$B$5:$BB$428,BG$4,FALSE)</f>
        <v>#REF!</v>
      </c>
      <c r="BH223" s="12" t="e">
        <f>VLOOKUP($A223,Sheet1!$B$5:$BB$428,BH$4,FALSE)</f>
        <v>#REF!</v>
      </c>
      <c r="BI223" s="12" t="e">
        <f>VLOOKUP($A223,Sheet1!$B$5:$BB$428,BI$4,FALSE)</f>
        <v>#REF!</v>
      </c>
      <c r="BJ223" s="12" t="e">
        <f>VLOOKUP($A223,Sheet1!$B$5:$BB$428,BJ$4,FALSE)</f>
        <v>#REF!</v>
      </c>
      <c r="BK223" s="12" t="e">
        <f>VLOOKUP($A223,Sheet1!$B$5:$BB$428,BK$4,FALSE)</f>
        <v>#REF!</v>
      </c>
      <c r="BL223" s="12" t="e">
        <f>VLOOKUP($A223,Sheet1!$B$5:$BB$428,BL$4,FALSE)</f>
        <v>#REF!</v>
      </c>
      <c r="BM223" s="12" t="e">
        <f>VLOOKUP($A223,Sheet1!$B$5:$BB$428,BM$4,FALSE)</f>
        <v>#REF!</v>
      </c>
      <c r="BN223" s="12" t="e">
        <f>VLOOKUP($A223,Sheet1!$B$5:$BB$428,BN$4,FALSE)</f>
        <v>#REF!</v>
      </c>
      <c r="BO223" s="12" t="e">
        <f>VLOOKUP($A223,Sheet1!$B$5:$BB$428,BO$4,FALSE)</f>
        <v>#REF!</v>
      </c>
      <c r="BP223" s="12" t="e">
        <f>VLOOKUP($A223,Sheet1!$B$5:$BB$428,BP$4,FALSE)</f>
        <v>#REF!</v>
      </c>
      <c r="BQ223" s="12" t="e">
        <f>VLOOKUP($A223,Sheet1!$B$5:$BB$428,BQ$4,FALSE)</f>
        <v>#REF!</v>
      </c>
      <c r="BR223" s="12" t="e">
        <f>VLOOKUP($A223,Sheet1!$B$5:$BB$428,BR$4,FALSE)</f>
        <v>#REF!</v>
      </c>
      <c r="BS223" s="12" t="e">
        <f>VLOOKUP($A223,Sheet1!$B$5:$BB$428,BS$4,FALSE)</f>
        <v>#REF!</v>
      </c>
      <c r="BT223" s="12" t="e">
        <f>VLOOKUP($A223,Sheet1!$B$5:$BB$428,BT$4,FALSE)</f>
        <v>#REF!</v>
      </c>
      <c r="BU223" s="12" t="e">
        <f>VLOOKUP($A223,Sheet1!$B$5:$BB$428,BU$4,FALSE)</f>
        <v>#REF!</v>
      </c>
    </row>
    <row r="224" spans="1:73" x14ac:dyDescent="0.3">
      <c r="A224" t="s">
        <v>610</v>
      </c>
      <c r="B224" t="str">
        <f>VLOOKUP(A224,classifications!A$3:C$336,3,FALSE)</f>
        <v>Predominantly Urban</v>
      </c>
      <c r="D224" s="12">
        <f>VLOOKUP($A224,Sheet1!$B$5:$AZ$428,2,FALSE)</f>
        <v>551756</v>
      </c>
      <c r="E224" s="12">
        <f>VLOOKUP($A224,Sheet1!$B$5:$AZ$428,3,FALSE)</f>
        <v>7750</v>
      </c>
      <c r="F224" s="12">
        <f>VLOOKUP($A224,Sheet1!$B$5:$AZ$428,4,FALSE)</f>
        <v>2532</v>
      </c>
      <c r="G224" s="12">
        <f>VLOOKUP($A224,Sheet1!$B$5:$AZ$428,5,FALSE)</f>
        <v>22987</v>
      </c>
      <c r="H224" s="12">
        <f>VLOOKUP($A224,Sheet1!$B$5:$AZ$428,6,FALSE)</f>
        <v>23484</v>
      </c>
      <c r="I224" s="12">
        <f>VLOOKUP($A224,Sheet1!$B$5:$AZ$428,7,FALSE)</f>
        <v>557276</v>
      </c>
      <c r="J224" s="12">
        <f>VLOOKUP($A224,Sheet1!$B$5:$AZ$428,8,FALSE)</f>
        <v>6988</v>
      </c>
      <c r="K224" s="12">
        <f>VLOOKUP($A224,Sheet1!$B$5:$AZ$428,9,FALSE)</f>
        <v>3483</v>
      </c>
      <c r="L224" s="12">
        <f>VLOOKUP($A224,Sheet1!$B$5:$AZ$428,10,FALSE)</f>
        <v>23913</v>
      </c>
      <c r="M224" s="12">
        <f>VLOOKUP($A224,Sheet1!$B$5:$AZ$428,11,FALSE)</f>
        <v>24115</v>
      </c>
      <c r="N224" s="12">
        <f>VLOOKUP($A224,Sheet1!$B$5:$AZ$428,12,FALSE)</f>
        <v>560199</v>
      </c>
      <c r="O224" s="12">
        <f>VLOOKUP($A224,Sheet1!$B$5:$AZ$428,13,FALSE)</f>
        <v>7048</v>
      </c>
      <c r="P224" s="12">
        <f>VLOOKUP($A224,Sheet1!$B$5:$AZ$428,14,FALSE)</f>
        <v>3094</v>
      </c>
      <c r="Q224" s="12">
        <f>VLOOKUP($A224,Sheet1!$B$5:$AZ$428,15,FALSE)</f>
        <v>21758</v>
      </c>
      <c r="R224" s="12">
        <f>VLOOKUP($A224,Sheet1!$B$5:$AZ$428,16,FALSE)</f>
        <v>24641</v>
      </c>
      <c r="S224" s="12">
        <f>VLOOKUP($A224,Sheet1!$B$5:$AZ$428,17,FALSE)</f>
        <v>563463</v>
      </c>
      <c r="T224" s="12">
        <f>VLOOKUP($A224,Sheet1!$B$5:$AZ$428,18,FALSE)</f>
        <v>6998</v>
      </c>
      <c r="U224" s="12">
        <f>VLOOKUP($A224,Sheet1!$B$5:$AZ$428,19,FALSE)</f>
        <v>3905</v>
      </c>
      <c r="V224" s="12">
        <f>VLOOKUP($A224,Sheet1!$B$5:$AZ$428,20,FALSE)</f>
        <v>23580</v>
      </c>
      <c r="W224" s="12">
        <f>VLOOKUP($A224,Sheet1!$B$5:$AZ$428,21,FALSE)</f>
        <v>25238</v>
      </c>
      <c r="X224" s="12">
        <f>VLOOKUP($A224,Sheet1!$B$5:$AZ$428,22,FALSE)</f>
        <v>569177</v>
      </c>
      <c r="Y224" s="12">
        <f>VLOOKUP($A224,Sheet1!$B$5:$AZ$428,23,FALSE)</f>
        <v>7828</v>
      </c>
      <c r="Z224" s="12">
        <f>VLOOKUP($A224,Sheet1!$B$5:$AZ$428,24,FALSE)</f>
        <v>2936</v>
      </c>
      <c r="AA224" s="12">
        <f>VLOOKUP($A224,Sheet1!$B$5:$AZ$428,25,FALSE)</f>
        <v>24559</v>
      </c>
      <c r="AB224" s="12">
        <f>VLOOKUP($A224,Sheet1!$B$5:$AZ$428,26,FALSE)</f>
        <v>25265</v>
      </c>
      <c r="AC224" s="12">
        <f>VLOOKUP($A224,Sheet1!$B$5:$AZ$428,27,FALSE)</f>
        <v>574050</v>
      </c>
      <c r="AD224" s="12">
        <f>VLOOKUP($A224,Sheet1!$B$5:$AZ$428,28,FALSE)</f>
        <v>7431</v>
      </c>
      <c r="AE224" s="12">
        <f>VLOOKUP($A224,Sheet1!$B$5:$AZ$428,29,FALSE)</f>
        <v>3498</v>
      </c>
      <c r="AF224" s="12">
        <f>VLOOKUP($A224,Sheet1!$B$5:$AZ$428,30,FALSE)</f>
        <v>24229</v>
      </c>
      <c r="AG224" s="12">
        <f>VLOOKUP($A224,Sheet1!$B$5:$AZ$428,31,FALSE)</f>
        <v>25029</v>
      </c>
      <c r="AH224" s="12">
        <f>VLOOKUP($A224,Sheet1!$B$5:$AZ$428,32,FALSE)</f>
        <v>577789</v>
      </c>
      <c r="AI224" s="12">
        <f>VLOOKUP($A224,Sheet1!$B$5:$AZ$428,33,FALSE)</f>
        <v>6859</v>
      </c>
      <c r="AJ224" s="12">
        <f>VLOOKUP($A224,Sheet1!$B$5:$AZ$428,34,FALSE)</f>
        <v>3250</v>
      </c>
      <c r="AK224" s="12">
        <f>VLOOKUP($A224,Sheet1!$B$5:$AZ$428,35,FALSE)</f>
        <v>28856</v>
      </c>
      <c r="AL224" s="12">
        <f>VLOOKUP($A224,Sheet1!$B$5:$AZ$428,36,FALSE)</f>
        <v>30127</v>
      </c>
      <c r="AM224" s="12">
        <f>VLOOKUP($A224,Sheet1!$B$5:$AZ$428,37,FALSE)</f>
        <v>582506</v>
      </c>
      <c r="AN224" s="12">
        <f>VLOOKUP($A224,Sheet1!$B$5:$AZ$428,38,FALSE)</f>
        <v>7429</v>
      </c>
      <c r="AO224" s="12">
        <f>VLOOKUP($A224,Sheet1!$B$5:$AZ$428,39,FALSE)</f>
        <v>3192</v>
      </c>
      <c r="AP224" s="12">
        <f>VLOOKUP($A224,Sheet1!$B$5:$AZ$428,40,FALSE)</f>
        <v>30090</v>
      </c>
      <c r="AQ224" s="12">
        <f>VLOOKUP($A224,Sheet1!$B$5:$AZ$428,41,FALSE)</f>
        <v>30804</v>
      </c>
      <c r="AR224" s="12">
        <f>VLOOKUP($A224,Sheet1!$B$5:$AZ$428,42,FALSE)</f>
        <v>584853</v>
      </c>
      <c r="AS224" s="12">
        <f>VLOOKUP($A224,Sheet1!$B$5:$AZ$428,43,FALSE)</f>
        <v>7882</v>
      </c>
      <c r="AT224" s="12">
        <f>VLOOKUP($A224,Sheet1!$B$5:$AZ$428,44,FALSE)</f>
        <v>3950</v>
      </c>
      <c r="AU224" s="12">
        <f>VLOOKUP($A224,Sheet1!$B$5:$AZ$428,45,FALSE)</f>
        <v>29748</v>
      </c>
      <c r="AV224" s="12">
        <f>VLOOKUP($A224,Sheet1!$B$5:$AZ$428,46,FALSE)</f>
        <v>32319</v>
      </c>
      <c r="AW224" s="12">
        <f>VLOOKUP($A224,Sheet1!$B$5:$AZ$428,47,FALSE)</f>
        <v>589214</v>
      </c>
      <c r="AX224" s="12">
        <f>VLOOKUP($A224,Sheet1!$B$5:$AZ$428,48,FALSE)</f>
        <v>9019</v>
      </c>
      <c r="AY224" s="12">
        <f>VLOOKUP($A224,Sheet1!$B$5:$AZ$428,49,FALSE)</f>
        <v>3238</v>
      </c>
      <c r="AZ224" s="12">
        <f>VLOOKUP($A224,Sheet1!$B$5:$AZ$428,50,FALSE)</f>
        <v>27444</v>
      </c>
      <c r="BA224" s="12">
        <f>VLOOKUP($A224,Sheet1!$B$5:$AZ$428,51,FALSE)</f>
        <v>29199</v>
      </c>
      <c r="BB224" s="12">
        <f>VLOOKUP($A224,Sheet1!$B$5:$BB$428,BB$4,FALSE)</f>
        <v>0</v>
      </c>
      <c r="BC224" s="12">
        <f>VLOOKUP($A224,Sheet1!$B$5:$BB$428,BC$4,FALSE)</f>
        <v>0</v>
      </c>
      <c r="BD224" s="12" t="e">
        <f>VLOOKUP($A224,Sheet1!$B$5:$BB$428,BD$4,FALSE)</f>
        <v>#REF!</v>
      </c>
      <c r="BE224" s="12" t="e">
        <f>VLOOKUP($A224,Sheet1!$B$5:$BB$428,BE$4,FALSE)</f>
        <v>#REF!</v>
      </c>
      <c r="BF224" s="12" t="e">
        <f>VLOOKUP($A224,Sheet1!$B$5:$BB$428,BF$4,FALSE)</f>
        <v>#REF!</v>
      </c>
      <c r="BG224" s="12" t="e">
        <f>VLOOKUP($A224,Sheet1!$B$5:$BB$428,BG$4,FALSE)</f>
        <v>#REF!</v>
      </c>
      <c r="BH224" s="12" t="e">
        <f>VLOOKUP($A224,Sheet1!$B$5:$BB$428,BH$4,FALSE)</f>
        <v>#REF!</v>
      </c>
      <c r="BI224" s="12" t="e">
        <f>VLOOKUP($A224,Sheet1!$B$5:$BB$428,BI$4,FALSE)</f>
        <v>#REF!</v>
      </c>
      <c r="BJ224" s="12" t="e">
        <f>VLOOKUP($A224,Sheet1!$B$5:$BB$428,BJ$4,FALSE)</f>
        <v>#REF!</v>
      </c>
      <c r="BK224" s="12" t="e">
        <f>VLOOKUP($A224,Sheet1!$B$5:$BB$428,BK$4,FALSE)</f>
        <v>#REF!</v>
      </c>
      <c r="BL224" s="12" t="e">
        <f>VLOOKUP($A224,Sheet1!$B$5:$BB$428,BL$4,FALSE)</f>
        <v>#REF!</v>
      </c>
      <c r="BM224" s="12" t="e">
        <f>VLOOKUP($A224,Sheet1!$B$5:$BB$428,BM$4,FALSE)</f>
        <v>#REF!</v>
      </c>
      <c r="BN224" s="12" t="e">
        <f>VLOOKUP($A224,Sheet1!$B$5:$BB$428,BN$4,FALSE)</f>
        <v>#REF!</v>
      </c>
      <c r="BO224" s="12" t="e">
        <f>VLOOKUP($A224,Sheet1!$B$5:$BB$428,BO$4,FALSE)</f>
        <v>#REF!</v>
      </c>
      <c r="BP224" s="12" t="e">
        <f>VLOOKUP($A224,Sheet1!$B$5:$BB$428,BP$4,FALSE)</f>
        <v>#REF!</v>
      </c>
      <c r="BQ224" s="12" t="e">
        <f>VLOOKUP($A224,Sheet1!$B$5:$BB$428,BQ$4,FALSE)</f>
        <v>#REF!</v>
      </c>
      <c r="BR224" s="12" t="e">
        <f>VLOOKUP($A224,Sheet1!$B$5:$BB$428,BR$4,FALSE)</f>
        <v>#REF!</v>
      </c>
      <c r="BS224" s="12" t="e">
        <f>VLOOKUP($A224,Sheet1!$B$5:$BB$428,BS$4,FALSE)</f>
        <v>#REF!</v>
      </c>
      <c r="BT224" s="12" t="e">
        <f>VLOOKUP($A224,Sheet1!$B$5:$BB$428,BT$4,FALSE)</f>
        <v>#REF!</v>
      </c>
      <c r="BU224" s="12" t="e">
        <f>VLOOKUP($A224,Sheet1!$B$5:$BB$428,BU$4,FALSE)</f>
        <v>#REF!</v>
      </c>
    </row>
    <row r="225" spans="1:73" x14ac:dyDescent="0.3">
      <c r="A225" t="s">
        <v>832</v>
      </c>
      <c r="B225" t="str">
        <f>VLOOKUP(A225,classifications!A$3:C$336,3,FALSE)</f>
        <v>Urban with Significant Rural</v>
      </c>
      <c r="D225" s="12">
        <f>VLOOKUP($A225,Sheet1!$B$5:$AZ$428,2,FALSE)</f>
        <v>108199</v>
      </c>
      <c r="E225" s="12">
        <f>VLOOKUP($A225,Sheet1!$B$5:$AZ$428,3,FALSE)</f>
        <v>542</v>
      </c>
      <c r="F225" s="12">
        <f>VLOOKUP($A225,Sheet1!$B$5:$AZ$428,4,FALSE)</f>
        <v>398</v>
      </c>
      <c r="G225" s="12">
        <f>VLOOKUP($A225,Sheet1!$B$5:$AZ$428,5,FALSE)</f>
        <v>4656</v>
      </c>
      <c r="H225" s="12">
        <f>VLOOKUP($A225,Sheet1!$B$5:$AZ$428,6,FALSE)</f>
        <v>4259</v>
      </c>
      <c r="I225" s="12">
        <f>VLOOKUP($A225,Sheet1!$B$5:$AZ$428,7,FALSE)</f>
        <v>108611</v>
      </c>
      <c r="J225" s="12">
        <f>VLOOKUP($A225,Sheet1!$B$5:$AZ$428,8,FALSE)</f>
        <v>394</v>
      </c>
      <c r="K225" s="12">
        <f>VLOOKUP($A225,Sheet1!$B$5:$AZ$428,9,FALSE)</f>
        <v>302</v>
      </c>
      <c r="L225" s="12">
        <f>VLOOKUP($A225,Sheet1!$B$5:$AZ$428,10,FALSE)</f>
        <v>5020</v>
      </c>
      <c r="M225" s="12">
        <f>VLOOKUP($A225,Sheet1!$B$5:$AZ$428,11,FALSE)</f>
        <v>4700</v>
      </c>
      <c r="N225" s="12">
        <f>VLOOKUP($A225,Sheet1!$B$5:$AZ$428,12,FALSE)</f>
        <v>108767</v>
      </c>
      <c r="O225" s="12">
        <f>VLOOKUP($A225,Sheet1!$B$5:$AZ$428,13,FALSE)</f>
        <v>310</v>
      </c>
      <c r="P225" s="12">
        <f>VLOOKUP($A225,Sheet1!$B$5:$AZ$428,14,FALSE)</f>
        <v>235</v>
      </c>
      <c r="Q225" s="12">
        <f>VLOOKUP($A225,Sheet1!$B$5:$AZ$428,15,FALSE)</f>
        <v>4853</v>
      </c>
      <c r="R225" s="12">
        <f>VLOOKUP($A225,Sheet1!$B$5:$AZ$428,16,FALSE)</f>
        <v>4684</v>
      </c>
      <c r="S225" s="12">
        <f>VLOOKUP($A225,Sheet1!$B$5:$AZ$428,17,FALSE)</f>
        <v>109324</v>
      </c>
      <c r="T225" s="12">
        <f>VLOOKUP($A225,Sheet1!$B$5:$AZ$428,18,FALSE)</f>
        <v>388</v>
      </c>
      <c r="U225" s="12">
        <f>VLOOKUP($A225,Sheet1!$B$5:$AZ$428,19,FALSE)</f>
        <v>209</v>
      </c>
      <c r="V225" s="12">
        <f>VLOOKUP($A225,Sheet1!$B$5:$AZ$428,20,FALSE)</f>
        <v>5347</v>
      </c>
      <c r="W225" s="12">
        <f>VLOOKUP($A225,Sheet1!$B$5:$AZ$428,21,FALSE)</f>
        <v>4890</v>
      </c>
      <c r="X225" s="12">
        <f>VLOOKUP($A225,Sheet1!$B$5:$AZ$428,22,FALSE)</f>
        <v>109838</v>
      </c>
      <c r="Y225" s="12">
        <f>VLOOKUP($A225,Sheet1!$B$5:$AZ$428,23,FALSE)</f>
        <v>390</v>
      </c>
      <c r="Z225" s="12">
        <f>VLOOKUP($A225,Sheet1!$B$5:$AZ$428,24,FALSE)</f>
        <v>219</v>
      </c>
      <c r="AA225" s="12">
        <f>VLOOKUP($A225,Sheet1!$B$5:$AZ$428,25,FALSE)</f>
        <v>5284</v>
      </c>
      <c r="AB225" s="12">
        <f>VLOOKUP($A225,Sheet1!$B$5:$AZ$428,26,FALSE)</f>
        <v>4552</v>
      </c>
      <c r="AC225" s="12">
        <f>VLOOKUP($A225,Sheet1!$B$5:$AZ$428,27,FALSE)</f>
        <v>111024</v>
      </c>
      <c r="AD225" s="12">
        <f>VLOOKUP($A225,Sheet1!$B$5:$AZ$428,28,FALSE)</f>
        <v>395</v>
      </c>
      <c r="AE225" s="12">
        <f>VLOOKUP($A225,Sheet1!$B$5:$AZ$428,29,FALSE)</f>
        <v>195</v>
      </c>
      <c r="AF225" s="12">
        <f>VLOOKUP($A225,Sheet1!$B$5:$AZ$428,30,FALSE)</f>
        <v>5458</v>
      </c>
      <c r="AG225" s="12">
        <f>VLOOKUP($A225,Sheet1!$B$5:$AZ$428,31,FALSE)</f>
        <v>4340</v>
      </c>
      <c r="AH225" s="12">
        <f>VLOOKUP($A225,Sheet1!$B$5:$AZ$428,32,FALSE)</f>
        <v>111427</v>
      </c>
      <c r="AI225" s="12">
        <f>VLOOKUP($A225,Sheet1!$B$5:$AZ$428,33,FALSE)</f>
        <v>369</v>
      </c>
      <c r="AJ225" s="12">
        <f>VLOOKUP($A225,Sheet1!$B$5:$AZ$428,34,FALSE)</f>
        <v>172</v>
      </c>
      <c r="AK225" s="12">
        <f>VLOOKUP($A225,Sheet1!$B$5:$AZ$428,35,FALSE)</f>
        <v>5070</v>
      </c>
      <c r="AL225" s="12">
        <f>VLOOKUP($A225,Sheet1!$B$5:$AZ$428,36,FALSE)</f>
        <v>4699</v>
      </c>
      <c r="AM225" s="12">
        <f>VLOOKUP($A225,Sheet1!$B$5:$AZ$428,37,FALSE)</f>
        <v>112578</v>
      </c>
      <c r="AN225" s="12">
        <f>VLOOKUP($A225,Sheet1!$B$5:$AZ$428,38,FALSE)</f>
        <v>394</v>
      </c>
      <c r="AO225" s="12">
        <f>VLOOKUP($A225,Sheet1!$B$5:$AZ$428,39,FALSE)</f>
        <v>176</v>
      </c>
      <c r="AP225" s="12">
        <f>VLOOKUP($A225,Sheet1!$B$5:$AZ$428,40,FALSE)</f>
        <v>5697</v>
      </c>
      <c r="AQ225" s="12">
        <f>VLOOKUP($A225,Sheet1!$B$5:$AZ$428,41,FALSE)</f>
        <v>4467</v>
      </c>
      <c r="AR225" s="12">
        <f>VLOOKUP($A225,Sheet1!$B$5:$AZ$428,42,FALSE)</f>
        <v>112996</v>
      </c>
      <c r="AS225" s="12">
        <f>VLOOKUP($A225,Sheet1!$B$5:$AZ$428,43,FALSE)</f>
        <v>343</v>
      </c>
      <c r="AT225" s="12">
        <f>VLOOKUP($A225,Sheet1!$B$5:$AZ$428,44,FALSE)</f>
        <v>183</v>
      </c>
      <c r="AU225" s="12">
        <f>VLOOKUP($A225,Sheet1!$B$5:$AZ$428,45,FALSE)</f>
        <v>5472</v>
      </c>
      <c r="AV225" s="12">
        <f>VLOOKUP($A225,Sheet1!$B$5:$AZ$428,46,FALSE)</f>
        <v>4791</v>
      </c>
      <c r="AW225" s="12">
        <f>VLOOKUP($A225,Sheet1!$B$5:$AZ$428,47,FALSE)</f>
        <v>113320</v>
      </c>
      <c r="AX225" s="12">
        <f>VLOOKUP($A225,Sheet1!$B$5:$AZ$428,48,FALSE)</f>
        <v>335</v>
      </c>
      <c r="AY225" s="12">
        <f>VLOOKUP($A225,Sheet1!$B$5:$AZ$428,49,FALSE)</f>
        <v>179</v>
      </c>
      <c r="AZ225" s="12">
        <f>VLOOKUP($A225,Sheet1!$B$5:$AZ$428,50,FALSE)</f>
        <v>4629</v>
      </c>
      <c r="BA225" s="12">
        <f>VLOOKUP($A225,Sheet1!$B$5:$AZ$428,51,FALSE)</f>
        <v>4113</v>
      </c>
      <c r="BB225" s="12">
        <f>VLOOKUP($A225,Sheet1!$B$5:$BB$428,BB$4,FALSE)</f>
        <v>0</v>
      </c>
      <c r="BC225" s="12">
        <f>VLOOKUP($A225,Sheet1!$B$5:$BB$428,BC$4,FALSE)</f>
        <v>0</v>
      </c>
      <c r="BD225" s="12" t="e">
        <f>VLOOKUP($A225,Sheet1!$B$5:$BB$428,BD$4,FALSE)</f>
        <v>#REF!</v>
      </c>
      <c r="BE225" s="12" t="e">
        <f>VLOOKUP($A225,Sheet1!$B$5:$BB$428,BE$4,FALSE)</f>
        <v>#REF!</v>
      </c>
      <c r="BF225" s="12" t="e">
        <f>VLOOKUP($A225,Sheet1!$B$5:$BB$428,BF$4,FALSE)</f>
        <v>#REF!</v>
      </c>
      <c r="BG225" s="12" t="e">
        <f>VLOOKUP($A225,Sheet1!$B$5:$BB$428,BG$4,FALSE)</f>
        <v>#REF!</v>
      </c>
      <c r="BH225" s="12" t="e">
        <f>VLOOKUP($A225,Sheet1!$B$5:$BB$428,BH$4,FALSE)</f>
        <v>#REF!</v>
      </c>
      <c r="BI225" s="12" t="e">
        <f>VLOOKUP($A225,Sheet1!$B$5:$BB$428,BI$4,FALSE)</f>
        <v>#REF!</v>
      </c>
      <c r="BJ225" s="12" t="e">
        <f>VLOOKUP($A225,Sheet1!$B$5:$BB$428,BJ$4,FALSE)</f>
        <v>#REF!</v>
      </c>
      <c r="BK225" s="12" t="e">
        <f>VLOOKUP($A225,Sheet1!$B$5:$BB$428,BK$4,FALSE)</f>
        <v>#REF!</v>
      </c>
      <c r="BL225" s="12" t="e">
        <f>VLOOKUP($A225,Sheet1!$B$5:$BB$428,BL$4,FALSE)</f>
        <v>#REF!</v>
      </c>
      <c r="BM225" s="12" t="e">
        <f>VLOOKUP($A225,Sheet1!$B$5:$BB$428,BM$4,FALSE)</f>
        <v>#REF!</v>
      </c>
      <c r="BN225" s="12" t="e">
        <f>VLOOKUP($A225,Sheet1!$B$5:$BB$428,BN$4,FALSE)</f>
        <v>#REF!</v>
      </c>
      <c r="BO225" s="12" t="e">
        <f>VLOOKUP($A225,Sheet1!$B$5:$BB$428,BO$4,FALSE)</f>
        <v>#REF!</v>
      </c>
      <c r="BP225" s="12" t="e">
        <f>VLOOKUP($A225,Sheet1!$B$5:$BB$428,BP$4,FALSE)</f>
        <v>#REF!</v>
      </c>
      <c r="BQ225" s="12" t="e">
        <f>VLOOKUP($A225,Sheet1!$B$5:$BB$428,BQ$4,FALSE)</f>
        <v>#REF!</v>
      </c>
      <c r="BR225" s="12" t="e">
        <f>VLOOKUP($A225,Sheet1!$B$5:$BB$428,BR$4,FALSE)</f>
        <v>#REF!</v>
      </c>
      <c r="BS225" s="12" t="e">
        <f>VLOOKUP($A225,Sheet1!$B$5:$BB$428,BS$4,FALSE)</f>
        <v>#REF!</v>
      </c>
      <c r="BT225" s="12" t="e">
        <f>VLOOKUP($A225,Sheet1!$B$5:$BB$428,BT$4,FALSE)</f>
        <v>#REF!</v>
      </c>
      <c r="BU225" s="12" t="e">
        <f>VLOOKUP($A225,Sheet1!$B$5:$BB$428,BU$4,FALSE)</f>
        <v>#REF!</v>
      </c>
    </row>
    <row r="226" spans="1:73" x14ac:dyDescent="0.3">
      <c r="A226" t="s">
        <v>615</v>
      </c>
      <c r="B226" t="str">
        <f>VLOOKUP(A226,classifications!A$3:C$336,3,FALSE)</f>
        <v>Predominantly Rural</v>
      </c>
      <c r="D226" s="12">
        <f>VLOOKUP($A226,Sheet1!$B$5:$AZ$428,2,FALSE)</f>
        <v>307108</v>
      </c>
      <c r="E226" s="12">
        <f>VLOOKUP($A226,Sheet1!$B$5:$AZ$428,3,FALSE)</f>
        <v>1015</v>
      </c>
      <c r="F226" s="12">
        <f>VLOOKUP($A226,Sheet1!$B$5:$AZ$428,4,FALSE)</f>
        <v>785</v>
      </c>
      <c r="G226" s="12">
        <f>VLOOKUP($A226,Sheet1!$B$5:$AZ$428,5,FALSE)</f>
        <v>11046</v>
      </c>
      <c r="H226" s="12">
        <f>VLOOKUP($A226,Sheet1!$B$5:$AZ$428,6,FALSE)</f>
        <v>9769</v>
      </c>
      <c r="I226" s="12">
        <f>VLOOKUP($A226,Sheet1!$B$5:$AZ$428,7,FALSE)</f>
        <v>308416</v>
      </c>
      <c r="J226" s="12">
        <f>VLOOKUP($A226,Sheet1!$B$5:$AZ$428,8,FALSE)</f>
        <v>856</v>
      </c>
      <c r="K226" s="12">
        <f>VLOOKUP($A226,Sheet1!$B$5:$AZ$428,9,FALSE)</f>
        <v>627</v>
      </c>
      <c r="L226" s="12">
        <f>VLOOKUP($A226,Sheet1!$B$5:$AZ$428,10,FALSE)</f>
        <v>11473</v>
      </c>
      <c r="M226" s="12">
        <f>VLOOKUP($A226,Sheet1!$B$5:$AZ$428,11,FALSE)</f>
        <v>10571</v>
      </c>
      <c r="N226" s="12">
        <f>VLOOKUP($A226,Sheet1!$B$5:$AZ$428,12,FALSE)</f>
        <v>309085</v>
      </c>
      <c r="O226" s="12">
        <f>VLOOKUP($A226,Sheet1!$B$5:$AZ$428,13,FALSE)</f>
        <v>789</v>
      </c>
      <c r="P226" s="12">
        <f>VLOOKUP($A226,Sheet1!$B$5:$AZ$428,14,FALSE)</f>
        <v>762</v>
      </c>
      <c r="Q226" s="12">
        <f>VLOOKUP($A226,Sheet1!$B$5:$AZ$428,15,FALSE)</f>
        <v>11373</v>
      </c>
      <c r="R226" s="12">
        <f>VLOOKUP($A226,Sheet1!$B$5:$AZ$428,16,FALSE)</f>
        <v>10057</v>
      </c>
      <c r="S226" s="12">
        <f>VLOOKUP($A226,Sheet1!$B$5:$AZ$428,17,FALSE)</f>
        <v>310774</v>
      </c>
      <c r="T226" s="12">
        <f>VLOOKUP($A226,Sheet1!$B$5:$AZ$428,18,FALSE)</f>
        <v>984</v>
      </c>
      <c r="U226" s="12">
        <f>VLOOKUP($A226,Sheet1!$B$5:$AZ$428,19,FALSE)</f>
        <v>757</v>
      </c>
      <c r="V226" s="12">
        <f>VLOOKUP($A226,Sheet1!$B$5:$AZ$428,20,FALSE)</f>
        <v>12421</v>
      </c>
      <c r="W226" s="12">
        <f>VLOOKUP($A226,Sheet1!$B$5:$AZ$428,21,FALSE)</f>
        <v>10720</v>
      </c>
      <c r="X226" s="12">
        <f>VLOOKUP($A226,Sheet1!$B$5:$AZ$428,22,FALSE)</f>
        <v>312227</v>
      </c>
      <c r="Y226" s="12">
        <f>VLOOKUP($A226,Sheet1!$B$5:$AZ$428,23,FALSE)</f>
        <v>1092</v>
      </c>
      <c r="Z226" s="12">
        <f>VLOOKUP($A226,Sheet1!$B$5:$AZ$428,24,FALSE)</f>
        <v>781</v>
      </c>
      <c r="AA226" s="12">
        <f>VLOOKUP($A226,Sheet1!$B$5:$AZ$428,25,FALSE)</f>
        <v>12074</v>
      </c>
      <c r="AB226" s="12">
        <f>VLOOKUP($A226,Sheet1!$B$5:$AZ$428,26,FALSE)</f>
        <v>10624</v>
      </c>
      <c r="AC226" s="12">
        <f>VLOOKUP($A226,Sheet1!$B$5:$AZ$428,27,FALSE)</f>
        <v>314392</v>
      </c>
      <c r="AD226" s="12">
        <f>VLOOKUP($A226,Sheet1!$B$5:$AZ$428,28,FALSE)</f>
        <v>1126</v>
      </c>
      <c r="AE226" s="12">
        <f>VLOOKUP($A226,Sheet1!$B$5:$AZ$428,29,FALSE)</f>
        <v>644</v>
      </c>
      <c r="AF226" s="12">
        <f>VLOOKUP($A226,Sheet1!$B$5:$AZ$428,30,FALSE)</f>
        <v>12126</v>
      </c>
      <c r="AG226" s="12">
        <f>VLOOKUP($A226,Sheet1!$B$5:$AZ$428,31,FALSE)</f>
        <v>10134</v>
      </c>
      <c r="AH226" s="12">
        <f>VLOOKUP($A226,Sheet1!$B$5:$AZ$428,32,FALSE)</f>
        <v>317459</v>
      </c>
      <c r="AI226" s="12">
        <f>VLOOKUP($A226,Sheet1!$B$5:$AZ$428,33,FALSE)</f>
        <v>979</v>
      </c>
      <c r="AJ226" s="12">
        <f>VLOOKUP($A226,Sheet1!$B$5:$AZ$428,34,FALSE)</f>
        <v>559</v>
      </c>
      <c r="AK226" s="12">
        <f>VLOOKUP($A226,Sheet1!$B$5:$AZ$428,35,FALSE)</f>
        <v>14931</v>
      </c>
      <c r="AL226" s="12">
        <f>VLOOKUP($A226,Sheet1!$B$5:$AZ$428,36,FALSE)</f>
        <v>11668</v>
      </c>
      <c r="AM226" s="12">
        <f>VLOOKUP($A226,Sheet1!$B$5:$AZ$428,37,FALSE)</f>
        <v>320274</v>
      </c>
      <c r="AN226" s="12">
        <f>VLOOKUP($A226,Sheet1!$B$5:$AZ$428,38,FALSE)</f>
        <v>1363</v>
      </c>
      <c r="AO226" s="12">
        <f>VLOOKUP($A226,Sheet1!$B$5:$AZ$428,39,FALSE)</f>
        <v>911</v>
      </c>
      <c r="AP226" s="12">
        <f>VLOOKUP($A226,Sheet1!$B$5:$AZ$428,40,FALSE)</f>
        <v>14711</v>
      </c>
      <c r="AQ226" s="12">
        <f>VLOOKUP($A226,Sheet1!$B$5:$AZ$428,41,FALSE)</f>
        <v>11439</v>
      </c>
      <c r="AR226" s="12">
        <f>VLOOKUP($A226,Sheet1!$B$5:$AZ$428,42,FALSE)</f>
        <v>323136</v>
      </c>
      <c r="AS226" s="12">
        <f>VLOOKUP($A226,Sheet1!$B$5:$AZ$428,43,FALSE)</f>
        <v>1241</v>
      </c>
      <c r="AT226" s="12">
        <f>VLOOKUP($A226,Sheet1!$B$5:$AZ$428,44,FALSE)</f>
        <v>937</v>
      </c>
      <c r="AU226" s="12">
        <f>VLOOKUP($A226,Sheet1!$B$5:$AZ$428,45,FALSE)</f>
        <v>15087</v>
      </c>
      <c r="AV226" s="12">
        <f>VLOOKUP($A226,Sheet1!$B$5:$AZ$428,46,FALSE)</f>
        <v>11688</v>
      </c>
      <c r="AW226" s="12">
        <f>VLOOKUP($A226,Sheet1!$B$5:$AZ$428,47,FALSE)</f>
        <v>325415</v>
      </c>
      <c r="AX226" s="12">
        <f>VLOOKUP($A226,Sheet1!$B$5:$AZ$428,48,FALSE)</f>
        <v>1242</v>
      </c>
      <c r="AY226" s="12">
        <f>VLOOKUP($A226,Sheet1!$B$5:$AZ$428,49,FALSE)</f>
        <v>658</v>
      </c>
      <c r="AZ226" s="12">
        <f>VLOOKUP($A226,Sheet1!$B$5:$AZ$428,50,FALSE)</f>
        <v>13053</v>
      </c>
      <c r="BA226" s="12">
        <f>VLOOKUP($A226,Sheet1!$B$5:$AZ$428,51,FALSE)</f>
        <v>10167</v>
      </c>
      <c r="BB226" s="12">
        <f>VLOOKUP($A226,Sheet1!$B$5:$BB$428,BB$4,FALSE)</f>
        <v>0</v>
      </c>
      <c r="BC226" s="12">
        <f>VLOOKUP($A226,Sheet1!$B$5:$BB$428,BC$4,FALSE)</f>
        <v>0</v>
      </c>
      <c r="BD226" s="12" t="e">
        <f>VLOOKUP($A226,Sheet1!$B$5:$BB$428,BD$4,FALSE)</f>
        <v>#REF!</v>
      </c>
      <c r="BE226" s="12" t="e">
        <f>VLOOKUP($A226,Sheet1!$B$5:$BB$428,BE$4,FALSE)</f>
        <v>#REF!</v>
      </c>
      <c r="BF226" s="12" t="e">
        <f>VLOOKUP($A226,Sheet1!$B$5:$BB$428,BF$4,FALSE)</f>
        <v>#REF!</v>
      </c>
      <c r="BG226" s="12" t="e">
        <f>VLOOKUP($A226,Sheet1!$B$5:$BB$428,BG$4,FALSE)</f>
        <v>#REF!</v>
      </c>
      <c r="BH226" s="12" t="e">
        <f>VLOOKUP($A226,Sheet1!$B$5:$BB$428,BH$4,FALSE)</f>
        <v>#REF!</v>
      </c>
      <c r="BI226" s="12" t="e">
        <f>VLOOKUP($A226,Sheet1!$B$5:$BB$428,BI$4,FALSE)</f>
        <v>#REF!</v>
      </c>
      <c r="BJ226" s="12" t="e">
        <f>VLOOKUP($A226,Sheet1!$B$5:$BB$428,BJ$4,FALSE)</f>
        <v>#REF!</v>
      </c>
      <c r="BK226" s="12" t="e">
        <f>VLOOKUP($A226,Sheet1!$B$5:$BB$428,BK$4,FALSE)</f>
        <v>#REF!</v>
      </c>
      <c r="BL226" s="12" t="e">
        <f>VLOOKUP($A226,Sheet1!$B$5:$BB$428,BL$4,FALSE)</f>
        <v>#REF!</v>
      </c>
      <c r="BM226" s="12" t="e">
        <f>VLOOKUP($A226,Sheet1!$B$5:$BB$428,BM$4,FALSE)</f>
        <v>#REF!</v>
      </c>
      <c r="BN226" s="12" t="e">
        <f>VLOOKUP($A226,Sheet1!$B$5:$BB$428,BN$4,FALSE)</f>
        <v>#REF!</v>
      </c>
      <c r="BO226" s="12" t="e">
        <f>VLOOKUP($A226,Sheet1!$B$5:$BB$428,BO$4,FALSE)</f>
        <v>#REF!</v>
      </c>
      <c r="BP226" s="12" t="e">
        <f>VLOOKUP($A226,Sheet1!$B$5:$BB$428,BP$4,FALSE)</f>
        <v>#REF!</v>
      </c>
      <c r="BQ226" s="12" t="e">
        <f>VLOOKUP($A226,Sheet1!$B$5:$BB$428,BQ$4,FALSE)</f>
        <v>#REF!</v>
      </c>
      <c r="BR226" s="12" t="e">
        <f>VLOOKUP($A226,Sheet1!$B$5:$BB$428,BR$4,FALSE)</f>
        <v>#REF!</v>
      </c>
      <c r="BS226" s="12" t="e">
        <f>VLOOKUP($A226,Sheet1!$B$5:$BB$428,BS$4,FALSE)</f>
        <v>#REF!</v>
      </c>
      <c r="BT226" s="12" t="e">
        <f>VLOOKUP($A226,Sheet1!$B$5:$BB$428,BT$4,FALSE)</f>
        <v>#REF!</v>
      </c>
      <c r="BU226" s="12" t="e">
        <f>VLOOKUP($A226,Sheet1!$B$5:$BB$428,BU$4,FALSE)</f>
        <v>#REF!</v>
      </c>
    </row>
    <row r="227" spans="1:73" x14ac:dyDescent="0.3">
      <c r="A227" t="s">
        <v>617</v>
      </c>
      <c r="B227" t="str">
        <f>VLOOKUP(A227,classifications!A$3:C$336,3,FALSE)</f>
        <v>Predominantly Urban</v>
      </c>
      <c r="D227" s="12">
        <f>VLOOKUP($A227,Sheet1!$B$5:$AZ$428,2,FALSE)</f>
        <v>140713</v>
      </c>
      <c r="E227" s="12">
        <f>VLOOKUP($A227,Sheet1!$B$5:$AZ$428,3,FALSE)</f>
        <v>2329</v>
      </c>
      <c r="F227" s="12">
        <f>VLOOKUP($A227,Sheet1!$B$5:$AZ$428,4,FALSE)</f>
        <v>1575</v>
      </c>
      <c r="G227" s="12">
        <f>VLOOKUP($A227,Sheet1!$B$5:$AZ$428,5,FALSE)</f>
        <v>5894</v>
      </c>
      <c r="H227" s="12">
        <f>VLOOKUP($A227,Sheet1!$B$5:$AZ$428,6,FALSE)</f>
        <v>6410</v>
      </c>
      <c r="I227" s="12">
        <f>VLOOKUP($A227,Sheet1!$B$5:$AZ$428,7,FALSE)</f>
        <v>141820</v>
      </c>
      <c r="J227" s="12">
        <f>VLOOKUP($A227,Sheet1!$B$5:$AZ$428,8,FALSE)</f>
        <v>1539</v>
      </c>
      <c r="K227" s="12">
        <f>VLOOKUP($A227,Sheet1!$B$5:$AZ$428,9,FALSE)</f>
        <v>1126</v>
      </c>
      <c r="L227" s="12">
        <f>VLOOKUP($A227,Sheet1!$B$5:$AZ$428,10,FALSE)</f>
        <v>6160</v>
      </c>
      <c r="M227" s="12">
        <f>VLOOKUP($A227,Sheet1!$B$5:$AZ$428,11,FALSE)</f>
        <v>7417</v>
      </c>
      <c r="N227" s="12">
        <f>VLOOKUP($A227,Sheet1!$B$5:$AZ$428,12,FALSE)</f>
        <v>142672</v>
      </c>
      <c r="O227" s="12">
        <f>VLOOKUP($A227,Sheet1!$B$5:$AZ$428,13,FALSE)</f>
        <v>1456</v>
      </c>
      <c r="P227" s="12">
        <f>VLOOKUP($A227,Sheet1!$B$5:$AZ$428,14,FALSE)</f>
        <v>1131</v>
      </c>
      <c r="Q227" s="12">
        <f>VLOOKUP($A227,Sheet1!$B$5:$AZ$428,15,FALSE)</f>
        <v>5926</v>
      </c>
      <c r="R227" s="12">
        <f>VLOOKUP($A227,Sheet1!$B$5:$AZ$428,16,FALSE)</f>
        <v>7285</v>
      </c>
      <c r="S227" s="12">
        <f>VLOOKUP($A227,Sheet1!$B$5:$AZ$428,17,FALSE)</f>
        <v>144340</v>
      </c>
      <c r="T227" s="12">
        <f>VLOOKUP($A227,Sheet1!$B$5:$AZ$428,18,FALSE)</f>
        <v>1903</v>
      </c>
      <c r="U227" s="12">
        <f>VLOOKUP($A227,Sheet1!$B$5:$AZ$428,19,FALSE)</f>
        <v>800</v>
      </c>
      <c r="V227" s="12">
        <f>VLOOKUP($A227,Sheet1!$B$5:$AZ$428,20,FALSE)</f>
        <v>6434</v>
      </c>
      <c r="W227" s="12">
        <f>VLOOKUP($A227,Sheet1!$B$5:$AZ$428,21,FALSE)</f>
        <v>7742</v>
      </c>
      <c r="X227" s="12">
        <f>VLOOKUP($A227,Sheet1!$B$5:$AZ$428,22,FALSE)</f>
        <v>146038</v>
      </c>
      <c r="Y227" s="12">
        <f>VLOOKUP($A227,Sheet1!$B$5:$AZ$428,23,FALSE)</f>
        <v>2301</v>
      </c>
      <c r="Z227" s="12">
        <f>VLOOKUP($A227,Sheet1!$B$5:$AZ$428,24,FALSE)</f>
        <v>917</v>
      </c>
      <c r="AA227" s="12">
        <f>VLOOKUP($A227,Sheet1!$B$5:$AZ$428,25,FALSE)</f>
        <v>6715</v>
      </c>
      <c r="AB227" s="12">
        <f>VLOOKUP($A227,Sheet1!$B$5:$AZ$428,26,FALSE)</f>
        <v>8153</v>
      </c>
      <c r="AC227" s="12">
        <f>VLOOKUP($A227,Sheet1!$B$5:$AZ$428,27,FALSE)</f>
        <v>147736</v>
      </c>
      <c r="AD227" s="12">
        <f>VLOOKUP($A227,Sheet1!$B$5:$AZ$428,28,FALSE)</f>
        <v>2309</v>
      </c>
      <c r="AE227" s="12">
        <f>VLOOKUP($A227,Sheet1!$B$5:$AZ$428,29,FALSE)</f>
        <v>841</v>
      </c>
      <c r="AF227" s="12">
        <f>VLOOKUP($A227,Sheet1!$B$5:$AZ$428,30,FALSE)</f>
        <v>6902</v>
      </c>
      <c r="AG227" s="12">
        <f>VLOOKUP($A227,Sheet1!$B$5:$AZ$428,31,FALSE)</f>
        <v>8502</v>
      </c>
      <c r="AH227" s="12">
        <f>VLOOKUP($A227,Sheet1!$B$5:$AZ$428,32,FALSE)</f>
        <v>148768</v>
      </c>
      <c r="AI227" s="12">
        <f>VLOOKUP($A227,Sheet1!$B$5:$AZ$428,33,FALSE)</f>
        <v>2024</v>
      </c>
      <c r="AJ227" s="12">
        <f>VLOOKUP($A227,Sheet1!$B$5:$AZ$428,34,FALSE)</f>
        <v>992</v>
      </c>
      <c r="AK227" s="12">
        <f>VLOOKUP($A227,Sheet1!$B$5:$AZ$428,35,FALSE)</f>
        <v>7544</v>
      </c>
      <c r="AL227" s="12">
        <f>VLOOKUP($A227,Sheet1!$B$5:$AZ$428,36,FALSE)</f>
        <v>9305</v>
      </c>
      <c r="AM227" s="12">
        <f>VLOOKUP($A227,Sheet1!$B$5:$AZ$428,37,FALSE)</f>
        <v>149112</v>
      </c>
      <c r="AN227" s="12">
        <f>VLOOKUP($A227,Sheet1!$B$5:$AZ$428,38,FALSE)</f>
        <v>2048</v>
      </c>
      <c r="AO227" s="12">
        <f>VLOOKUP($A227,Sheet1!$B$5:$AZ$428,39,FALSE)</f>
        <v>1266</v>
      </c>
      <c r="AP227" s="12">
        <f>VLOOKUP($A227,Sheet1!$B$5:$AZ$428,40,FALSE)</f>
        <v>7482</v>
      </c>
      <c r="AQ227" s="12">
        <f>VLOOKUP($A227,Sheet1!$B$5:$AZ$428,41,FALSE)</f>
        <v>9532</v>
      </c>
      <c r="AR227" s="12">
        <f>VLOOKUP($A227,Sheet1!$B$5:$AZ$428,42,FALSE)</f>
        <v>149539</v>
      </c>
      <c r="AS227" s="12">
        <f>VLOOKUP($A227,Sheet1!$B$5:$AZ$428,43,FALSE)</f>
        <v>1796</v>
      </c>
      <c r="AT227" s="12">
        <f>VLOOKUP($A227,Sheet1!$B$5:$AZ$428,44,FALSE)</f>
        <v>1308</v>
      </c>
      <c r="AU227" s="12">
        <f>VLOOKUP($A227,Sheet1!$B$5:$AZ$428,45,FALSE)</f>
        <v>7823</v>
      </c>
      <c r="AV227" s="12">
        <f>VLOOKUP($A227,Sheet1!$B$5:$AZ$428,46,FALSE)</f>
        <v>9450</v>
      </c>
      <c r="AW227" s="12">
        <f>VLOOKUP($A227,Sheet1!$B$5:$AZ$428,47,FALSE)</f>
        <v>149577</v>
      </c>
      <c r="AX227" s="12">
        <f>VLOOKUP($A227,Sheet1!$B$5:$AZ$428,48,FALSE)</f>
        <v>1624</v>
      </c>
      <c r="AY227" s="12">
        <f>VLOOKUP($A227,Sheet1!$B$5:$AZ$428,49,FALSE)</f>
        <v>1361</v>
      </c>
      <c r="AZ227" s="12">
        <f>VLOOKUP($A227,Sheet1!$B$5:$AZ$428,50,FALSE)</f>
        <v>6664</v>
      </c>
      <c r="BA227" s="12">
        <f>VLOOKUP($A227,Sheet1!$B$5:$AZ$428,51,FALSE)</f>
        <v>8338</v>
      </c>
      <c r="BB227" s="12">
        <f>VLOOKUP($A227,Sheet1!$B$5:$BB$428,BB$4,FALSE)</f>
        <v>0</v>
      </c>
      <c r="BC227" s="12">
        <f>VLOOKUP($A227,Sheet1!$B$5:$BB$428,BC$4,FALSE)</f>
        <v>0</v>
      </c>
      <c r="BD227" s="12" t="e">
        <f>VLOOKUP($A227,Sheet1!$B$5:$BB$428,BD$4,FALSE)</f>
        <v>#REF!</v>
      </c>
      <c r="BE227" s="12" t="e">
        <f>VLOOKUP($A227,Sheet1!$B$5:$BB$428,BE$4,FALSE)</f>
        <v>#REF!</v>
      </c>
      <c r="BF227" s="12" t="e">
        <f>VLOOKUP($A227,Sheet1!$B$5:$BB$428,BF$4,FALSE)</f>
        <v>#REF!</v>
      </c>
      <c r="BG227" s="12" t="e">
        <f>VLOOKUP($A227,Sheet1!$B$5:$BB$428,BG$4,FALSE)</f>
        <v>#REF!</v>
      </c>
      <c r="BH227" s="12" t="e">
        <f>VLOOKUP($A227,Sheet1!$B$5:$BB$428,BH$4,FALSE)</f>
        <v>#REF!</v>
      </c>
      <c r="BI227" s="12" t="e">
        <f>VLOOKUP($A227,Sheet1!$B$5:$BB$428,BI$4,FALSE)</f>
        <v>#REF!</v>
      </c>
      <c r="BJ227" s="12" t="e">
        <f>VLOOKUP($A227,Sheet1!$B$5:$BB$428,BJ$4,FALSE)</f>
        <v>#REF!</v>
      </c>
      <c r="BK227" s="12" t="e">
        <f>VLOOKUP($A227,Sheet1!$B$5:$BB$428,BK$4,FALSE)</f>
        <v>#REF!</v>
      </c>
      <c r="BL227" s="12" t="e">
        <f>VLOOKUP($A227,Sheet1!$B$5:$BB$428,BL$4,FALSE)</f>
        <v>#REF!</v>
      </c>
      <c r="BM227" s="12" t="e">
        <f>VLOOKUP($A227,Sheet1!$B$5:$BB$428,BM$4,FALSE)</f>
        <v>#REF!</v>
      </c>
      <c r="BN227" s="12" t="e">
        <f>VLOOKUP($A227,Sheet1!$B$5:$BB$428,BN$4,FALSE)</f>
        <v>#REF!</v>
      </c>
      <c r="BO227" s="12" t="e">
        <f>VLOOKUP($A227,Sheet1!$B$5:$BB$428,BO$4,FALSE)</f>
        <v>#REF!</v>
      </c>
      <c r="BP227" s="12" t="e">
        <f>VLOOKUP($A227,Sheet1!$B$5:$BB$428,BP$4,FALSE)</f>
        <v>#REF!</v>
      </c>
      <c r="BQ227" s="12" t="e">
        <f>VLOOKUP($A227,Sheet1!$B$5:$BB$428,BQ$4,FALSE)</f>
        <v>#REF!</v>
      </c>
      <c r="BR227" s="12" t="e">
        <f>VLOOKUP($A227,Sheet1!$B$5:$BB$428,BR$4,FALSE)</f>
        <v>#REF!</v>
      </c>
      <c r="BS227" s="12" t="e">
        <f>VLOOKUP($A227,Sheet1!$B$5:$BB$428,BS$4,FALSE)</f>
        <v>#REF!</v>
      </c>
      <c r="BT227" s="12" t="e">
        <f>VLOOKUP($A227,Sheet1!$B$5:$BB$428,BT$4,FALSE)</f>
        <v>#REF!</v>
      </c>
      <c r="BU227" s="12" t="e">
        <f>VLOOKUP($A227,Sheet1!$B$5:$BB$428,BU$4,FALSE)</f>
        <v>#REF!</v>
      </c>
    </row>
    <row r="228" spans="1:73" x14ac:dyDescent="0.3">
      <c r="A228" t="s">
        <v>619</v>
      </c>
      <c r="B228" t="str">
        <f>VLOOKUP(A228,classifications!A$3:C$336,3,FALSE)</f>
        <v>Predominantly Urban</v>
      </c>
      <c r="D228" s="12">
        <f>VLOOKUP($A228,Sheet1!$B$5:$AZ$428,2,FALSE)</f>
        <v>206856</v>
      </c>
      <c r="E228" s="12">
        <f>VLOOKUP($A228,Sheet1!$B$5:$AZ$428,3,FALSE)</f>
        <v>583</v>
      </c>
      <c r="F228" s="12">
        <f>VLOOKUP($A228,Sheet1!$B$5:$AZ$428,4,FALSE)</f>
        <v>569</v>
      </c>
      <c r="G228" s="12">
        <f>VLOOKUP($A228,Sheet1!$B$5:$AZ$428,5,FALSE)</f>
        <v>8366</v>
      </c>
      <c r="H228" s="12">
        <f>VLOOKUP($A228,Sheet1!$B$5:$AZ$428,6,FALSE)</f>
        <v>8326</v>
      </c>
      <c r="I228" s="12">
        <f>VLOOKUP($A228,Sheet1!$B$5:$AZ$428,7,FALSE)</f>
        <v>207450</v>
      </c>
      <c r="J228" s="12">
        <f>VLOOKUP($A228,Sheet1!$B$5:$AZ$428,8,FALSE)</f>
        <v>486</v>
      </c>
      <c r="K228" s="12">
        <f>VLOOKUP($A228,Sheet1!$B$5:$AZ$428,9,FALSE)</f>
        <v>374</v>
      </c>
      <c r="L228" s="12">
        <f>VLOOKUP($A228,Sheet1!$B$5:$AZ$428,10,FALSE)</f>
        <v>9212</v>
      </c>
      <c r="M228" s="12">
        <f>VLOOKUP($A228,Sheet1!$B$5:$AZ$428,11,FALSE)</f>
        <v>9279</v>
      </c>
      <c r="N228" s="12">
        <f>VLOOKUP($A228,Sheet1!$B$5:$AZ$428,12,FALSE)</f>
        <v>209140</v>
      </c>
      <c r="O228" s="12">
        <f>VLOOKUP($A228,Sheet1!$B$5:$AZ$428,13,FALSE)</f>
        <v>483</v>
      </c>
      <c r="P228" s="12">
        <f>VLOOKUP($A228,Sheet1!$B$5:$AZ$428,14,FALSE)</f>
        <v>370</v>
      </c>
      <c r="Q228" s="12">
        <f>VLOOKUP($A228,Sheet1!$B$5:$AZ$428,15,FALSE)</f>
        <v>9955</v>
      </c>
      <c r="R228" s="12">
        <f>VLOOKUP($A228,Sheet1!$B$5:$AZ$428,16,FALSE)</f>
        <v>8627</v>
      </c>
      <c r="S228" s="12">
        <f>VLOOKUP($A228,Sheet1!$B$5:$AZ$428,17,FALSE)</f>
        <v>210227</v>
      </c>
      <c r="T228" s="12">
        <f>VLOOKUP($A228,Sheet1!$B$5:$AZ$428,18,FALSE)</f>
        <v>548</v>
      </c>
      <c r="U228" s="12">
        <f>VLOOKUP($A228,Sheet1!$B$5:$AZ$428,19,FALSE)</f>
        <v>357</v>
      </c>
      <c r="V228" s="12">
        <f>VLOOKUP($A228,Sheet1!$B$5:$AZ$428,20,FALSE)</f>
        <v>9852</v>
      </c>
      <c r="W228" s="12">
        <f>VLOOKUP($A228,Sheet1!$B$5:$AZ$428,21,FALSE)</f>
        <v>9323</v>
      </c>
      <c r="X228" s="12">
        <f>VLOOKUP($A228,Sheet1!$B$5:$AZ$428,22,FALSE)</f>
        <v>210834</v>
      </c>
      <c r="Y228" s="12">
        <f>VLOOKUP($A228,Sheet1!$B$5:$AZ$428,23,FALSE)</f>
        <v>584</v>
      </c>
      <c r="Z228" s="12">
        <f>VLOOKUP($A228,Sheet1!$B$5:$AZ$428,24,FALSE)</f>
        <v>353</v>
      </c>
      <c r="AA228" s="12">
        <f>VLOOKUP($A228,Sheet1!$B$5:$AZ$428,25,FALSE)</f>
        <v>9476</v>
      </c>
      <c r="AB228" s="12">
        <f>VLOOKUP($A228,Sheet1!$B$5:$AZ$428,26,FALSE)</f>
        <v>9390</v>
      </c>
      <c r="AC228" s="12">
        <f>VLOOKUP($A228,Sheet1!$B$5:$AZ$428,27,FALSE)</f>
        <v>212166</v>
      </c>
      <c r="AD228" s="12">
        <f>VLOOKUP($A228,Sheet1!$B$5:$AZ$428,28,FALSE)</f>
        <v>621</v>
      </c>
      <c r="AE228" s="12">
        <f>VLOOKUP($A228,Sheet1!$B$5:$AZ$428,29,FALSE)</f>
        <v>303</v>
      </c>
      <c r="AF228" s="12">
        <f>VLOOKUP($A228,Sheet1!$B$5:$AZ$428,30,FALSE)</f>
        <v>9708</v>
      </c>
      <c r="AG228" s="12">
        <f>VLOOKUP($A228,Sheet1!$B$5:$AZ$428,31,FALSE)</f>
        <v>9037</v>
      </c>
      <c r="AH228" s="12">
        <f>VLOOKUP($A228,Sheet1!$B$5:$AZ$428,32,FALSE)</f>
        <v>213933</v>
      </c>
      <c r="AI228" s="12">
        <f>VLOOKUP($A228,Sheet1!$B$5:$AZ$428,33,FALSE)</f>
        <v>535</v>
      </c>
      <c r="AJ228" s="12">
        <f>VLOOKUP($A228,Sheet1!$B$5:$AZ$428,34,FALSE)</f>
        <v>242</v>
      </c>
      <c r="AK228" s="12">
        <f>VLOOKUP($A228,Sheet1!$B$5:$AZ$428,35,FALSE)</f>
        <v>11768</v>
      </c>
      <c r="AL228" s="12">
        <f>VLOOKUP($A228,Sheet1!$B$5:$AZ$428,36,FALSE)</f>
        <v>10488</v>
      </c>
      <c r="AM228" s="12">
        <f>VLOOKUP($A228,Sheet1!$B$5:$AZ$428,37,FALSE)</f>
        <v>214909</v>
      </c>
      <c r="AN228" s="12">
        <f>VLOOKUP($A228,Sheet1!$B$5:$AZ$428,38,FALSE)</f>
        <v>572</v>
      </c>
      <c r="AO228" s="12">
        <f>VLOOKUP($A228,Sheet1!$B$5:$AZ$428,39,FALSE)</f>
        <v>313</v>
      </c>
      <c r="AP228" s="12">
        <f>VLOOKUP($A228,Sheet1!$B$5:$AZ$428,40,FALSE)</f>
        <v>11535</v>
      </c>
      <c r="AQ228" s="12">
        <f>VLOOKUP($A228,Sheet1!$B$5:$AZ$428,41,FALSE)</f>
        <v>10975</v>
      </c>
      <c r="AR228" s="12">
        <f>VLOOKUP($A228,Sheet1!$B$5:$AZ$428,42,FALSE)</f>
        <v>216374</v>
      </c>
      <c r="AS228" s="12">
        <f>VLOOKUP($A228,Sheet1!$B$5:$AZ$428,43,FALSE)</f>
        <v>471</v>
      </c>
      <c r="AT228" s="12">
        <f>VLOOKUP($A228,Sheet1!$B$5:$AZ$428,44,FALSE)</f>
        <v>284</v>
      </c>
      <c r="AU228" s="12">
        <f>VLOOKUP($A228,Sheet1!$B$5:$AZ$428,45,FALSE)</f>
        <v>12082</v>
      </c>
      <c r="AV228" s="12">
        <f>VLOOKUP($A228,Sheet1!$B$5:$AZ$428,46,FALSE)</f>
        <v>11050</v>
      </c>
      <c r="AW228" s="12">
        <f>VLOOKUP($A228,Sheet1!$B$5:$AZ$428,47,FALSE)</f>
        <v>217487</v>
      </c>
      <c r="AX228" s="12">
        <f>VLOOKUP($A228,Sheet1!$B$5:$AZ$428,48,FALSE)</f>
        <v>432</v>
      </c>
      <c r="AY228" s="12">
        <f>VLOOKUP($A228,Sheet1!$B$5:$AZ$428,49,FALSE)</f>
        <v>223</v>
      </c>
      <c r="AZ228" s="12">
        <f>VLOOKUP($A228,Sheet1!$B$5:$AZ$428,50,FALSE)</f>
        <v>10266</v>
      </c>
      <c r="BA228" s="12">
        <f>VLOOKUP($A228,Sheet1!$B$5:$AZ$428,51,FALSE)</f>
        <v>9118</v>
      </c>
      <c r="BB228" s="12">
        <f>VLOOKUP($A228,Sheet1!$B$5:$BB$428,BB$4,FALSE)</f>
        <v>0</v>
      </c>
      <c r="BC228" s="12">
        <f>VLOOKUP($A228,Sheet1!$B$5:$BB$428,BC$4,FALSE)</f>
        <v>0</v>
      </c>
      <c r="BD228" s="12" t="e">
        <f>VLOOKUP($A228,Sheet1!$B$5:$BB$428,BD$4,FALSE)</f>
        <v>#REF!</v>
      </c>
      <c r="BE228" s="12" t="e">
        <f>VLOOKUP($A228,Sheet1!$B$5:$BB$428,BE$4,FALSE)</f>
        <v>#REF!</v>
      </c>
      <c r="BF228" s="12" t="e">
        <f>VLOOKUP($A228,Sheet1!$B$5:$BB$428,BF$4,FALSE)</f>
        <v>#REF!</v>
      </c>
      <c r="BG228" s="12" t="e">
        <f>VLOOKUP($A228,Sheet1!$B$5:$BB$428,BG$4,FALSE)</f>
        <v>#REF!</v>
      </c>
      <c r="BH228" s="12" t="e">
        <f>VLOOKUP($A228,Sheet1!$B$5:$BB$428,BH$4,FALSE)</f>
        <v>#REF!</v>
      </c>
      <c r="BI228" s="12" t="e">
        <f>VLOOKUP($A228,Sheet1!$B$5:$BB$428,BI$4,FALSE)</f>
        <v>#REF!</v>
      </c>
      <c r="BJ228" s="12" t="e">
        <f>VLOOKUP($A228,Sheet1!$B$5:$BB$428,BJ$4,FALSE)</f>
        <v>#REF!</v>
      </c>
      <c r="BK228" s="12" t="e">
        <f>VLOOKUP($A228,Sheet1!$B$5:$BB$428,BK$4,FALSE)</f>
        <v>#REF!</v>
      </c>
      <c r="BL228" s="12" t="e">
        <f>VLOOKUP($A228,Sheet1!$B$5:$BB$428,BL$4,FALSE)</f>
        <v>#REF!</v>
      </c>
      <c r="BM228" s="12" t="e">
        <f>VLOOKUP($A228,Sheet1!$B$5:$BB$428,BM$4,FALSE)</f>
        <v>#REF!</v>
      </c>
      <c r="BN228" s="12" t="e">
        <f>VLOOKUP($A228,Sheet1!$B$5:$BB$428,BN$4,FALSE)</f>
        <v>#REF!</v>
      </c>
      <c r="BO228" s="12" t="e">
        <f>VLOOKUP($A228,Sheet1!$B$5:$BB$428,BO$4,FALSE)</f>
        <v>#REF!</v>
      </c>
      <c r="BP228" s="12" t="e">
        <f>VLOOKUP($A228,Sheet1!$B$5:$BB$428,BP$4,FALSE)</f>
        <v>#REF!</v>
      </c>
      <c r="BQ228" s="12" t="e">
        <f>VLOOKUP($A228,Sheet1!$B$5:$BB$428,BQ$4,FALSE)</f>
        <v>#REF!</v>
      </c>
      <c r="BR228" s="12" t="e">
        <f>VLOOKUP($A228,Sheet1!$B$5:$BB$428,BR$4,FALSE)</f>
        <v>#REF!</v>
      </c>
      <c r="BS228" s="12" t="e">
        <f>VLOOKUP($A228,Sheet1!$B$5:$BB$428,BS$4,FALSE)</f>
        <v>#REF!</v>
      </c>
      <c r="BT228" s="12" t="e">
        <f>VLOOKUP($A228,Sheet1!$B$5:$BB$428,BT$4,FALSE)</f>
        <v>#REF!</v>
      </c>
      <c r="BU228" s="12" t="e">
        <f>VLOOKUP($A228,Sheet1!$B$5:$BB$428,BU$4,FALSE)</f>
        <v>#REF!</v>
      </c>
    </row>
    <row r="229" spans="1:73" x14ac:dyDescent="0.3">
      <c r="A229" t="s">
        <v>624</v>
      </c>
      <c r="B229" t="str">
        <f>VLOOKUP(A229,classifications!A$3:C$336,3,FALSE)</f>
        <v>Predominantly Rural</v>
      </c>
      <c r="D229" s="12">
        <f>VLOOKUP($A229,Sheet1!$B$5:$AZ$428,2,FALSE)</f>
        <v>149842</v>
      </c>
      <c r="E229" s="12">
        <f>VLOOKUP($A229,Sheet1!$B$5:$AZ$428,3,FALSE)</f>
        <v>912</v>
      </c>
      <c r="F229" s="12">
        <f>VLOOKUP($A229,Sheet1!$B$5:$AZ$428,4,FALSE)</f>
        <v>441</v>
      </c>
      <c r="G229" s="12">
        <f>VLOOKUP($A229,Sheet1!$B$5:$AZ$428,5,FALSE)</f>
        <v>9558</v>
      </c>
      <c r="H229" s="12">
        <f>VLOOKUP($A229,Sheet1!$B$5:$AZ$428,6,FALSE)</f>
        <v>8712</v>
      </c>
      <c r="I229" s="12">
        <f>VLOOKUP($A229,Sheet1!$B$5:$AZ$428,7,FALSE)</f>
        <v>150906</v>
      </c>
      <c r="J229" s="12">
        <f>VLOOKUP($A229,Sheet1!$B$5:$AZ$428,8,FALSE)</f>
        <v>829</v>
      </c>
      <c r="K229" s="12">
        <f>VLOOKUP($A229,Sheet1!$B$5:$AZ$428,9,FALSE)</f>
        <v>686</v>
      </c>
      <c r="L229" s="12">
        <f>VLOOKUP($A229,Sheet1!$B$5:$AZ$428,10,FALSE)</f>
        <v>9841</v>
      </c>
      <c r="M229" s="12">
        <f>VLOOKUP($A229,Sheet1!$B$5:$AZ$428,11,FALSE)</f>
        <v>9528</v>
      </c>
      <c r="N229" s="12">
        <f>VLOOKUP($A229,Sheet1!$B$5:$AZ$428,12,FALSE)</f>
        <v>151188</v>
      </c>
      <c r="O229" s="12">
        <f>VLOOKUP($A229,Sheet1!$B$5:$AZ$428,13,FALSE)</f>
        <v>732</v>
      </c>
      <c r="P229" s="12">
        <f>VLOOKUP($A229,Sheet1!$B$5:$AZ$428,14,FALSE)</f>
        <v>651</v>
      </c>
      <c r="Q229" s="12">
        <f>VLOOKUP($A229,Sheet1!$B$5:$AZ$428,15,FALSE)</f>
        <v>9574</v>
      </c>
      <c r="R229" s="12">
        <f>VLOOKUP($A229,Sheet1!$B$5:$AZ$428,16,FALSE)</f>
        <v>9089</v>
      </c>
      <c r="S229" s="12">
        <f>VLOOKUP($A229,Sheet1!$B$5:$AZ$428,17,FALSE)</f>
        <v>152932</v>
      </c>
      <c r="T229" s="12">
        <f>VLOOKUP($A229,Sheet1!$B$5:$AZ$428,18,FALSE)</f>
        <v>953</v>
      </c>
      <c r="U229" s="12">
        <f>VLOOKUP($A229,Sheet1!$B$5:$AZ$428,19,FALSE)</f>
        <v>496</v>
      </c>
      <c r="V229" s="12">
        <f>VLOOKUP($A229,Sheet1!$B$5:$AZ$428,20,FALSE)</f>
        <v>9954</v>
      </c>
      <c r="W229" s="12">
        <f>VLOOKUP($A229,Sheet1!$B$5:$AZ$428,21,FALSE)</f>
        <v>9319</v>
      </c>
      <c r="X229" s="12">
        <f>VLOOKUP($A229,Sheet1!$B$5:$AZ$428,22,FALSE)</f>
        <v>154488</v>
      </c>
      <c r="Y229" s="12">
        <f>VLOOKUP($A229,Sheet1!$B$5:$AZ$428,23,FALSE)</f>
        <v>967</v>
      </c>
      <c r="Z229" s="12">
        <f>VLOOKUP($A229,Sheet1!$B$5:$AZ$428,24,FALSE)</f>
        <v>460</v>
      </c>
      <c r="AA229" s="12">
        <f>VLOOKUP($A229,Sheet1!$B$5:$AZ$428,25,FALSE)</f>
        <v>9772</v>
      </c>
      <c r="AB229" s="12">
        <f>VLOOKUP($A229,Sheet1!$B$5:$AZ$428,26,FALSE)</f>
        <v>9247</v>
      </c>
      <c r="AC229" s="12">
        <f>VLOOKUP($A229,Sheet1!$B$5:$AZ$428,27,FALSE)</f>
        <v>156020</v>
      </c>
      <c r="AD229" s="12">
        <f>VLOOKUP($A229,Sheet1!$B$5:$AZ$428,28,FALSE)</f>
        <v>968</v>
      </c>
      <c r="AE229" s="12">
        <f>VLOOKUP($A229,Sheet1!$B$5:$AZ$428,29,FALSE)</f>
        <v>684</v>
      </c>
      <c r="AF229" s="12">
        <f>VLOOKUP($A229,Sheet1!$B$5:$AZ$428,30,FALSE)</f>
        <v>9803</v>
      </c>
      <c r="AG229" s="12">
        <f>VLOOKUP($A229,Sheet1!$B$5:$AZ$428,31,FALSE)</f>
        <v>9272</v>
      </c>
      <c r="AH229" s="12">
        <f>VLOOKUP($A229,Sheet1!$B$5:$AZ$428,32,FALSE)</f>
        <v>156705</v>
      </c>
      <c r="AI229" s="12">
        <f>VLOOKUP($A229,Sheet1!$B$5:$AZ$428,33,FALSE)</f>
        <v>875</v>
      </c>
      <c r="AJ229" s="12">
        <f>VLOOKUP($A229,Sheet1!$B$5:$AZ$428,34,FALSE)</f>
        <v>734</v>
      </c>
      <c r="AK229" s="12">
        <f>VLOOKUP($A229,Sheet1!$B$5:$AZ$428,35,FALSE)</f>
        <v>10606</v>
      </c>
      <c r="AL229" s="12">
        <f>VLOOKUP($A229,Sheet1!$B$5:$AZ$428,36,FALSE)</f>
        <v>10544</v>
      </c>
      <c r="AM229" s="12">
        <f>VLOOKUP($A229,Sheet1!$B$5:$AZ$428,37,FALSE)</f>
        <v>157519</v>
      </c>
      <c r="AN229" s="12">
        <f>VLOOKUP($A229,Sheet1!$B$5:$AZ$428,38,FALSE)</f>
        <v>994</v>
      </c>
      <c r="AO229" s="12">
        <f>VLOOKUP($A229,Sheet1!$B$5:$AZ$428,39,FALSE)</f>
        <v>728</v>
      </c>
      <c r="AP229" s="12">
        <f>VLOOKUP($A229,Sheet1!$B$5:$AZ$428,40,FALSE)</f>
        <v>10700</v>
      </c>
      <c r="AQ229" s="12">
        <f>VLOOKUP($A229,Sheet1!$B$5:$AZ$428,41,FALSE)</f>
        <v>10584</v>
      </c>
      <c r="AR229" s="12">
        <f>VLOOKUP($A229,Sheet1!$B$5:$AZ$428,42,FALSE)</f>
        <v>159086</v>
      </c>
      <c r="AS229" s="12">
        <f>VLOOKUP($A229,Sheet1!$B$5:$AZ$428,43,FALSE)</f>
        <v>876</v>
      </c>
      <c r="AT229" s="12">
        <f>VLOOKUP($A229,Sheet1!$B$5:$AZ$428,44,FALSE)</f>
        <v>715</v>
      </c>
      <c r="AU229" s="12">
        <f>VLOOKUP($A229,Sheet1!$B$5:$AZ$428,45,FALSE)</f>
        <v>11159</v>
      </c>
      <c r="AV229" s="12">
        <f>VLOOKUP($A229,Sheet1!$B$5:$AZ$428,46,FALSE)</f>
        <v>10237</v>
      </c>
      <c r="AW229" s="12">
        <f>VLOOKUP($A229,Sheet1!$B$5:$AZ$428,47,FALSE)</f>
        <v>160904</v>
      </c>
      <c r="AX229" s="12">
        <f>VLOOKUP($A229,Sheet1!$B$5:$AZ$428,48,FALSE)</f>
        <v>833</v>
      </c>
      <c r="AY229" s="12">
        <f>VLOOKUP($A229,Sheet1!$B$5:$AZ$428,49,FALSE)</f>
        <v>529</v>
      </c>
      <c r="AZ229" s="12">
        <f>VLOOKUP($A229,Sheet1!$B$5:$AZ$428,50,FALSE)</f>
        <v>10150</v>
      </c>
      <c r="BA229" s="12">
        <f>VLOOKUP($A229,Sheet1!$B$5:$AZ$428,51,FALSE)</f>
        <v>8941</v>
      </c>
      <c r="BB229" s="12">
        <f>VLOOKUP($A229,Sheet1!$B$5:$BB$428,BB$4,FALSE)</f>
        <v>0</v>
      </c>
      <c r="BC229" s="12">
        <f>VLOOKUP($A229,Sheet1!$B$5:$BB$428,BC$4,FALSE)</f>
        <v>0</v>
      </c>
      <c r="BD229" s="12" t="e">
        <f>VLOOKUP($A229,Sheet1!$B$5:$BB$428,BD$4,FALSE)</f>
        <v>#REF!</v>
      </c>
      <c r="BE229" s="12" t="e">
        <f>VLOOKUP($A229,Sheet1!$B$5:$BB$428,BE$4,FALSE)</f>
        <v>#REF!</v>
      </c>
      <c r="BF229" s="12" t="e">
        <f>VLOOKUP($A229,Sheet1!$B$5:$BB$428,BF$4,FALSE)</f>
        <v>#REF!</v>
      </c>
      <c r="BG229" s="12" t="e">
        <f>VLOOKUP($A229,Sheet1!$B$5:$BB$428,BG$4,FALSE)</f>
        <v>#REF!</v>
      </c>
      <c r="BH229" s="12" t="e">
        <f>VLOOKUP($A229,Sheet1!$B$5:$BB$428,BH$4,FALSE)</f>
        <v>#REF!</v>
      </c>
      <c r="BI229" s="12" t="e">
        <f>VLOOKUP($A229,Sheet1!$B$5:$BB$428,BI$4,FALSE)</f>
        <v>#REF!</v>
      </c>
      <c r="BJ229" s="12" t="e">
        <f>VLOOKUP($A229,Sheet1!$B$5:$BB$428,BJ$4,FALSE)</f>
        <v>#REF!</v>
      </c>
      <c r="BK229" s="12" t="e">
        <f>VLOOKUP($A229,Sheet1!$B$5:$BB$428,BK$4,FALSE)</f>
        <v>#REF!</v>
      </c>
      <c r="BL229" s="12" t="e">
        <f>VLOOKUP($A229,Sheet1!$B$5:$BB$428,BL$4,FALSE)</f>
        <v>#REF!</v>
      </c>
      <c r="BM229" s="12" t="e">
        <f>VLOOKUP($A229,Sheet1!$B$5:$BB$428,BM$4,FALSE)</f>
        <v>#REF!</v>
      </c>
      <c r="BN229" s="12" t="e">
        <f>VLOOKUP($A229,Sheet1!$B$5:$BB$428,BN$4,FALSE)</f>
        <v>#REF!</v>
      </c>
      <c r="BO229" s="12" t="e">
        <f>VLOOKUP($A229,Sheet1!$B$5:$BB$428,BO$4,FALSE)</f>
        <v>#REF!</v>
      </c>
      <c r="BP229" s="12" t="e">
        <f>VLOOKUP($A229,Sheet1!$B$5:$BB$428,BP$4,FALSE)</f>
        <v>#REF!</v>
      </c>
      <c r="BQ229" s="12" t="e">
        <f>VLOOKUP($A229,Sheet1!$B$5:$BB$428,BQ$4,FALSE)</f>
        <v>#REF!</v>
      </c>
      <c r="BR229" s="12" t="e">
        <f>VLOOKUP($A229,Sheet1!$B$5:$BB$428,BR$4,FALSE)</f>
        <v>#REF!</v>
      </c>
      <c r="BS229" s="12" t="e">
        <f>VLOOKUP($A229,Sheet1!$B$5:$BB$428,BS$4,FALSE)</f>
        <v>#REF!</v>
      </c>
      <c r="BT229" s="12" t="e">
        <f>VLOOKUP($A229,Sheet1!$B$5:$BB$428,BT$4,FALSE)</f>
        <v>#REF!</v>
      </c>
      <c r="BU229" s="12" t="e">
        <f>VLOOKUP($A229,Sheet1!$B$5:$BB$428,BU$4,FALSE)</f>
        <v>#REF!</v>
      </c>
    </row>
    <row r="230" spans="1:73" x14ac:dyDescent="0.3">
      <c r="A230" t="s">
        <v>626</v>
      </c>
      <c r="B230" t="str">
        <f>VLOOKUP(A230,classifications!A$3:C$336,3,FALSE)</f>
        <v>Urban with Significant Rural</v>
      </c>
      <c r="D230" s="12">
        <f>VLOOKUP($A230,Sheet1!$B$5:$AZ$428,2,FALSE)</f>
        <v>94915</v>
      </c>
      <c r="E230" s="12">
        <f>VLOOKUP($A230,Sheet1!$B$5:$AZ$428,3,FALSE)</f>
        <v>209</v>
      </c>
      <c r="F230" s="12">
        <f>VLOOKUP($A230,Sheet1!$B$5:$AZ$428,4,FALSE)</f>
        <v>214</v>
      </c>
      <c r="G230" s="12">
        <f>VLOOKUP($A230,Sheet1!$B$5:$AZ$428,5,FALSE)</f>
        <v>4911</v>
      </c>
      <c r="H230" s="12">
        <f>VLOOKUP($A230,Sheet1!$B$5:$AZ$428,6,FALSE)</f>
        <v>4374</v>
      </c>
      <c r="I230" s="12">
        <f>VLOOKUP($A230,Sheet1!$B$5:$AZ$428,7,FALSE)</f>
        <v>95934</v>
      </c>
      <c r="J230" s="12">
        <f>VLOOKUP($A230,Sheet1!$B$5:$AZ$428,8,FALSE)</f>
        <v>152</v>
      </c>
      <c r="K230" s="12">
        <f>VLOOKUP($A230,Sheet1!$B$5:$AZ$428,9,FALSE)</f>
        <v>174</v>
      </c>
      <c r="L230" s="12">
        <f>VLOOKUP($A230,Sheet1!$B$5:$AZ$428,10,FALSE)</f>
        <v>5342</v>
      </c>
      <c r="M230" s="12">
        <f>VLOOKUP($A230,Sheet1!$B$5:$AZ$428,11,FALSE)</f>
        <v>4720</v>
      </c>
      <c r="N230" s="12">
        <f>VLOOKUP($A230,Sheet1!$B$5:$AZ$428,12,FALSE)</f>
        <v>97111</v>
      </c>
      <c r="O230" s="12">
        <f>VLOOKUP($A230,Sheet1!$B$5:$AZ$428,13,FALSE)</f>
        <v>150</v>
      </c>
      <c r="P230" s="12">
        <f>VLOOKUP($A230,Sheet1!$B$5:$AZ$428,14,FALSE)</f>
        <v>124</v>
      </c>
      <c r="Q230" s="12">
        <f>VLOOKUP($A230,Sheet1!$B$5:$AZ$428,15,FALSE)</f>
        <v>5342</v>
      </c>
      <c r="R230" s="12">
        <f>VLOOKUP($A230,Sheet1!$B$5:$AZ$428,16,FALSE)</f>
        <v>4441</v>
      </c>
      <c r="S230" s="12">
        <f>VLOOKUP($A230,Sheet1!$B$5:$AZ$428,17,FALSE)</f>
        <v>98395</v>
      </c>
      <c r="T230" s="12">
        <f>VLOOKUP($A230,Sheet1!$B$5:$AZ$428,18,FALSE)</f>
        <v>169</v>
      </c>
      <c r="U230" s="12">
        <f>VLOOKUP($A230,Sheet1!$B$5:$AZ$428,19,FALSE)</f>
        <v>108</v>
      </c>
      <c r="V230" s="12">
        <f>VLOOKUP($A230,Sheet1!$B$5:$AZ$428,20,FALSE)</f>
        <v>5690</v>
      </c>
      <c r="W230" s="12">
        <f>VLOOKUP($A230,Sheet1!$B$5:$AZ$428,21,FALSE)</f>
        <v>4817</v>
      </c>
      <c r="X230" s="12">
        <f>VLOOKUP($A230,Sheet1!$B$5:$AZ$428,22,FALSE)</f>
        <v>99345</v>
      </c>
      <c r="Y230" s="12">
        <f>VLOOKUP($A230,Sheet1!$B$5:$AZ$428,23,FALSE)</f>
        <v>173</v>
      </c>
      <c r="Z230" s="12">
        <f>VLOOKUP($A230,Sheet1!$B$5:$AZ$428,24,FALSE)</f>
        <v>96</v>
      </c>
      <c r="AA230" s="12">
        <f>VLOOKUP($A230,Sheet1!$B$5:$AZ$428,25,FALSE)</f>
        <v>5566</v>
      </c>
      <c r="AB230" s="12">
        <f>VLOOKUP($A230,Sheet1!$B$5:$AZ$428,26,FALSE)</f>
        <v>4856</v>
      </c>
      <c r="AC230" s="12">
        <f>VLOOKUP($A230,Sheet1!$B$5:$AZ$428,27,FALSE)</f>
        <v>100421</v>
      </c>
      <c r="AD230" s="12">
        <f>VLOOKUP($A230,Sheet1!$B$5:$AZ$428,28,FALSE)</f>
        <v>209</v>
      </c>
      <c r="AE230" s="12">
        <f>VLOOKUP($A230,Sheet1!$B$5:$AZ$428,29,FALSE)</f>
        <v>122</v>
      </c>
      <c r="AF230" s="12">
        <f>VLOOKUP($A230,Sheet1!$B$5:$AZ$428,30,FALSE)</f>
        <v>5466</v>
      </c>
      <c r="AG230" s="12">
        <f>VLOOKUP($A230,Sheet1!$B$5:$AZ$428,31,FALSE)</f>
        <v>4789</v>
      </c>
      <c r="AH230" s="12">
        <f>VLOOKUP($A230,Sheet1!$B$5:$AZ$428,32,FALSE)</f>
        <v>102385</v>
      </c>
      <c r="AI230" s="12">
        <f>VLOOKUP($A230,Sheet1!$B$5:$AZ$428,33,FALSE)</f>
        <v>188</v>
      </c>
      <c r="AJ230" s="12">
        <f>VLOOKUP($A230,Sheet1!$B$5:$AZ$428,34,FALSE)</f>
        <v>127</v>
      </c>
      <c r="AK230" s="12">
        <f>VLOOKUP($A230,Sheet1!$B$5:$AZ$428,35,FALSE)</f>
        <v>7299</v>
      </c>
      <c r="AL230" s="12">
        <f>VLOOKUP($A230,Sheet1!$B$5:$AZ$428,36,FALSE)</f>
        <v>5631</v>
      </c>
      <c r="AM230" s="12">
        <f>VLOOKUP($A230,Sheet1!$B$5:$AZ$428,37,FALSE)</f>
        <v>104493</v>
      </c>
      <c r="AN230" s="12">
        <f>VLOOKUP($A230,Sheet1!$B$5:$AZ$428,38,FALSE)</f>
        <v>209</v>
      </c>
      <c r="AO230" s="12">
        <f>VLOOKUP($A230,Sheet1!$B$5:$AZ$428,39,FALSE)</f>
        <v>217</v>
      </c>
      <c r="AP230" s="12">
        <f>VLOOKUP($A230,Sheet1!$B$5:$AZ$428,40,FALSE)</f>
        <v>7561</v>
      </c>
      <c r="AQ230" s="12">
        <f>VLOOKUP($A230,Sheet1!$B$5:$AZ$428,41,FALSE)</f>
        <v>5682</v>
      </c>
      <c r="AR230" s="12">
        <f>VLOOKUP($A230,Sheet1!$B$5:$AZ$428,42,FALSE)</f>
        <v>107261</v>
      </c>
      <c r="AS230" s="12">
        <f>VLOOKUP($A230,Sheet1!$B$5:$AZ$428,43,FALSE)</f>
        <v>206</v>
      </c>
      <c r="AT230" s="12">
        <f>VLOOKUP($A230,Sheet1!$B$5:$AZ$428,44,FALSE)</f>
        <v>128</v>
      </c>
      <c r="AU230" s="12">
        <f>VLOOKUP($A230,Sheet1!$B$5:$AZ$428,45,FALSE)</f>
        <v>8422</v>
      </c>
      <c r="AV230" s="12">
        <f>VLOOKUP($A230,Sheet1!$B$5:$AZ$428,46,FALSE)</f>
        <v>5885</v>
      </c>
      <c r="AW230" s="12">
        <f>VLOOKUP($A230,Sheet1!$B$5:$AZ$428,47,FALSE)</f>
        <v>109516</v>
      </c>
      <c r="AX230" s="12">
        <f>VLOOKUP($A230,Sheet1!$B$5:$AZ$428,48,FALSE)</f>
        <v>181</v>
      </c>
      <c r="AY230" s="12">
        <f>VLOOKUP($A230,Sheet1!$B$5:$AZ$428,49,FALSE)</f>
        <v>83</v>
      </c>
      <c r="AZ230" s="12">
        <f>VLOOKUP($A230,Sheet1!$B$5:$AZ$428,50,FALSE)</f>
        <v>7387</v>
      </c>
      <c r="BA230" s="12">
        <f>VLOOKUP($A230,Sheet1!$B$5:$AZ$428,51,FALSE)</f>
        <v>5371</v>
      </c>
      <c r="BB230" s="12">
        <f>VLOOKUP($A230,Sheet1!$B$5:$BB$428,BB$4,FALSE)</f>
        <v>0</v>
      </c>
      <c r="BC230" s="12">
        <f>VLOOKUP($A230,Sheet1!$B$5:$BB$428,BC$4,FALSE)</f>
        <v>0</v>
      </c>
      <c r="BD230" s="12" t="e">
        <f>VLOOKUP($A230,Sheet1!$B$5:$BB$428,BD$4,FALSE)</f>
        <v>#REF!</v>
      </c>
      <c r="BE230" s="12" t="e">
        <f>VLOOKUP($A230,Sheet1!$B$5:$BB$428,BE$4,FALSE)</f>
        <v>#REF!</v>
      </c>
      <c r="BF230" s="12" t="e">
        <f>VLOOKUP($A230,Sheet1!$B$5:$BB$428,BF$4,FALSE)</f>
        <v>#REF!</v>
      </c>
      <c r="BG230" s="12" t="e">
        <f>VLOOKUP($A230,Sheet1!$B$5:$BB$428,BG$4,FALSE)</f>
        <v>#REF!</v>
      </c>
      <c r="BH230" s="12" t="e">
        <f>VLOOKUP($A230,Sheet1!$B$5:$BB$428,BH$4,FALSE)</f>
        <v>#REF!</v>
      </c>
      <c r="BI230" s="12" t="e">
        <f>VLOOKUP($A230,Sheet1!$B$5:$BB$428,BI$4,FALSE)</f>
        <v>#REF!</v>
      </c>
      <c r="BJ230" s="12" t="e">
        <f>VLOOKUP($A230,Sheet1!$B$5:$BB$428,BJ$4,FALSE)</f>
        <v>#REF!</v>
      </c>
      <c r="BK230" s="12" t="e">
        <f>VLOOKUP($A230,Sheet1!$B$5:$BB$428,BK$4,FALSE)</f>
        <v>#REF!</v>
      </c>
      <c r="BL230" s="12" t="e">
        <f>VLOOKUP($A230,Sheet1!$B$5:$BB$428,BL$4,FALSE)</f>
        <v>#REF!</v>
      </c>
      <c r="BM230" s="12" t="e">
        <f>VLOOKUP($A230,Sheet1!$B$5:$BB$428,BM$4,FALSE)</f>
        <v>#REF!</v>
      </c>
      <c r="BN230" s="12" t="e">
        <f>VLOOKUP($A230,Sheet1!$B$5:$BB$428,BN$4,FALSE)</f>
        <v>#REF!</v>
      </c>
      <c r="BO230" s="12" t="e">
        <f>VLOOKUP($A230,Sheet1!$B$5:$BB$428,BO$4,FALSE)</f>
        <v>#REF!</v>
      </c>
      <c r="BP230" s="12" t="e">
        <f>VLOOKUP($A230,Sheet1!$B$5:$BB$428,BP$4,FALSE)</f>
        <v>#REF!</v>
      </c>
      <c r="BQ230" s="12" t="e">
        <f>VLOOKUP($A230,Sheet1!$B$5:$BB$428,BQ$4,FALSE)</f>
        <v>#REF!</v>
      </c>
      <c r="BR230" s="12" t="e">
        <f>VLOOKUP($A230,Sheet1!$B$5:$BB$428,BR$4,FALSE)</f>
        <v>#REF!</v>
      </c>
      <c r="BS230" s="12" t="e">
        <f>VLOOKUP($A230,Sheet1!$B$5:$BB$428,BS$4,FALSE)</f>
        <v>#REF!</v>
      </c>
      <c r="BT230" s="12" t="e">
        <f>VLOOKUP($A230,Sheet1!$B$5:$BB$428,BT$4,FALSE)</f>
        <v>#REF!</v>
      </c>
      <c r="BU230" s="12" t="e">
        <f>VLOOKUP($A230,Sheet1!$B$5:$BB$428,BU$4,FALSE)</f>
        <v>#REF!</v>
      </c>
    </row>
    <row r="231" spans="1:73" x14ac:dyDescent="0.3">
      <c r="A231" t="s">
        <v>628</v>
      </c>
      <c r="B231" t="str">
        <f>VLOOKUP(A231,classifications!A$3:C$336,3,FALSE)</f>
        <v>Predominantly Urban</v>
      </c>
      <c r="D231" s="12">
        <f>VLOOKUP($A231,Sheet1!$B$5:$AZ$428,2,FALSE)</f>
        <v>263417</v>
      </c>
      <c r="E231" s="12">
        <f>VLOOKUP($A231,Sheet1!$B$5:$AZ$428,3,FALSE)</f>
        <v>1400</v>
      </c>
      <c r="F231" s="12">
        <f>VLOOKUP($A231,Sheet1!$B$5:$AZ$428,4,FALSE)</f>
        <v>578</v>
      </c>
      <c r="G231" s="12">
        <f>VLOOKUP($A231,Sheet1!$B$5:$AZ$428,5,FALSE)</f>
        <v>12698</v>
      </c>
      <c r="H231" s="12">
        <f>VLOOKUP($A231,Sheet1!$B$5:$AZ$428,6,FALSE)</f>
        <v>12012</v>
      </c>
      <c r="I231" s="12">
        <f>VLOOKUP($A231,Sheet1!$B$5:$AZ$428,7,FALSE)</f>
        <v>266193</v>
      </c>
      <c r="J231" s="12">
        <f>VLOOKUP($A231,Sheet1!$B$5:$AZ$428,8,FALSE)</f>
        <v>1101</v>
      </c>
      <c r="K231" s="12">
        <f>VLOOKUP($A231,Sheet1!$B$5:$AZ$428,9,FALSE)</f>
        <v>646</v>
      </c>
      <c r="L231" s="12">
        <f>VLOOKUP($A231,Sheet1!$B$5:$AZ$428,10,FALSE)</f>
        <v>14164</v>
      </c>
      <c r="M231" s="12">
        <f>VLOOKUP($A231,Sheet1!$B$5:$AZ$428,11,FALSE)</f>
        <v>12986</v>
      </c>
      <c r="N231" s="12">
        <f>VLOOKUP($A231,Sheet1!$B$5:$AZ$428,12,FALSE)</f>
        <v>268951</v>
      </c>
      <c r="O231" s="12">
        <f>VLOOKUP($A231,Sheet1!$B$5:$AZ$428,13,FALSE)</f>
        <v>1515</v>
      </c>
      <c r="P231" s="12">
        <f>VLOOKUP($A231,Sheet1!$B$5:$AZ$428,14,FALSE)</f>
        <v>829</v>
      </c>
      <c r="Q231" s="12">
        <f>VLOOKUP($A231,Sheet1!$B$5:$AZ$428,15,FALSE)</f>
        <v>14327</v>
      </c>
      <c r="R231" s="12">
        <f>VLOOKUP($A231,Sheet1!$B$5:$AZ$428,16,FALSE)</f>
        <v>13058</v>
      </c>
      <c r="S231" s="12">
        <f>VLOOKUP($A231,Sheet1!$B$5:$AZ$428,17,FALSE)</f>
        <v>270994</v>
      </c>
      <c r="T231" s="12">
        <f>VLOOKUP($A231,Sheet1!$B$5:$AZ$428,18,FALSE)</f>
        <v>1714</v>
      </c>
      <c r="U231" s="12">
        <f>VLOOKUP($A231,Sheet1!$B$5:$AZ$428,19,FALSE)</f>
        <v>1072</v>
      </c>
      <c r="V231" s="12">
        <f>VLOOKUP($A231,Sheet1!$B$5:$AZ$428,20,FALSE)</f>
        <v>13936</v>
      </c>
      <c r="W231" s="12">
        <f>VLOOKUP($A231,Sheet1!$B$5:$AZ$428,21,FALSE)</f>
        <v>14119</v>
      </c>
      <c r="X231" s="12">
        <f>VLOOKUP($A231,Sheet1!$B$5:$AZ$428,22,FALSE)</f>
        <v>273952</v>
      </c>
      <c r="Y231" s="12">
        <f>VLOOKUP($A231,Sheet1!$B$5:$AZ$428,23,FALSE)</f>
        <v>1847</v>
      </c>
      <c r="Z231" s="12">
        <f>VLOOKUP($A231,Sheet1!$B$5:$AZ$428,24,FALSE)</f>
        <v>863</v>
      </c>
      <c r="AA231" s="12">
        <f>VLOOKUP($A231,Sheet1!$B$5:$AZ$428,25,FALSE)</f>
        <v>14301</v>
      </c>
      <c r="AB231" s="12">
        <f>VLOOKUP($A231,Sheet1!$B$5:$AZ$428,26,FALSE)</f>
        <v>13266</v>
      </c>
      <c r="AC231" s="12">
        <f>VLOOKUP($A231,Sheet1!$B$5:$AZ$428,27,FALSE)</f>
        <v>276677</v>
      </c>
      <c r="AD231" s="12">
        <f>VLOOKUP($A231,Sheet1!$B$5:$AZ$428,28,FALSE)</f>
        <v>1906</v>
      </c>
      <c r="AE231" s="12">
        <f>VLOOKUP($A231,Sheet1!$B$5:$AZ$428,29,FALSE)</f>
        <v>1406</v>
      </c>
      <c r="AF231" s="12">
        <f>VLOOKUP($A231,Sheet1!$B$5:$AZ$428,30,FALSE)</f>
        <v>14552</v>
      </c>
      <c r="AG231" s="12">
        <f>VLOOKUP($A231,Sheet1!$B$5:$AZ$428,31,FALSE)</f>
        <v>13373</v>
      </c>
      <c r="AH231" s="12">
        <f>VLOOKUP($A231,Sheet1!$B$5:$AZ$428,32,FALSE)</f>
        <v>279027</v>
      </c>
      <c r="AI231" s="12">
        <f>VLOOKUP($A231,Sheet1!$B$5:$AZ$428,33,FALSE)</f>
        <v>1609</v>
      </c>
      <c r="AJ231" s="12">
        <f>VLOOKUP($A231,Sheet1!$B$5:$AZ$428,34,FALSE)</f>
        <v>1324</v>
      </c>
      <c r="AK231" s="12">
        <f>VLOOKUP($A231,Sheet1!$B$5:$AZ$428,35,FALSE)</f>
        <v>16373</v>
      </c>
      <c r="AL231" s="12">
        <f>VLOOKUP($A231,Sheet1!$B$5:$AZ$428,36,FALSE)</f>
        <v>15160</v>
      </c>
      <c r="AM231" s="12">
        <f>VLOOKUP($A231,Sheet1!$B$5:$AZ$428,37,FALSE)</f>
        <v>282644</v>
      </c>
      <c r="AN231" s="12">
        <f>VLOOKUP($A231,Sheet1!$B$5:$AZ$428,38,FALSE)</f>
        <v>1869</v>
      </c>
      <c r="AO231" s="12">
        <f>VLOOKUP($A231,Sheet1!$B$5:$AZ$428,39,FALSE)</f>
        <v>1056</v>
      </c>
      <c r="AP231" s="12">
        <f>VLOOKUP($A231,Sheet1!$B$5:$AZ$428,40,FALSE)</f>
        <v>17279</v>
      </c>
      <c r="AQ231" s="12">
        <f>VLOOKUP($A231,Sheet1!$B$5:$AZ$428,41,FALSE)</f>
        <v>15211</v>
      </c>
      <c r="AR231" s="12">
        <f>VLOOKUP($A231,Sheet1!$B$5:$AZ$428,42,FALSE)</f>
        <v>285093</v>
      </c>
      <c r="AS231" s="12">
        <f>VLOOKUP($A231,Sheet1!$B$5:$AZ$428,43,FALSE)</f>
        <v>1835</v>
      </c>
      <c r="AT231" s="12">
        <f>VLOOKUP($A231,Sheet1!$B$5:$AZ$428,44,FALSE)</f>
        <v>1645</v>
      </c>
      <c r="AU231" s="12">
        <f>VLOOKUP($A231,Sheet1!$B$5:$AZ$428,45,FALSE)</f>
        <v>17465</v>
      </c>
      <c r="AV231" s="12">
        <f>VLOOKUP($A231,Sheet1!$B$5:$AZ$428,46,FALSE)</f>
        <v>16264</v>
      </c>
      <c r="AW231" s="12">
        <f>VLOOKUP($A231,Sheet1!$B$5:$AZ$428,47,FALSE)</f>
        <v>287816</v>
      </c>
      <c r="AX231" s="12">
        <f>VLOOKUP($A231,Sheet1!$B$5:$AZ$428,48,FALSE)</f>
        <v>1891</v>
      </c>
      <c r="AY231" s="12">
        <f>VLOOKUP($A231,Sheet1!$B$5:$AZ$428,49,FALSE)</f>
        <v>1099</v>
      </c>
      <c r="AZ231" s="12">
        <f>VLOOKUP($A231,Sheet1!$B$5:$AZ$428,50,FALSE)</f>
        <v>16144</v>
      </c>
      <c r="BA231" s="12">
        <f>VLOOKUP($A231,Sheet1!$B$5:$AZ$428,51,FALSE)</f>
        <v>14671</v>
      </c>
      <c r="BB231" s="12">
        <f>VLOOKUP($A231,Sheet1!$B$5:$BB$428,BB$4,FALSE)</f>
        <v>0</v>
      </c>
      <c r="BC231" s="12">
        <f>VLOOKUP($A231,Sheet1!$B$5:$BB$428,BC$4,FALSE)</f>
        <v>0</v>
      </c>
      <c r="BD231" s="12" t="e">
        <f>VLOOKUP($A231,Sheet1!$B$5:$BB$428,BD$4,FALSE)</f>
        <v>#REF!</v>
      </c>
      <c r="BE231" s="12" t="e">
        <f>VLOOKUP($A231,Sheet1!$B$5:$BB$428,BE$4,FALSE)</f>
        <v>#REF!</v>
      </c>
      <c r="BF231" s="12" t="e">
        <f>VLOOKUP($A231,Sheet1!$B$5:$BB$428,BF$4,FALSE)</f>
        <v>#REF!</v>
      </c>
      <c r="BG231" s="12" t="e">
        <f>VLOOKUP($A231,Sheet1!$B$5:$BB$428,BG$4,FALSE)</f>
        <v>#REF!</v>
      </c>
      <c r="BH231" s="12" t="e">
        <f>VLOOKUP($A231,Sheet1!$B$5:$BB$428,BH$4,FALSE)</f>
        <v>#REF!</v>
      </c>
      <c r="BI231" s="12" t="e">
        <f>VLOOKUP($A231,Sheet1!$B$5:$BB$428,BI$4,FALSE)</f>
        <v>#REF!</v>
      </c>
      <c r="BJ231" s="12" t="e">
        <f>VLOOKUP($A231,Sheet1!$B$5:$BB$428,BJ$4,FALSE)</f>
        <v>#REF!</v>
      </c>
      <c r="BK231" s="12" t="e">
        <f>VLOOKUP($A231,Sheet1!$B$5:$BB$428,BK$4,FALSE)</f>
        <v>#REF!</v>
      </c>
      <c r="BL231" s="12" t="e">
        <f>VLOOKUP($A231,Sheet1!$B$5:$BB$428,BL$4,FALSE)</f>
        <v>#REF!</v>
      </c>
      <c r="BM231" s="12" t="e">
        <f>VLOOKUP($A231,Sheet1!$B$5:$BB$428,BM$4,FALSE)</f>
        <v>#REF!</v>
      </c>
      <c r="BN231" s="12" t="e">
        <f>VLOOKUP($A231,Sheet1!$B$5:$BB$428,BN$4,FALSE)</f>
        <v>#REF!</v>
      </c>
      <c r="BO231" s="12" t="e">
        <f>VLOOKUP($A231,Sheet1!$B$5:$BB$428,BO$4,FALSE)</f>
        <v>#REF!</v>
      </c>
      <c r="BP231" s="12" t="e">
        <f>VLOOKUP($A231,Sheet1!$B$5:$BB$428,BP$4,FALSE)</f>
        <v>#REF!</v>
      </c>
      <c r="BQ231" s="12" t="e">
        <f>VLOOKUP($A231,Sheet1!$B$5:$BB$428,BQ$4,FALSE)</f>
        <v>#REF!</v>
      </c>
      <c r="BR231" s="12" t="e">
        <f>VLOOKUP($A231,Sheet1!$B$5:$BB$428,BR$4,FALSE)</f>
        <v>#REF!</v>
      </c>
      <c r="BS231" s="12" t="e">
        <f>VLOOKUP($A231,Sheet1!$B$5:$BB$428,BS$4,FALSE)</f>
        <v>#REF!</v>
      </c>
      <c r="BT231" s="12" t="e">
        <f>VLOOKUP($A231,Sheet1!$B$5:$BB$428,BT$4,FALSE)</f>
        <v>#REF!</v>
      </c>
      <c r="BU231" s="12" t="e">
        <f>VLOOKUP($A231,Sheet1!$B$5:$BB$428,BU$4,FALSE)</f>
        <v>#REF!</v>
      </c>
    </row>
    <row r="232" spans="1:73" x14ac:dyDescent="0.3">
      <c r="A232" t="s">
        <v>630</v>
      </c>
      <c r="B232" t="str">
        <f>VLOOKUP(A232,classifications!A$3:C$336,3,FALSE)</f>
        <v>Predominantly Rural</v>
      </c>
      <c r="D232" s="12">
        <f>VLOOKUP($A232,Sheet1!$B$5:$AZ$428,2,FALSE)</f>
        <v>83563</v>
      </c>
      <c r="E232" s="12">
        <f>VLOOKUP($A232,Sheet1!$B$5:$AZ$428,3,FALSE)</f>
        <v>284</v>
      </c>
      <c r="F232" s="12">
        <f>VLOOKUP($A232,Sheet1!$B$5:$AZ$428,4,FALSE)</f>
        <v>241</v>
      </c>
      <c r="G232" s="12">
        <f>VLOOKUP($A232,Sheet1!$B$5:$AZ$428,5,FALSE)</f>
        <v>4831</v>
      </c>
      <c r="H232" s="12">
        <f>VLOOKUP($A232,Sheet1!$B$5:$AZ$428,6,FALSE)</f>
        <v>4733</v>
      </c>
      <c r="I232" s="12">
        <f>VLOOKUP($A232,Sheet1!$B$5:$AZ$428,7,FALSE)</f>
        <v>83703</v>
      </c>
      <c r="J232" s="12">
        <f>VLOOKUP($A232,Sheet1!$B$5:$AZ$428,8,FALSE)</f>
        <v>288</v>
      </c>
      <c r="K232" s="12">
        <f>VLOOKUP($A232,Sheet1!$B$5:$AZ$428,9,FALSE)</f>
        <v>159</v>
      </c>
      <c r="L232" s="12">
        <f>VLOOKUP($A232,Sheet1!$B$5:$AZ$428,10,FALSE)</f>
        <v>5064</v>
      </c>
      <c r="M232" s="12">
        <f>VLOOKUP($A232,Sheet1!$B$5:$AZ$428,11,FALSE)</f>
        <v>4673</v>
      </c>
      <c r="N232" s="12">
        <f>VLOOKUP($A232,Sheet1!$B$5:$AZ$428,12,FALSE)</f>
        <v>84112</v>
      </c>
      <c r="O232" s="12">
        <f>VLOOKUP($A232,Sheet1!$B$5:$AZ$428,13,FALSE)</f>
        <v>270</v>
      </c>
      <c r="P232" s="12">
        <f>VLOOKUP($A232,Sheet1!$B$5:$AZ$428,14,FALSE)</f>
        <v>165</v>
      </c>
      <c r="Q232" s="12">
        <f>VLOOKUP($A232,Sheet1!$B$5:$AZ$428,15,FALSE)</f>
        <v>4946</v>
      </c>
      <c r="R232" s="12">
        <f>VLOOKUP($A232,Sheet1!$B$5:$AZ$428,16,FALSE)</f>
        <v>4491</v>
      </c>
      <c r="S232" s="12">
        <f>VLOOKUP($A232,Sheet1!$B$5:$AZ$428,17,FALSE)</f>
        <v>84435</v>
      </c>
      <c r="T232" s="12">
        <f>VLOOKUP($A232,Sheet1!$B$5:$AZ$428,18,FALSE)</f>
        <v>318</v>
      </c>
      <c r="U232" s="12">
        <f>VLOOKUP($A232,Sheet1!$B$5:$AZ$428,19,FALSE)</f>
        <v>186</v>
      </c>
      <c r="V232" s="12">
        <f>VLOOKUP($A232,Sheet1!$B$5:$AZ$428,20,FALSE)</f>
        <v>5234</v>
      </c>
      <c r="W232" s="12">
        <f>VLOOKUP($A232,Sheet1!$B$5:$AZ$428,21,FALSE)</f>
        <v>4975</v>
      </c>
      <c r="X232" s="12">
        <f>VLOOKUP($A232,Sheet1!$B$5:$AZ$428,22,FALSE)</f>
        <v>84886</v>
      </c>
      <c r="Y232" s="12">
        <f>VLOOKUP($A232,Sheet1!$B$5:$AZ$428,23,FALSE)</f>
        <v>304</v>
      </c>
      <c r="Z232" s="12">
        <f>VLOOKUP($A232,Sheet1!$B$5:$AZ$428,24,FALSE)</f>
        <v>174</v>
      </c>
      <c r="AA232" s="12">
        <f>VLOOKUP($A232,Sheet1!$B$5:$AZ$428,25,FALSE)</f>
        <v>5163</v>
      </c>
      <c r="AB232" s="12">
        <f>VLOOKUP($A232,Sheet1!$B$5:$AZ$428,26,FALSE)</f>
        <v>4654</v>
      </c>
      <c r="AC232" s="12">
        <f>VLOOKUP($A232,Sheet1!$B$5:$AZ$428,27,FALSE)</f>
        <v>84834</v>
      </c>
      <c r="AD232" s="12">
        <f>VLOOKUP($A232,Sheet1!$B$5:$AZ$428,28,FALSE)</f>
        <v>291</v>
      </c>
      <c r="AE232" s="12">
        <f>VLOOKUP($A232,Sheet1!$B$5:$AZ$428,29,FALSE)</f>
        <v>187</v>
      </c>
      <c r="AF232" s="12">
        <f>VLOOKUP($A232,Sheet1!$B$5:$AZ$428,30,FALSE)</f>
        <v>4904</v>
      </c>
      <c r="AG232" s="12">
        <f>VLOOKUP($A232,Sheet1!$B$5:$AZ$428,31,FALSE)</f>
        <v>4759</v>
      </c>
      <c r="AH232" s="12">
        <f>VLOOKUP($A232,Sheet1!$B$5:$AZ$428,32,FALSE)</f>
        <v>85340</v>
      </c>
      <c r="AI232" s="12">
        <f>VLOOKUP($A232,Sheet1!$B$5:$AZ$428,33,FALSE)</f>
        <v>292</v>
      </c>
      <c r="AJ232" s="12">
        <f>VLOOKUP($A232,Sheet1!$B$5:$AZ$428,34,FALSE)</f>
        <v>180</v>
      </c>
      <c r="AK232" s="12">
        <f>VLOOKUP($A232,Sheet1!$B$5:$AZ$428,35,FALSE)</f>
        <v>5772</v>
      </c>
      <c r="AL232" s="12">
        <f>VLOOKUP($A232,Sheet1!$B$5:$AZ$428,36,FALSE)</f>
        <v>4984</v>
      </c>
      <c r="AM232" s="12">
        <f>VLOOKUP($A232,Sheet1!$B$5:$AZ$428,37,FALSE)</f>
        <v>86221</v>
      </c>
      <c r="AN232" s="12">
        <f>VLOOKUP($A232,Sheet1!$B$5:$AZ$428,38,FALSE)</f>
        <v>307</v>
      </c>
      <c r="AO232" s="12">
        <f>VLOOKUP($A232,Sheet1!$B$5:$AZ$428,39,FALSE)</f>
        <v>117</v>
      </c>
      <c r="AP232" s="12">
        <f>VLOOKUP($A232,Sheet1!$B$5:$AZ$428,40,FALSE)</f>
        <v>6084</v>
      </c>
      <c r="AQ232" s="12">
        <f>VLOOKUP($A232,Sheet1!$B$5:$AZ$428,41,FALSE)</f>
        <v>5043</v>
      </c>
      <c r="AR232" s="12">
        <f>VLOOKUP($A232,Sheet1!$B$5:$AZ$428,42,FALSE)</f>
        <v>87004</v>
      </c>
      <c r="AS232" s="12">
        <f>VLOOKUP($A232,Sheet1!$B$5:$AZ$428,43,FALSE)</f>
        <v>249</v>
      </c>
      <c r="AT232" s="12">
        <f>VLOOKUP($A232,Sheet1!$B$5:$AZ$428,44,FALSE)</f>
        <v>194</v>
      </c>
      <c r="AU232" s="12">
        <f>VLOOKUP($A232,Sheet1!$B$5:$AZ$428,45,FALSE)</f>
        <v>6142</v>
      </c>
      <c r="AV232" s="12">
        <f>VLOOKUP($A232,Sheet1!$B$5:$AZ$428,46,FALSE)</f>
        <v>5144</v>
      </c>
      <c r="AW232" s="12">
        <f>VLOOKUP($A232,Sheet1!$B$5:$AZ$428,47,FALSE)</f>
        <v>87946</v>
      </c>
      <c r="AX232" s="12">
        <f>VLOOKUP($A232,Sheet1!$B$5:$AZ$428,48,FALSE)</f>
        <v>236</v>
      </c>
      <c r="AY232" s="12">
        <f>VLOOKUP($A232,Sheet1!$B$5:$AZ$428,49,FALSE)</f>
        <v>207</v>
      </c>
      <c r="AZ232" s="12">
        <f>VLOOKUP($A232,Sheet1!$B$5:$AZ$428,50,FALSE)</f>
        <v>5674</v>
      </c>
      <c r="BA232" s="12">
        <f>VLOOKUP($A232,Sheet1!$B$5:$AZ$428,51,FALSE)</f>
        <v>4387</v>
      </c>
      <c r="BB232" s="12">
        <f>VLOOKUP($A232,Sheet1!$B$5:$BB$428,BB$4,FALSE)</f>
        <v>0</v>
      </c>
      <c r="BC232" s="12">
        <f>VLOOKUP($A232,Sheet1!$B$5:$BB$428,BC$4,FALSE)</f>
        <v>0</v>
      </c>
      <c r="BD232" s="12" t="e">
        <f>VLOOKUP($A232,Sheet1!$B$5:$BB$428,BD$4,FALSE)</f>
        <v>#REF!</v>
      </c>
      <c r="BE232" s="12" t="e">
        <f>VLOOKUP($A232,Sheet1!$B$5:$BB$428,BE$4,FALSE)</f>
        <v>#REF!</v>
      </c>
      <c r="BF232" s="12" t="e">
        <f>VLOOKUP($A232,Sheet1!$B$5:$BB$428,BF$4,FALSE)</f>
        <v>#REF!</v>
      </c>
      <c r="BG232" s="12" t="e">
        <f>VLOOKUP($A232,Sheet1!$B$5:$BB$428,BG$4,FALSE)</f>
        <v>#REF!</v>
      </c>
      <c r="BH232" s="12" t="e">
        <f>VLOOKUP($A232,Sheet1!$B$5:$BB$428,BH$4,FALSE)</f>
        <v>#REF!</v>
      </c>
      <c r="BI232" s="12" t="e">
        <f>VLOOKUP($A232,Sheet1!$B$5:$BB$428,BI$4,FALSE)</f>
        <v>#REF!</v>
      </c>
      <c r="BJ232" s="12" t="e">
        <f>VLOOKUP($A232,Sheet1!$B$5:$BB$428,BJ$4,FALSE)</f>
        <v>#REF!</v>
      </c>
      <c r="BK232" s="12" t="e">
        <f>VLOOKUP($A232,Sheet1!$B$5:$BB$428,BK$4,FALSE)</f>
        <v>#REF!</v>
      </c>
      <c r="BL232" s="12" t="e">
        <f>VLOOKUP($A232,Sheet1!$B$5:$BB$428,BL$4,FALSE)</f>
        <v>#REF!</v>
      </c>
      <c r="BM232" s="12" t="e">
        <f>VLOOKUP($A232,Sheet1!$B$5:$BB$428,BM$4,FALSE)</f>
        <v>#REF!</v>
      </c>
      <c r="BN232" s="12" t="e">
        <f>VLOOKUP($A232,Sheet1!$B$5:$BB$428,BN$4,FALSE)</f>
        <v>#REF!</v>
      </c>
      <c r="BO232" s="12" t="e">
        <f>VLOOKUP($A232,Sheet1!$B$5:$BB$428,BO$4,FALSE)</f>
        <v>#REF!</v>
      </c>
      <c r="BP232" s="12" t="e">
        <f>VLOOKUP($A232,Sheet1!$B$5:$BB$428,BP$4,FALSE)</f>
        <v>#REF!</v>
      </c>
      <c r="BQ232" s="12" t="e">
        <f>VLOOKUP($A232,Sheet1!$B$5:$BB$428,BQ$4,FALSE)</f>
        <v>#REF!</v>
      </c>
      <c r="BR232" s="12" t="e">
        <f>VLOOKUP($A232,Sheet1!$B$5:$BB$428,BR$4,FALSE)</f>
        <v>#REF!</v>
      </c>
      <c r="BS232" s="12" t="e">
        <f>VLOOKUP($A232,Sheet1!$B$5:$BB$428,BS$4,FALSE)</f>
        <v>#REF!</v>
      </c>
      <c r="BT232" s="12" t="e">
        <f>VLOOKUP($A232,Sheet1!$B$5:$BB$428,BT$4,FALSE)</f>
        <v>#REF!</v>
      </c>
      <c r="BU232" s="12" t="e">
        <f>VLOOKUP($A232,Sheet1!$B$5:$BB$428,BU$4,FALSE)</f>
        <v>#REF!</v>
      </c>
    </row>
    <row r="233" spans="1:73" x14ac:dyDescent="0.3">
      <c r="A233" t="s">
        <v>632</v>
      </c>
      <c r="B233" t="str">
        <f>VLOOKUP(A233,classifications!A$3:C$336,3,FALSE)</f>
        <v>Predominantly Rural</v>
      </c>
      <c r="D233" s="12">
        <f>VLOOKUP($A233,Sheet1!$B$5:$AZ$428,2,FALSE)</f>
        <v>88390</v>
      </c>
      <c r="E233" s="12">
        <f>VLOOKUP($A233,Sheet1!$B$5:$AZ$428,3,FALSE)</f>
        <v>669</v>
      </c>
      <c r="F233" s="12">
        <f>VLOOKUP($A233,Sheet1!$B$5:$AZ$428,4,FALSE)</f>
        <v>193</v>
      </c>
      <c r="G233" s="12">
        <f>VLOOKUP($A233,Sheet1!$B$5:$AZ$428,5,FALSE)</f>
        <v>3216</v>
      </c>
      <c r="H233" s="12">
        <f>VLOOKUP($A233,Sheet1!$B$5:$AZ$428,6,FALSE)</f>
        <v>3045</v>
      </c>
      <c r="I233" s="12">
        <f>VLOOKUP($A233,Sheet1!$B$5:$AZ$428,7,FALSE)</f>
        <v>88546</v>
      </c>
      <c r="J233" s="12">
        <f>VLOOKUP($A233,Sheet1!$B$5:$AZ$428,8,FALSE)</f>
        <v>610</v>
      </c>
      <c r="K233" s="12">
        <f>VLOOKUP($A233,Sheet1!$B$5:$AZ$428,9,FALSE)</f>
        <v>258</v>
      </c>
      <c r="L233" s="12">
        <f>VLOOKUP($A233,Sheet1!$B$5:$AZ$428,10,FALSE)</f>
        <v>3435</v>
      </c>
      <c r="M233" s="12">
        <f>VLOOKUP($A233,Sheet1!$B$5:$AZ$428,11,FALSE)</f>
        <v>3620</v>
      </c>
      <c r="N233" s="12">
        <f>VLOOKUP($A233,Sheet1!$B$5:$AZ$428,12,FALSE)</f>
        <v>89184</v>
      </c>
      <c r="O233" s="12">
        <f>VLOOKUP($A233,Sheet1!$B$5:$AZ$428,13,FALSE)</f>
        <v>805</v>
      </c>
      <c r="P233" s="12">
        <f>VLOOKUP($A233,Sheet1!$B$5:$AZ$428,14,FALSE)</f>
        <v>237</v>
      </c>
      <c r="Q233" s="12">
        <f>VLOOKUP($A233,Sheet1!$B$5:$AZ$428,15,FALSE)</f>
        <v>3605</v>
      </c>
      <c r="R233" s="12">
        <f>VLOOKUP($A233,Sheet1!$B$5:$AZ$428,16,FALSE)</f>
        <v>3428</v>
      </c>
      <c r="S233" s="12">
        <f>VLOOKUP($A233,Sheet1!$B$5:$AZ$428,17,FALSE)</f>
        <v>90382</v>
      </c>
      <c r="T233" s="12">
        <f>VLOOKUP($A233,Sheet1!$B$5:$AZ$428,18,FALSE)</f>
        <v>887</v>
      </c>
      <c r="U233" s="12">
        <f>VLOOKUP($A233,Sheet1!$B$5:$AZ$428,19,FALSE)</f>
        <v>185</v>
      </c>
      <c r="V233" s="12">
        <f>VLOOKUP($A233,Sheet1!$B$5:$AZ$428,20,FALSE)</f>
        <v>4119</v>
      </c>
      <c r="W233" s="12">
        <f>VLOOKUP($A233,Sheet1!$B$5:$AZ$428,21,FALSE)</f>
        <v>3585</v>
      </c>
      <c r="X233" s="12">
        <f>VLOOKUP($A233,Sheet1!$B$5:$AZ$428,22,FALSE)</f>
        <v>91245</v>
      </c>
      <c r="Y233" s="12">
        <f>VLOOKUP($A233,Sheet1!$B$5:$AZ$428,23,FALSE)</f>
        <v>1023</v>
      </c>
      <c r="Z233" s="12">
        <f>VLOOKUP($A233,Sheet1!$B$5:$AZ$428,24,FALSE)</f>
        <v>177</v>
      </c>
      <c r="AA233" s="12">
        <f>VLOOKUP($A233,Sheet1!$B$5:$AZ$428,25,FALSE)</f>
        <v>3758</v>
      </c>
      <c r="AB233" s="12">
        <f>VLOOKUP($A233,Sheet1!$B$5:$AZ$428,26,FALSE)</f>
        <v>3606</v>
      </c>
      <c r="AC233" s="12">
        <f>VLOOKUP($A233,Sheet1!$B$5:$AZ$428,27,FALSE)</f>
        <v>92527</v>
      </c>
      <c r="AD233" s="12">
        <f>VLOOKUP($A233,Sheet1!$B$5:$AZ$428,28,FALSE)</f>
        <v>1085</v>
      </c>
      <c r="AE233" s="12">
        <f>VLOOKUP($A233,Sheet1!$B$5:$AZ$428,29,FALSE)</f>
        <v>215</v>
      </c>
      <c r="AF233" s="12">
        <f>VLOOKUP($A233,Sheet1!$B$5:$AZ$428,30,FALSE)</f>
        <v>3974</v>
      </c>
      <c r="AG233" s="12">
        <f>VLOOKUP($A233,Sheet1!$B$5:$AZ$428,31,FALSE)</f>
        <v>3532</v>
      </c>
      <c r="AH233" s="12">
        <f>VLOOKUP($A233,Sheet1!$B$5:$AZ$428,32,FALSE)</f>
        <v>93295</v>
      </c>
      <c r="AI233" s="12">
        <f>VLOOKUP($A233,Sheet1!$B$5:$AZ$428,33,FALSE)</f>
        <v>904</v>
      </c>
      <c r="AJ233" s="12">
        <f>VLOOKUP($A233,Sheet1!$B$5:$AZ$428,34,FALSE)</f>
        <v>305</v>
      </c>
      <c r="AK233" s="12">
        <f>VLOOKUP($A233,Sheet1!$B$5:$AZ$428,35,FALSE)</f>
        <v>4279</v>
      </c>
      <c r="AL233" s="12">
        <f>VLOOKUP($A233,Sheet1!$B$5:$AZ$428,36,FALSE)</f>
        <v>3927</v>
      </c>
      <c r="AM233" s="12">
        <f>VLOOKUP($A233,Sheet1!$B$5:$AZ$428,37,FALSE)</f>
        <v>93980</v>
      </c>
      <c r="AN233" s="12">
        <f>VLOOKUP($A233,Sheet1!$B$5:$AZ$428,38,FALSE)</f>
        <v>818</v>
      </c>
      <c r="AO233" s="12">
        <f>VLOOKUP($A233,Sheet1!$B$5:$AZ$428,39,FALSE)</f>
        <v>573</v>
      </c>
      <c r="AP233" s="12">
        <f>VLOOKUP($A233,Sheet1!$B$5:$AZ$428,40,FALSE)</f>
        <v>4511</v>
      </c>
      <c r="AQ233" s="12">
        <f>VLOOKUP($A233,Sheet1!$B$5:$AZ$428,41,FALSE)</f>
        <v>3927</v>
      </c>
      <c r="AR233" s="12">
        <f>VLOOKUP($A233,Sheet1!$B$5:$AZ$428,42,FALSE)</f>
        <v>95019</v>
      </c>
      <c r="AS233" s="12">
        <f>VLOOKUP($A233,Sheet1!$B$5:$AZ$428,43,FALSE)</f>
        <v>739</v>
      </c>
      <c r="AT233" s="12">
        <f>VLOOKUP($A233,Sheet1!$B$5:$AZ$428,44,FALSE)</f>
        <v>313</v>
      </c>
      <c r="AU233" s="12">
        <f>VLOOKUP($A233,Sheet1!$B$5:$AZ$428,45,FALSE)</f>
        <v>4691</v>
      </c>
      <c r="AV233" s="12">
        <f>VLOOKUP($A233,Sheet1!$B$5:$AZ$428,46,FALSE)</f>
        <v>3976</v>
      </c>
      <c r="AW233" s="12">
        <f>VLOOKUP($A233,Sheet1!$B$5:$AZ$428,47,FALSE)</f>
        <v>95857</v>
      </c>
      <c r="AX233" s="12">
        <f>VLOOKUP($A233,Sheet1!$B$5:$AZ$428,48,FALSE)</f>
        <v>680</v>
      </c>
      <c r="AY233" s="12">
        <f>VLOOKUP($A233,Sheet1!$B$5:$AZ$428,49,FALSE)</f>
        <v>214</v>
      </c>
      <c r="AZ233" s="12">
        <f>VLOOKUP($A233,Sheet1!$B$5:$AZ$428,50,FALSE)</f>
        <v>4242</v>
      </c>
      <c r="BA233" s="12">
        <f>VLOOKUP($A233,Sheet1!$B$5:$AZ$428,51,FALSE)</f>
        <v>3569</v>
      </c>
      <c r="BB233" s="12">
        <f>VLOOKUP($A233,Sheet1!$B$5:$BB$428,BB$4,FALSE)</f>
        <v>0</v>
      </c>
      <c r="BC233" s="12">
        <f>VLOOKUP($A233,Sheet1!$B$5:$BB$428,BC$4,FALSE)</f>
        <v>0</v>
      </c>
      <c r="BD233" s="12" t="e">
        <f>VLOOKUP($A233,Sheet1!$B$5:$BB$428,BD$4,FALSE)</f>
        <v>#REF!</v>
      </c>
      <c r="BE233" s="12" t="e">
        <f>VLOOKUP($A233,Sheet1!$B$5:$BB$428,BE$4,FALSE)</f>
        <v>#REF!</v>
      </c>
      <c r="BF233" s="12" t="e">
        <f>VLOOKUP($A233,Sheet1!$B$5:$BB$428,BF$4,FALSE)</f>
        <v>#REF!</v>
      </c>
      <c r="BG233" s="12" t="e">
        <f>VLOOKUP($A233,Sheet1!$B$5:$BB$428,BG$4,FALSE)</f>
        <v>#REF!</v>
      </c>
      <c r="BH233" s="12" t="e">
        <f>VLOOKUP($A233,Sheet1!$B$5:$BB$428,BH$4,FALSE)</f>
        <v>#REF!</v>
      </c>
      <c r="BI233" s="12" t="e">
        <f>VLOOKUP($A233,Sheet1!$B$5:$BB$428,BI$4,FALSE)</f>
        <v>#REF!</v>
      </c>
      <c r="BJ233" s="12" t="e">
        <f>VLOOKUP($A233,Sheet1!$B$5:$BB$428,BJ$4,FALSE)</f>
        <v>#REF!</v>
      </c>
      <c r="BK233" s="12" t="e">
        <f>VLOOKUP($A233,Sheet1!$B$5:$BB$428,BK$4,FALSE)</f>
        <v>#REF!</v>
      </c>
      <c r="BL233" s="12" t="e">
        <f>VLOOKUP($A233,Sheet1!$B$5:$BB$428,BL$4,FALSE)</f>
        <v>#REF!</v>
      </c>
      <c r="BM233" s="12" t="e">
        <f>VLOOKUP($A233,Sheet1!$B$5:$BB$428,BM$4,FALSE)</f>
        <v>#REF!</v>
      </c>
      <c r="BN233" s="12" t="e">
        <f>VLOOKUP($A233,Sheet1!$B$5:$BB$428,BN$4,FALSE)</f>
        <v>#REF!</v>
      </c>
      <c r="BO233" s="12" t="e">
        <f>VLOOKUP($A233,Sheet1!$B$5:$BB$428,BO$4,FALSE)</f>
        <v>#REF!</v>
      </c>
      <c r="BP233" s="12" t="e">
        <f>VLOOKUP($A233,Sheet1!$B$5:$BB$428,BP$4,FALSE)</f>
        <v>#REF!</v>
      </c>
      <c r="BQ233" s="12" t="e">
        <f>VLOOKUP($A233,Sheet1!$B$5:$BB$428,BQ$4,FALSE)</f>
        <v>#REF!</v>
      </c>
      <c r="BR233" s="12" t="e">
        <f>VLOOKUP($A233,Sheet1!$B$5:$BB$428,BR$4,FALSE)</f>
        <v>#REF!</v>
      </c>
      <c r="BS233" s="12" t="e">
        <f>VLOOKUP($A233,Sheet1!$B$5:$BB$428,BS$4,FALSE)</f>
        <v>#REF!</v>
      </c>
      <c r="BT233" s="12" t="e">
        <f>VLOOKUP($A233,Sheet1!$B$5:$BB$428,BT$4,FALSE)</f>
        <v>#REF!</v>
      </c>
      <c r="BU233" s="12" t="e">
        <f>VLOOKUP($A233,Sheet1!$B$5:$BB$428,BU$4,FALSE)</f>
        <v>#REF!</v>
      </c>
    </row>
    <row r="234" spans="1:73" x14ac:dyDescent="0.3">
      <c r="A234" t="s">
        <v>634</v>
      </c>
      <c r="B234" t="str">
        <f>VLOOKUP(A234,classifications!A$3:C$336,3,FALSE)</f>
        <v>Predominantly Rural</v>
      </c>
      <c r="D234" s="12">
        <f>VLOOKUP($A234,Sheet1!$B$5:$AZ$428,2,FALSE)</f>
        <v>134125</v>
      </c>
      <c r="E234" s="12">
        <f>VLOOKUP($A234,Sheet1!$B$5:$AZ$428,3,FALSE)</f>
        <v>458</v>
      </c>
      <c r="F234" s="12">
        <f>VLOOKUP($A234,Sheet1!$B$5:$AZ$428,4,FALSE)</f>
        <v>346</v>
      </c>
      <c r="G234" s="12">
        <f>VLOOKUP($A234,Sheet1!$B$5:$AZ$428,5,FALSE)</f>
        <v>6174</v>
      </c>
      <c r="H234" s="12">
        <f>VLOOKUP($A234,Sheet1!$B$5:$AZ$428,6,FALSE)</f>
        <v>5462</v>
      </c>
      <c r="I234" s="12">
        <f>VLOOKUP($A234,Sheet1!$B$5:$AZ$428,7,FALSE)</f>
        <v>135212</v>
      </c>
      <c r="J234" s="12">
        <f>VLOOKUP($A234,Sheet1!$B$5:$AZ$428,8,FALSE)</f>
        <v>469</v>
      </c>
      <c r="K234" s="12">
        <f>VLOOKUP($A234,Sheet1!$B$5:$AZ$428,9,FALSE)</f>
        <v>310</v>
      </c>
      <c r="L234" s="12">
        <f>VLOOKUP($A234,Sheet1!$B$5:$AZ$428,10,FALSE)</f>
        <v>6493</v>
      </c>
      <c r="M234" s="12">
        <f>VLOOKUP($A234,Sheet1!$B$5:$AZ$428,11,FALSE)</f>
        <v>5700</v>
      </c>
      <c r="N234" s="12">
        <f>VLOOKUP($A234,Sheet1!$B$5:$AZ$428,12,FALSE)</f>
        <v>136612</v>
      </c>
      <c r="O234" s="12">
        <f>VLOOKUP($A234,Sheet1!$B$5:$AZ$428,13,FALSE)</f>
        <v>508</v>
      </c>
      <c r="P234" s="12">
        <f>VLOOKUP($A234,Sheet1!$B$5:$AZ$428,14,FALSE)</f>
        <v>365</v>
      </c>
      <c r="Q234" s="12">
        <f>VLOOKUP($A234,Sheet1!$B$5:$AZ$428,15,FALSE)</f>
        <v>6861</v>
      </c>
      <c r="R234" s="12">
        <f>VLOOKUP($A234,Sheet1!$B$5:$AZ$428,16,FALSE)</f>
        <v>5741</v>
      </c>
      <c r="S234" s="12">
        <f>VLOOKUP($A234,Sheet1!$B$5:$AZ$428,17,FALSE)</f>
        <v>138339</v>
      </c>
      <c r="T234" s="12">
        <f>VLOOKUP($A234,Sheet1!$B$5:$AZ$428,18,FALSE)</f>
        <v>602</v>
      </c>
      <c r="U234" s="12">
        <f>VLOOKUP($A234,Sheet1!$B$5:$AZ$428,19,FALSE)</f>
        <v>261</v>
      </c>
      <c r="V234" s="12">
        <f>VLOOKUP($A234,Sheet1!$B$5:$AZ$428,20,FALSE)</f>
        <v>7223</v>
      </c>
      <c r="W234" s="12">
        <f>VLOOKUP($A234,Sheet1!$B$5:$AZ$428,21,FALSE)</f>
        <v>6060</v>
      </c>
      <c r="X234" s="12">
        <f>VLOOKUP($A234,Sheet1!$B$5:$AZ$428,22,FALSE)</f>
        <v>139376</v>
      </c>
      <c r="Y234" s="12">
        <f>VLOOKUP($A234,Sheet1!$B$5:$AZ$428,23,FALSE)</f>
        <v>606</v>
      </c>
      <c r="Z234" s="12">
        <f>VLOOKUP($A234,Sheet1!$B$5:$AZ$428,24,FALSE)</f>
        <v>290</v>
      </c>
      <c r="AA234" s="12">
        <f>VLOOKUP($A234,Sheet1!$B$5:$AZ$428,25,FALSE)</f>
        <v>6912</v>
      </c>
      <c r="AB234" s="12">
        <f>VLOOKUP($A234,Sheet1!$B$5:$AZ$428,26,FALSE)</f>
        <v>6338</v>
      </c>
      <c r="AC234" s="12">
        <f>VLOOKUP($A234,Sheet1!$B$5:$AZ$428,27,FALSE)</f>
        <v>140900</v>
      </c>
      <c r="AD234" s="12">
        <f>VLOOKUP($A234,Sheet1!$B$5:$AZ$428,28,FALSE)</f>
        <v>609</v>
      </c>
      <c r="AE234" s="12">
        <f>VLOOKUP($A234,Sheet1!$B$5:$AZ$428,29,FALSE)</f>
        <v>274</v>
      </c>
      <c r="AF234" s="12">
        <f>VLOOKUP($A234,Sheet1!$B$5:$AZ$428,30,FALSE)</f>
        <v>7064</v>
      </c>
      <c r="AG234" s="12">
        <f>VLOOKUP($A234,Sheet1!$B$5:$AZ$428,31,FALSE)</f>
        <v>6044</v>
      </c>
      <c r="AH234" s="12">
        <f>VLOOKUP($A234,Sheet1!$B$5:$AZ$428,32,FALSE)</f>
        <v>141662</v>
      </c>
      <c r="AI234" s="12">
        <f>VLOOKUP($A234,Sheet1!$B$5:$AZ$428,33,FALSE)</f>
        <v>540</v>
      </c>
      <c r="AJ234" s="12">
        <f>VLOOKUP($A234,Sheet1!$B$5:$AZ$428,34,FALSE)</f>
        <v>322</v>
      </c>
      <c r="AK234" s="12">
        <f>VLOOKUP($A234,Sheet1!$B$5:$AZ$428,35,FALSE)</f>
        <v>7792</v>
      </c>
      <c r="AL234" s="12">
        <f>VLOOKUP($A234,Sheet1!$B$5:$AZ$428,36,FALSE)</f>
        <v>7138</v>
      </c>
      <c r="AM234" s="12">
        <f>VLOOKUP($A234,Sheet1!$B$5:$AZ$428,37,FALSE)</f>
        <v>141853</v>
      </c>
      <c r="AN234" s="12">
        <f>VLOOKUP($A234,Sheet1!$B$5:$AZ$428,38,FALSE)</f>
        <v>469</v>
      </c>
      <c r="AO234" s="12">
        <f>VLOOKUP($A234,Sheet1!$B$5:$AZ$428,39,FALSE)</f>
        <v>691</v>
      </c>
      <c r="AP234" s="12">
        <f>VLOOKUP($A234,Sheet1!$B$5:$AZ$428,40,FALSE)</f>
        <v>7556</v>
      </c>
      <c r="AQ234" s="12">
        <f>VLOOKUP($A234,Sheet1!$B$5:$AZ$428,41,FALSE)</f>
        <v>6999</v>
      </c>
      <c r="AR234" s="12">
        <f>VLOOKUP($A234,Sheet1!$B$5:$AZ$428,42,FALSE)</f>
        <v>142424</v>
      </c>
      <c r="AS234" s="12">
        <f>VLOOKUP($A234,Sheet1!$B$5:$AZ$428,43,FALSE)</f>
        <v>454</v>
      </c>
      <c r="AT234" s="12">
        <f>VLOOKUP($A234,Sheet1!$B$5:$AZ$428,44,FALSE)</f>
        <v>342</v>
      </c>
      <c r="AU234" s="12">
        <f>VLOOKUP($A234,Sheet1!$B$5:$AZ$428,45,FALSE)</f>
        <v>7723</v>
      </c>
      <c r="AV234" s="12">
        <f>VLOOKUP($A234,Sheet1!$B$5:$AZ$428,46,FALSE)</f>
        <v>7121</v>
      </c>
      <c r="AW234" s="12">
        <f>VLOOKUP($A234,Sheet1!$B$5:$AZ$428,47,FALSE)</f>
        <v>143225</v>
      </c>
      <c r="AX234" s="12">
        <f>VLOOKUP($A234,Sheet1!$B$5:$AZ$428,48,FALSE)</f>
        <v>416</v>
      </c>
      <c r="AY234" s="12">
        <f>VLOOKUP($A234,Sheet1!$B$5:$AZ$428,49,FALSE)</f>
        <v>212</v>
      </c>
      <c r="AZ234" s="12">
        <f>VLOOKUP($A234,Sheet1!$B$5:$AZ$428,50,FALSE)</f>
        <v>6911</v>
      </c>
      <c r="BA234" s="12">
        <f>VLOOKUP($A234,Sheet1!$B$5:$AZ$428,51,FALSE)</f>
        <v>6102</v>
      </c>
      <c r="BB234" s="12">
        <f>VLOOKUP($A234,Sheet1!$B$5:$BB$428,BB$4,FALSE)</f>
        <v>0</v>
      </c>
      <c r="BC234" s="12">
        <f>VLOOKUP($A234,Sheet1!$B$5:$BB$428,BC$4,FALSE)</f>
        <v>0</v>
      </c>
      <c r="BD234" s="12" t="e">
        <f>VLOOKUP($A234,Sheet1!$B$5:$BB$428,BD$4,FALSE)</f>
        <v>#REF!</v>
      </c>
      <c r="BE234" s="12" t="e">
        <f>VLOOKUP($A234,Sheet1!$B$5:$BB$428,BE$4,FALSE)</f>
        <v>#REF!</v>
      </c>
      <c r="BF234" s="12" t="e">
        <f>VLOOKUP($A234,Sheet1!$B$5:$BB$428,BF$4,FALSE)</f>
        <v>#REF!</v>
      </c>
      <c r="BG234" s="12" t="e">
        <f>VLOOKUP($A234,Sheet1!$B$5:$BB$428,BG$4,FALSE)</f>
        <v>#REF!</v>
      </c>
      <c r="BH234" s="12" t="e">
        <f>VLOOKUP($A234,Sheet1!$B$5:$BB$428,BH$4,FALSE)</f>
        <v>#REF!</v>
      </c>
      <c r="BI234" s="12" t="e">
        <f>VLOOKUP($A234,Sheet1!$B$5:$BB$428,BI$4,FALSE)</f>
        <v>#REF!</v>
      </c>
      <c r="BJ234" s="12" t="e">
        <f>VLOOKUP($A234,Sheet1!$B$5:$BB$428,BJ$4,FALSE)</f>
        <v>#REF!</v>
      </c>
      <c r="BK234" s="12" t="e">
        <f>VLOOKUP($A234,Sheet1!$B$5:$BB$428,BK$4,FALSE)</f>
        <v>#REF!</v>
      </c>
      <c r="BL234" s="12" t="e">
        <f>VLOOKUP($A234,Sheet1!$B$5:$BB$428,BL$4,FALSE)</f>
        <v>#REF!</v>
      </c>
      <c r="BM234" s="12" t="e">
        <f>VLOOKUP($A234,Sheet1!$B$5:$BB$428,BM$4,FALSE)</f>
        <v>#REF!</v>
      </c>
      <c r="BN234" s="12" t="e">
        <f>VLOOKUP($A234,Sheet1!$B$5:$BB$428,BN$4,FALSE)</f>
        <v>#REF!</v>
      </c>
      <c r="BO234" s="12" t="e">
        <f>VLOOKUP($A234,Sheet1!$B$5:$BB$428,BO$4,FALSE)</f>
        <v>#REF!</v>
      </c>
      <c r="BP234" s="12" t="e">
        <f>VLOOKUP($A234,Sheet1!$B$5:$BB$428,BP$4,FALSE)</f>
        <v>#REF!</v>
      </c>
      <c r="BQ234" s="12" t="e">
        <f>VLOOKUP($A234,Sheet1!$B$5:$BB$428,BQ$4,FALSE)</f>
        <v>#REF!</v>
      </c>
      <c r="BR234" s="12" t="e">
        <f>VLOOKUP($A234,Sheet1!$B$5:$BB$428,BR$4,FALSE)</f>
        <v>#REF!</v>
      </c>
      <c r="BS234" s="12" t="e">
        <f>VLOOKUP($A234,Sheet1!$B$5:$BB$428,BS$4,FALSE)</f>
        <v>#REF!</v>
      </c>
      <c r="BT234" s="12" t="e">
        <f>VLOOKUP($A234,Sheet1!$B$5:$BB$428,BT$4,FALSE)</f>
        <v>#REF!</v>
      </c>
      <c r="BU234" s="12" t="e">
        <f>VLOOKUP($A234,Sheet1!$B$5:$BB$428,BU$4,FALSE)</f>
        <v>#REF!</v>
      </c>
    </row>
    <row r="235" spans="1:73" x14ac:dyDescent="0.3">
      <c r="A235" t="s">
        <v>636</v>
      </c>
      <c r="B235" t="str">
        <f>VLOOKUP(A235,classifications!A$3:C$336,3,FALSE)</f>
        <v>Predominantly Rural</v>
      </c>
      <c r="D235" s="12">
        <f>VLOOKUP($A235,Sheet1!$B$5:$AZ$428,2,FALSE)</f>
        <v>103713</v>
      </c>
      <c r="E235" s="12">
        <f>VLOOKUP($A235,Sheet1!$B$5:$AZ$428,3,FALSE)</f>
        <v>459</v>
      </c>
      <c r="F235" s="12">
        <f>VLOOKUP($A235,Sheet1!$B$5:$AZ$428,4,FALSE)</f>
        <v>443</v>
      </c>
      <c r="G235" s="12">
        <f>VLOOKUP($A235,Sheet1!$B$5:$AZ$428,5,FALSE)</f>
        <v>4161</v>
      </c>
      <c r="H235" s="12">
        <f>VLOOKUP($A235,Sheet1!$B$5:$AZ$428,6,FALSE)</f>
        <v>4113</v>
      </c>
      <c r="I235" s="12">
        <f>VLOOKUP($A235,Sheet1!$B$5:$AZ$428,7,FALSE)</f>
        <v>103544</v>
      </c>
      <c r="J235" s="12">
        <f>VLOOKUP($A235,Sheet1!$B$5:$AZ$428,8,FALSE)</f>
        <v>504</v>
      </c>
      <c r="K235" s="12">
        <f>VLOOKUP($A235,Sheet1!$B$5:$AZ$428,9,FALSE)</f>
        <v>353</v>
      </c>
      <c r="L235" s="12">
        <f>VLOOKUP($A235,Sheet1!$B$5:$AZ$428,10,FALSE)</f>
        <v>4340</v>
      </c>
      <c r="M235" s="12">
        <f>VLOOKUP($A235,Sheet1!$B$5:$AZ$428,11,FALSE)</f>
        <v>4322</v>
      </c>
      <c r="N235" s="12">
        <f>VLOOKUP($A235,Sheet1!$B$5:$AZ$428,12,FALSE)</f>
        <v>103593</v>
      </c>
      <c r="O235" s="12">
        <f>VLOOKUP($A235,Sheet1!$B$5:$AZ$428,13,FALSE)</f>
        <v>476</v>
      </c>
      <c r="P235" s="12">
        <f>VLOOKUP($A235,Sheet1!$B$5:$AZ$428,14,FALSE)</f>
        <v>402</v>
      </c>
      <c r="Q235" s="12">
        <f>VLOOKUP($A235,Sheet1!$B$5:$AZ$428,15,FALSE)</f>
        <v>4500</v>
      </c>
      <c r="R235" s="12">
        <f>VLOOKUP($A235,Sheet1!$B$5:$AZ$428,16,FALSE)</f>
        <v>4138</v>
      </c>
      <c r="S235" s="12">
        <f>VLOOKUP($A235,Sheet1!$B$5:$AZ$428,17,FALSE)</f>
        <v>103501</v>
      </c>
      <c r="T235" s="12">
        <f>VLOOKUP($A235,Sheet1!$B$5:$AZ$428,18,FALSE)</f>
        <v>493</v>
      </c>
      <c r="U235" s="12">
        <f>VLOOKUP($A235,Sheet1!$B$5:$AZ$428,19,FALSE)</f>
        <v>409</v>
      </c>
      <c r="V235" s="12">
        <f>VLOOKUP($A235,Sheet1!$B$5:$AZ$428,20,FALSE)</f>
        <v>4620</v>
      </c>
      <c r="W235" s="12">
        <f>VLOOKUP($A235,Sheet1!$B$5:$AZ$428,21,FALSE)</f>
        <v>4382</v>
      </c>
      <c r="X235" s="12">
        <f>VLOOKUP($A235,Sheet1!$B$5:$AZ$428,22,FALSE)</f>
        <v>103776</v>
      </c>
      <c r="Y235" s="12">
        <f>VLOOKUP($A235,Sheet1!$B$5:$AZ$428,23,FALSE)</f>
        <v>593</v>
      </c>
      <c r="Z235" s="12">
        <f>VLOOKUP($A235,Sheet1!$B$5:$AZ$428,24,FALSE)</f>
        <v>400</v>
      </c>
      <c r="AA235" s="12">
        <f>VLOOKUP($A235,Sheet1!$B$5:$AZ$428,25,FALSE)</f>
        <v>4815</v>
      </c>
      <c r="AB235" s="12">
        <f>VLOOKUP($A235,Sheet1!$B$5:$AZ$428,26,FALSE)</f>
        <v>4357</v>
      </c>
      <c r="AC235" s="12">
        <f>VLOOKUP($A235,Sheet1!$B$5:$AZ$428,27,FALSE)</f>
        <v>103826</v>
      </c>
      <c r="AD235" s="12">
        <f>VLOOKUP($A235,Sheet1!$B$5:$AZ$428,28,FALSE)</f>
        <v>607</v>
      </c>
      <c r="AE235" s="12">
        <f>VLOOKUP($A235,Sheet1!$B$5:$AZ$428,29,FALSE)</f>
        <v>369</v>
      </c>
      <c r="AF235" s="12">
        <f>VLOOKUP($A235,Sheet1!$B$5:$AZ$428,30,FALSE)</f>
        <v>4700</v>
      </c>
      <c r="AG235" s="12">
        <f>VLOOKUP($A235,Sheet1!$B$5:$AZ$428,31,FALSE)</f>
        <v>4488</v>
      </c>
      <c r="AH235" s="12">
        <f>VLOOKUP($A235,Sheet1!$B$5:$AZ$428,32,FALSE)</f>
        <v>104321</v>
      </c>
      <c r="AI235" s="12">
        <f>VLOOKUP($A235,Sheet1!$B$5:$AZ$428,33,FALSE)</f>
        <v>499</v>
      </c>
      <c r="AJ235" s="12">
        <f>VLOOKUP($A235,Sheet1!$B$5:$AZ$428,34,FALSE)</f>
        <v>521</v>
      </c>
      <c r="AK235" s="12">
        <f>VLOOKUP($A235,Sheet1!$B$5:$AZ$428,35,FALSE)</f>
        <v>5405</v>
      </c>
      <c r="AL235" s="12">
        <f>VLOOKUP($A235,Sheet1!$B$5:$AZ$428,36,FALSE)</f>
        <v>4491</v>
      </c>
      <c r="AM235" s="12">
        <f>VLOOKUP($A235,Sheet1!$B$5:$AZ$428,37,FALSE)</f>
        <v>104532</v>
      </c>
      <c r="AN235" s="12">
        <f>VLOOKUP($A235,Sheet1!$B$5:$AZ$428,38,FALSE)</f>
        <v>552</v>
      </c>
      <c r="AO235" s="12">
        <f>VLOOKUP($A235,Sheet1!$B$5:$AZ$428,39,FALSE)</f>
        <v>523</v>
      </c>
      <c r="AP235" s="12">
        <f>VLOOKUP($A235,Sheet1!$B$5:$AZ$428,40,FALSE)</f>
        <v>5312</v>
      </c>
      <c r="AQ235" s="12">
        <f>VLOOKUP($A235,Sheet1!$B$5:$AZ$428,41,FALSE)</f>
        <v>4624</v>
      </c>
      <c r="AR235" s="12">
        <f>VLOOKUP($A235,Sheet1!$B$5:$AZ$428,42,FALSE)</f>
        <v>105088</v>
      </c>
      <c r="AS235" s="12">
        <f>VLOOKUP($A235,Sheet1!$B$5:$AZ$428,43,FALSE)</f>
        <v>489</v>
      </c>
      <c r="AT235" s="12">
        <f>VLOOKUP($A235,Sheet1!$B$5:$AZ$428,44,FALSE)</f>
        <v>275</v>
      </c>
      <c r="AU235" s="12">
        <f>VLOOKUP($A235,Sheet1!$B$5:$AZ$428,45,FALSE)</f>
        <v>5595</v>
      </c>
      <c r="AV235" s="12">
        <f>VLOOKUP($A235,Sheet1!$B$5:$AZ$428,46,FALSE)</f>
        <v>4920</v>
      </c>
      <c r="AW235" s="12">
        <f>VLOOKUP($A235,Sheet1!$B$5:$AZ$428,47,FALSE)</f>
        <v>104905</v>
      </c>
      <c r="AX235" s="12">
        <f>VLOOKUP($A235,Sheet1!$B$5:$AZ$428,48,FALSE)</f>
        <v>478</v>
      </c>
      <c r="AY235" s="12">
        <f>VLOOKUP($A235,Sheet1!$B$5:$AZ$428,49,FALSE)</f>
        <v>370</v>
      </c>
      <c r="AZ235" s="12">
        <f>VLOOKUP($A235,Sheet1!$B$5:$AZ$428,50,FALSE)</f>
        <v>4793</v>
      </c>
      <c r="BA235" s="12">
        <f>VLOOKUP($A235,Sheet1!$B$5:$AZ$428,51,FALSE)</f>
        <v>4250</v>
      </c>
      <c r="BB235" s="12">
        <f>VLOOKUP($A235,Sheet1!$B$5:$BB$428,BB$4,FALSE)</f>
        <v>0</v>
      </c>
      <c r="BC235" s="12">
        <f>VLOOKUP($A235,Sheet1!$B$5:$BB$428,BC$4,FALSE)</f>
        <v>0</v>
      </c>
      <c r="BD235" s="12" t="e">
        <f>VLOOKUP($A235,Sheet1!$B$5:$BB$428,BD$4,FALSE)</f>
        <v>#REF!</v>
      </c>
      <c r="BE235" s="12" t="e">
        <f>VLOOKUP($A235,Sheet1!$B$5:$BB$428,BE$4,FALSE)</f>
        <v>#REF!</v>
      </c>
      <c r="BF235" s="12" t="e">
        <f>VLOOKUP($A235,Sheet1!$B$5:$BB$428,BF$4,FALSE)</f>
        <v>#REF!</v>
      </c>
      <c r="BG235" s="12" t="e">
        <f>VLOOKUP($A235,Sheet1!$B$5:$BB$428,BG$4,FALSE)</f>
        <v>#REF!</v>
      </c>
      <c r="BH235" s="12" t="e">
        <f>VLOOKUP($A235,Sheet1!$B$5:$BB$428,BH$4,FALSE)</f>
        <v>#REF!</v>
      </c>
      <c r="BI235" s="12" t="e">
        <f>VLOOKUP($A235,Sheet1!$B$5:$BB$428,BI$4,FALSE)</f>
        <v>#REF!</v>
      </c>
      <c r="BJ235" s="12" t="e">
        <f>VLOOKUP($A235,Sheet1!$B$5:$BB$428,BJ$4,FALSE)</f>
        <v>#REF!</v>
      </c>
      <c r="BK235" s="12" t="e">
        <f>VLOOKUP($A235,Sheet1!$B$5:$BB$428,BK$4,FALSE)</f>
        <v>#REF!</v>
      </c>
      <c r="BL235" s="12" t="e">
        <f>VLOOKUP($A235,Sheet1!$B$5:$BB$428,BL$4,FALSE)</f>
        <v>#REF!</v>
      </c>
      <c r="BM235" s="12" t="e">
        <f>VLOOKUP($A235,Sheet1!$B$5:$BB$428,BM$4,FALSE)</f>
        <v>#REF!</v>
      </c>
      <c r="BN235" s="12" t="e">
        <f>VLOOKUP($A235,Sheet1!$B$5:$BB$428,BN$4,FALSE)</f>
        <v>#REF!</v>
      </c>
      <c r="BO235" s="12" t="e">
        <f>VLOOKUP($A235,Sheet1!$B$5:$BB$428,BO$4,FALSE)</f>
        <v>#REF!</v>
      </c>
      <c r="BP235" s="12" t="e">
        <f>VLOOKUP($A235,Sheet1!$B$5:$BB$428,BP$4,FALSE)</f>
        <v>#REF!</v>
      </c>
      <c r="BQ235" s="12" t="e">
        <f>VLOOKUP($A235,Sheet1!$B$5:$BB$428,BQ$4,FALSE)</f>
        <v>#REF!</v>
      </c>
      <c r="BR235" s="12" t="e">
        <f>VLOOKUP($A235,Sheet1!$B$5:$BB$428,BR$4,FALSE)</f>
        <v>#REF!</v>
      </c>
      <c r="BS235" s="12" t="e">
        <f>VLOOKUP($A235,Sheet1!$B$5:$BB$428,BS$4,FALSE)</f>
        <v>#REF!</v>
      </c>
      <c r="BT235" s="12" t="e">
        <f>VLOOKUP($A235,Sheet1!$B$5:$BB$428,BT$4,FALSE)</f>
        <v>#REF!</v>
      </c>
      <c r="BU235" s="12" t="e">
        <f>VLOOKUP($A235,Sheet1!$B$5:$BB$428,BU$4,FALSE)</f>
        <v>#REF!</v>
      </c>
    </row>
    <row r="236" spans="1:73" x14ac:dyDescent="0.3">
      <c r="A236" t="s">
        <v>640</v>
      </c>
      <c r="B236" t="str">
        <f>VLOOKUP(A236,classifications!A$3:C$336,3,FALSE)</f>
        <v>Predominantly Rural</v>
      </c>
      <c r="D236" s="12">
        <f>VLOOKUP($A236,Sheet1!$B$5:$AZ$428,2,FALSE)</f>
        <v>124495</v>
      </c>
      <c r="E236" s="12">
        <f>VLOOKUP($A236,Sheet1!$B$5:$AZ$428,3,FALSE)</f>
        <v>329</v>
      </c>
      <c r="F236" s="12">
        <f>VLOOKUP($A236,Sheet1!$B$5:$AZ$428,4,FALSE)</f>
        <v>139</v>
      </c>
      <c r="G236" s="12">
        <f>VLOOKUP($A236,Sheet1!$B$5:$AZ$428,5,FALSE)</f>
        <v>7132</v>
      </c>
      <c r="H236" s="12">
        <f>VLOOKUP($A236,Sheet1!$B$5:$AZ$428,6,FALSE)</f>
        <v>5679</v>
      </c>
      <c r="I236" s="12">
        <f>VLOOKUP($A236,Sheet1!$B$5:$AZ$428,7,FALSE)</f>
        <v>125987</v>
      </c>
      <c r="J236" s="12">
        <f>VLOOKUP($A236,Sheet1!$B$5:$AZ$428,8,FALSE)</f>
        <v>291</v>
      </c>
      <c r="K236" s="12">
        <f>VLOOKUP($A236,Sheet1!$B$5:$AZ$428,9,FALSE)</f>
        <v>254</v>
      </c>
      <c r="L236" s="12">
        <f>VLOOKUP($A236,Sheet1!$B$5:$AZ$428,10,FALSE)</f>
        <v>7431</v>
      </c>
      <c r="M236" s="12">
        <f>VLOOKUP($A236,Sheet1!$B$5:$AZ$428,11,FALSE)</f>
        <v>6121</v>
      </c>
      <c r="N236" s="12">
        <f>VLOOKUP($A236,Sheet1!$B$5:$AZ$428,12,FALSE)</f>
        <v>127682</v>
      </c>
      <c r="O236" s="12">
        <f>VLOOKUP($A236,Sheet1!$B$5:$AZ$428,13,FALSE)</f>
        <v>268</v>
      </c>
      <c r="P236" s="12">
        <f>VLOOKUP($A236,Sheet1!$B$5:$AZ$428,14,FALSE)</f>
        <v>216</v>
      </c>
      <c r="Q236" s="12">
        <f>VLOOKUP($A236,Sheet1!$B$5:$AZ$428,15,FALSE)</f>
        <v>7591</v>
      </c>
      <c r="R236" s="12">
        <f>VLOOKUP($A236,Sheet1!$B$5:$AZ$428,16,FALSE)</f>
        <v>6054</v>
      </c>
      <c r="S236" s="12">
        <f>VLOOKUP($A236,Sheet1!$B$5:$AZ$428,17,FALSE)</f>
        <v>129345</v>
      </c>
      <c r="T236" s="12">
        <f>VLOOKUP($A236,Sheet1!$B$5:$AZ$428,18,FALSE)</f>
        <v>352</v>
      </c>
      <c r="U236" s="12">
        <f>VLOOKUP($A236,Sheet1!$B$5:$AZ$428,19,FALSE)</f>
        <v>212</v>
      </c>
      <c r="V236" s="12">
        <f>VLOOKUP($A236,Sheet1!$B$5:$AZ$428,20,FALSE)</f>
        <v>7937</v>
      </c>
      <c r="W236" s="12">
        <f>VLOOKUP($A236,Sheet1!$B$5:$AZ$428,21,FALSE)</f>
        <v>6525</v>
      </c>
      <c r="X236" s="12">
        <f>VLOOKUP($A236,Sheet1!$B$5:$AZ$428,22,FALSE)</f>
        <v>131199</v>
      </c>
      <c r="Y236" s="12">
        <f>VLOOKUP($A236,Sheet1!$B$5:$AZ$428,23,FALSE)</f>
        <v>381</v>
      </c>
      <c r="Z236" s="12">
        <f>VLOOKUP($A236,Sheet1!$B$5:$AZ$428,24,FALSE)</f>
        <v>187</v>
      </c>
      <c r="AA236" s="12">
        <f>VLOOKUP($A236,Sheet1!$B$5:$AZ$428,25,FALSE)</f>
        <v>8047</v>
      </c>
      <c r="AB236" s="12">
        <f>VLOOKUP($A236,Sheet1!$B$5:$AZ$428,26,FALSE)</f>
        <v>6384</v>
      </c>
      <c r="AC236" s="12">
        <f>VLOOKUP($A236,Sheet1!$B$5:$AZ$428,27,FALSE)</f>
        <v>132965</v>
      </c>
      <c r="AD236" s="12">
        <f>VLOOKUP($A236,Sheet1!$B$5:$AZ$428,28,FALSE)</f>
        <v>342</v>
      </c>
      <c r="AE236" s="12">
        <f>VLOOKUP($A236,Sheet1!$B$5:$AZ$428,29,FALSE)</f>
        <v>252</v>
      </c>
      <c r="AF236" s="12">
        <f>VLOOKUP($A236,Sheet1!$B$5:$AZ$428,30,FALSE)</f>
        <v>7946</v>
      </c>
      <c r="AG236" s="12">
        <f>VLOOKUP($A236,Sheet1!$B$5:$AZ$428,31,FALSE)</f>
        <v>6372</v>
      </c>
      <c r="AH236" s="12">
        <f>VLOOKUP($A236,Sheet1!$B$5:$AZ$428,32,FALSE)</f>
        <v>135471</v>
      </c>
      <c r="AI236" s="12">
        <f>VLOOKUP($A236,Sheet1!$B$5:$AZ$428,33,FALSE)</f>
        <v>332</v>
      </c>
      <c r="AJ236" s="12">
        <f>VLOOKUP($A236,Sheet1!$B$5:$AZ$428,34,FALSE)</f>
        <v>253</v>
      </c>
      <c r="AK236" s="12">
        <f>VLOOKUP($A236,Sheet1!$B$5:$AZ$428,35,FALSE)</f>
        <v>9899</v>
      </c>
      <c r="AL236" s="12">
        <f>VLOOKUP($A236,Sheet1!$B$5:$AZ$428,36,FALSE)</f>
        <v>7369</v>
      </c>
      <c r="AM236" s="12">
        <f>VLOOKUP($A236,Sheet1!$B$5:$AZ$428,37,FALSE)</f>
        <v>138017</v>
      </c>
      <c r="AN236" s="12">
        <f>VLOOKUP($A236,Sheet1!$B$5:$AZ$428,38,FALSE)</f>
        <v>377</v>
      </c>
      <c r="AO236" s="12">
        <f>VLOOKUP($A236,Sheet1!$B$5:$AZ$428,39,FALSE)</f>
        <v>299</v>
      </c>
      <c r="AP236" s="12">
        <f>VLOOKUP($A236,Sheet1!$B$5:$AZ$428,40,FALSE)</f>
        <v>9745</v>
      </c>
      <c r="AQ236" s="12">
        <f>VLOOKUP($A236,Sheet1!$B$5:$AZ$428,41,FALSE)</f>
        <v>7177</v>
      </c>
      <c r="AR236" s="12">
        <f>VLOOKUP($A236,Sheet1!$B$5:$AZ$428,42,FALSE)</f>
        <v>140880</v>
      </c>
      <c r="AS236" s="12">
        <f>VLOOKUP($A236,Sheet1!$B$5:$AZ$428,43,FALSE)</f>
        <v>315</v>
      </c>
      <c r="AT236" s="12">
        <f>VLOOKUP($A236,Sheet1!$B$5:$AZ$428,44,FALSE)</f>
        <v>278</v>
      </c>
      <c r="AU236" s="12">
        <f>VLOOKUP($A236,Sheet1!$B$5:$AZ$428,45,FALSE)</f>
        <v>10220</v>
      </c>
      <c r="AV236" s="12">
        <f>VLOOKUP($A236,Sheet1!$B$5:$AZ$428,46,FALSE)</f>
        <v>7286</v>
      </c>
      <c r="AW236" s="12">
        <f>VLOOKUP($A236,Sheet1!$B$5:$AZ$428,47,FALSE)</f>
        <v>143066</v>
      </c>
      <c r="AX236" s="12">
        <f>VLOOKUP($A236,Sheet1!$B$5:$AZ$428,48,FALSE)</f>
        <v>295</v>
      </c>
      <c r="AY236" s="12">
        <f>VLOOKUP($A236,Sheet1!$B$5:$AZ$428,49,FALSE)</f>
        <v>181</v>
      </c>
      <c r="AZ236" s="12">
        <f>VLOOKUP($A236,Sheet1!$B$5:$AZ$428,50,FALSE)</f>
        <v>8867</v>
      </c>
      <c r="BA236" s="12">
        <f>VLOOKUP($A236,Sheet1!$B$5:$AZ$428,51,FALSE)</f>
        <v>6522</v>
      </c>
      <c r="BB236" s="12">
        <f>VLOOKUP($A236,Sheet1!$B$5:$BB$428,BB$4,FALSE)</f>
        <v>0</v>
      </c>
      <c r="BC236" s="12">
        <f>VLOOKUP($A236,Sheet1!$B$5:$BB$428,BC$4,FALSE)</f>
        <v>0</v>
      </c>
      <c r="BD236" s="12" t="e">
        <f>VLOOKUP($A236,Sheet1!$B$5:$BB$428,BD$4,FALSE)</f>
        <v>#REF!</v>
      </c>
      <c r="BE236" s="12" t="e">
        <f>VLOOKUP($A236,Sheet1!$B$5:$BB$428,BE$4,FALSE)</f>
        <v>#REF!</v>
      </c>
      <c r="BF236" s="12" t="e">
        <f>VLOOKUP($A236,Sheet1!$B$5:$BB$428,BF$4,FALSE)</f>
        <v>#REF!</v>
      </c>
      <c r="BG236" s="12" t="e">
        <f>VLOOKUP($A236,Sheet1!$B$5:$BB$428,BG$4,FALSE)</f>
        <v>#REF!</v>
      </c>
      <c r="BH236" s="12" t="e">
        <f>VLOOKUP($A236,Sheet1!$B$5:$BB$428,BH$4,FALSE)</f>
        <v>#REF!</v>
      </c>
      <c r="BI236" s="12" t="e">
        <f>VLOOKUP($A236,Sheet1!$B$5:$BB$428,BI$4,FALSE)</f>
        <v>#REF!</v>
      </c>
      <c r="BJ236" s="12" t="e">
        <f>VLOOKUP($A236,Sheet1!$B$5:$BB$428,BJ$4,FALSE)</f>
        <v>#REF!</v>
      </c>
      <c r="BK236" s="12" t="e">
        <f>VLOOKUP($A236,Sheet1!$B$5:$BB$428,BK$4,FALSE)</f>
        <v>#REF!</v>
      </c>
      <c r="BL236" s="12" t="e">
        <f>VLOOKUP($A236,Sheet1!$B$5:$BB$428,BL$4,FALSE)</f>
        <v>#REF!</v>
      </c>
      <c r="BM236" s="12" t="e">
        <f>VLOOKUP($A236,Sheet1!$B$5:$BB$428,BM$4,FALSE)</f>
        <v>#REF!</v>
      </c>
      <c r="BN236" s="12" t="e">
        <f>VLOOKUP($A236,Sheet1!$B$5:$BB$428,BN$4,FALSE)</f>
        <v>#REF!</v>
      </c>
      <c r="BO236" s="12" t="e">
        <f>VLOOKUP($A236,Sheet1!$B$5:$BB$428,BO$4,FALSE)</f>
        <v>#REF!</v>
      </c>
      <c r="BP236" s="12" t="e">
        <f>VLOOKUP($A236,Sheet1!$B$5:$BB$428,BP$4,FALSE)</f>
        <v>#REF!</v>
      </c>
      <c r="BQ236" s="12" t="e">
        <f>VLOOKUP($A236,Sheet1!$B$5:$BB$428,BQ$4,FALSE)</f>
        <v>#REF!</v>
      </c>
      <c r="BR236" s="12" t="e">
        <f>VLOOKUP($A236,Sheet1!$B$5:$BB$428,BR$4,FALSE)</f>
        <v>#REF!</v>
      </c>
      <c r="BS236" s="12" t="e">
        <f>VLOOKUP($A236,Sheet1!$B$5:$BB$428,BS$4,FALSE)</f>
        <v>#REF!</v>
      </c>
      <c r="BT236" s="12" t="e">
        <f>VLOOKUP($A236,Sheet1!$B$5:$BB$428,BT$4,FALSE)</f>
        <v>#REF!</v>
      </c>
      <c r="BU236" s="12" t="e">
        <f>VLOOKUP($A236,Sheet1!$B$5:$BB$428,BU$4,FALSE)</f>
        <v>#REF!</v>
      </c>
    </row>
    <row r="237" spans="1:73" x14ac:dyDescent="0.3">
      <c r="A237" t="s">
        <v>643</v>
      </c>
      <c r="B237" t="str">
        <f>VLOOKUP(A237,classifications!A$3:C$336,3,FALSE)</f>
        <v>Predominantly Rural</v>
      </c>
      <c r="D237" s="12">
        <f>VLOOKUP($A237,Sheet1!$B$5:$AZ$428,2,FALSE)</f>
        <v>134961</v>
      </c>
      <c r="E237" s="12">
        <f>VLOOKUP($A237,Sheet1!$B$5:$AZ$428,3,FALSE)</f>
        <v>650</v>
      </c>
      <c r="F237" s="12">
        <f>VLOOKUP($A237,Sheet1!$B$5:$AZ$428,4,FALSE)</f>
        <v>708</v>
      </c>
      <c r="G237" s="12">
        <f>VLOOKUP($A237,Sheet1!$B$5:$AZ$428,5,FALSE)</f>
        <v>7048</v>
      </c>
      <c r="H237" s="12">
        <f>VLOOKUP($A237,Sheet1!$B$5:$AZ$428,6,FALSE)</f>
        <v>6907</v>
      </c>
      <c r="I237" s="12">
        <f>VLOOKUP($A237,Sheet1!$B$5:$AZ$428,7,FALSE)</f>
        <v>135722</v>
      </c>
      <c r="J237" s="12">
        <f>VLOOKUP($A237,Sheet1!$B$5:$AZ$428,8,FALSE)</f>
        <v>569</v>
      </c>
      <c r="K237" s="12">
        <f>VLOOKUP($A237,Sheet1!$B$5:$AZ$428,9,FALSE)</f>
        <v>534</v>
      </c>
      <c r="L237" s="12">
        <f>VLOOKUP($A237,Sheet1!$B$5:$AZ$428,10,FALSE)</f>
        <v>7627</v>
      </c>
      <c r="M237" s="12">
        <f>VLOOKUP($A237,Sheet1!$B$5:$AZ$428,11,FALSE)</f>
        <v>7415</v>
      </c>
      <c r="N237" s="12">
        <f>VLOOKUP($A237,Sheet1!$B$5:$AZ$428,12,FALSE)</f>
        <v>136328</v>
      </c>
      <c r="O237" s="12">
        <f>VLOOKUP($A237,Sheet1!$B$5:$AZ$428,13,FALSE)</f>
        <v>599</v>
      </c>
      <c r="P237" s="12">
        <f>VLOOKUP($A237,Sheet1!$B$5:$AZ$428,14,FALSE)</f>
        <v>619</v>
      </c>
      <c r="Q237" s="12">
        <f>VLOOKUP($A237,Sheet1!$B$5:$AZ$428,15,FALSE)</f>
        <v>7801</v>
      </c>
      <c r="R237" s="12">
        <f>VLOOKUP($A237,Sheet1!$B$5:$AZ$428,16,FALSE)</f>
        <v>7404</v>
      </c>
      <c r="S237" s="12">
        <f>VLOOKUP($A237,Sheet1!$B$5:$AZ$428,17,FALSE)</f>
        <v>137477</v>
      </c>
      <c r="T237" s="12">
        <f>VLOOKUP($A237,Sheet1!$B$5:$AZ$428,18,FALSE)</f>
        <v>708</v>
      </c>
      <c r="U237" s="12">
        <f>VLOOKUP($A237,Sheet1!$B$5:$AZ$428,19,FALSE)</f>
        <v>478</v>
      </c>
      <c r="V237" s="12">
        <f>VLOOKUP($A237,Sheet1!$B$5:$AZ$428,20,FALSE)</f>
        <v>8150</v>
      </c>
      <c r="W237" s="12">
        <f>VLOOKUP($A237,Sheet1!$B$5:$AZ$428,21,FALSE)</f>
        <v>7732</v>
      </c>
      <c r="X237" s="12">
        <f>VLOOKUP($A237,Sheet1!$B$5:$AZ$428,22,FALSE)</f>
        <v>138177</v>
      </c>
      <c r="Y237" s="12">
        <f>VLOOKUP($A237,Sheet1!$B$5:$AZ$428,23,FALSE)</f>
        <v>723</v>
      </c>
      <c r="Z237" s="12">
        <f>VLOOKUP($A237,Sheet1!$B$5:$AZ$428,24,FALSE)</f>
        <v>486</v>
      </c>
      <c r="AA237" s="12">
        <f>VLOOKUP($A237,Sheet1!$B$5:$AZ$428,25,FALSE)</f>
        <v>8074</v>
      </c>
      <c r="AB237" s="12">
        <f>VLOOKUP($A237,Sheet1!$B$5:$AZ$428,26,FALSE)</f>
        <v>7856</v>
      </c>
      <c r="AC237" s="12">
        <f>VLOOKUP($A237,Sheet1!$B$5:$AZ$428,27,FALSE)</f>
        <v>139156</v>
      </c>
      <c r="AD237" s="12">
        <f>VLOOKUP($A237,Sheet1!$B$5:$AZ$428,28,FALSE)</f>
        <v>783</v>
      </c>
      <c r="AE237" s="12">
        <f>VLOOKUP($A237,Sheet1!$B$5:$AZ$428,29,FALSE)</f>
        <v>446</v>
      </c>
      <c r="AF237" s="12">
        <f>VLOOKUP($A237,Sheet1!$B$5:$AZ$428,30,FALSE)</f>
        <v>8062</v>
      </c>
      <c r="AG237" s="12">
        <f>VLOOKUP($A237,Sheet1!$B$5:$AZ$428,31,FALSE)</f>
        <v>7892</v>
      </c>
      <c r="AH237" s="12">
        <f>VLOOKUP($A237,Sheet1!$B$5:$AZ$428,32,FALSE)</f>
        <v>139767</v>
      </c>
      <c r="AI237" s="12">
        <f>VLOOKUP($A237,Sheet1!$B$5:$AZ$428,33,FALSE)</f>
        <v>696</v>
      </c>
      <c r="AJ237" s="12">
        <f>VLOOKUP($A237,Sheet1!$B$5:$AZ$428,34,FALSE)</f>
        <v>514</v>
      </c>
      <c r="AK237" s="12">
        <f>VLOOKUP($A237,Sheet1!$B$5:$AZ$428,35,FALSE)</f>
        <v>8774</v>
      </c>
      <c r="AL237" s="12">
        <f>VLOOKUP($A237,Sheet1!$B$5:$AZ$428,36,FALSE)</f>
        <v>8653</v>
      </c>
      <c r="AM237" s="12">
        <f>VLOOKUP($A237,Sheet1!$B$5:$AZ$428,37,FALSE)</f>
        <v>140504</v>
      </c>
      <c r="AN237" s="12">
        <f>VLOOKUP($A237,Sheet1!$B$5:$AZ$428,38,FALSE)</f>
        <v>747</v>
      </c>
      <c r="AO237" s="12">
        <f>VLOOKUP($A237,Sheet1!$B$5:$AZ$428,39,FALSE)</f>
        <v>589</v>
      </c>
      <c r="AP237" s="12">
        <f>VLOOKUP($A237,Sheet1!$B$5:$AZ$428,40,FALSE)</f>
        <v>9091</v>
      </c>
      <c r="AQ237" s="12">
        <f>VLOOKUP($A237,Sheet1!$B$5:$AZ$428,41,FALSE)</f>
        <v>8619</v>
      </c>
      <c r="AR237" s="12">
        <f>VLOOKUP($A237,Sheet1!$B$5:$AZ$428,42,FALSE)</f>
        <v>142057</v>
      </c>
      <c r="AS237" s="12">
        <f>VLOOKUP($A237,Sheet1!$B$5:$AZ$428,43,FALSE)</f>
        <v>676</v>
      </c>
      <c r="AT237" s="12">
        <f>VLOOKUP($A237,Sheet1!$B$5:$AZ$428,44,FALSE)</f>
        <v>678</v>
      </c>
      <c r="AU237" s="12">
        <f>VLOOKUP($A237,Sheet1!$B$5:$AZ$428,45,FALSE)</f>
        <v>10104</v>
      </c>
      <c r="AV237" s="12">
        <f>VLOOKUP($A237,Sheet1!$B$5:$AZ$428,46,FALSE)</f>
        <v>8714</v>
      </c>
      <c r="AW237" s="12">
        <f>VLOOKUP($A237,Sheet1!$B$5:$AZ$428,47,FALSE)</f>
        <v>143782</v>
      </c>
      <c r="AX237" s="12">
        <f>VLOOKUP($A237,Sheet1!$B$5:$AZ$428,48,FALSE)</f>
        <v>608</v>
      </c>
      <c r="AY237" s="12">
        <f>VLOOKUP($A237,Sheet1!$B$5:$AZ$428,49,FALSE)</f>
        <v>656</v>
      </c>
      <c r="AZ237" s="12">
        <f>VLOOKUP($A237,Sheet1!$B$5:$AZ$428,50,FALSE)</f>
        <v>9209</v>
      </c>
      <c r="BA237" s="12">
        <f>VLOOKUP($A237,Sheet1!$B$5:$AZ$428,51,FALSE)</f>
        <v>7544</v>
      </c>
      <c r="BB237" s="12">
        <f>VLOOKUP($A237,Sheet1!$B$5:$BB$428,BB$4,FALSE)</f>
        <v>0</v>
      </c>
      <c r="BC237" s="12">
        <f>VLOOKUP($A237,Sheet1!$B$5:$BB$428,BC$4,FALSE)</f>
        <v>0</v>
      </c>
      <c r="BD237" s="12" t="e">
        <f>VLOOKUP($A237,Sheet1!$B$5:$BB$428,BD$4,FALSE)</f>
        <v>#REF!</v>
      </c>
      <c r="BE237" s="12" t="e">
        <f>VLOOKUP($A237,Sheet1!$B$5:$BB$428,BE$4,FALSE)</f>
        <v>#REF!</v>
      </c>
      <c r="BF237" s="12" t="e">
        <f>VLOOKUP($A237,Sheet1!$B$5:$BB$428,BF$4,FALSE)</f>
        <v>#REF!</v>
      </c>
      <c r="BG237" s="12" t="e">
        <f>VLOOKUP($A237,Sheet1!$B$5:$BB$428,BG$4,FALSE)</f>
        <v>#REF!</v>
      </c>
      <c r="BH237" s="12" t="e">
        <f>VLOOKUP($A237,Sheet1!$B$5:$BB$428,BH$4,FALSE)</f>
        <v>#REF!</v>
      </c>
      <c r="BI237" s="12" t="e">
        <f>VLOOKUP($A237,Sheet1!$B$5:$BB$428,BI$4,FALSE)</f>
        <v>#REF!</v>
      </c>
      <c r="BJ237" s="12" t="e">
        <f>VLOOKUP($A237,Sheet1!$B$5:$BB$428,BJ$4,FALSE)</f>
        <v>#REF!</v>
      </c>
      <c r="BK237" s="12" t="e">
        <f>VLOOKUP($A237,Sheet1!$B$5:$BB$428,BK$4,FALSE)</f>
        <v>#REF!</v>
      </c>
      <c r="BL237" s="12" t="e">
        <f>VLOOKUP($A237,Sheet1!$B$5:$BB$428,BL$4,FALSE)</f>
        <v>#REF!</v>
      </c>
      <c r="BM237" s="12" t="e">
        <f>VLOOKUP($A237,Sheet1!$B$5:$BB$428,BM$4,FALSE)</f>
        <v>#REF!</v>
      </c>
      <c r="BN237" s="12" t="e">
        <f>VLOOKUP($A237,Sheet1!$B$5:$BB$428,BN$4,FALSE)</f>
        <v>#REF!</v>
      </c>
      <c r="BO237" s="12" t="e">
        <f>VLOOKUP($A237,Sheet1!$B$5:$BB$428,BO$4,FALSE)</f>
        <v>#REF!</v>
      </c>
      <c r="BP237" s="12" t="e">
        <f>VLOOKUP($A237,Sheet1!$B$5:$BB$428,BP$4,FALSE)</f>
        <v>#REF!</v>
      </c>
      <c r="BQ237" s="12" t="e">
        <f>VLOOKUP($A237,Sheet1!$B$5:$BB$428,BQ$4,FALSE)</f>
        <v>#REF!</v>
      </c>
      <c r="BR237" s="12" t="e">
        <f>VLOOKUP($A237,Sheet1!$B$5:$BB$428,BR$4,FALSE)</f>
        <v>#REF!</v>
      </c>
      <c r="BS237" s="12" t="e">
        <f>VLOOKUP($A237,Sheet1!$B$5:$BB$428,BS$4,FALSE)</f>
        <v>#REF!</v>
      </c>
      <c r="BT237" s="12" t="e">
        <f>VLOOKUP($A237,Sheet1!$B$5:$BB$428,BT$4,FALSE)</f>
        <v>#REF!</v>
      </c>
      <c r="BU237" s="12" t="e">
        <f>VLOOKUP($A237,Sheet1!$B$5:$BB$428,BU$4,FALSE)</f>
        <v>#REF!</v>
      </c>
    </row>
    <row r="238" spans="1:73" x14ac:dyDescent="0.3">
      <c r="A238" t="s">
        <v>645</v>
      </c>
      <c r="B238" t="str">
        <f>VLOOKUP(A238,classifications!A$3:C$336,3,FALSE)</f>
        <v>Predominantly Urban</v>
      </c>
      <c r="D238" s="12">
        <f>VLOOKUP($A238,Sheet1!$B$5:$AZ$428,2,FALSE)</f>
        <v>109181</v>
      </c>
      <c r="E238" s="12">
        <f>VLOOKUP($A238,Sheet1!$B$5:$AZ$428,3,FALSE)</f>
        <v>301</v>
      </c>
      <c r="F238" s="12">
        <f>VLOOKUP($A238,Sheet1!$B$5:$AZ$428,4,FALSE)</f>
        <v>140</v>
      </c>
      <c r="G238" s="12">
        <f>VLOOKUP($A238,Sheet1!$B$5:$AZ$428,5,FALSE)</f>
        <v>4234</v>
      </c>
      <c r="H238" s="12">
        <f>VLOOKUP($A238,Sheet1!$B$5:$AZ$428,6,FALSE)</f>
        <v>4361</v>
      </c>
      <c r="I238" s="12">
        <f>VLOOKUP($A238,Sheet1!$B$5:$AZ$428,7,FALSE)</f>
        <v>108999</v>
      </c>
      <c r="J238" s="12">
        <f>VLOOKUP($A238,Sheet1!$B$5:$AZ$428,8,FALSE)</f>
        <v>253</v>
      </c>
      <c r="K238" s="12">
        <f>VLOOKUP($A238,Sheet1!$B$5:$AZ$428,9,FALSE)</f>
        <v>151</v>
      </c>
      <c r="L238" s="12">
        <f>VLOOKUP($A238,Sheet1!$B$5:$AZ$428,10,FALSE)</f>
        <v>4337</v>
      </c>
      <c r="M238" s="12">
        <f>VLOOKUP($A238,Sheet1!$B$5:$AZ$428,11,FALSE)</f>
        <v>4889</v>
      </c>
      <c r="N238" s="12">
        <f>VLOOKUP($A238,Sheet1!$B$5:$AZ$428,12,FALSE)</f>
        <v>108964</v>
      </c>
      <c r="O238" s="12">
        <f>VLOOKUP($A238,Sheet1!$B$5:$AZ$428,13,FALSE)</f>
        <v>195</v>
      </c>
      <c r="P238" s="12">
        <f>VLOOKUP($A238,Sheet1!$B$5:$AZ$428,14,FALSE)</f>
        <v>192</v>
      </c>
      <c r="Q238" s="12">
        <f>VLOOKUP($A238,Sheet1!$B$5:$AZ$428,15,FALSE)</f>
        <v>4616</v>
      </c>
      <c r="R238" s="12">
        <f>VLOOKUP($A238,Sheet1!$B$5:$AZ$428,16,FALSE)</f>
        <v>4894</v>
      </c>
      <c r="S238" s="12">
        <f>VLOOKUP($A238,Sheet1!$B$5:$AZ$428,17,FALSE)</f>
        <v>109116</v>
      </c>
      <c r="T238" s="12">
        <f>VLOOKUP($A238,Sheet1!$B$5:$AZ$428,18,FALSE)</f>
        <v>207</v>
      </c>
      <c r="U238" s="12">
        <f>VLOOKUP($A238,Sheet1!$B$5:$AZ$428,19,FALSE)</f>
        <v>204</v>
      </c>
      <c r="V238" s="12">
        <f>VLOOKUP($A238,Sheet1!$B$5:$AZ$428,20,FALSE)</f>
        <v>4690</v>
      </c>
      <c r="W238" s="12">
        <f>VLOOKUP($A238,Sheet1!$B$5:$AZ$428,21,FALSE)</f>
        <v>4814</v>
      </c>
      <c r="X238" s="12">
        <f>VLOOKUP($A238,Sheet1!$B$5:$AZ$428,22,FALSE)</f>
        <v>109685</v>
      </c>
      <c r="Y238" s="12">
        <f>VLOOKUP($A238,Sheet1!$B$5:$AZ$428,23,FALSE)</f>
        <v>208</v>
      </c>
      <c r="Z238" s="12">
        <f>VLOOKUP($A238,Sheet1!$B$5:$AZ$428,24,FALSE)</f>
        <v>177</v>
      </c>
      <c r="AA238" s="12">
        <f>VLOOKUP($A238,Sheet1!$B$5:$AZ$428,25,FALSE)</f>
        <v>4996</v>
      </c>
      <c r="AB238" s="12">
        <f>VLOOKUP($A238,Sheet1!$B$5:$AZ$428,26,FALSE)</f>
        <v>4669</v>
      </c>
      <c r="AC238" s="12">
        <f>VLOOKUP($A238,Sheet1!$B$5:$AZ$428,27,FALSE)</f>
        <v>110136</v>
      </c>
      <c r="AD238" s="12">
        <f>VLOOKUP($A238,Sheet1!$B$5:$AZ$428,28,FALSE)</f>
        <v>221</v>
      </c>
      <c r="AE238" s="12">
        <f>VLOOKUP($A238,Sheet1!$B$5:$AZ$428,29,FALSE)</f>
        <v>190</v>
      </c>
      <c r="AF238" s="12">
        <f>VLOOKUP($A238,Sheet1!$B$5:$AZ$428,30,FALSE)</f>
        <v>4746</v>
      </c>
      <c r="AG238" s="12">
        <f>VLOOKUP($A238,Sheet1!$B$5:$AZ$428,31,FALSE)</f>
        <v>4596</v>
      </c>
      <c r="AH238" s="12">
        <f>VLOOKUP($A238,Sheet1!$B$5:$AZ$428,32,FALSE)</f>
        <v>110400</v>
      </c>
      <c r="AI238" s="12">
        <f>VLOOKUP($A238,Sheet1!$B$5:$AZ$428,33,FALSE)</f>
        <v>222</v>
      </c>
      <c r="AJ238" s="12">
        <f>VLOOKUP($A238,Sheet1!$B$5:$AZ$428,34,FALSE)</f>
        <v>208</v>
      </c>
      <c r="AK238" s="12">
        <f>VLOOKUP($A238,Sheet1!$B$5:$AZ$428,35,FALSE)</f>
        <v>5064</v>
      </c>
      <c r="AL238" s="12">
        <f>VLOOKUP($A238,Sheet1!$B$5:$AZ$428,36,FALSE)</f>
        <v>4909</v>
      </c>
      <c r="AM238" s="12">
        <f>VLOOKUP($A238,Sheet1!$B$5:$AZ$428,37,FALSE)</f>
        <v>110527</v>
      </c>
      <c r="AN238" s="12">
        <f>VLOOKUP($A238,Sheet1!$B$5:$AZ$428,38,FALSE)</f>
        <v>188</v>
      </c>
      <c r="AO238" s="12">
        <f>VLOOKUP($A238,Sheet1!$B$5:$AZ$428,39,FALSE)</f>
        <v>194</v>
      </c>
      <c r="AP238" s="12">
        <f>VLOOKUP($A238,Sheet1!$B$5:$AZ$428,40,FALSE)</f>
        <v>5227</v>
      </c>
      <c r="AQ238" s="12">
        <f>VLOOKUP($A238,Sheet1!$B$5:$AZ$428,41,FALSE)</f>
        <v>5127</v>
      </c>
      <c r="AR238" s="12">
        <f>VLOOKUP($A238,Sheet1!$B$5:$AZ$428,42,FALSE)</f>
        <v>110788</v>
      </c>
      <c r="AS238" s="12">
        <f>VLOOKUP($A238,Sheet1!$B$5:$AZ$428,43,FALSE)</f>
        <v>196</v>
      </c>
      <c r="AT238" s="12">
        <f>VLOOKUP($A238,Sheet1!$B$5:$AZ$428,44,FALSE)</f>
        <v>85</v>
      </c>
      <c r="AU238" s="12">
        <f>VLOOKUP($A238,Sheet1!$B$5:$AZ$428,45,FALSE)</f>
        <v>5432</v>
      </c>
      <c r="AV238" s="12">
        <f>VLOOKUP($A238,Sheet1!$B$5:$AZ$428,46,FALSE)</f>
        <v>5325</v>
      </c>
      <c r="AW238" s="12">
        <f>VLOOKUP($A238,Sheet1!$B$5:$AZ$428,47,FALSE)</f>
        <v>111086</v>
      </c>
      <c r="AX238" s="12">
        <f>VLOOKUP($A238,Sheet1!$B$5:$AZ$428,48,FALSE)</f>
        <v>193</v>
      </c>
      <c r="AY238" s="12">
        <f>VLOOKUP($A238,Sheet1!$B$5:$AZ$428,49,FALSE)</f>
        <v>101</v>
      </c>
      <c r="AZ238" s="12">
        <f>VLOOKUP($A238,Sheet1!$B$5:$AZ$428,50,FALSE)</f>
        <v>4778</v>
      </c>
      <c r="BA238" s="12">
        <f>VLOOKUP($A238,Sheet1!$B$5:$AZ$428,51,FALSE)</f>
        <v>4462</v>
      </c>
      <c r="BB238" s="12">
        <f>VLOOKUP($A238,Sheet1!$B$5:$BB$428,BB$4,FALSE)</f>
        <v>0</v>
      </c>
      <c r="BC238" s="12">
        <f>VLOOKUP($A238,Sheet1!$B$5:$BB$428,BC$4,FALSE)</f>
        <v>0</v>
      </c>
      <c r="BD238" s="12" t="e">
        <f>VLOOKUP($A238,Sheet1!$B$5:$BB$428,BD$4,FALSE)</f>
        <v>#REF!</v>
      </c>
      <c r="BE238" s="12" t="e">
        <f>VLOOKUP($A238,Sheet1!$B$5:$BB$428,BE$4,FALSE)</f>
        <v>#REF!</v>
      </c>
      <c r="BF238" s="12" t="e">
        <f>VLOOKUP($A238,Sheet1!$B$5:$BB$428,BF$4,FALSE)</f>
        <v>#REF!</v>
      </c>
      <c r="BG238" s="12" t="e">
        <f>VLOOKUP($A238,Sheet1!$B$5:$BB$428,BG$4,FALSE)</f>
        <v>#REF!</v>
      </c>
      <c r="BH238" s="12" t="e">
        <f>VLOOKUP($A238,Sheet1!$B$5:$BB$428,BH$4,FALSE)</f>
        <v>#REF!</v>
      </c>
      <c r="BI238" s="12" t="e">
        <f>VLOOKUP($A238,Sheet1!$B$5:$BB$428,BI$4,FALSE)</f>
        <v>#REF!</v>
      </c>
      <c r="BJ238" s="12" t="e">
        <f>VLOOKUP($A238,Sheet1!$B$5:$BB$428,BJ$4,FALSE)</f>
        <v>#REF!</v>
      </c>
      <c r="BK238" s="12" t="e">
        <f>VLOOKUP($A238,Sheet1!$B$5:$BB$428,BK$4,FALSE)</f>
        <v>#REF!</v>
      </c>
      <c r="BL238" s="12" t="e">
        <f>VLOOKUP($A238,Sheet1!$B$5:$BB$428,BL$4,FALSE)</f>
        <v>#REF!</v>
      </c>
      <c r="BM238" s="12" t="e">
        <f>VLOOKUP($A238,Sheet1!$B$5:$BB$428,BM$4,FALSE)</f>
        <v>#REF!</v>
      </c>
      <c r="BN238" s="12" t="e">
        <f>VLOOKUP($A238,Sheet1!$B$5:$BB$428,BN$4,FALSE)</f>
        <v>#REF!</v>
      </c>
      <c r="BO238" s="12" t="e">
        <f>VLOOKUP($A238,Sheet1!$B$5:$BB$428,BO$4,FALSE)</f>
        <v>#REF!</v>
      </c>
      <c r="BP238" s="12" t="e">
        <f>VLOOKUP($A238,Sheet1!$B$5:$BB$428,BP$4,FALSE)</f>
        <v>#REF!</v>
      </c>
      <c r="BQ238" s="12" t="e">
        <f>VLOOKUP($A238,Sheet1!$B$5:$BB$428,BQ$4,FALSE)</f>
        <v>#REF!</v>
      </c>
      <c r="BR238" s="12" t="e">
        <f>VLOOKUP($A238,Sheet1!$B$5:$BB$428,BR$4,FALSE)</f>
        <v>#REF!</v>
      </c>
      <c r="BS238" s="12" t="e">
        <f>VLOOKUP($A238,Sheet1!$B$5:$BB$428,BS$4,FALSE)</f>
        <v>#REF!</v>
      </c>
      <c r="BT238" s="12" t="e">
        <f>VLOOKUP($A238,Sheet1!$B$5:$BB$428,BT$4,FALSE)</f>
        <v>#REF!</v>
      </c>
      <c r="BU238" s="12" t="e">
        <f>VLOOKUP($A238,Sheet1!$B$5:$BB$428,BU$4,FALSE)</f>
        <v>#REF!</v>
      </c>
    </row>
    <row r="239" spans="1:73" x14ac:dyDescent="0.3">
      <c r="A239" t="s">
        <v>647</v>
      </c>
      <c r="B239" t="str">
        <f>VLOOKUP(A239,classifications!A$3:C$336,3,FALSE)</f>
        <v>Predominantly Rural</v>
      </c>
      <c r="D239" s="12">
        <f>VLOOKUP($A239,Sheet1!$B$5:$AZ$428,2,FALSE)</f>
        <v>162113</v>
      </c>
      <c r="E239" s="12">
        <f>VLOOKUP($A239,Sheet1!$B$5:$AZ$428,3,FALSE)</f>
        <v>683</v>
      </c>
      <c r="F239" s="12">
        <f>VLOOKUP($A239,Sheet1!$B$5:$AZ$428,4,FALSE)</f>
        <v>335</v>
      </c>
      <c r="G239" s="12">
        <f>VLOOKUP($A239,Sheet1!$B$5:$AZ$428,5,FALSE)</f>
        <v>7085</v>
      </c>
      <c r="H239" s="12">
        <f>VLOOKUP($A239,Sheet1!$B$5:$AZ$428,6,FALSE)</f>
        <v>6360</v>
      </c>
      <c r="I239" s="12">
        <f>VLOOKUP($A239,Sheet1!$B$5:$AZ$428,7,FALSE)</f>
        <v>163038</v>
      </c>
      <c r="J239" s="12">
        <f>VLOOKUP($A239,Sheet1!$B$5:$AZ$428,8,FALSE)</f>
        <v>537</v>
      </c>
      <c r="K239" s="12">
        <f>VLOOKUP($A239,Sheet1!$B$5:$AZ$428,9,FALSE)</f>
        <v>465</v>
      </c>
      <c r="L239" s="12">
        <f>VLOOKUP($A239,Sheet1!$B$5:$AZ$428,10,FALSE)</f>
        <v>7515</v>
      </c>
      <c r="M239" s="12">
        <f>VLOOKUP($A239,Sheet1!$B$5:$AZ$428,11,FALSE)</f>
        <v>6818</v>
      </c>
      <c r="N239" s="12">
        <f>VLOOKUP($A239,Sheet1!$B$5:$AZ$428,12,FALSE)</f>
        <v>164006</v>
      </c>
      <c r="O239" s="12">
        <f>VLOOKUP($A239,Sheet1!$B$5:$AZ$428,13,FALSE)</f>
        <v>533</v>
      </c>
      <c r="P239" s="12">
        <f>VLOOKUP($A239,Sheet1!$B$5:$AZ$428,14,FALSE)</f>
        <v>435</v>
      </c>
      <c r="Q239" s="12">
        <f>VLOOKUP($A239,Sheet1!$B$5:$AZ$428,15,FALSE)</f>
        <v>7402</v>
      </c>
      <c r="R239" s="12">
        <f>VLOOKUP($A239,Sheet1!$B$5:$AZ$428,16,FALSE)</f>
        <v>6574</v>
      </c>
      <c r="S239" s="12">
        <f>VLOOKUP($A239,Sheet1!$B$5:$AZ$428,17,FALSE)</f>
        <v>164834</v>
      </c>
      <c r="T239" s="12">
        <f>VLOOKUP($A239,Sheet1!$B$5:$AZ$428,18,FALSE)</f>
        <v>666</v>
      </c>
      <c r="U239" s="12">
        <f>VLOOKUP($A239,Sheet1!$B$5:$AZ$428,19,FALSE)</f>
        <v>335</v>
      </c>
      <c r="V239" s="12">
        <f>VLOOKUP($A239,Sheet1!$B$5:$AZ$428,20,FALSE)</f>
        <v>7616</v>
      </c>
      <c r="W239" s="12">
        <f>VLOOKUP($A239,Sheet1!$B$5:$AZ$428,21,FALSE)</f>
        <v>7160</v>
      </c>
      <c r="X239" s="12">
        <f>VLOOKUP($A239,Sheet1!$B$5:$AZ$428,22,FALSE)</f>
        <v>165510</v>
      </c>
      <c r="Y239" s="12">
        <f>VLOOKUP($A239,Sheet1!$B$5:$AZ$428,23,FALSE)</f>
        <v>781</v>
      </c>
      <c r="Z239" s="12">
        <f>VLOOKUP($A239,Sheet1!$B$5:$AZ$428,24,FALSE)</f>
        <v>468</v>
      </c>
      <c r="AA239" s="12">
        <f>VLOOKUP($A239,Sheet1!$B$5:$AZ$428,25,FALSE)</f>
        <v>7573</v>
      </c>
      <c r="AB239" s="12">
        <f>VLOOKUP($A239,Sheet1!$B$5:$AZ$428,26,FALSE)</f>
        <v>7193</v>
      </c>
      <c r="AC239" s="12">
        <f>VLOOKUP($A239,Sheet1!$B$5:$AZ$428,27,FALSE)</f>
        <v>166526</v>
      </c>
      <c r="AD239" s="12">
        <f>VLOOKUP($A239,Sheet1!$B$5:$AZ$428,28,FALSE)</f>
        <v>808</v>
      </c>
      <c r="AE239" s="12">
        <f>VLOOKUP($A239,Sheet1!$B$5:$AZ$428,29,FALSE)</f>
        <v>484</v>
      </c>
      <c r="AF239" s="12">
        <f>VLOOKUP($A239,Sheet1!$B$5:$AZ$428,30,FALSE)</f>
        <v>7537</v>
      </c>
      <c r="AG239" s="12">
        <f>VLOOKUP($A239,Sheet1!$B$5:$AZ$428,31,FALSE)</f>
        <v>6913</v>
      </c>
      <c r="AH239" s="12">
        <f>VLOOKUP($A239,Sheet1!$B$5:$AZ$428,32,FALSE)</f>
        <v>167216</v>
      </c>
      <c r="AI239" s="12">
        <f>VLOOKUP($A239,Sheet1!$B$5:$AZ$428,33,FALSE)</f>
        <v>700</v>
      </c>
      <c r="AJ239" s="12">
        <f>VLOOKUP($A239,Sheet1!$B$5:$AZ$428,34,FALSE)</f>
        <v>522</v>
      </c>
      <c r="AK239" s="12">
        <f>VLOOKUP($A239,Sheet1!$B$5:$AZ$428,35,FALSE)</f>
        <v>8203</v>
      </c>
      <c r="AL239" s="12">
        <f>VLOOKUP($A239,Sheet1!$B$5:$AZ$428,36,FALSE)</f>
        <v>7762</v>
      </c>
      <c r="AM239" s="12">
        <f>VLOOKUP($A239,Sheet1!$B$5:$AZ$428,37,FALSE)</f>
        <v>167861</v>
      </c>
      <c r="AN239" s="12">
        <f>VLOOKUP($A239,Sheet1!$B$5:$AZ$428,38,FALSE)</f>
        <v>746</v>
      </c>
      <c r="AO239" s="12">
        <f>VLOOKUP($A239,Sheet1!$B$5:$AZ$428,39,FALSE)</f>
        <v>497</v>
      </c>
      <c r="AP239" s="12">
        <f>VLOOKUP($A239,Sheet1!$B$5:$AZ$428,40,FALSE)</f>
        <v>8120</v>
      </c>
      <c r="AQ239" s="12">
        <f>VLOOKUP($A239,Sheet1!$B$5:$AZ$428,41,FALSE)</f>
        <v>7443</v>
      </c>
      <c r="AR239" s="12">
        <f>VLOOKUP($A239,Sheet1!$B$5:$AZ$428,42,FALSE)</f>
        <v>168345</v>
      </c>
      <c r="AS239" s="12">
        <f>VLOOKUP($A239,Sheet1!$B$5:$AZ$428,43,FALSE)</f>
        <v>649</v>
      </c>
      <c r="AT239" s="12">
        <f>VLOOKUP($A239,Sheet1!$B$5:$AZ$428,44,FALSE)</f>
        <v>722</v>
      </c>
      <c r="AU239" s="12">
        <f>VLOOKUP($A239,Sheet1!$B$5:$AZ$428,45,FALSE)</f>
        <v>8386</v>
      </c>
      <c r="AV239" s="12">
        <f>VLOOKUP($A239,Sheet1!$B$5:$AZ$428,46,FALSE)</f>
        <v>7531</v>
      </c>
      <c r="AW239" s="12">
        <f>VLOOKUP($A239,Sheet1!$B$5:$AZ$428,47,FALSE)</f>
        <v>168696</v>
      </c>
      <c r="AX239" s="12">
        <f>VLOOKUP($A239,Sheet1!$B$5:$AZ$428,48,FALSE)</f>
        <v>587</v>
      </c>
      <c r="AY239" s="12">
        <f>VLOOKUP($A239,Sheet1!$B$5:$AZ$428,49,FALSE)</f>
        <v>513</v>
      </c>
      <c r="AZ239" s="12">
        <f>VLOOKUP($A239,Sheet1!$B$5:$AZ$428,50,FALSE)</f>
        <v>7038</v>
      </c>
      <c r="BA239" s="12">
        <f>VLOOKUP($A239,Sheet1!$B$5:$AZ$428,51,FALSE)</f>
        <v>6490</v>
      </c>
      <c r="BB239" s="12">
        <f>VLOOKUP($A239,Sheet1!$B$5:$BB$428,BB$4,FALSE)</f>
        <v>0</v>
      </c>
      <c r="BC239" s="12">
        <f>VLOOKUP($A239,Sheet1!$B$5:$BB$428,BC$4,FALSE)</f>
        <v>0</v>
      </c>
      <c r="BD239" s="12" t="e">
        <f>VLOOKUP($A239,Sheet1!$B$5:$BB$428,BD$4,FALSE)</f>
        <v>#REF!</v>
      </c>
      <c r="BE239" s="12" t="e">
        <f>VLOOKUP($A239,Sheet1!$B$5:$BB$428,BE$4,FALSE)</f>
        <v>#REF!</v>
      </c>
      <c r="BF239" s="12" t="e">
        <f>VLOOKUP($A239,Sheet1!$B$5:$BB$428,BF$4,FALSE)</f>
        <v>#REF!</v>
      </c>
      <c r="BG239" s="12" t="e">
        <f>VLOOKUP($A239,Sheet1!$B$5:$BB$428,BG$4,FALSE)</f>
        <v>#REF!</v>
      </c>
      <c r="BH239" s="12" t="e">
        <f>VLOOKUP($A239,Sheet1!$B$5:$BB$428,BH$4,FALSE)</f>
        <v>#REF!</v>
      </c>
      <c r="BI239" s="12" t="e">
        <f>VLOOKUP($A239,Sheet1!$B$5:$BB$428,BI$4,FALSE)</f>
        <v>#REF!</v>
      </c>
      <c r="BJ239" s="12" t="e">
        <f>VLOOKUP($A239,Sheet1!$B$5:$BB$428,BJ$4,FALSE)</f>
        <v>#REF!</v>
      </c>
      <c r="BK239" s="12" t="e">
        <f>VLOOKUP($A239,Sheet1!$B$5:$BB$428,BK$4,FALSE)</f>
        <v>#REF!</v>
      </c>
      <c r="BL239" s="12" t="e">
        <f>VLOOKUP($A239,Sheet1!$B$5:$BB$428,BL$4,FALSE)</f>
        <v>#REF!</v>
      </c>
      <c r="BM239" s="12" t="e">
        <f>VLOOKUP($A239,Sheet1!$B$5:$BB$428,BM$4,FALSE)</f>
        <v>#REF!</v>
      </c>
      <c r="BN239" s="12" t="e">
        <f>VLOOKUP($A239,Sheet1!$B$5:$BB$428,BN$4,FALSE)</f>
        <v>#REF!</v>
      </c>
      <c r="BO239" s="12" t="e">
        <f>VLOOKUP($A239,Sheet1!$B$5:$BB$428,BO$4,FALSE)</f>
        <v>#REF!</v>
      </c>
      <c r="BP239" s="12" t="e">
        <f>VLOOKUP($A239,Sheet1!$B$5:$BB$428,BP$4,FALSE)</f>
        <v>#REF!</v>
      </c>
      <c r="BQ239" s="12" t="e">
        <f>VLOOKUP($A239,Sheet1!$B$5:$BB$428,BQ$4,FALSE)</f>
        <v>#REF!</v>
      </c>
      <c r="BR239" s="12" t="e">
        <f>VLOOKUP($A239,Sheet1!$B$5:$BB$428,BR$4,FALSE)</f>
        <v>#REF!</v>
      </c>
      <c r="BS239" s="12" t="e">
        <f>VLOOKUP($A239,Sheet1!$B$5:$BB$428,BS$4,FALSE)</f>
        <v>#REF!</v>
      </c>
      <c r="BT239" s="12" t="e">
        <f>VLOOKUP($A239,Sheet1!$B$5:$BB$428,BT$4,FALSE)</f>
        <v>#REF!</v>
      </c>
      <c r="BU239" s="12" t="e">
        <f>VLOOKUP($A239,Sheet1!$B$5:$BB$428,BU$4,FALSE)</f>
        <v>#REF!</v>
      </c>
    </row>
    <row r="240" spans="1:73" x14ac:dyDescent="0.3">
      <c r="A240" t="s">
        <v>649</v>
      </c>
      <c r="B240" t="str">
        <f>VLOOKUP(A240,classifications!A$3:C$336,3,FALSE)</f>
        <v>Urban with Significant Rural</v>
      </c>
      <c r="D240" s="12">
        <f>VLOOKUP($A240,Sheet1!$B$5:$AZ$428,2,FALSE)</f>
        <v>108318</v>
      </c>
      <c r="E240" s="12">
        <f>VLOOKUP($A240,Sheet1!$B$5:$AZ$428,3,FALSE)</f>
        <v>174</v>
      </c>
      <c r="F240" s="12">
        <f>VLOOKUP($A240,Sheet1!$B$5:$AZ$428,4,FALSE)</f>
        <v>95</v>
      </c>
      <c r="G240" s="12">
        <f>VLOOKUP($A240,Sheet1!$B$5:$AZ$428,5,FALSE)</f>
        <v>4712</v>
      </c>
      <c r="H240" s="12">
        <f>VLOOKUP($A240,Sheet1!$B$5:$AZ$428,6,FALSE)</f>
        <v>4364</v>
      </c>
      <c r="I240" s="12">
        <f>VLOOKUP($A240,Sheet1!$B$5:$AZ$428,7,FALSE)</f>
        <v>108443</v>
      </c>
      <c r="J240" s="12">
        <f>VLOOKUP($A240,Sheet1!$B$5:$AZ$428,8,FALSE)</f>
        <v>130</v>
      </c>
      <c r="K240" s="12">
        <f>VLOOKUP($A240,Sheet1!$B$5:$AZ$428,9,FALSE)</f>
        <v>70</v>
      </c>
      <c r="L240" s="12">
        <f>VLOOKUP($A240,Sheet1!$B$5:$AZ$428,10,FALSE)</f>
        <v>4897</v>
      </c>
      <c r="M240" s="12">
        <f>VLOOKUP($A240,Sheet1!$B$5:$AZ$428,11,FALSE)</f>
        <v>4759</v>
      </c>
      <c r="N240" s="12">
        <f>VLOOKUP($A240,Sheet1!$B$5:$AZ$428,12,FALSE)</f>
        <v>110323</v>
      </c>
      <c r="O240" s="12">
        <f>VLOOKUP($A240,Sheet1!$B$5:$AZ$428,13,FALSE)</f>
        <v>120</v>
      </c>
      <c r="P240" s="12">
        <f>VLOOKUP($A240,Sheet1!$B$5:$AZ$428,14,FALSE)</f>
        <v>106</v>
      </c>
      <c r="Q240" s="12">
        <f>VLOOKUP($A240,Sheet1!$B$5:$AZ$428,15,FALSE)</f>
        <v>5265</v>
      </c>
      <c r="R240" s="12">
        <f>VLOOKUP($A240,Sheet1!$B$5:$AZ$428,16,FALSE)</f>
        <v>4589</v>
      </c>
      <c r="S240" s="12">
        <f>VLOOKUP($A240,Sheet1!$B$5:$AZ$428,17,FALSE)</f>
        <v>110688</v>
      </c>
      <c r="T240" s="12">
        <f>VLOOKUP($A240,Sheet1!$B$5:$AZ$428,18,FALSE)</f>
        <v>118</v>
      </c>
      <c r="U240" s="12">
        <f>VLOOKUP($A240,Sheet1!$B$5:$AZ$428,19,FALSE)</f>
        <v>88</v>
      </c>
      <c r="V240" s="12">
        <f>VLOOKUP($A240,Sheet1!$B$5:$AZ$428,20,FALSE)</f>
        <v>5420</v>
      </c>
      <c r="W240" s="12">
        <f>VLOOKUP($A240,Sheet1!$B$5:$AZ$428,21,FALSE)</f>
        <v>4978</v>
      </c>
      <c r="X240" s="12">
        <f>VLOOKUP($A240,Sheet1!$B$5:$AZ$428,22,FALSE)</f>
        <v>110712</v>
      </c>
      <c r="Y240" s="12">
        <f>VLOOKUP($A240,Sheet1!$B$5:$AZ$428,23,FALSE)</f>
        <v>139</v>
      </c>
      <c r="Z240" s="12">
        <f>VLOOKUP($A240,Sheet1!$B$5:$AZ$428,24,FALSE)</f>
        <v>93</v>
      </c>
      <c r="AA240" s="12">
        <f>VLOOKUP($A240,Sheet1!$B$5:$AZ$428,25,FALSE)</f>
        <v>5250</v>
      </c>
      <c r="AB240" s="12">
        <f>VLOOKUP($A240,Sheet1!$B$5:$AZ$428,26,FALSE)</f>
        <v>4922</v>
      </c>
      <c r="AC240" s="12">
        <f>VLOOKUP($A240,Sheet1!$B$5:$AZ$428,27,FALSE)</f>
        <v>111173</v>
      </c>
      <c r="AD240" s="12">
        <f>VLOOKUP($A240,Sheet1!$B$5:$AZ$428,28,FALSE)</f>
        <v>156</v>
      </c>
      <c r="AE240" s="12">
        <f>VLOOKUP($A240,Sheet1!$B$5:$AZ$428,29,FALSE)</f>
        <v>76</v>
      </c>
      <c r="AF240" s="12">
        <f>VLOOKUP($A240,Sheet1!$B$5:$AZ$428,30,FALSE)</f>
        <v>5408</v>
      </c>
      <c r="AG240" s="12">
        <f>VLOOKUP($A240,Sheet1!$B$5:$AZ$428,31,FALSE)</f>
        <v>4875</v>
      </c>
      <c r="AH240" s="12">
        <f>VLOOKUP($A240,Sheet1!$B$5:$AZ$428,32,FALSE)</f>
        <v>111890</v>
      </c>
      <c r="AI240" s="12">
        <f>VLOOKUP($A240,Sheet1!$B$5:$AZ$428,33,FALSE)</f>
        <v>128</v>
      </c>
      <c r="AJ240" s="12">
        <f>VLOOKUP($A240,Sheet1!$B$5:$AZ$428,34,FALSE)</f>
        <v>61</v>
      </c>
      <c r="AK240" s="12">
        <f>VLOOKUP($A240,Sheet1!$B$5:$AZ$428,35,FALSE)</f>
        <v>6281</v>
      </c>
      <c r="AL240" s="12">
        <f>VLOOKUP($A240,Sheet1!$B$5:$AZ$428,36,FALSE)</f>
        <v>5816</v>
      </c>
      <c r="AM240" s="12">
        <f>VLOOKUP($A240,Sheet1!$B$5:$AZ$428,37,FALSE)</f>
        <v>112126</v>
      </c>
      <c r="AN240" s="12">
        <f>VLOOKUP($A240,Sheet1!$B$5:$AZ$428,38,FALSE)</f>
        <v>144</v>
      </c>
      <c r="AO240" s="12">
        <f>VLOOKUP($A240,Sheet1!$B$5:$AZ$428,39,FALSE)</f>
        <v>69</v>
      </c>
      <c r="AP240" s="12">
        <f>VLOOKUP($A240,Sheet1!$B$5:$AZ$428,40,FALSE)</f>
        <v>6001</v>
      </c>
      <c r="AQ240" s="12">
        <f>VLOOKUP($A240,Sheet1!$B$5:$AZ$428,41,FALSE)</f>
        <v>5580</v>
      </c>
      <c r="AR240" s="12">
        <f>VLOOKUP($A240,Sheet1!$B$5:$AZ$428,42,FALSE)</f>
        <v>112436</v>
      </c>
      <c r="AS240" s="12">
        <f>VLOOKUP($A240,Sheet1!$B$5:$AZ$428,43,FALSE)</f>
        <v>131</v>
      </c>
      <c r="AT240" s="12">
        <f>VLOOKUP($A240,Sheet1!$B$5:$AZ$428,44,FALSE)</f>
        <v>70</v>
      </c>
      <c r="AU240" s="12">
        <f>VLOOKUP($A240,Sheet1!$B$5:$AZ$428,45,FALSE)</f>
        <v>6395</v>
      </c>
      <c r="AV240" s="12">
        <f>VLOOKUP($A240,Sheet1!$B$5:$AZ$428,46,FALSE)</f>
        <v>5828</v>
      </c>
      <c r="AW240" s="12">
        <f>VLOOKUP($A240,Sheet1!$B$5:$AZ$428,47,FALSE)</f>
        <v>112369</v>
      </c>
      <c r="AX240" s="12">
        <f>VLOOKUP($A240,Sheet1!$B$5:$AZ$428,48,FALSE)</f>
        <v>122</v>
      </c>
      <c r="AY240" s="12">
        <f>VLOOKUP($A240,Sheet1!$B$5:$AZ$428,49,FALSE)</f>
        <v>53</v>
      </c>
      <c r="AZ240" s="12">
        <f>VLOOKUP($A240,Sheet1!$B$5:$AZ$428,50,FALSE)</f>
        <v>5489</v>
      </c>
      <c r="BA240" s="12">
        <f>VLOOKUP($A240,Sheet1!$B$5:$AZ$428,51,FALSE)</f>
        <v>4935</v>
      </c>
      <c r="BB240" s="12">
        <f>VLOOKUP($A240,Sheet1!$B$5:$BB$428,BB$4,FALSE)</f>
        <v>0</v>
      </c>
      <c r="BC240" s="12">
        <f>VLOOKUP($A240,Sheet1!$B$5:$BB$428,BC$4,FALSE)</f>
        <v>0</v>
      </c>
      <c r="BD240" s="12" t="e">
        <f>VLOOKUP($A240,Sheet1!$B$5:$BB$428,BD$4,FALSE)</f>
        <v>#REF!</v>
      </c>
      <c r="BE240" s="12" t="e">
        <f>VLOOKUP($A240,Sheet1!$B$5:$BB$428,BE$4,FALSE)</f>
        <v>#REF!</v>
      </c>
      <c r="BF240" s="12" t="e">
        <f>VLOOKUP($A240,Sheet1!$B$5:$BB$428,BF$4,FALSE)</f>
        <v>#REF!</v>
      </c>
      <c r="BG240" s="12" t="e">
        <f>VLOOKUP($A240,Sheet1!$B$5:$BB$428,BG$4,FALSE)</f>
        <v>#REF!</v>
      </c>
      <c r="BH240" s="12" t="e">
        <f>VLOOKUP($A240,Sheet1!$B$5:$BB$428,BH$4,FALSE)</f>
        <v>#REF!</v>
      </c>
      <c r="BI240" s="12" t="e">
        <f>VLOOKUP($A240,Sheet1!$B$5:$BB$428,BI$4,FALSE)</f>
        <v>#REF!</v>
      </c>
      <c r="BJ240" s="12" t="e">
        <f>VLOOKUP($A240,Sheet1!$B$5:$BB$428,BJ$4,FALSE)</f>
        <v>#REF!</v>
      </c>
      <c r="BK240" s="12" t="e">
        <f>VLOOKUP($A240,Sheet1!$B$5:$BB$428,BK$4,FALSE)</f>
        <v>#REF!</v>
      </c>
      <c r="BL240" s="12" t="e">
        <f>VLOOKUP($A240,Sheet1!$B$5:$BB$428,BL$4,FALSE)</f>
        <v>#REF!</v>
      </c>
      <c r="BM240" s="12" t="e">
        <f>VLOOKUP($A240,Sheet1!$B$5:$BB$428,BM$4,FALSE)</f>
        <v>#REF!</v>
      </c>
      <c r="BN240" s="12" t="e">
        <f>VLOOKUP($A240,Sheet1!$B$5:$BB$428,BN$4,FALSE)</f>
        <v>#REF!</v>
      </c>
      <c r="BO240" s="12" t="e">
        <f>VLOOKUP($A240,Sheet1!$B$5:$BB$428,BO$4,FALSE)</f>
        <v>#REF!</v>
      </c>
      <c r="BP240" s="12" t="e">
        <f>VLOOKUP($A240,Sheet1!$B$5:$BB$428,BP$4,FALSE)</f>
        <v>#REF!</v>
      </c>
      <c r="BQ240" s="12" t="e">
        <f>VLOOKUP($A240,Sheet1!$B$5:$BB$428,BQ$4,FALSE)</f>
        <v>#REF!</v>
      </c>
      <c r="BR240" s="12" t="e">
        <f>VLOOKUP($A240,Sheet1!$B$5:$BB$428,BR$4,FALSE)</f>
        <v>#REF!</v>
      </c>
      <c r="BS240" s="12" t="e">
        <f>VLOOKUP($A240,Sheet1!$B$5:$BB$428,BS$4,FALSE)</f>
        <v>#REF!</v>
      </c>
      <c r="BT240" s="12" t="e">
        <f>VLOOKUP($A240,Sheet1!$B$5:$BB$428,BT$4,FALSE)</f>
        <v>#REF!</v>
      </c>
      <c r="BU240" s="12" t="e">
        <f>VLOOKUP($A240,Sheet1!$B$5:$BB$428,BU$4,FALSE)</f>
        <v>#REF!</v>
      </c>
    </row>
    <row r="241" spans="1:73" x14ac:dyDescent="0.3">
      <c r="A241" t="s">
        <v>651</v>
      </c>
      <c r="B241" t="str">
        <f>VLOOKUP(A241,classifications!A$3:C$336,3,FALSE)</f>
        <v>Predominantly Urban</v>
      </c>
      <c r="D241" s="12">
        <f>VLOOKUP($A241,Sheet1!$B$5:$AZ$428,2,FALSE)</f>
        <v>148164</v>
      </c>
      <c r="E241" s="12">
        <f>VLOOKUP($A241,Sheet1!$B$5:$AZ$428,3,FALSE)</f>
        <v>536</v>
      </c>
      <c r="F241" s="12">
        <f>VLOOKUP($A241,Sheet1!$B$5:$AZ$428,4,FALSE)</f>
        <v>189</v>
      </c>
      <c r="G241" s="12">
        <f>VLOOKUP($A241,Sheet1!$B$5:$AZ$428,5,FALSE)</f>
        <v>3160</v>
      </c>
      <c r="H241" s="12">
        <f>VLOOKUP($A241,Sheet1!$B$5:$AZ$428,6,FALSE)</f>
        <v>3315</v>
      </c>
      <c r="I241" s="12">
        <f>VLOOKUP($A241,Sheet1!$B$5:$AZ$428,7,FALSE)</f>
        <v>148311</v>
      </c>
      <c r="J241" s="12">
        <f>VLOOKUP($A241,Sheet1!$B$5:$AZ$428,8,FALSE)</f>
        <v>652</v>
      </c>
      <c r="K241" s="12">
        <f>VLOOKUP($A241,Sheet1!$B$5:$AZ$428,9,FALSE)</f>
        <v>300</v>
      </c>
      <c r="L241" s="12">
        <f>VLOOKUP($A241,Sheet1!$B$5:$AZ$428,10,FALSE)</f>
        <v>3287</v>
      </c>
      <c r="M241" s="12">
        <f>VLOOKUP($A241,Sheet1!$B$5:$AZ$428,11,FALSE)</f>
        <v>3572</v>
      </c>
      <c r="N241" s="12">
        <f>VLOOKUP($A241,Sheet1!$B$5:$AZ$428,12,FALSE)</f>
        <v>148384</v>
      </c>
      <c r="O241" s="12">
        <f>VLOOKUP($A241,Sheet1!$B$5:$AZ$428,13,FALSE)</f>
        <v>286</v>
      </c>
      <c r="P241" s="12">
        <f>VLOOKUP($A241,Sheet1!$B$5:$AZ$428,14,FALSE)</f>
        <v>183</v>
      </c>
      <c r="Q241" s="12">
        <f>VLOOKUP($A241,Sheet1!$B$5:$AZ$428,15,FALSE)</f>
        <v>3451</v>
      </c>
      <c r="R241" s="12">
        <f>VLOOKUP($A241,Sheet1!$B$5:$AZ$428,16,FALSE)</f>
        <v>3414</v>
      </c>
      <c r="S241" s="12">
        <f>VLOOKUP($A241,Sheet1!$B$5:$AZ$428,17,FALSE)</f>
        <v>148572</v>
      </c>
      <c r="T241" s="12">
        <f>VLOOKUP($A241,Sheet1!$B$5:$AZ$428,18,FALSE)</f>
        <v>281</v>
      </c>
      <c r="U241" s="12">
        <f>VLOOKUP($A241,Sheet1!$B$5:$AZ$428,19,FALSE)</f>
        <v>244</v>
      </c>
      <c r="V241" s="12">
        <f>VLOOKUP($A241,Sheet1!$B$5:$AZ$428,20,FALSE)</f>
        <v>3651</v>
      </c>
      <c r="W241" s="12">
        <f>VLOOKUP($A241,Sheet1!$B$5:$AZ$428,21,FALSE)</f>
        <v>3531</v>
      </c>
      <c r="X241" s="12">
        <f>VLOOKUP($A241,Sheet1!$B$5:$AZ$428,22,FALSE)</f>
        <v>148495</v>
      </c>
      <c r="Y241" s="12">
        <f>VLOOKUP($A241,Sheet1!$B$5:$AZ$428,23,FALSE)</f>
        <v>349</v>
      </c>
      <c r="Z241" s="12">
        <f>VLOOKUP($A241,Sheet1!$B$5:$AZ$428,24,FALSE)</f>
        <v>219</v>
      </c>
      <c r="AA241" s="12">
        <f>VLOOKUP($A241,Sheet1!$B$5:$AZ$428,25,FALSE)</f>
        <v>3481</v>
      </c>
      <c r="AB241" s="12">
        <f>VLOOKUP($A241,Sheet1!$B$5:$AZ$428,26,FALSE)</f>
        <v>3565</v>
      </c>
      <c r="AC241" s="12">
        <f>VLOOKUP($A241,Sheet1!$B$5:$AZ$428,27,FALSE)</f>
        <v>149194</v>
      </c>
      <c r="AD241" s="12">
        <f>VLOOKUP($A241,Sheet1!$B$5:$AZ$428,28,FALSE)</f>
        <v>281</v>
      </c>
      <c r="AE241" s="12">
        <f>VLOOKUP($A241,Sheet1!$B$5:$AZ$428,29,FALSE)</f>
        <v>132</v>
      </c>
      <c r="AF241" s="12">
        <f>VLOOKUP($A241,Sheet1!$B$5:$AZ$428,30,FALSE)</f>
        <v>3777</v>
      </c>
      <c r="AG241" s="12">
        <f>VLOOKUP($A241,Sheet1!$B$5:$AZ$428,31,FALSE)</f>
        <v>3300</v>
      </c>
      <c r="AH241" s="12">
        <f>VLOOKUP($A241,Sheet1!$B$5:$AZ$428,32,FALSE)</f>
        <v>149555</v>
      </c>
      <c r="AI241" s="12">
        <f>VLOOKUP($A241,Sheet1!$B$5:$AZ$428,33,FALSE)</f>
        <v>311</v>
      </c>
      <c r="AJ241" s="12">
        <f>VLOOKUP($A241,Sheet1!$B$5:$AZ$428,34,FALSE)</f>
        <v>196</v>
      </c>
      <c r="AK241" s="12">
        <f>VLOOKUP($A241,Sheet1!$B$5:$AZ$428,35,FALSE)</f>
        <v>4139</v>
      </c>
      <c r="AL241" s="12">
        <f>VLOOKUP($A241,Sheet1!$B$5:$AZ$428,36,FALSE)</f>
        <v>3725</v>
      </c>
      <c r="AM241" s="12">
        <f>VLOOKUP($A241,Sheet1!$B$5:$AZ$428,37,FALSE)</f>
        <v>150265</v>
      </c>
      <c r="AN241" s="12">
        <f>VLOOKUP($A241,Sheet1!$B$5:$AZ$428,38,FALSE)</f>
        <v>329</v>
      </c>
      <c r="AO241" s="12">
        <f>VLOOKUP($A241,Sheet1!$B$5:$AZ$428,39,FALSE)</f>
        <v>107</v>
      </c>
      <c r="AP241" s="12">
        <f>VLOOKUP($A241,Sheet1!$B$5:$AZ$428,40,FALSE)</f>
        <v>4584</v>
      </c>
      <c r="AQ241" s="12">
        <f>VLOOKUP($A241,Sheet1!$B$5:$AZ$428,41,FALSE)</f>
        <v>3852</v>
      </c>
      <c r="AR241" s="12">
        <f>VLOOKUP($A241,Sheet1!$B$5:$AZ$428,42,FALSE)</f>
        <v>150976</v>
      </c>
      <c r="AS241" s="12">
        <f>VLOOKUP($A241,Sheet1!$B$5:$AZ$428,43,FALSE)</f>
        <v>465</v>
      </c>
      <c r="AT241" s="12">
        <f>VLOOKUP($A241,Sheet1!$B$5:$AZ$428,44,FALSE)</f>
        <v>151</v>
      </c>
      <c r="AU241" s="12">
        <f>VLOOKUP($A241,Sheet1!$B$5:$AZ$428,45,FALSE)</f>
        <v>4609</v>
      </c>
      <c r="AV241" s="12">
        <f>VLOOKUP($A241,Sheet1!$B$5:$AZ$428,46,FALSE)</f>
        <v>3991</v>
      </c>
      <c r="AW241" s="12">
        <f>VLOOKUP($A241,Sheet1!$B$5:$AZ$428,47,FALSE)</f>
        <v>151133</v>
      </c>
      <c r="AX241" s="12">
        <f>VLOOKUP($A241,Sheet1!$B$5:$AZ$428,48,FALSE)</f>
        <v>422</v>
      </c>
      <c r="AY241" s="12">
        <f>VLOOKUP($A241,Sheet1!$B$5:$AZ$428,49,FALSE)</f>
        <v>87</v>
      </c>
      <c r="AZ241" s="12">
        <f>VLOOKUP($A241,Sheet1!$B$5:$AZ$428,50,FALSE)</f>
        <v>3831</v>
      </c>
      <c r="BA241" s="12">
        <f>VLOOKUP($A241,Sheet1!$B$5:$AZ$428,51,FALSE)</f>
        <v>3584</v>
      </c>
      <c r="BB241" s="12">
        <f>VLOOKUP($A241,Sheet1!$B$5:$BB$428,BB$4,FALSE)</f>
        <v>0</v>
      </c>
      <c r="BC241" s="12">
        <f>VLOOKUP($A241,Sheet1!$B$5:$BB$428,BC$4,FALSE)</f>
        <v>0</v>
      </c>
      <c r="BD241" s="12" t="e">
        <f>VLOOKUP($A241,Sheet1!$B$5:$BB$428,BD$4,FALSE)</f>
        <v>#REF!</v>
      </c>
      <c r="BE241" s="12" t="e">
        <f>VLOOKUP($A241,Sheet1!$B$5:$BB$428,BE$4,FALSE)</f>
        <v>#REF!</v>
      </c>
      <c r="BF241" s="12" t="e">
        <f>VLOOKUP($A241,Sheet1!$B$5:$BB$428,BF$4,FALSE)</f>
        <v>#REF!</v>
      </c>
      <c r="BG241" s="12" t="e">
        <f>VLOOKUP($A241,Sheet1!$B$5:$BB$428,BG$4,FALSE)</f>
        <v>#REF!</v>
      </c>
      <c r="BH241" s="12" t="e">
        <f>VLOOKUP($A241,Sheet1!$B$5:$BB$428,BH$4,FALSE)</f>
        <v>#REF!</v>
      </c>
      <c r="BI241" s="12" t="e">
        <f>VLOOKUP($A241,Sheet1!$B$5:$BB$428,BI$4,FALSE)</f>
        <v>#REF!</v>
      </c>
      <c r="BJ241" s="12" t="e">
        <f>VLOOKUP($A241,Sheet1!$B$5:$BB$428,BJ$4,FALSE)</f>
        <v>#REF!</v>
      </c>
      <c r="BK241" s="12" t="e">
        <f>VLOOKUP($A241,Sheet1!$B$5:$BB$428,BK$4,FALSE)</f>
        <v>#REF!</v>
      </c>
      <c r="BL241" s="12" t="e">
        <f>VLOOKUP($A241,Sheet1!$B$5:$BB$428,BL$4,FALSE)</f>
        <v>#REF!</v>
      </c>
      <c r="BM241" s="12" t="e">
        <f>VLOOKUP($A241,Sheet1!$B$5:$BB$428,BM$4,FALSE)</f>
        <v>#REF!</v>
      </c>
      <c r="BN241" s="12" t="e">
        <f>VLOOKUP($A241,Sheet1!$B$5:$BB$428,BN$4,FALSE)</f>
        <v>#REF!</v>
      </c>
      <c r="BO241" s="12" t="e">
        <f>VLOOKUP($A241,Sheet1!$B$5:$BB$428,BO$4,FALSE)</f>
        <v>#REF!</v>
      </c>
      <c r="BP241" s="12" t="e">
        <f>VLOOKUP($A241,Sheet1!$B$5:$BB$428,BP$4,FALSE)</f>
        <v>#REF!</v>
      </c>
      <c r="BQ241" s="12" t="e">
        <f>VLOOKUP($A241,Sheet1!$B$5:$BB$428,BQ$4,FALSE)</f>
        <v>#REF!</v>
      </c>
      <c r="BR241" s="12" t="e">
        <f>VLOOKUP($A241,Sheet1!$B$5:$BB$428,BR$4,FALSE)</f>
        <v>#REF!</v>
      </c>
      <c r="BS241" s="12" t="e">
        <f>VLOOKUP($A241,Sheet1!$B$5:$BB$428,BS$4,FALSE)</f>
        <v>#REF!</v>
      </c>
      <c r="BT241" s="12" t="e">
        <f>VLOOKUP($A241,Sheet1!$B$5:$BB$428,BT$4,FALSE)</f>
        <v>#REF!</v>
      </c>
      <c r="BU241" s="12" t="e">
        <f>VLOOKUP($A241,Sheet1!$B$5:$BB$428,BU$4,FALSE)</f>
        <v>#REF!</v>
      </c>
    </row>
    <row r="242" spans="1:73" x14ac:dyDescent="0.3">
      <c r="A242" t="s">
        <v>653</v>
      </c>
      <c r="B242" t="str">
        <f>VLOOKUP(A242,classifications!A$3:C$336,3,FALSE)</f>
        <v>Predominantly Urban</v>
      </c>
      <c r="D242" s="12">
        <f>VLOOKUP($A242,Sheet1!$B$5:$AZ$428,2,FALSE)</f>
        <v>235870</v>
      </c>
      <c r="E242" s="12">
        <f>VLOOKUP($A242,Sheet1!$B$5:$AZ$428,3,FALSE)</f>
        <v>4923</v>
      </c>
      <c r="F242" s="12">
        <f>VLOOKUP($A242,Sheet1!$B$5:$AZ$428,4,FALSE)</f>
        <v>2816</v>
      </c>
      <c r="G242" s="12">
        <f>VLOOKUP($A242,Sheet1!$B$5:$AZ$428,5,FALSE)</f>
        <v>15322</v>
      </c>
      <c r="H242" s="12">
        <f>VLOOKUP($A242,Sheet1!$B$5:$AZ$428,6,FALSE)</f>
        <v>16285</v>
      </c>
      <c r="I242" s="12">
        <f>VLOOKUP($A242,Sheet1!$B$5:$AZ$428,7,FALSE)</f>
        <v>238519</v>
      </c>
      <c r="J242" s="12">
        <f>VLOOKUP($A242,Sheet1!$B$5:$AZ$428,8,FALSE)</f>
        <v>3957</v>
      </c>
      <c r="K242" s="12">
        <f>VLOOKUP($A242,Sheet1!$B$5:$AZ$428,9,FALSE)</f>
        <v>2648</v>
      </c>
      <c r="L242" s="12">
        <f>VLOOKUP($A242,Sheet1!$B$5:$AZ$428,10,FALSE)</f>
        <v>17084</v>
      </c>
      <c r="M242" s="12">
        <f>VLOOKUP($A242,Sheet1!$B$5:$AZ$428,11,FALSE)</f>
        <v>17352</v>
      </c>
      <c r="N242" s="12">
        <f>VLOOKUP($A242,Sheet1!$B$5:$AZ$428,12,FALSE)</f>
        <v>239858</v>
      </c>
      <c r="O242" s="12">
        <f>VLOOKUP($A242,Sheet1!$B$5:$AZ$428,13,FALSE)</f>
        <v>4526</v>
      </c>
      <c r="P242" s="12">
        <f>VLOOKUP($A242,Sheet1!$B$5:$AZ$428,14,FALSE)</f>
        <v>2643</v>
      </c>
      <c r="Q242" s="12">
        <f>VLOOKUP($A242,Sheet1!$B$5:$AZ$428,15,FALSE)</f>
        <v>14838</v>
      </c>
      <c r="R242" s="12">
        <f>VLOOKUP($A242,Sheet1!$B$5:$AZ$428,16,FALSE)</f>
        <v>16872</v>
      </c>
      <c r="S242" s="12">
        <f>VLOOKUP($A242,Sheet1!$B$5:$AZ$428,17,FALSE)</f>
        <v>242106</v>
      </c>
      <c r="T242" s="12">
        <f>VLOOKUP($A242,Sheet1!$B$5:$AZ$428,18,FALSE)</f>
        <v>5299</v>
      </c>
      <c r="U242" s="12">
        <f>VLOOKUP($A242,Sheet1!$B$5:$AZ$428,19,FALSE)</f>
        <v>2340</v>
      </c>
      <c r="V242" s="12">
        <f>VLOOKUP($A242,Sheet1!$B$5:$AZ$428,20,FALSE)</f>
        <v>15101</v>
      </c>
      <c r="W242" s="12">
        <f>VLOOKUP($A242,Sheet1!$B$5:$AZ$428,21,FALSE)</f>
        <v>17325</v>
      </c>
      <c r="X242" s="12">
        <f>VLOOKUP($A242,Sheet1!$B$5:$AZ$428,22,FALSE)</f>
        <v>246054</v>
      </c>
      <c r="Y242" s="12">
        <f>VLOOKUP($A242,Sheet1!$B$5:$AZ$428,23,FALSE)</f>
        <v>5892</v>
      </c>
      <c r="Z242" s="12">
        <f>VLOOKUP($A242,Sheet1!$B$5:$AZ$428,24,FALSE)</f>
        <v>2655</v>
      </c>
      <c r="AA242" s="12">
        <f>VLOOKUP($A242,Sheet1!$B$5:$AZ$428,25,FALSE)</f>
        <v>16103</v>
      </c>
      <c r="AB242" s="12">
        <f>VLOOKUP($A242,Sheet1!$B$5:$AZ$428,26,FALSE)</f>
        <v>16913</v>
      </c>
      <c r="AC242" s="12">
        <f>VLOOKUP($A242,Sheet1!$B$5:$AZ$428,27,FALSE)</f>
        <v>250377</v>
      </c>
      <c r="AD242" s="12">
        <f>VLOOKUP($A242,Sheet1!$B$5:$AZ$428,28,FALSE)</f>
        <v>5836</v>
      </c>
      <c r="AE242" s="12">
        <f>VLOOKUP($A242,Sheet1!$B$5:$AZ$428,29,FALSE)</f>
        <v>2685</v>
      </c>
      <c r="AF242" s="12">
        <f>VLOOKUP($A242,Sheet1!$B$5:$AZ$428,30,FALSE)</f>
        <v>16210</v>
      </c>
      <c r="AG242" s="12">
        <f>VLOOKUP($A242,Sheet1!$B$5:$AZ$428,31,FALSE)</f>
        <v>16493</v>
      </c>
      <c r="AH242" s="12">
        <f>VLOOKUP($A242,Sheet1!$B$5:$AZ$428,32,FALSE)</f>
        <v>252359</v>
      </c>
      <c r="AI242" s="12">
        <f>VLOOKUP($A242,Sheet1!$B$5:$AZ$428,33,FALSE)</f>
        <v>4957</v>
      </c>
      <c r="AJ242" s="12">
        <f>VLOOKUP($A242,Sheet1!$B$5:$AZ$428,34,FALSE)</f>
        <v>3103</v>
      </c>
      <c r="AK242" s="12">
        <f>VLOOKUP($A242,Sheet1!$B$5:$AZ$428,35,FALSE)</f>
        <v>18290</v>
      </c>
      <c r="AL242" s="12">
        <f>VLOOKUP($A242,Sheet1!$B$5:$AZ$428,36,FALSE)</f>
        <v>19380</v>
      </c>
      <c r="AM242" s="12">
        <f>VLOOKUP($A242,Sheet1!$B$5:$AZ$428,37,FALSE)</f>
        <v>252796</v>
      </c>
      <c r="AN242" s="12">
        <f>VLOOKUP($A242,Sheet1!$B$5:$AZ$428,38,FALSE)</f>
        <v>5913</v>
      </c>
      <c r="AO242" s="12">
        <f>VLOOKUP($A242,Sheet1!$B$5:$AZ$428,39,FALSE)</f>
        <v>3755</v>
      </c>
      <c r="AP242" s="12">
        <f>VLOOKUP($A242,Sheet1!$B$5:$AZ$428,40,FALSE)</f>
        <v>17712</v>
      </c>
      <c r="AQ242" s="12">
        <f>VLOOKUP($A242,Sheet1!$B$5:$AZ$428,41,FALSE)</f>
        <v>20523</v>
      </c>
      <c r="AR242" s="12">
        <f>VLOOKUP($A242,Sheet1!$B$5:$AZ$428,42,FALSE)</f>
        <v>252520</v>
      </c>
      <c r="AS242" s="12">
        <f>VLOOKUP($A242,Sheet1!$B$5:$AZ$428,43,FALSE)</f>
        <v>5966</v>
      </c>
      <c r="AT242" s="12">
        <f>VLOOKUP($A242,Sheet1!$B$5:$AZ$428,44,FALSE)</f>
        <v>3827</v>
      </c>
      <c r="AU242" s="12">
        <f>VLOOKUP($A242,Sheet1!$B$5:$AZ$428,45,FALSE)</f>
        <v>17866</v>
      </c>
      <c r="AV242" s="12">
        <f>VLOOKUP($A242,Sheet1!$B$5:$AZ$428,46,FALSE)</f>
        <v>21404</v>
      </c>
      <c r="AW242" s="12">
        <f>VLOOKUP($A242,Sheet1!$B$5:$AZ$428,47,FALSE)</f>
        <v>252872</v>
      </c>
      <c r="AX242" s="12">
        <f>VLOOKUP($A242,Sheet1!$B$5:$AZ$428,48,FALSE)</f>
        <v>6790</v>
      </c>
      <c r="AY242" s="12">
        <f>VLOOKUP($A242,Sheet1!$B$5:$AZ$428,49,FALSE)</f>
        <v>3869</v>
      </c>
      <c r="AZ242" s="12">
        <f>VLOOKUP($A242,Sheet1!$B$5:$AZ$428,50,FALSE)</f>
        <v>15531</v>
      </c>
      <c r="BA242" s="12">
        <f>VLOOKUP($A242,Sheet1!$B$5:$AZ$428,51,FALSE)</f>
        <v>19067</v>
      </c>
      <c r="BB242" s="12">
        <f>VLOOKUP($A242,Sheet1!$B$5:$BB$428,BB$4,FALSE)</f>
        <v>0</v>
      </c>
      <c r="BC242" s="12">
        <f>VLOOKUP($A242,Sheet1!$B$5:$BB$428,BC$4,FALSE)</f>
        <v>0</v>
      </c>
      <c r="BD242" s="12" t="e">
        <f>VLOOKUP($A242,Sheet1!$B$5:$BB$428,BD$4,FALSE)</f>
        <v>#REF!</v>
      </c>
      <c r="BE242" s="12" t="e">
        <f>VLOOKUP($A242,Sheet1!$B$5:$BB$428,BE$4,FALSE)</f>
        <v>#REF!</v>
      </c>
      <c r="BF242" s="12" t="e">
        <f>VLOOKUP($A242,Sheet1!$B$5:$BB$428,BF$4,FALSE)</f>
        <v>#REF!</v>
      </c>
      <c r="BG242" s="12" t="e">
        <f>VLOOKUP($A242,Sheet1!$B$5:$BB$428,BG$4,FALSE)</f>
        <v>#REF!</v>
      </c>
      <c r="BH242" s="12" t="e">
        <f>VLOOKUP($A242,Sheet1!$B$5:$BB$428,BH$4,FALSE)</f>
        <v>#REF!</v>
      </c>
      <c r="BI242" s="12" t="e">
        <f>VLOOKUP($A242,Sheet1!$B$5:$BB$428,BI$4,FALSE)</f>
        <v>#REF!</v>
      </c>
      <c r="BJ242" s="12" t="e">
        <f>VLOOKUP($A242,Sheet1!$B$5:$BB$428,BJ$4,FALSE)</f>
        <v>#REF!</v>
      </c>
      <c r="BK242" s="12" t="e">
        <f>VLOOKUP($A242,Sheet1!$B$5:$BB$428,BK$4,FALSE)</f>
        <v>#REF!</v>
      </c>
      <c r="BL242" s="12" t="e">
        <f>VLOOKUP($A242,Sheet1!$B$5:$BB$428,BL$4,FALSE)</f>
        <v>#REF!</v>
      </c>
      <c r="BM242" s="12" t="e">
        <f>VLOOKUP($A242,Sheet1!$B$5:$BB$428,BM$4,FALSE)</f>
        <v>#REF!</v>
      </c>
      <c r="BN242" s="12" t="e">
        <f>VLOOKUP($A242,Sheet1!$B$5:$BB$428,BN$4,FALSE)</f>
        <v>#REF!</v>
      </c>
      <c r="BO242" s="12" t="e">
        <f>VLOOKUP($A242,Sheet1!$B$5:$BB$428,BO$4,FALSE)</f>
        <v>#REF!</v>
      </c>
      <c r="BP242" s="12" t="e">
        <f>VLOOKUP($A242,Sheet1!$B$5:$BB$428,BP$4,FALSE)</f>
        <v>#REF!</v>
      </c>
      <c r="BQ242" s="12" t="e">
        <f>VLOOKUP($A242,Sheet1!$B$5:$BB$428,BQ$4,FALSE)</f>
        <v>#REF!</v>
      </c>
      <c r="BR242" s="12" t="e">
        <f>VLOOKUP($A242,Sheet1!$B$5:$BB$428,BR$4,FALSE)</f>
        <v>#REF!</v>
      </c>
      <c r="BS242" s="12" t="e">
        <f>VLOOKUP($A242,Sheet1!$B$5:$BB$428,BS$4,FALSE)</f>
        <v>#REF!</v>
      </c>
      <c r="BT242" s="12" t="e">
        <f>VLOOKUP($A242,Sheet1!$B$5:$BB$428,BT$4,FALSE)</f>
        <v>#REF!</v>
      </c>
      <c r="BU242" s="12" t="e">
        <f>VLOOKUP($A242,Sheet1!$B$5:$BB$428,BU$4,FALSE)</f>
        <v>#REF!</v>
      </c>
    </row>
    <row r="243" spans="1:73" x14ac:dyDescent="0.3">
      <c r="A243" t="s">
        <v>655</v>
      </c>
      <c r="B243" t="str">
        <f>VLOOKUP(A243,classifications!A$3:C$336,3,FALSE)</f>
        <v>Predominantly Urban</v>
      </c>
      <c r="D243" s="12">
        <f>VLOOKUP($A243,Sheet1!$B$5:$AZ$428,2,FALSE)</f>
        <v>174274</v>
      </c>
      <c r="E243" s="12">
        <f>VLOOKUP($A243,Sheet1!$B$5:$AZ$428,3,FALSE)</f>
        <v>918</v>
      </c>
      <c r="F243" s="12">
        <f>VLOOKUP($A243,Sheet1!$B$5:$AZ$428,4,FALSE)</f>
        <v>858</v>
      </c>
      <c r="G243" s="12">
        <f>VLOOKUP($A243,Sheet1!$B$5:$AZ$428,5,FALSE)</f>
        <v>7680</v>
      </c>
      <c r="H243" s="12">
        <f>VLOOKUP($A243,Sheet1!$B$5:$AZ$428,6,FALSE)</f>
        <v>6953</v>
      </c>
      <c r="I243" s="12">
        <f>VLOOKUP($A243,Sheet1!$B$5:$AZ$428,7,FALSE)</f>
        <v>175091</v>
      </c>
      <c r="J243" s="12">
        <f>VLOOKUP($A243,Sheet1!$B$5:$AZ$428,8,FALSE)</f>
        <v>663</v>
      </c>
      <c r="K243" s="12">
        <f>VLOOKUP($A243,Sheet1!$B$5:$AZ$428,9,FALSE)</f>
        <v>687</v>
      </c>
      <c r="L243" s="12">
        <f>VLOOKUP($A243,Sheet1!$B$5:$AZ$428,10,FALSE)</f>
        <v>7999</v>
      </c>
      <c r="M243" s="12">
        <f>VLOOKUP($A243,Sheet1!$B$5:$AZ$428,11,FALSE)</f>
        <v>7742</v>
      </c>
      <c r="N243" s="12">
        <f>VLOOKUP($A243,Sheet1!$B$5:$AZ$428,12,FALSE)</f>
        <v>176236</v>
      </c>
      <c r="O243" s="12">
        <f>VLOOKUP($A243,Sheet1!$B$5:$AZ$428,13,FALSE)</f>
        <v>634</v>
      </c>
      <c r="P243" s="12">
        <f>VLOOKUP($A243,Sheet1!$B$5:$AZ$428,14,FALSE)</f>
        <v>556</v>
      </c>
      <c r="Q243" s="12">
        <f>VLOOKUP($A243,Sheet1!$B$5:$AZ$428,15,FALSE)</f>
        <v>7862</v>
      </c>
      <c r="R243" s="12">
        <f>VLOOKUP($A243,Sheet1!$B$5:$AZ$428,16,FALSE)</f>
        <v>7297</v>
      </c>
      <c r="S243" s="12">
        <f>VLOOKUP($A243,Sheet1!$B$5:$AZ$428,17,FALSE)</f>
        <v>178367</v>
      </c>
      <c r="T243" s="12">
        <f>VLOOKUP($A243,Sheet1!$B$5:$AZ$428,18,FALSE)</f>
        <v>754</v>
      </c>
      <c r="U243" s="12">
        <f>VLOOKUP($A243,Sheet1!$B$5:$AZ$428,19,FALSE)</f>
        <v>457</v>
      </c>
      <c r="V243" s="12">
        <f>VLOOKUP($A243,Sheet1!$B$5:$AZ$428,20,FALSE)</f>
        <v>8783</v>
      </c>
      <c r="W243" s="12">
        <f>VLOOKUP($A243,Sheet1!$B$5:$AZ$428,21,FALSE)</f>
        <v>7483</v>
      </c>
      <c r="X243" s="12">
        <f>VLOOKUP($A243,Sheet1!$B$5:$AZ$428,22,FALSE)</f>
        <v>179234</v>
      </c>
      <c r="Y243" s="12">
        <f>VLOOKUP($A243,Sheet1!$B$5:$AZ$428,23,FALSE)</f>
        <v>864</v>
      </c>
      <c r="Z243" s="12">
        <f>VLOOKUP($A243,Sheet1!$B$5:$AZ$428,24,FALSE)</f>
        <v>434</v>
      </c>
      <c r="AA243" s="12">
        <f>VLOOKUP($A243,Sheet1!$B$5:$AZ$428,25,FALSE)</f>
        <v>8014</v>
      </c>
      <c r="AB243" s="12">
        <f>VLOOKUP($A243,Sheet1!$B$5:$AZ$428,26,FALSE)</f>
        <v>7900</v>
      </c>
      <c r="AC243" s="12">
        <f>VLOOKUP($A243,Sheet1!$B$5:$AZ$428,27,FALSE)</f>
        <v>180606</v>
      </c>
      <c r="AD243" s="12">
        <f>VLOOKUP($A243,Sheet1!$B$5:$AZ$428,28,FALSE)</f>
        <v>879</v>
      </c>
      <c r="AE243" s="12">
        <f>VLOOKUP($A243,Sheet1!$B$5:$AZ$428,29,FALSE)</f>
        <v>558</v>
      </c>
      <c r="AF243" s="12">
        <f>VLOOKUP($A243,Sheet1!$B$5:$AZ$428,30,FALSE)</f>
        <v>8069</v>
      </c>
      <c r="AG243" s="12">
        <f>VLOOKUP($A243,Sheet1!$B$5:$AZ$428,31,FALSE)</f>
        <v>7424</v>
      </c>
      <c r="AH243" s="12">
        <f>VLOOKUP($A243,Sheet1!$B$5:$AZ$428,32,FALSE)</f>
        <v>181808</v>
      </c>
      <c r="AI243" s="12">
        <f>VLOOKUP($A243,Sheet1!$B$5:$AZ$428,33,FALSE)</f>
        <v>796</v>
      </c>
      <c r="AJ243" s="12">
        <f>VLOOKUP($A243,Sheet1!$B$5:$AZ$428,34,FALSE)</f>
        <v>478</v>
      </c>
      <c r="AK243" s="12">
        <f>VLOOKUP($A243,Sheet1!$B$5:$AZ$428,35,FALSE)</f>
        <v>9098</v>
      </c>
      <c r="AL243" s="12">
        <f>VLOOKUP($A243,Sheet1!$B$5:$AZ$428,36,FALSE)</f>
        <v>8397</v>
      </c>
      <c r="AM243" s="12">
        <f>VLOOKUP($A243,Sheet1!$B$5:$AZ$428,37,FALSE)</f>
        <v>182463</v>
      </c>
      <c r="AN243" s="12">
        <f>VLOOKUP($A243,Sheet1!$B$5:$AZ$428,38,FALSE)</f>
        <v>823</v>
      </c>
      <c r="AO243" s="12">
        <f>VLOOKUP($A243,Sheet1!$B$5:$AZ$428,39,FALSE)</f>
        <v>620</v>
      </c>
      <c r="AP243" s="12">
        <f>VLOOKUP($A243,Sheet1!$B$5:$AZ$428,40,FALSE)</f>
        <v>8887</v>
      </c>
      <c r="AQ243" s="12">
        <f>VLOOKUP($A243,Sheet1!$B$5:$AZ$428,41,FALSE)</f>
        <v>8509</v>
      </c>
      <c r="AR243" s="12">
        <f>VLOOKUP($A243,Sheet1!$B$5:$AZ$428,42,FALSE)</f>
        <v>183125</v>
      </c>
      <c r="AS243" s="12">
        <f>VLOOKUP($A243,Sheet1!$B$5:$AZ$428,43,FALSE)</f>
        <v>763</v>
      </c>
      <c r="AT243" s="12">
        <f>VLOOKUP($A243,Sheet1!$B$5:$AZ$428,44,FALSE)</f>
        <v>485</v>
      </c>
      <c r="AU243" s="12">
        <f>VLOOKUP($A243,Sheet1!$B$5:$AZ$428,45,FALSE)</f>
        <v>9541</v>
      </c>
      <c r="AV243" s="12">
        <f>VLOOKUP($A243,Sheet1!$B$5:$AZ$428,46,FALSE)</f>
        <v>9381</v>
      </c>
      <c r="AW243" s="12">
        <f>VLOOKUP($A243,Sheet1!$B$5:$AZ$428,47,FALSE)</f>
        <v>182773</v>
      </c>
      <c r="AX243" s="12">
        <f>VLOOKUP($A243,Sheet1!$B$5:$AZ$428,48,FALSE)</f>
        <v>743</v>
      </c>
      <c r="AY243" s="12">
        <f>VLOOKUP($A243,Sheet1!$B$5:$AZ$428,49,FALSE)</f>
        <v>414</v>
      </c>
      <c r="AZ243" s="12">
        <f>VLOOKUP($A243,Sheet1!$B$5:$AZ$428,50,FALSE)</f>
        <v>7535</v>
      </c>
      <c r="BA243" s="12">
        <f>VLOOKUP($A243,Sheet1!$B$5:$AZ$428,51,FALSE)</f>
        <v>8119</v>
      </c>
      <c r="BB243" s="12">
        <f>VLOOKUP($A243,Sheet1!$B$5:$BB$428,BB$4,FALSE)</f>
        <v>0</v>
      </c>
      <c r="BC243" s="12">
        <f>VLOOKUP($A243,Sheet1!$B$5:$BB$428,BC$4,FALSE)</f>
        <v>0</v>
      </c>
      <c r="BD243" s="12" t="e">
        <f>VLOOKUP($A243,Sheet1!$B$5:$BB$428,BD$4,FALSE)</f>
        <v>#REF!</v>
      </c>
      <c r="BE243" s="12" t="e">
        <f>VLOOKUP($A243,Sheet1!$B$5:$BB$428,BE$4,FALSE)</f>
        <v>#REF!</v>
      </c>
      <c r="BF243" s="12" t="e">
        <f>VLOOKUP($A243,Sheet1!$B$5:$BB$428,BF$4,FALSE)</f>
        <v>#REF!</v>
      </c>
      <c r="BG243" s="12" t="e">
        <f>VLOOKUP($A243,Sheet1!$B$5:$BB$428,BG$4,FALSE)</f>
        <v>#REF!</v>
      </c>
      <c r="BH243" s="12" t="e">
        <f>VLOOKUP($A243,Sheet1!$B$5:$BB$428,BH$4,FALSE)</f>
        <v>#REF!</v>
      </c>
      <c r="BI243" s="12" t="e">
        <f>VLOOKUP($A243,Sheet1!$B$5:$BB$428,BI$4,FALSE)</f>
        <v>#REF!</v>
      </c>
      <c r="BJ243" s="12" t="e">
        <f>VLOOKUP($A243,Sheet1!$B$5:$BB$428,BJ$4,FALSE)</f>
        <v>#REF!</v>
      </c>
      <c r="BK243" s="12" t="e">
        <f>VLOOKUP($A243,Sheet1!$B$5:$BB$428,BK$4,FALSE)</f>
        <v>#REF!</v>
      </c>
      <c r="BL243" s="12" t="e">
        <f>VLOOKUP($A243,Sheet1!$B$5:$BB$428,BL$4,FALSE)</f>
        <v>#REF!</v>
      </c>
      <c r="BM243" s="12" t="e">
        <f>VLOOKUP($A243,Sheet1!$B$5:$BB$428,BM$4,FALSE)</f>
        <v>#REF!</v>
      </c>
      <c r="BN243" s="12" t="e">
        <f>VLOOKUP($A243,Sheet1!$B$5:$BB$428,BN$4,FALSE)</f>
        <v>#REF!</v>
      </c>
      <c r="BO243" s="12" t="e">
        <f>VLOOKUP($A243,Sheet1!$B$5:$BB$428,BO$4,FALSE)</f>
        <v>#REF!</v>
      </c>
      <c r="BP243" s="12" t="e">
        <f>VLOOKUP($A243,Sheet1!$B$5:$BB$428,BP$4,FALSE)</f>
        <v>#REF!</v>
      </c>
      <c r="BQ243" s="12" t="e">
        <f>VLOOKUP($A243,Sheet1!$B$5:$BB$428,BQ$4,FALSE)</f>
        <v>#REF!</v>
      </c>
      <c r="BR243" s="12" t="e">
        <f>VLOOKUP($A243,Sheet1!$B$5:$BB$428,BR$4,FALSE)</f>
        <v>#REF!</v>
      </c>
      <c r="BS243" s="12" t="e">
        <f>VLOOKUP($A243,Sheet1!$B$5:$BB$428,BS$4,FALSE)</f>
        <v>#REF!</v>
      </c>
      <c r="BT243" s="12" t="e">
        <f>VLOOKUP($A243,Sheet1!$B$5:$BB$428,BT$4,FALSE)</f>
        <v>#REF!</v>
      </c>
      <c r="BU243" s="12" t="e">
        <f>VLOOKUP($A243,Sheet1!$B$5:$BB$428,BU$4,FALSE)</f>
        <v>#REF!</v>
      </c>
    </row>
    <row r="244" spans="1:73" x14ac:dyDescent="0.3">
      <c r="A244" t="s">
        <v>657</v>
      </c>
      <c r="B244" t="str">
        <f>VLOOKUP(A244,classifications!A$3:C$336,3,FALSE)</f>
        <v>Predominantly Urban</v>
      </c>
      <c r="D244" s="12">
        <f>VLOOKUP($A244,Sheet1!$B$5:$AZ$428,2,FALSE)</f>
        <v>288717</v>
      </c>
      <c r="E244" s="12">
        <f>VLOOKUP($A244,Sheet1!$B$5:$AZ$428,3,FALSE)</f>
        <v>8557</v>
      </c>
      <c r="F244" s="12">
        <f>VLOOKUP($A244,Sheet1!$B$5:$AZ$428,4,FALSE)</f>
        <v>3494</v>
      </c>
      <c r="G244" s="12">
        <f>VLOOKUP($A244,Sheet1!$B$5:$AZ$428,5,FALSE)</f>
        <v>23874</v>
      </c>
      <c r="H244" s="12">
        <f>VLOOKUP($A244,Sheet1!$B$5:$AZ$428,6,FALSE)</f>
        <v>26096</v>
      </c>
      <c r="I244" s="12">
        <f>VLOOKUP($A244,Sheet1!$B$5:$AZ$428,7,FALSE)</f>
        <v>293440</v>
      </c>
      <c r="J244" s="12">
        <f>VLOOKUP($A244,Sheet1!$B$5:$AZ$428,8,FALSE)</f>
        <v>7754</v>
      </c>
      <c r="K244" s="12">
        <f>VLOOKUP($A244,Sheet1!$B$5:$AZ$428,9,FALSE)</f>
        <v>4572</v>
      </c>
      <c r="L244" s="12">
        <f>VLOOKUP($A244,Sheet1!$B$5:$AZ$428,10,FALSE)</f>
        <v>24736</v>
      </c>
      <c r="M244" s="12">
        <f>VLOOKUP($A244,Sheet1!$B$5:$AZ$428,11,FALSE)</f>
        <v>26926</v>
      </c>
      <c r="N244" s="12">
        <f>VLOOKUP($A244,Sheet1!$B$5:$AZ$428,12,FALSE)</f>
        <v>298663</v>
      </c>
      <c r="O244" s="12">
        <f>VLOOKUP($A244,Sheet1!$B$5:$AZ$428,13,FALSE)</f>
        <v>8241</v>
      </c>
      <c r="P244" s="12">
        <f>VLOOKUP($A244,Sheet1!$B$5:$AZ$428,14,FALSE)</f>
        <v>4415</v>
      </c>
      <c r="Q244" s="12">
        <f>VLOOKUP($A244,Sheet1!$B$5:$AZ$428,15,FALSE)</f>
        <v>25267</v>
      </c>
      <c r="R244" s="12">
        <f>VLOOKUP($A244,Sheet1!$B$5:$AZ$428,16,FALSE)</f>
        <v>27520</v>
      </c>
      <c r="S244" s="12">
        <f>VLOOKUP($A244,Sheet1!$B$5:$AZ$428,17,FALSE)</f>
        <v>302818</v>
      </c>
      <c r="T244" s="12">
        <f>VLOOKUP($A244,Sheet1!$B$5:$AZ$428,18,FALSE)</f>
        <v>8778</v>
      </c>
      <c r="U244" s="12">
        <f>VLOOKUP($A244,Sheet1!$B$5:$AZ$428,19,FALSE)</f>
        <v>4456</v>
      </c>
      <c r="V244" s="12">
        <f>VLOOKUP($A244,Sheet1!$B$5:$AZ$428,20,FALSE)</f>
        <v>25873</v>
      </c>
      <c r="W244" s="12">
        <f>VLOOKUP($A244,Sheet1!$B$5:$AZ$428,21,FALSE)</f>
        <v>29411</v>
      </c>
      <c r="X244" s="12">
        <f>VLOOKUP($A244,Sheet1!$B$5:$AZ$428,22,FALSE)</f>
        <v>308434</v>
      </c>
      <c r="Y244" s="12">
        <f>VLOOKUP($A244,Sheet1!$B$5:$AZ$428,23,FALSE)</f>
        <v>9081</v>
      </c>
      <c r="Z244" s="12">
        <f>VLOOKUP($A244,Sheet1!$B$5:$AZ$428,24,FALSE)</f>
        <v>4332</v>
      </c>
      <c r="AA244" s="12">
        <f>VLOOKUP($A244,Sheet1!$B$5:$AZ$428,25,FALSE)</f>
        <v>26806</v>
      </c>
      <c r="AB244" s="12">
        <f>VLOOKUP($A244,Sheet1!$B$5:$AZ$428,26,FALSE)</f>
        <v>29244</v>
      </c>
      <c r="AC244" s="12">
        <f>VLOOKUP($A244,Sheet1!$B$5:$AZ$428,27,FALSE)</f>
        <v>311655</v>
      </c>
      <c r="AD244" s="12">
        <f>VLOOKUP($A244,Sheet1!$B$5:$AZ$428,28,FALSE)</f>
        <v>8294</v>
      </c>
      <c r="AE244" s="12">
        <f>VLOOKUP($A244,Sheet1!$B$5:$AZ$428,29,FALSE)</f>
        <v>4801</v>
      </c>
      <c r="AF244" s="12">
        <f>VLOOKUP($A244,Sheet1!$B$5:$AZ$428,30,FALSE)</f>
        <v>25742</v>
      </c>
      <c r="AG244" s="12">
        <f>VLOOKUP($A244,Sheet1!$B$5:$AZ$428,31,FALSE)</f>
        <v>29214</v>
      </c>
      <c r="AH244" s="12">
        <f>VLOOKUP($A244,Sheet1!$B$5:$AZ$428,32,FALSE)</f>
        <v>314232</v>
      </c>
      <c r="AI244" s="12">
        <f>VLOOKUP($A244,Sheet1!$B$5:$AZ$428,33,FALSE)</f>
        <v>7837</v>
      </c>
      <c r="AJ244" s="12">
        <f>VLOOKUP($A244,Sheet1!$B$5:$AZ$428,34,FALSE)</f>
        <v>5568</v>
      </c>
      <c r="AK244" s="12">
        <f>VLOOKUP($A244,Sheet1!$B$5:$AZ$428,35,FALSE)</f>
        <v>29296</v>
      </c>
      <c r="AL244" s="12">
        <f>VLOOKUP($A244,Sheet1!$B$5:$AZ$428,36,FALSE)</f>
        <v>32005</v>
      </c>
      <c r="AM244" s="12">
        <f>VLOOKUP($A244,Sheet1!$B$5:$AZ$428,37,FALSE)</f>
        <v>317256</v>
      </c>
      <c r="AN244" s="12">
        <f>VLOOKUP($A244,Sheet1!$B$5:$AZ$428,38,FALSE)</f>
        <v>8714</v>
      </c>
      <c r="AO244" s="12">
        <f>VLOOKUP($A244,Sheet1!$B$5:$AZ$428,39,FALSE)</f>
        <v>5628</v>
      </c>
      <c r="AP244" s="12">
        <f>VLOOKUP($A244,Sheet1!$B$5:$AZ$428,40,FALSE)</f>
        <v>30312</v>
      </c>
      <c r="AQ244" s="12">
        <f>VLOOKUP($A244,Sheet1!$B$5:$AZ$428,41,FALSE)</f>
        <v>33342</v>
      </c>
      <c r="AR244" s="12">
        <f>VLOOKUP($A244,Sheet1!$B$5:$AZ$428,42,FALSE)</f>
        <v>318830</v>
      </c>
      <c r="AS244" s="12">
        <f>VLOOKUP($A244,Sheet1!$B$5:$AZ$428,43,FALSE)</f>
        <v>8290</v>
      </c>
      <c r="AT244" s="12">
        <f>VLOOKUP($A244,Sheet1!$B$5:$AZ$428,44,FALSE)</f>
        <v>7267</v>
      </c>
      <c r="AU244" s="12">
        <f>VLOOKUP($A244,Sheet1!$B$5:$AZ$428,45,FALSE)</f>
        <v>32846</v>
      </c>
      <c r="AV244" s="12">
        <f>VLOOKUP($A244,Sheet1!$B$5:$AZ$428,46,FALSE)</f>
        <v>35052</v>
      </c>
      <c r="AW244" s="12">
        <f>VLOOKUP($A244,Sheet1!$B$5:$AZ$428,47,FALSE)</f>
        <v>320017</v>
      </c>
      <c r="AX244" s="12">
        <f>VLOOKUP($A244,Sheet1!$B$5:$AZ$428,48,FALSE)</f>
        <v>9212</v>
      </c>
      <c r="AY244" s="12">
        <f>VLOOKUP($A244,Sheet1!$B$5:$AZ$428,49,FALSE)</f>
        <v>6568</v>
      </c>
      <c r="AZ244" s="12">
        <f>VLOOKUP($A244,Sheet1!$B$5:$AZ$428,50,FALSE)</f>
        <v>27835</v>
      </c>
      <c r="BA244" s="12">
        <f>VLOOKUP($A244,Sheet1!$B$5:$AZ$428,51,FALSE)</f>
        <v>31683</v>
      </c>
      <c r="BB244" s="12">
        <f>VLOOKUP($A244,Sheet1!$B$5:$BB$428,BB$4,FALSE)</f>
        <v>0</v>
      </c>
      <c r="BC244" s="12">
        <f>VLOOKUP($A244,Sheet1!$B$5:$BB$428,BC$4,FALSE)</f>
        <v>0</v>
      </c>
      <c r="BD244" s="12" t="e">
        <f>VLOOKUP($A244,Sheet1!$B$5:$BB$428,BD$4,FALSE)</f>
        <v>#REF!</v>
      </c>
      <c r="BE244" s="12" t="e">
        <f>VLOOKUP($A244,Sheet1!$B$5:$BB$428,BE$4,FALSE)</f>
        <v>#REF!</v>
      </c>
      <c r="BF244" s="12" t="e">
        <f>VLOOKUP($A244,Sheet1!$B$5:$BB$428,BF$4,FALSE)</f>
        <v>#REF!</v>
      </c>
      <c r="BG244" s="12" t="e">
        <f>VLOOKUP($A244,Sheet1!$B$5:$BB$428,BG$4,FALSE)</f>
        <v>#REF!</v>
      </c>
      <c r="BH244" s="12" t="e">
        <f>VLOOKUP($A244,Sheet1!$B$5:$BB$428,BH$4,FALSE)</f>
        <v>#REF!</v>
      </c>
      <c r="BI244" s="12" t="e">
        <f>VLOOKUP($A244,Sheet1!$B$5:$BB$428,BI$4,FALSE)</f>
        <v>#REF!</v>
      </c>
      <c r="BJ244" s="12" t="e">
        <f>VLOOKUP($A244,Sheet1!$B$5:$BB$428,BJ$4,FALSE)</f>
        <v>#REF!</v>
      </c>
      <c r="BK244" s="12" t="e">
        <f>VLOOKUP($A244,Sheet1!$B$5:$BB$428,BK$4,FALSE)</f>
        <v>#REF!</v>
      </c>
      <c r="BL244" s="12" t="e">
        <f>VLOOKUP($A244,Sheet1!$B$5:$BB$428,BL$4,FALSE)</f>
        <v>#REF!</v>
      </c>
      <c r="BM244" s="12" t="e">
        <f>VLOOKUP($A244,Sheet1!$B$5:$BB$428,BM$4,FALSE)</f>
        <v>#REF!</v>
      </c>
      <c r="BN244" s="12" t="e">
        <f>VLOOKUP($A244,Sheet1!$B$5:$BB$428,BN$4,FALSE)</f>
        <v>#REF!</v>
      </c>
      <c r="BO244" s="12" t="e">
        <f>VLOOKUP($A244,Sheet1!$B$5:$BB$428,BO$4,FALSE)</f>
        <v>#REF!</v>
      </c>
      <c r="BP244" s="12" t="e">
        <f>VLOOKUP($A244,Sheet1!$B$5:$BB$428,BP$4,FALSE)</f>
        <v>#REF!</v>
      </c>
      <c r="BQ244" s="12" t="e">
        <f>VLOOKUP($A244,Sheet1!$B$5:$BB$428,BQ$4,FALSE)</f>
        <v>#REF!</v>
      </c>
      <c r="BR244" s="12" t="e">
        <f>VLOOKUP($A244,Sheet1!$B$5:$BB$428,BR$4,FALSE)</f>
        <v>#REF!</v>
      </c>
      <c r="BS244" s="12" t="e">
        <f>VLOOKUP($A244,Sheet1!$B$5:$BB$428,BS$4,FALSE)</f>
        <v>#REF!</v>
      </c>
      <c r="BT244" s="12" t="e">
        <f>VLOOKUP($A244,Sheet1!$B$5:$BB$428,BT$4,FALSE)</f>
        <v>#REF!</v>
      </c>
      <c r="BU244" s="12" t="e">
        <f>VLOOKUP($A244,Sheet1!$B$5:$BB$428,BU$4,FALSE)</f>
        <v>#REF!</v>
      </c>
    </row>
    <row r="245" spans="1:73" x14ac:dyDescent="0.3">
      <c r="A245" t="s">
        <v>659</v>
      </c>
      <c r="B245" t="str">
        <f>VLOOKUP(A245,classifications!A$3:C$336,3,FALSE)</f>
        <v>Predominantly Urban</v>
      </c>
      <c r="D245" s="12">
        <f>VLOOKUP($A245,Sheet1!$B$5:$AZ$428,2,FALSE)</f>
        <v>95852</v>
      </c>
      <c r="E245" s="12">
        <f>VLOOKUP($A245,Sheet1!$B$5:$AZ$428,3,FALSE)</f>
        <v>562</v>
      </c>
      <c r="F245" s="12">
        <f>VLOOKUP($A245,Sheet1!$B$5:$AZ$428,4,FALSE)</f>
        <v>459</v>
      </c>
      <c r="G245" s="12">
        <f>VLOOKUP($A245,Sheet1!$B$5:$AZ$428,5,FALSE)</f>
        <v>5095</v>
      </c>
      <c r="H245" s="12">
        <f>VLOOKUP($A245,Sheet1!$B$5:$AZ$428,6,FALSE)</f>
        <v>4617</v>
      </c>
      <c r="I245" s="12">
        <f>VLOOKUP($A245,Sheet1!$B$5:$AZ$428,7,FALSE)</f>
        <v>96737</v>
      </c>
      <c r="J245" s="12">
        <f>VLOOKUP($A245,Sheet1!$B$5:$AZ$428,8,FALSE)</f>
        <v>461</v>
      </c>
      <c r="K245" s="12">
        <f>VLOOKUP($A245,Sheet1!$B$5:$AZ$428,9,FALSE)</f>
        <v>390</v>
      </c>
      <c r="L245" s="12">
        <f>VLOOKUP($A245,Sheet1!$B$5:$AZ$428,10,FALSE)</f>
        <v>5262</v>
      </c>
      <c r="M245" s="12">
        <f>VLOOKUP($A245,Sheet1!$B$5:$AZ$428,11,FALSE)</f>
        <v>4808</v>
      </c>
      <c r="N245" s="12">
        <f>VLOOKUP($A245,Sheet1!$B$5:$AZ$428,12,FALSE)</f>
        <v>97371</v>
      </c>
      <c r="O245" s="12">
        <f>VLOOKUP($A245,Sheet1!$B$5:$AZ$428,13,FALSE)</f>
        <v>418</v>
      </c>
      <c r="P245" s="12">
        <f>VLOOKUP($A245,Sheet1!$B$5:$AZ$428,14,FALSE)</f>
        <v>404</v>
      </c>
      <c r="Q245" s="12">
        <f>VLOOKUP($A245,Sheet1!$B$5:$AZ$428,15,FALSE)</f>
        <v>4941</v>
      </c>
      <c r="R245" s="12">
        <f>VLOOKUP($A245,Sheet1!$B$5:$AZ$428,16,FALSE)</f>
        <v>4754</v>
      </c>
      <c r="S245" s="12">
        <f>VLOOKUP($A245,Sheet1!$B$5:$AZ$428,17,FALSE)</f>
        <v>97941</v>
      </c>
      <c r="T245" s="12">
        <f>VLOOKUP($A245,Sheet1!$B$5:$AZ$428,18,FALSE)</f>
        <v>542</v>
      </c>
      <c r="U245" s="12">
        <f>VLOOKUP($A245,Sheet1!$B$5:$AZ$428,19,FALSE)</f>
        <v>366</v>
      </c>
      <c r="V245" s="12">
        <f>VLOOKUP($A245,Sheet1!$B$5:$AZ$428,20,FALSE)</f>
        <v>5339</v>
      </c>
      <c r="W245" s="12">
        <f>VLOOKUP($A245,Sheet1!$B$5:$AZ$428,21,FALSE)</f>
        <v>5452</v>
      </c>
      <c r="X245" s="12">
        <f>VLOOKUP($A245,Sheet1!$B$5:$AZ$428,22,FALSE)</f>
        <v>98419</v>
      </c>
      <c r="Y245" s="12">
        <f>VLOOKUP($A245,Sheet1!$B$5:$AZ$428,23,FALSE)</f>
        <v>636</v>
      </c>
      <c r="Z245" s="12">
        <f>VLOOKUP($A245,Sheet1!$B$5:$AZ$428,24,FALSE)</f>
        <v>361</v>
      </c>
      <c r="AA245" s="12">
        <f>VLOOKUP($A245,Sheet1!$B$5:$AZ$428,25,FALSE)</f>
        <v>5400</v>
      </c>
      <c r="AB245" s="12">
        <f>VLOOKUP($A245,Sheet1!$B$5:$AZ$428,26,FALSE)</f>
        <v>5520</v>
      </c>
      <c r="AC245" s="12">
        <f>VLOOKUP($A245,Sheet1!$B$5:$AZ$428,27,FALSE)</f>
        <v>98869</v>
      </c>
      <c r="AD245" s="12">
        <f>VLOOKUP($A245,Sheet1!$B$5:$AZ$428,28,FALSE)</f>
        <v>669</v>
      </c>
      <c r="AE245" s="12">
        <f>VLOOKUP($A245,Sheet1!$B$5:$AZ$428,29,FALSE)</f>
        <v>353</v>
      </c>
      <c r="AF245" s="12">
        <f>VLOOKUP($A245,Sheet1!$B$5:$AZ$428,30,FALSE)</f>
        <v>5165</v>
      </c>
      <c r="AG245" s="12">
        <f>VLOOKUP($A245,Sheet1!$B$5:$AZ$428,31,FALSE)</f>
        <v>5427</v>
      </c>
      <c r="AH245" s="12">
        <f>VLOOKUP($A245,Sheet1!$B$5:$AZ$428,32,FALSE)</f>
        <v>99120</v>
      </c>
      <c r="AI245" s="12">
        <f>VLOOKUP($A245,Sheet1!$B$5:$AZ$428,33,FALSE)</f>
        <v>567</v>
      </c>
      <c r="AJ245" s="12">
        <f>VLOOKUP($A245,Sheet1!$B$5:$AZ$428,34,FALSE)</f>
        <v>415</v>
      </c>
      <c r="AK245" s="12">
        <f>VLOOKUP($A245,Sheet1!$B$5:$AZ$428,35,FALSE)</f>
        <v>5930</v>
      </c>
      <c r="AL245" s="12">
        <f>VLOOKUP($A245,Sheet1!$B$5:$AZ$428,36,FALSE)</f>
        <v>6182</v>
      </c>
      <c r="AM245" s="12">
        <f>VLOOKUP($A245,Sheet1!$B$5:$AZ$428,37,FALSE)</f>
        <v>99334</v>
      </c>
      <c r="AN245" s="12">
        <f>VLOOKUP($A245,Sheet1!$B$5:$AZ$428,38,FALSE)</f>
        <v>621</v>
      </c>
      <c r="AO245" s="12">
        <f>VLOOKUP($A245,Sheet1!$B$5:$AZ$428,39,FALSE)</f>
        <v>464</v>
      </c>
      <c r="AP245" s="12">
        <f>VLOOKUP($A245,Sheet1!$B$5:$AZ$428,40,FALSE)</f>
        <v>5890</v>
      </c>
      <c r="AQ245" s="12">
        <f>VLOOKUP($A245,Sheet1!$B$5:$AZ$428,41,FALSE)</f>
        <v>6235</v>
      </c>
      <c r="AR245" s="12">
        <f>VLOOKUP($A245,Sheet1!$B$5:$AZ$428,42,FALSE)</f>
        <v>99844</v>
      </c>
      <c r="AS245" s="12">
        <f>VLOOKUP($A245,Sheet1!$B$5:$AZ$428,43,FALSE)</f>
        <v>544</v>
      </c>
      <c r="AT245" s="12">
        <f>VLOOKUP($A245,Sheet1!$B$5:$AZ$428,44,FALSE)</f>
        <v>385</v>
      </c>
      <c r="AU245" s="12">
        <f>VLOOKUP($A245,Sheet1!$B$5:$AZ$428,45,FALSE)</f>
        <v>6304</v>
      </c>
      <c r="AV245" s="12">
        <f>VLOOKUP($A245,Sheet1!$B$5:$AZ$428,46,FALSE)</f>
        <v>6279</v>
      </c>
      <c r="AW245" s="12">
        <f>VLOOKUP($A245,Sheet1!$B$5:$AZ$428,47,FALSE)</f>
        <v>99873</v>
      </c>
      <c r="AX245" s="12">
        <f>VLOOKUP($A245,Sheet1!$B$5:$AZ$428,48,FALSE)</f>
        <v>493</v>
      </c>
      <c r="AY245" s="12">
        <f>VLOOKUP($A245,Sheet1!$B$5:$AZ$428,49,FALSE)</f>
        <v>477</v>
      </c>
      <c r="AZ245" s="12">
        <f>VLOOKUP($A245,Sheet1!$B$5:$AZ$428,50,FALSE)</f>
        <v>5637</v>
      </c>
      <c r="BA245" s="12">
        <f>VLOOKUP($A245,Sheet1!$B$5:$AZ$428,51,FALSE)</f>
        <v>5820</v>
      </c>
      <c r="BB245" s="12">
        <f>VLOOKUP($A245,Sheet1!$B$5:$BB$428,BB$4,FALSE)</f>
        <v>0</v>
      </c>
      <c r="BC245" s="12">
        <f>VLOOKUP($A245,Sheet1!$B$5:$BB$428,BC$4,FALSE)</f>
        <v>0</v>
      </c>
      <c r="BD245" s="12" t="e">
        <f>VLOOKUP($A245,Sheet1!$B$5:$BB$428,BD$4,FALSE)</f>
        <v>#REF!</v>
      </c>
      <c r="BE245" s="12" t="e">
        <f>VLOOKUP($A245,Sheet1!$B$5:$BB$428,BE$4,FALSE)</f>
        <v>#REF!</v>
      </c>
      <c r="BF245" s="12" t="e">
        <f>VLOOKUP($A245,Sheet1!$B$5:$BB$428,BF$4,FALSE)</f>
        <v>#REF!</v>
      </c>
      <c r="BG245" s="12" t="e">
        <f>VLOOKUP($A245,Sheet1!$B$5:$BB$428,BG$4,FALSE)</f>
        <v>#REF!</v>
      </c>
      <c r="BH245" s="12" t="e">
        <f>VLOOKUP($A245,Sheet1!$B$5:$BB$428,BH$4,FALSE)</f>
        <v>#REF!</v>
      </c>
      <c r="BI245" s="12" t="e">
        <f>VLOOKUP($A245,Sheet1!$B$5:$BB$428,BI$4,FALSE)</f>
        <v>#REF!</v>
      </c>
      <c r="BJ245" s="12" t="e">
        <f>VLOOKUP($A245,Sheet1!$B$5:$BB$428,BJ$4,FALSE)</f>
        <v>#REF!</v>
      </c>
      <c r="BK245" s="12" t="e">
        <f>VLOOKUP($A245,Sheet1!$B$5:$BB$428,BK$4,FALSE)</f>
        <v>#REF!</v>
      </c>
      <c r="BL245" s="12" t="e">
        <f>VLOOKUP($A245,Sheet1!$B$5:$BB$428,BL$4,FALSE)</f>
        <v>#REF!</v>
      </c>
      <c r="BM245" s="12" t="e">
        <f>VLOOKUP($A245,Sheet1!$B$5:$BB$428,BM$4,FALSE)</f>
        <v>#REF!</v>
      </c>
      <c r="BN245" s="12" t="e">
        <f>VLOOKUP($A245,Sheet1!$B$5:$BB$428,BN$4,FALSE)</f>
        <v>#REF!</v>
      </c>
      <c r="BO245" s="12" t="e">
        <f>VLOOKUP($A245,Sheet1!$B$5:$BB$428,BO$4,FALSE)</f>
        <v>#REF!</v>
      </c>
      <c r="BP245" s="12" t="e">
        <f>VLOOKUP($A245,Sheet1!$B$5:$BB$428,BP$4,FALSE)</f>
        <v>#REF!</v>
      </c>
      <c r="BQ245" s="12" t="e">
        <f>VLOOKUP($A245,Sheet1!$B$5:$BB$428,BQ$4,FALSE)</f>
        <v>#REF!</v>
      </c>
      <c r="BR245" s="12" t="e">
        <f>VLOOKUP($A245,Sheet1!$B$5:$BB$428,BR$4,FALSE)</f>
        <v>#REF!</v>
      </c>
      <c r="BS245" s="12" t="e">
        <f>VLOOKUP($A245,Sheet1!$B$5:$BB$428,BS$4,FALSE)</f>
        <v>#REF!</v>
      </c>
      <c r="BT245" s="12" t="e">
        <f>VLOOKUP($A245,Sheet1!$B$5:$BB$428,BT$4,FALSE)</f>
        <v>#REF!</v>
      </c>
      <c r="BU245" s="12" t="e">
        <f>VLOOKUP($A245,Sheet1!$B$5:$BB$428,BU$4,FALSE)</f>
        <v>#REF!</v>
      </c>
    </row>
    <row r="246" spans="1:73" x14ac:dyDescent="0.3">
      <c r="A246" t="s">
        <v>661</v>
      </c>
      <c r="B246" t="str">
        <f>VLOOKUP(A246,classifications!A$3:C$336,3,FALSE)</f>
        <v>Predominantly Urban</v>
      </c>
      <c r="D246" s="12">
        <f>VLOOKUP($A246,Sheet1!$B$5:$AZ$428,2,FALSE)</f>
        <v>141248</v>
      </c>
      <c r="E246" s="12">
        <f>VLOOKUP($A246,Sheet1!$B$5:$AZ$428,3,FALSE)</f>
        <v>772</v>
      </c>
      <c r="F246" s="12">
        <f>VLOOKUP($A246,Sheet1!$B$5:$AZ$428,4,FALSE)</f>
        <v>897</v>
      </c>
      <c r="G246" s="12">
        <f>VLOOKUP($A246,Sheet1!$B$5:$AZ$428,5,FALSE)</f>
        <v>7812</v>
      </c>
      <c r="H246" s="12">
        <f>VLOOKUP($A246,Sheet1!$B$5:$AZ$428,6,FALSE)</f>
        <v>7146</v>
      </c>
      <c r="I246" s="12">
        <f>VLOOKUP($A246,Sheet1!$B$5:$AZ$428,7,FALSE)</f>
        <v>142137</v>
      </c>
      <c r="J246" s="12">
        <f>VLOOKUP($A246,Sheet1!$B$5:$AZ$428,8,FALSE)</f>
        <v>597</v>
      </c>
      <c r="K246" s="12">
        <f>VLOOKUP($A246,Sheet1!$B$5:$AZ$428,9,FALSE)</f>
        <v>938</v>
      </c>
      <c r="L246" s="12">
        <f>VLOOKUP($A246,Sheet1!$B$5:$AZ$428,10,FALSE)</f>
        <v>8154</v>
      </c>
      <c r="M246" s="12">
        <f>VLOOKUP($A246,Sheet1!$B$5:$AZ$428,11,FALSE)</f>
        <v>7906</v>
      </c>
      <c r="N246" s="12">
        <f>VLOOKUP($A246,Sheet1!$B$5:$AZ$428,12,FALSE)</f>
        <v>143458</v>
      </c>
      <c r="O246" s="12">
        <f>VLOOKUP($A246,Sheet1!$B$5:$AZ$428,13,FALSE)</f>
        <v>635</v>
      </c>
      <c r="P246" s="12">
        <f>VLOOKUP($A246,Sheet1!$B$5:$AZ$428,14,FALSE)</f>
        <v>679</v>
      </c>
      <c r="Q246" s="12">
        <f>VLOOKUP($A246,Sheet1!$B$5:$AZ$428,15,FALSE)</f>
        <v>8198</v>
      </c>
      <c r="R246" s="12">
        <f>VLOOKUP($A246,Sheet1!$B$5:$AZ$428,16,FALSE)</f>
        <v>7655</v>
      </c>
      <c r="S246" s="12">
        <f>VLOOKUP($A246,Sheet1!$B$5:$AZ$428,17,FALSE)</f>
        <v>145208</v>
      </c>
      <c r="T246" s="12">
        <f>VLOOKUP($A246,Sheet1!$B$5:$AZ$428,18,FALSE)</f>
        <v>769</v>
      </c>
      <c r="U246" s="12">
        <f>VLOOKUP($A246,Sheet1!$B$5:$AZ$428,19,FALSE)</f>
        <v>518</v>
      </c>
      <c r="V246" s="12">
        <f>VLOOKUP($A246,Sheet1!$B$5:$AZ$428,20,FALSE)</f>
        <v>8599</v>
      </c>
      <c r="W246" s="12">
        <f>VLOOKUP($A246,Sheet1!$B$5:$AZ$428,21,FALSE)</f>
        <v>7981</v>
      </c>
      <c r="X246" s="12">
        <f>VLOOKUP($A246,Sheet1!$B$5:$AZ$428,22,FALSE)</f>
        <v>146188</v>
      </c>
      <c r="Y246" s="12">
        <f>VLOOKUP($A246,Sheet1!$B$5:$AZ$428,23,FALSE)</f>
        <v>828</v>
      </c>
      <c r="Z246" s="12">
        <f>VLOOKUP($A246,Sheet1!$B$5:$AZ$428,24,FALSE)</f>
        <v>459</v>
      </c>
      <c r="AA246" s="12">
        <f>VLOOKUP($A246,Sheet1!$B$5:$AZ$428,25,FALSE)</f>
        <v>8210</v>
      </c>
      <c r="AB246" s="12">
        <f>VLOOKUP($A246,Sheet1!$B$5:$AZ$428,26,FALSE)</f>
        <v>8279</v>
      </c>
      <c r="AC246" s="12">
        <f>VLOOKUP($A246,Sheet1!$B$5:$AZ$428,27,FALSE)</f>
        <v>147025</v>
      </c>
      <c r="AD246" s="12">
        <f>VLOOKUP($A246,Sheet1!$B$5:$AZ$428,28,FALSE)</f>
        <v>907</v>
      </c>
      <c r="AE246" s="12">
        <f>VLOOKUP($A246,Sheet1!$B$5:$AZ$428,29,FALSE)</f>
        <v>412</v>
      </c>
      <c r="AF246" s="12">
        <f>VLOOKUP($A246,Sheet1!$B$5:$AZ$428,30,FALSE)</f>
        <v>7817</v>
      </c>
      <c r="AG246" s="12">
        <f>VLOOKUP($A246,Sheet1!$B$5:$AZ$428,31,FALSE)</f>
        <v>8263</v>
      </c>
      <c r="AH246" s="12">
        <f>VLOOKUP($A246,Sheet1!$B$5:$AZ$428,32,FALSE)</f>
        <v>147095</v>
      </c>
      <c r="AI246" s="12">
        <f>VLOOKUP($A246,Sheet1!$B$5:$AZ$428,33,FALSE)</f>
        <v>807</v>
      </c>
      <c r="AJ246" s="12">
        <f>VLOOKUP($A246,Sheet1!$B$5:$AZ$428,34,FALSE)</f>
        <v>498</v>
      </c>
      <c r="AK246" s="12">
        <f>VLOOKUP($A246,Sheet1!$B$5:$AZ$428,35,FALSE)</f>
        <v>8446</v>
      </c>
      <c r="AL246" s="12">
        <f>VLOOKUP($A246,Sheet1!$B$5:$AZ$428,36,FALSE)</f>
        <v>9304</v>
      </c>
      <c r="AM246" s="12">
        <f>VLOOKUP($A246,Sheet1!$B$5:$AZ$428,37,FALSE)</f>
        <v>147373</v>
      </c>
      <c r="AN246" s="12">
        <f>VLOOKUP($A246,Sheet1!$B$5:$AZ$428,38,FALSE)</f>
        <v>799</v>
      </c>
      <c r="AO246" s="12">
        <f>VLOOKUP($A246,Sheet1!$B$5:$AZ$428,39,FALSE)</f>
        <v>626</v>
      </c>
      <c r="AP246" s="12">
        <f>VLOOKUP($A246,Sheet1!$B$5:$AZ$428,40,FALSE)</f>
        <v>8615</v>
      </c>
      <c r="AQ246" s="12">
        <f>VLOOKUP($A246,Sheet1!$B$5:$AZ$428,41,FALSE)</f>
        <v>9060</v>
      </c>
      <c r="AR246" s="12">
        <f>VLOOKUP($A246,Sheet1!$B$5:$AZ$428,42,FALSE)</f>
        <v>148452</v>
      </c>
      <c r="AS246" s="12">
        <f>VLOOKUP($A246,Sheet1!$B$5:$AZ$428,43,FALSE)</f>
        <v>706</v>
      </c>
      <c r="AT246" s="12">
        <f>VLOOKUP($A246,Sheet1!$B$5:$AZ$428,44,FALSE)</f>
        <v>516</v>
      </c>
      <c r="AU246" s="12">
        <f>VLOOKUP($A246,Sheet1!$B$5:$AZ$428,45,FALSE)</f>
        <v>9251</v>
      </c>
      <c r="AV246" s="12">
        <f>VLOOKUP($A246,Sheet1!$B$5:$AZ$428,46,FALSE)</f>
        <v>8960</v>
      </c>
      <c r="AW246" s="12">
        <f>VLOOKUP($A246,Sheet1!$B$5:$AZ$428,47,FALSE)</f>
        <v>149317</v>
      </c>
      <c r="AX246" s="12">
        <f>VLOOKUP($A246,Sheet1!$B$5:$AZ$428,48,FALSE)</f>
        <v>635</v>
      </c>
      <c r="AY246" s="12">
        <f>VLOOKUP($A246,Sheet1!$B$5:$AZ$428,49,FALSE)</f>
        <v>543</v>
      </c>
      <c r="AZ246" s="12">
        <f>VLOOKUP($A246,Sheet1!$B$5:$AZ$428,50,FALSE)</f>
        <v>8371</v>
      </c>
      <c r="BA246" s="12">
        <f>VLOOKUP($A246,Sheet1!$B$5:$AZ$428,51,FALSE)</f>
        <v>7917</v>
      </c>
      <c r="BB246" s="12">
        <f>VLOOKUP($A246,Sheet1!$B$5:$BB$428,BB$4,FALSE)</f>
        <v>0</v>
      </c>
      <c r="BC246" s="12">
        <f>VLOOKUP($A246,Sheet1!$B$5:$BB$428,BC$4,FALSE)</f>
        <v>0</v>
      </c>
      <c r="BD246" s="12" t="e">
        <f>VLOOKUP($A246,Sheet1!$B$5:$BB$428,BD$4,FALSE)</f>
        <v>#REF!</v>
      </c>
      <c r="BE246" s="12" t="e">
        <f>VLOOKUP($A246,Sheet1!$B$5:$BB$428,BE$4,FALSE)</f>
        <v>#REF!</v>
      </c>
      <c r="BF246" s="12" t="e">
        <f>VLOOKUP($A246,Sheet1!$B$5:$BB$428,BF$4,FALSE)</f>
        <v>#REF!</v>
      </c>
      <c r="BG246" s="12" t="e">
        <f>VLOOKUP($A246,Sheet1!$B$5:$BB$428,BG$4,FALSE)</f>
        <v>#REF!</v>
      </c>
      <c r="BH246" s="12" t="e">
        <f>VLOOKUP($A246,Sheet1!$B$5:$BB$428,BH$4,FALSE)</f>
        <v>#REF!</v>
      </c>
      <c r="BI246" s="12" t="e">
        <f>VLOOKUP($A246,Sheet1!$B$5:$BB$428,BI$4,FALSE)</f>
        <v>#REF!</v>
      </c>
      <c r="BJ246" s="12" t="e">
        <f>VLOOKUP($A246,Sheet1!$B$5:$BB$428,BJ$4,FALSE)</f>
        <v>#REF!</v>
      </c>
      <c r="BK246" s="12" t="e">
        <f>VLOOKUP($A246,Sheet1!$B$5:$BB$428,BK$4,FALSE)</f>
        <v>#REF!</v>
      </c>
      <c r="BL246" s="12" t="e">
        <f>VLOOKUP($A246,Sheet1!$B$5:$BB$428,BL$4,FALSE)</f>
        <v>#REF!</v>
      </c>
      <c r="BM246" s="12" t="e">
        <f>VLOOKUP($A246,Sheet1!$B$5:$BB$428,BM$4,FALSE)</f>
        <v>#REF!</v>
      </c>
      <c r="BN246" s="12" t="e">
        <f>VLOOKUP($A246,Sheet1!$B$5:$BB$428,BN$4,FALSE)</f>
        <v>#REF!</v>
      </c>
      <c r="BO246" s="12" t="e">
        <f>VLOOKUP($A246,Sheet1!$B$5:$BB$428,BO$4,FALSE)</f>
        <v>#REF!</v>
      </c>
      <c r="BP246" s="12" t="e">
        <f>VLOOKUP($A246,Sheet1!$B$5:$BB$428,BP$4,FALSE)</f>
        <v>#REF!</v>
      </c>
      <c r="BQ246" s="12" t="e">
        <f>VLOOKUP($A246,Sheet1!$B$5:$BB$428,BQ$4,FALSE)</f>
        <v>#REF!</v>
      </c>
      <c r="BR246" s="12" t="e">
        <f>VLOOKUP($A246,Sheet1!$B$5:$BB$428,BR$4,FALSE)</f>
        <v>#REF!</v>
      </c>
      <c r="BS246" s="12" t="e">
        <f>VLOOKUP($A246,Sheet1!$B$5:$BB$428,BS$4,FALSE)</f>
        <v>#REF!</v>
      </c>
      <c r="BT246" s="12" t="e">
        <f>VLOOKUP($A246,Sheet1!$B$5:$BB$428,BT$4,FALSE)</f>
        <v>#REF!</v>
      </c>
      <c r="BU246" s="12" t="e">
        <f>VLOOKUP($A246,Sheet1!$B$5:$BB$428,BU$4,FALSE)</f>
        <v>#REF!</v>
      </c>
    </row>
    <row r="247" spans="1:73" x14ac:dyDescent="0.3">
      <c r="A247" t="s">
        <v>664</v>
      </c>
      <c r="B247" t="str">
        <f>VLOOKUP(A247,classifications!A$3:C$336,3,FALSE)</f>
        <v>Predominantly Urban</v>
      </c>
      <c r="D247" s="12">
        <f>VLOOKUP($A247,Sheet1!$B$5:$AZ$428,2,FALSE)</f>
        <v>175405</v>
      </c>
      <c r="E247" s="12">
        <f>VLOOKUP($A247,Sheet1!$B$5:$AZ$428,3,FALSE)</f>
        <v>383</v>
      </c>
      <c r="F247" s="12">
        <f>VLOOKUP($A247,Sheet1!$B$5:$AZ$428,4,FALSE)</f>
        <v>270</v>
      </c>
      <c r="G247" s="12">
        <f>VLOOKUP($A247,Sheet1!$B$5:$AZ$428,5,FALSE)</f>
        <v>4493</v>
      </c>
      <c r="H247" s="12">
        <f>VLOOKUP($A247,Sheet1!$B$5:$AZ$428,6,FALSE)</f>
        <v>4343</v>
      </c>
      <c r="I247" s="12">
        <f>VLOOKUP($A247,Sheet1!$B$5:$AZ$428,7,FALSE)</f>
        <v>176124</v>
      </c>
      <c r="J247" s="12">
        <f>VLOOKUP($A247,Sheet1!$B$5:$AZ$428,8,FALSE)</f>
        <v>250</v>
      </c>
      <c r="K247" s="12">
        <f>VLOOKUP($A247,Sheet1!$B$5:$AZ$428,9,FALSE)</f>
        <v>210</v>
      </c>
      <c r="L247" s="12">
        <f>VLOOKUP($A247,Sheet1!$B$5:$AZ$428,10,FALSE)</f>
        <v>4923</v>
      </c>
      <c r="M247" s="12">
        <f>VLOOKUP($A247,Sheet1!$B$5:$AZ$428,11,FALSE)</f>
        <v>4699</v>
      </c>
      <c r="N247" s="12">
        <f>VLOOKUP($A247,Sheet1!$B$5:$AZ$428,12,FALSE)</f>
        <v>176221</v>
      </c>
      <c r="O247" s="12">
        <f>VLOOKUP($A247,Sheet1!$B$5:$AZ$428,13,FALSE)</f>
        <v>256</v>
      </c>
      <c r="P247" s="12">
        <f>VLOOKUP($A247,Sheet1!$B$5:$AZ$428,14,FALSE)</f>
        <v>243</v>
      </c>
      <c r="Q247" s="12">
        <f>VLOOKUP($A247,Sheet1!$B$5:$AZ$428,15,FALSE)</f>
        <v>4848</v>
      </c>
      <c r="R247" s="12">
        <f>VLOOKUP($A247,Sheet1!$B$5:$AZ$428,16,FALSE)</f>
        <v>4956</v>
      </c>
      <c r="S247" s="12">
        <f>VLOOKUP($A247,Sheet1!$B$5:$AZ$428,17,FALSE)</f>
        <v>177191</v>
      </c>
      <c r="T247" s="12">
        <f>VLOOKUP($A247,Sheet1!$B$5:$AZ$428,18,FALSE)</f>
        <v>317</v>
      </c>
      <c r="U247" s="12">
        <f>VLOOKUP($A247,Sheet1!$B$5:$AZ$428,19,FALSE)</f>
        <v>263</v>
      </c>
      <c r="V247" s="12">
        <f>VLOOKUP($A247,Sheet1!$B$5:$AZ$428,20,FALSE)</f>
        <v>5297</v>
      </c>
      <c r="W247" s="12">
        <f>VLOOKUP($A247,Sheet1!$B$5:$AZ$428,21,FALSE)</f>
        <v>4698</v>
      </c>
      <c r="X247" s="12">
        <f>VLOOKUP($A247,Sheet1!$B$5:$AZ$428,22,FALSE)</f>
        <v>177592</v>
      </c>
      <c r="Y247" s="12">
        <f>VLOOKUP($A247,Sheet1!$B$5:$AZ$428,23,FALSE)</f>
        <v>341</v>
      </c>
      <c r="Z247" s="12">
        <f>VLOOKUP($A247,Sheet1!$B$5:$AZ$428,24,FALSE)</f>
        <v>240</v>
      </c>
      <c r="AA247" s="12">
        <f>VLOOKUP($A247,Sheet1!$B$5:$AZ$428,25,FALSE)</f>
        <v>5158</v>
      </c>
      <c r="AB247" s="12">
        <f>VLOOKUP($A247,Sheet1!$B$5:$AZ$428,26,FALSE)</f>
        <v>4877</v>
      </c>
      <c r="AC247" s="12">
        <f>VLOOKUP($A247,Sheet1!$B$5:$AZ$428,27,FALSE)</f>
        <v>178480</v>
      </c>
      <c r="AD247" s="12">
        <f>VLOOKUP($A247,Sheet1!$B$5:$AZ$428,28,FALSE)</f>
        <v>434</v>
      </c>
      <c r="AE247" s="12">
        <f>VLOOKUP($A247,Sheet1!$B$5:$AZ$428,29,FALSE)</f>
        <v>237</v>
      </c>
      <c r="AF247" s="12">
        <f>VLOOKUP($A247,Sheet1!$B$5:$AZ$428,30,FALSE)</f>
        <v>5353</v>
      </c>
      <c r="AG247" s="12">
        <f>VLOOKUP($A247,Sheet1!$B$5:$AZ$428,31,FALSE)</f>
        <v>4749</v>
      </c>
      <c r="AH247" s="12">
        <f>VLOOKUP($A247,Sheet1!$B$5:$AZ$428,32,FALSE)</f>
        <v>179331</v>
      </c>
      <c r="AI247" s="12">
        <f>VLOOKUP($A247,Sheet1!$B$5:$AZ$428,33,FALSE)</f>
        <v>416</v>
      </c>
      <c r="AJ247" s="12">
        <f>VLOOKUP($A247,Sheet1!$B$5:$AZ$428,34,FALSE)</f>
        <v>339</v>
      </c>
      <c r="AK247" s="12">
        <f>VLOOKUP($A247,Sheet1!$B$5:$AZ$428,35,FALSE)</f>
        <v>6412</v>
      </c>
      <c r="AL247" s="12">
        <f>VLOOKUP($A247,Sheet1!$B$5:$AZ$428,36,FALSE)</f>
        <v>5745</v>
      </c>
      <c r="AM247" s="12">
        <f>VLOOKUP($A247,Sheet1!$B$5:$AZ$428,37,FALSE)</f>
        <v>180049</v>
      </c>
      <c r="AN247" s="12">
        <f>VLOOKUP($A247,Sheet1!$B$5:$AZ$428,38,FALSE)</f>
        <v>435</v>
      </c>
      <c r="AO247" s="12">
        <f>VLOOKUP($A247,Sheet1!$B$5:$AZ$428,39,FALSE)</f>
        <v>372</v>
      </c>
      <c r="AP247" s="12">
        <f>VLOOKUP($A247,Sheet1!$B$5:$AZ$428,40,FALSE)</f>
        <v>6384</v>
      </c>
      <c r="AQ247" s="12">
        <f>VLOOKUP($A247,Sheet1!$B$5:$AZ$428,41,FALSE)</f>
        <v>5693</v>
      </c>
      <c r="AR247" s="12">
        <f>VLOOKUP($A247,Sheet1!$B$5:$AZ$428,42,FALSE)</f>
        <v>180585</v>
      </c>
      <c r="AS247" s="12">
        <f>VLOOKUP($A247,Sheet1!$B$5:$AZ$428,43,FALSE)</f>
        <v>413</v>
      </c>
      <c r="AT247" s="12">
        <f>VLOOKUP($A247,Sheet1!$B$5:$AZ$428,44,FALSE)</f>
        <v>218</v>
      </c>
      <c r="AU247" s="12">
        <f>VLOOKUP($A247,Sheet1!$B$5:$AZ$428,45,FALSE)</f>
        <v>6673</v>
      </c>
      <c r="AV247" s="12">
        <f>VLOOKUP($A247,Sheet1!$B$5:$AZ$428,46,FALSE)</f>
        <v>6270</v>
      </c>
      <c r="AW247" s="12">
        <f>VLOOKUP($A247,Sheet1!$B$5:$AZ$428,47,FALSE)</f>
        <v>181095</v>
      </c>
      <c r="AX247" s="12">
        <f>VLOOKUP($A247,Sheet1!$B$5:$AZ$428,48,FALSE)</f>
        <v>382</v>
      </c>
      <c r="AY247" s="12">
        <f>VLOOKUP($A247,Sheet1!$B$5:$AZ$428,49,FALSE)</f>
        <v>300</v>
      </c>
      <c r="AZ247" s="12">
        <f>VLOOKUP($A247,Sheet1!$B$5:$AZ$428,50,FALSE)</f>
        <v>6167</v>
      </c>
      <c r="BA247" s="12">
        <f>VLOOKUP($A247,Sheet1!$B$5:$AZ$428,51,FALSE)</f>
        <v>5342</v>
      </c>
      <c r="BB247" s="12">
        <f>VLOOKUP($A247,Sheet1!$B$5:$BB$428,BB$4,FALSE)</f>
        <v>0</v>
      </c>
      <c r="BC247" s="12">
        <f>VLOOKUP($A247,Sheet1!$B$5:$BB$428,BC$4,FALSE)</f>
        <v>0</v>
      </c>
      <c r="BD247" s="12" t="e">
        <f>VLOOKUP($A247,Sheet1!$B$5:$BB$428,BD$4,FALSE)</f>
        <v>#REF!</v>
      </c>
      <c r="BE247" s="12" t="e">
        <f>VLOOKUP($A247,Sheet1!$B$5:$BB$428,BE$4,FALSE)</f>
        <v>#REF!</v>
      </c>
      <c r="BF247" s="12" t="e">
        <f>VLOOKUP($A247,Sheet1!$B$5:$BB$428,BF$4,FALSE)</f>
        <v>#REF!</v>
      </c>
      <c r="BG247" s="12" t="e">
        <f>VLOOKUP($A247,Sheet1!$B$5:$BB$428,BG$4,FALSE)</f>
        <v>#REF!</v>
      </c>
      <c r="BH247" s="12" t="e">
        <f>VLOOKUP($A247,Sheet1!$B$5:$BB$428,BH$4,FALSE)</f>
        <v>#REF!</v>
      </c>
      <c r="BI247" s="12" t="e">
        <f>VLOOKUP($A247,Sheet1!$B$5:$BB$428,BI$4,FALSE)</f>
        <v>#REF!</v>
      </c>
      <c r="BJ247" s="12" t="e">
        <f>VLOOKUP($A247,Sheet1!$B$5:$BB$428,BJ$4,FALSE)</f>
        <v>#REF!</v>
      </c>
      <c r="BK247" s="12" t="e">
        <f>VLOOKUP($A247,Sheet1!$B$5:$BB$428,BK$4,FALSE)</f>
        <v>#REF!</v>
      </c>
      <c r="BL247" s="12" t="e">
        <f>VLOOKUP($A247,Sheet1!$B$5:$BB$428,BL$4,FALSE)</f>
        <v>#REF!</v>
      </c>
      <c r="BM247" s="12" t="e">
        <f>VLOOKUP($A247,Sheet1!$B$5:$BB$428,BM$4,FALSE)</f>
        <v>#REF!</v>
      </c>
      <c r="BN247" s="12" t="e">
        <f>VLOOKUP($A247,Sheet1!$B$5:$BB$428,BN$4,FALSE)</f>
        <v>#REF!</v>
      </c>
      <c r="BO247" s="12" t="e">
        <f>VLOOKUP($A247,Sheet1!$B$5:$BB$428,BO$4,FALSE)</f>
        <v>#REF!</v>
      </c>
      <c r="BP247" s="12" t="e">
        <f>VLOOKUP($A247,Sheet1!$B$5:$BB$428,BP$4,FALSE)</f>
        <v>#REF!</v>
      </c>
      <c r="BQ247" s="12" t="e">
        <f>VLOOKUP($A247,Sheet1!$B$5:$BB$428,BQ$4,FALSE)</f>
        <v>#REF!</v>
      </c>
      <c r="BR247" s="12" t="e">
        <f>VLOOKUP($A247,Sheet1!$B$5:$BB$428,BR$4,FALSE)</f>
        <v>#REF!</v>
      </c>
      <c r="BS247" s="12" t="e">
        <f>VLOOKUP($A247,Sheet1!$B$5:$BB$428,BS$4,FALSE)</f>
        <v>#REF!</v>
      </c>
      <c r="BT247" s="12" t="e">
        <f>VLOOKUP($A247,Sheet1!$B$5:$BB$428,BT$4,FALSE)</f>
        <v>#REF!</v>
      </c>
      <c r="BU247" s="12" t="e">
        <f>VLOOKUP($A247,Sheet1!$B$5:$BB$428,BU$4,FALSE)</f>
        <v>#REF!</v>
      </c>
    </row>
    <row r="248" spans="1:73" x14ac:dyDescent="0.3">
      <c r="A248" t="s">
        <v>666</v>
      </c>
      <c r="B248" t="str">
        <f>VLOOKUP(A248,classifications!A$3:C$336,3,FALSE)</f>
        <v>Urban with Significant Rural</v>
      </c>
      <c r="D248" s="12">
        <f>VLOOKUP($A248,Sheet1!$B$5:$AZ$428,2,FALSE)</f>
        <v>130895</v>
      </c>
      <c r="E248" s="12">
        <f>VLOOKUP($A248,Sheet1!$B$5:$AZ$428,3,FALSE)</f>
        <v>572</v>
      </c>
      <c r="F248" s="12">
        <f>VLOOKUP($A248,Sheet1!$B$5:$AZ$428,4,FALSE)</f>
        <v>291</v>
      </c>
      <c r="G248" s="12">
        <f>VLOOKUP($A248,Sheet1!$B$5:$AZ$428,5,FALSE)</f>
        <v>5395</v>
      </c>
      <c r="H248" s="12">
        <f>VLOOKUP($A248,Sheet1!$B$5:$AZ$428,6,FALSE)</f>
        <v>5309</v>
      </c>
      <c r="I248" s="12">
        <f>VLOOKUP($A248,Sheet1!$B$5:$AZ$428,7,FALSE)</f>
        <v>131554</v>
      </c>
      <c r="J248" s="12">
        <f>VLOOKUP($A248,Sheet1!$B$5:$AZ$428,8,FALSE)</f>
        <v>530</v>
      </c>
      <c r="K248" s="12">
        <f>VLOOKUP($A248,Sheet1!$B$5:$AZ$428,9,FALSE)</f>
        <v>421</v>
      </c>
      <c r="L248" s="12">
        <f>VLOOKUP($A248,Sheet1!$B$5:$AZ$428,10,FALSE)</f>
        <v>5851</v>
      </c>
      <c r="M248" s="12">
        <f>VLOOKUP($A248,Sheet1!$B$5:$AZ$428,11,FALSE)</f>
        <v>5356</v>
      </c>
      <c r="N248" s="12">
        <f>VLOOKUP($A248,Sheet1!$B$5:$AZ$428,12,FALSE)</f>
        <v>131984</v>
      </c>
      <c r="O248" s="12">
        <f>VLOOKUP($A248,Sheet1!$B$5:$AZ$428,13,FALSE)</f>
        <v>576</v>
      </c>
      <c r="P248" s="12">
        <f>VLOOKUP($A248,Sheet1!$B$5:$AZ$428,14,FALSE)</f>
        <v>395</v>
      </c>
      <c r="Q248" s="12">
        <f>VLOOKUP($A248,Sheet1!$B$5:$AZ$428,15,FALSE)</f>
        <v>5542</v>
      </c>
      <c r="R248" s="12">
        <f>VLOOKUP($A248,Sheet1!$B$5:$AZ$428,16,FALSE)</f>
        <v>5254</v>
      </c>
      <c r="S248" s="12">
        <f>VLOOKUP($A248,Sheet1!$B$5:$AZ$428,17,FALSE)</f>
        <v>132044</v>
      </c>
      <c r="T248" s="12">
        <f>VLOOKUP($A248,Sheet1!$B$5:$AZ$428,18,FALSE)</f>
        <v>600</v>
      </c>
      <c r="U248" s="12">
        <f>VLOOKUP($A248,Sheet1!$B$5:$AZ$428,19,FALSE)</f>
        <v>433</v>
      </c>
      <c r="V248" s="12">
        <f>VLOOKUP($A248,Sheet1!$B$5:$AZ$428,20,FALSE)</f>
        <v>5498</v>
      </c>
      <c r="W248" s="12">
        <f>VLOOKUP($A248,Sheet1!$B$5:$AZ$428,21,FALSE)</f>
        <v>5676</v>
      </c>
      <c r="X248" s="12">
        <f>VLOOKUP($A248,Sheet1!$B$5:$AZ$428,22,FALSE)</f>
        <v>132220</v>
      </c>
      <c r="Y248" s="12">
        <f>VLOOKUP($A248,Sheet1!$B$5:$AZ$428,23,FALSE)</f>
        <v>651</v>
      </c>
      <c r="Z248" s="12">
        <f>VLOOKUP($A248,Sheet1!$B$5:$AZ$428,24,FALSE)</f>
        <v>363</v>
      </c>
      <c r="AA248" s="12">
        <f>VLOOKUP($A248,Sheet1!$B$5:$AZ$428,25,FALSE)</f>
        <v>5418</v>
      </c>
      <c r="AB248" s="12">
        <f>VLOOKUP($A248,Sheet1!$B$5:$AZ$428,26,FALSE)</f>
        <v>5454</v>
      </c>
      <c r="AC248" s="12">
        <f>VLOOKUP($A248,Sheet1!$B$5:$AZ$428,27,FALSE)</f>
        <v>133664</v>
      </c>
      <c r="AD248" s="12">
        <f>VLOOKUP($A248,Sheet1!$B$5:$AZ$428,28,FALSE)</f>
        <v>628</v>
      </c>
      <c r="AE248" s="12">
        <f>VLOOKUP($A248,Sheet1!$B$5:$AZ$428,29,FALSE)</f>
        <v>352</v>
      </c>
      <c r="AF248" s="12">
        <f>VLOOKUP($A248,Sheet1!$B$5:$AZ$428,30,FALSE)</f>
        <v>5908</v>
      </c>
      <c r="AG248" s="12">
        <f>VLOOKUP($A248,Sheet1!$B$5:$AZ$428,31,FALSE)</f>
        <v>5469</v>
      </c>
      <c r="AH248" s="12">
        <f>VLOOKUP($A248,Sheet1!$B$5:$AZ$428,32,FALSE)</f>
        <v>134764</v>
      </c>
      <c r="AI248" s="12">
        <f>VLOOKUP($A248,Sheet1!$B$5:$AZ$428,33,FALSE)</f>
        <v>574</v>
      </c>
      <c r="AJ248" s="12">
        <f>VLOOKUP($A248,Sheet1!$B$5:$AZ$428,34,FALSE)</f>
        <v>196</v>
      </c>
      <c r="AK248" s="12">
        <f>VLOOKUP($A248,Sheet1!$B$5:$AZ$428,35,FALSE)</f>
        <v>6993</v>
      </c>
      <c r="AL248" s="12">
        <f>VLOOKUP($A248,Sheet1!$B$5:$AZ$428,36,FALSE)</f>
        <v>6234</v>
      </c>
      <c r="AM248" s="12">
        <f>VLOOKUP($A248,Sheet1!$B$5:$AZ$428,37,FALSE)</f>
        <v>135880</v>
      </c>
      <c r="AN248" s="12">
        <f>VLOOKUP($A248,Sheet1!$B$5:$AZ$428,38,FALSE)</f>
        <v>535</v>
      </c>
      <c r="AO248" s="12">
        <f>VLOOKUP($A248,Sheet1!$B$5:$AZ$428,39,FALSE)</f>
        <v>249</v>
      </c>
      <c r="AP248" s="12">
        <f>VLOOKUP($A248,Sheet1!$B$5:$AZ$428,40,FALSE)</f>
        <v>6860</v>
      </c>
      <c r="AQ248" s="12">
        <f>VLOOKUP($A248,Sheet1!$B$5:$AZ$428,41,FALSE)</f>
        <v>5835</v>
      </c>
      <c r="AR248" s="12">
        <f>VLOOKUP($A248,Sheet1!$B$5:$AZ$428,42,FALSE)</f>
        <v>137280</v>
      </c>
      <c r="AS248" s="12">
        <f>VLOOKUP($A248,Sheet1!$B$5:$AZ$428,43,FALSE)</f>
        <v>465</v>
      </c>
      <c r="AT248" s="12">
        <f>VLOOKUP($A248,Sheet1!$B$5:$AZ$428,44,FALSE)</f>
        <v>232</v>
      </c>
      <c r="AU248" s="12">
        <f>VLOOKUP($A248,Sheet1!$B$5:$AZ$428,45,FALSE)</f>
        <v>7088</v>
      </c>
      <c r="AV248" s="12">
        <f>VLOOKUP($A248,Sheet1!$B$5:$AZ$428,46,FALSE)</f>
        <v>5932</v>
      </c>
      <c r="AW248" s="12">
        <f>VLOOKUP($A248,Sheet1!$B$5:$AZ$428,47,FALSE)</f>
        <v>137858</v>
      </c>
      <c r="AX248" s="12">
        <f>VLOOKUP($A248,Sheet1!$B$5:$AZ$428,48,FALSE)</f>
        <v>421</v>
      </c>
      <c r="AY248" s="12">
        <f>VLOOKUP($A248,Sheet1!$B$5:$AZ$428,49,FALSE)</f>
        <v>199</v>
      </c>
      <c r="AZ248" s="12">
        <f>VLOOKUP($A248,Sheet1!$B$5:$AZ$428,50,FALSE)</f>
        <v>6031</v>
      </c>
      <c r="BA248" s="12">
        <f>VLOOKUP($A248,Sheet1!$B$5:$AZ$428,51,FALSE)</f>
        <v>5138</v>
      </c>
      <c r="BB248" s="12">
        <f>VLOOKUP($A248,Sheet1!$B$5:$BB$428,BB$4,FALSE)</f>
        <v>0</v>
      </c>
      <c r="BC248" s="12">
        <f>VLOOKUP($A248,Sheet1!$B$5:$BB$428,BC$4,FALSE)</f>
        <v>0</v>
      </c>
      <c r="BD248" s="12" t="e">
        <f>VLOOKUP($A248,Sheet1!$B$5:$BB$428,BD$4,FALSE)</f>
        <v>#REF!</v>
      </c>
      <c r="BE248" s="12" t="e">
        <f>VLOOKUP($A248,Sheet1!$B$5:$BB$428,BE$4,FALSE)</f>
        <v>#REF!</v>
      </c>
      <c r="BF248" s="12" t="e">
        <f>VLOOKUP($A248,Sheet1!$B$5:$BB$428,BF$4,FALSE)</f>
        <v>#REF!</v>
      </c>
      <c r="BG248" s="12" t="e">
        <f>VLOOKUP($A248,Sheet1!$B$5:$BB$428,BG$4,FALSE)</f>
        <v>#REF!</v>
      </c>
      <c r="BH248" s="12" t="e">
        <f>VLOOKUP($A248,Sheet1!$B$5:$BB$428,BH$4,FALSE)</f>
        <v>#REF!</v>
      </c>
      <c r="BI248" s="12" t="e">
        <f>VLOOKUP($A248,Sheet1!$B$5:$BB$428,BI$4,FALSE)</f>
        <v>#REF!</v>
      </c>
      <c r="BJ248" s="12" t="e">
        <f>VLOOKUP($A248,Sheet1!$B$5:$BB$428,BJ$4,FALSE)</f>
        <v>#REF!</v>
      </c>
      <c r="BK248" s="12" t="e">
        <f>VLOOKUP($A248,Sheet1!$B$5:$BB$428,BK$4,FALSE)</f>
        <v>#REF!</v>
      </c>
      <c r="BL248" s="12" t="e">
        <f>VLOOKUP($A248,Sheet1!$B$5:$BB$428,BL$4,FALSE)</f>
        <v>#REF!</v>
      </c>
      <c r="BM248" s="12" t="e">
        <f>VLOOKUP($A248,Sheet1!$B$5:$BB$428,BM$4,FALSE)</f>
        <v>#REF!</v>
      </c>
      <c r="BN248" s="12" t="e">
        <f>VLOOKUP($A248,Sheet1!$B$5:$BB$428,BN$4,FALSE)</f>
        <v>#REF!</v>
      </c>
      <c r="BO248" s="12" t="e">
        <f>VLOOKUP($A248,Sheet1!$B$5:$BB$428,BO$4,FALSE)</f>
        <v>#REF!</v>
      </c>
      <c r="BP248" s="12" t="e">
        <f>VLOOKUP($A248,Sheet1!$B$5:$BB$428,BP$4,FALSE)</f>
        <v>#REF!</v>
      </c>
      <c r="BQ248" s="12" t="e">
        <f>VLOOKUP($A248,Sheet1!$B$5:$BB$428,BQ$4,FALSE)</f>
        <v>#REF!</v>
      </c>
      <c r="BR248" s="12" t="e">
        <f>VLOOKUP($A248,Sheet1!$B$5:$BB$428,BR$4,FALSE)</f>
        <v>#REF!</v>
      </c>
      <c r="BS248" s="12" t="e">
        <f>VLOOKUP($A248,Sheet1!$B$5:$BB$428,BS$4,FALSE)</f>
        <v>#REF!</v>
      </c>
      <c r="BT248" s="12" t="e">
        <f>VLOOKUP($A248,Sheet1!$B$5:$BB$428,BT$4,FALSE)</f>
        <v>#REF!</v>
      </c>
      <c r="BU248" s="12" t="e">
        <f>VLOOKUP($A248,Sheet1!$B$5:$BB$428,BU$4,FALSE)</f>
        <v>#REF!</v>
      </c>
    </row>
    <row r="249" spans="1:73" x14ac:dyDescent="0.3">
      <c r="A249" t="s">
        <v>668</v>
      </c>
      <c r="B249" t="str">
        <f>VLOOKUP(A249,classifications!A$3:C$336,3,FALSE)</f>
        <v>Predominantly Rural</v>
      </c>
      <c r="D249" s="12">
        <f>VLOOKUP($A249,Sheet1!$B$5:$AZ$428,2,FALSE)</f>
        <v>97209</v>
      </c>
      <c r="E249" s="12">
        <f>VLOOKUP($A249,Sheet1!$B$5:$AZ$428,3,FALSE)</f>
        <v>165</v>
      </c>
      <c r="F249" s="12">
        <f>VLOOKUP($A249,Sheet1!$B$5:$AZ$428,4,FALSE)</f>
        <v>105</v>
      </c>
      <c r="G249" s="12">
        <f>VLOOKUP($A249,Sheet1!$B$5:$AZ$428,5,FALSE)</f>
        <v>3368</v>
      </c>
      <c r="H249" s="12">
        <f>VLOOKUP($A249,Sheet1!$B$5:$AZ$428,6,FALSE)</f>
        <v>3337</v>
      </c>
      <c r="I249" s="12">
        <f>VLOOKUP($A249,Sheet1!$B$5:$AZ$428,7,FALSE)</f>
        <v>97239</v>
      </c>
      <c r="J249" s="12">
        <f>VLOOKUP($A249,Sheet1!$B$5:$AZ$428,8,FALSE)</f>
        <v>106</v>
      </c>
      <c r="K249" s="12">
        <f>VLOOKUP($A249,Sheet1!$B$5:$AZ$428,9,FALSE)</f>
        <v>70</v>
      </c>
      <c r="L249" s="12">
        <f>VLOOKUP($A249,Sheet1!$B$5:$AZ$428,10,FALSE)</f>
        <v>3737</v>
      </c>
      <c r="M249" s="12">
        <f>VLOOKUP($A249,Sheet1!$B$5:$AZ$428,11,FALSE)</f>
        <v>3608</v>
      </c>
      <c r="N249" s="12">
        <f>VLOOKUP($A249,Sheet1!$B$5:$AZ$428,12,FALSE)</f>
        <v>97488</v>
      </c>
      <c r="O249" s="12">
        <f>VLOOKUP($A249,Sheet1!$B$5:$AZ$428,13,FALSE)</f>
        <v>108</v>
      </c>
      <c r="P249" s="12">
        <f>VLOOKUP($A249,Sheet1!$B$5:$AZ$428,14,FALSE)</f>
        <v>64</v>
      </c>
      <c r="Q249" s="12">
        <f>VLOOKUP($A249,Sheet1!$B$5:$AZ$428,15,FALSE)</f>
        <v>3753</v>
      </c>
      <c r="R249" s="12">
        <f>VLOOKUP($A249,Sheet1!$B$5:$AZ$428,16,FALSE)</f>
        <v>3321</v>
      </c>
      <c r="S249" s="12">
        <f>VLOOKUP($A249,Sheet1!$B$5:$AZ$428,17,FALSE)</f>
        <v>97838</v>
      </c>
      <c r="T249" s="12">
        <f>VLOOKUP($A249,Sheet1!$B$5:$AZ$428,18,FALSE)</f>
        <v>122</v>
      </c>
      <c r="U249" s="12">
        <f>VLOOKUP($A249,Sheet1!$B$5:$AZ$428,19,FALSE)</f>
        <v>83</v>
      </c>
      <c r="V249" s="12">
        <f>VLOOKUP($A249,Sheet1!$B$5:$AZ$428,20,FALSE)</f>
        <v>3944</v>
      </c>
      <c r="W249" s="12">
        <f>VLOOKUP($A249,Sheet1!$B$5:$AZ$428,21,FALSE)</f>
        <v>3433</v>
      </c>
      <c r="X249" s="12">
        <f>VLOOKUP($A249,Sheet1!$B$5:$AZ$428,22,FALSE)</f>
        <v>98011</v>
      </c>
      <c r="Y249" s="12">
        <f>VLOOKUP($A249,Sheet1!$B$5:$AZ$428,23,FALSE)</f>
        <v>134</v>
      </c>
      <c r="Z249" s="12">
        <f>VLOOKUP($A249,Sheet1!$B$5:$AZ$428,24,FALSE)</f>
        <v>92</v>
      </c>
      <c r="AA249" s="12">
        <f>VLOOKUP($A249,Sheet1!$B$5:$AZ$428,25,FALSE)</f>
        <v>3868</v>
      </c>
      <c r="AB249" s="12">
        <f>VLOOKUP($A249,Sheet1!$B$5:$AZ$428,26,FALSE)</f>
        <v>3457</v>
      </c>
      <c r="AC249" s="12">
        <f>VLOOKUP($A249,Sheet1!$B$5:$AZ$428,27,FALSE)</f>
        <v>98176</v>
      </c>
      <c r="AD249" s="12">
        <f>VLOOKUP($A249,Sheet1!$B$5:$AZ$428,28,FALSE)</f>
        <v>123</v>
      </c>
      <c r="AE249" s="12">
        <f>VLOOKUP($A249,Sheet1!$B$5:$AZ$428,29,FALSE)</f>
        <v>74</v>
      </c>
      <c r="AF249" s="12">
        <f>VLOOKUP($A249,Sheet1!$B$5:$AZ$428,30,FALSE)</f>
        <v>3780</v>
      </c>
      <c r="AG249" s="12">
        <f>VLOOKUP($A249,Sheet1!$B$5:$AZ$428,31,FALSE)</f>
        <v>3444</v>
      </c>
      <c r="AH249" s="12">
        <f>VLOOKUP($A249,Sheet1!$B$5:$AZ$428,32,FALSE)</f>
        <v>98496</v>
      </c>
      <c r="AI249" s="12">
        <f>VLOOKUP($A249,Sheet1!$B$5:$AZ$428,33,FALSE)</f>
        <v>119</v>
      </c>
      <c r="AJ249" s="12">
        <f>VLOOKUP($A249,Sheet1!$B$5:$AZ$428,34,FALSE)</f>
        <v>61</v>
      </c>
      <c r="AK249" s="12">
        <f>VLOOKUP($A249,Sheet1!$B$5:$AZ$428,35,FALSE)</f>
        <v>4373</v>
      </c>
      <c r="AL249" s="12">
        <f>VLOOKUP($A249,Sheet1!$B$5:$AZ$428,36,FALSE)</f>
        <v>3804</v>
      </c>
      <c r="AM249" s="12">
        <f>VLOOKUP($A249,Sheet1!$B$5:$AZ$428,37,FALSE)</f>
        <v>98397</v>
      </c>
      <c r="AN249" s="12">
        <f>VLOOKUP($A249,Sheet1!$B$5:$AZ$428,38,FALSE)</f>
        <v>118</v>
      </c>
      <c r="AO249" s="12">
        <f>VLOOKUP($A249,Sheet1!$B$5:$AZ$428,39,FALSE)</f>
        <v>72</v>
      </c>
      <c r="AP249" s="12">
        <f>VLOOKUP($A249,Sheet1!$B$5:$AZ$428,40,FALSE)</f>
        <v>4143</v>
      </c>
      <c r="AQ249" s="12">
        <f>VLOOKUP($A249,Sheet1!$B$5:$AZ$428,41,FALSE)</f>
        <v>3947</v>
      </c>
      <c r="AR249" s="12">
        <f>VLOOKUP($A249,Sheet1!$B$5:$AZ$428,42,FALSE)</f>
        <v>98435</v>
      </c>
      <c r="AS249" s="12">
        <f>VLOOKUP($A249,Sheet1!$B$5:$AZ$428,43,FALSE)</f>
        <v>108</v>
      </c>
      <c r="AT249" s="12">
        <f>VLOOKUP($A249,Sheet1!$B$5:$AZ$428,44,FALSE)</f>
        <v>66</v>
      </c>
      <c r="AU249" s="12">
        <f>VLOOKUP($A249,Sheet1!$B$5:$AZ$428,45,FALSE)</f>
        <v>4355</v>
      </c>
      <c r="AV249" s="12">
        <f>VLOOKUP($A249,Sheet1!$B$5:$AZ$428,46,FALSE)</f>
        <v>4063</v>
      </c>
      <c r="AW249" s="12">
        <f>VLOOKUP($A249,Sheet1!$B$5:$AZ$428,47,FALSE)</f>
        <v>98427</v>
      </c>
      <c r="AX249" s="12">
        <f>VLOOKUP($A249,Sheet1!$B$5:$AZ$428,48,FALSE)</f>
        <v>98</v>
      </c>
      <c r="AY249" s="12">
        <f>VLOOKUP($A249,Sheet1!$B$5:$AZ$428,49,FALSE)</f>
        <v>44</v>
      </c>
      <c r="AZ249" s="12">
        <f>VLOOKUP($A249,Sheet1!$B$5:$AZ$428,50,FALSE)</f>
        <v>4022</v>
      </c>
      <c r="BA249" s="12">
        <f>VLOOKUP($A249,Sheet1!$B$5:$AZ$428,51,FALSE)</f>
        <v>3651</v>
      </c>
      <c r="BB249" s="12">
        <f>VLOOKUP($A249,Sheet1!$B$5:$BB$428,BB$4,FALSE)</f>
        <v>0</v>
      </c>
      <c r="BC249" s="12">
        <f>VLOOKUP($A249,Sheet1!$B$5:$BB$428,BC$4,FALSE)</f>
        <v>0</v>
      </c>
      <c r="BD249" s="12" t="e">
        <f>VLOOKUP($A249,Sheet1!$B$5:$BB$428,BD$4,FALSE)</f>
        <v>#REF!</v>
      </c>
      <c r="BE249" s="12" t="e">
        <f>VLOOKUP($A249,Sheet1!$B$5:$BB$428,BE$4,FALSE)</f>
        <v>#REF!</v>
      </c>
      <c r="BF249" s="12" t="e">
        <f>VLOOKUP($A249,Sheet1!$B$5:$BB$428,BF$4,FALSE)</f>
        <v>#REF!</v>
      </c>
      <c r="BG249" s="12" t="e">
        <f>VLOOKUP($A249,Sheet1!$B$5:$BB$428,BG$4,FALSE)</f>
        <v>#REF!</v>
      </c>
      <c r="BH249" s="12" t="e">
        <f>VLOOKUP($A249,Sheet1!$B$5:$BB$428,BH$4,FALSE)</f>
        <v>#REF!</v>
      </c>
      <c r="BI249" s="12" t="e">
        <f>VLOOKUP($A249,Sheet1!$B$5:$BB$428,BI$4,FALSE)</f>
        <v>#REF!</v>
      </c>
      <c r="BJ249" s="12" t="e">
        <f>VLOOKUP($A249,Sheet1!$B$5:$BB$428,BJ$4,FALSE)</f>
        <v>#REF!</v>
      </c>
      <c r="BK249" s="12" t="e">
        <f>VLOOKUP($A249,Sheet1!$B$5:$BB$428,BK$4,FALSE)</f>
        <v>#REF!</v>
      </c>
      <c r="BL249" s="12" t="e">
        <f>VLOOKUP($A249,Sheet1!$B$5:$BB$428,BL$4,FALSE)</f>
        <v>#REF!</v>
      </c>
      <c r="BM249" s="12" t="e">
        <f>VLOOKUP($A249,Sheet1!$B$5:$BB$428,BM$4,FALSE)</f>
        <v>#REF!</v>
      </c>
      <c r="BN249" s="12" t="e">
        <f>VLOOKUP($A249,Sheet1!$B$5:$BB$428,BN$4,FALSE)</f>
        <v>#REF!</v>
      </c>
      <c r="BO249" s="12" t="e">
        <f>VLOOKUP($A249,Sheet1!$B$5:$BB$428,BO$4,FALSE)</f>
        <v>#REF!</v>
      </c>
      <c r="BP249" s="12" t="e">
        <f>VLOOKUP($A249,Sheet1!$B$5:$BB$428,BP$4,FALSE)</f>
        <v>#REF!</v>
      </c>
      <c r="BQ249" s="12" t="e">
        <f>VLOOKUP($A249,Sheet1!$B$5:$BB$428,BQ$4,FALSE)</f>
        <v>#REF!</v>
      </c>
      <c r="BR249" s="12" t="e">
        <f>VLOOKUP($A249,Sheet1!$B$5:$BB$428,BR$4,FALSE)</f>
        <v>#REF!</v>
      </c>
      <c r="BS249" s="12" t="e">
        <f>VLOOKUP($A249,Sheet1!$B$5:$BB$428,BS$4,FALSE)</f>
        <v>#REF!</v>
      </c>
      <c r="BT249" s="12" t="e">
        <f>VLOOKUP($A249,Sheet1!$B$5:$BB$428,BT$4,FALSE)</f>
        <v>#REF!</v>
      </c>
      <c r="BU249" s="12" t="e">
        <f>VLOOKUP($A249,Sheet1!$B$5:$BB$428,BU$4,FALSE)</f>
        <v>#REF!</v>
      </c>
    </row>
    <row r="250" spans="1:73" x14ac:dyDescent="0.3">
      <c r="A250" t="s">
        <v>670</v>
      </c>
      <c r="B250" t="str">
        <f>VLOOKUP(A250,classifications!A$3:C$336,3,FALSE)</f>
        <v>Predominantly Urban</v>
      </c>
      <c r="D250" s="12">
        <f>VLOOKUP($A250,Sheet1!$B$5:$AZ$428,2,FALSE)</f>
        <v>84247</v>
      </c>
      <c r="E250" s="12">
        <f>VLOOKUP($A250,Sheet1!$B$5:$AZ$428,3,FALSE)</f>
        <v>389</v>
      </c>
      <c r="F250" s="12">
        <f>VLOOKUP($A250,Sheet1!$B$5:$AZ$428,4,FALSE)</f>
        <v>309</v>
      </c>
      <c r="G250" s="12">
        <f>VLOOKUP($A250,Sheet1!$B$5:$AZ$428,5,FALSE)</f>
        <v>3850</v>
      </c>
      <c r="H250" s="12">
        <f>VLOOKUP($A250,Sheet1!$B$5:$AZ$428,6,FALSE)</f>
        <v>3509</v>
      </c>
      <c r="I250" s="12">
        <f>VLOOKUP($A250,Sheet1!$B$5:$AZ$428,7,FALSE)</f>
        <v>84824</v>
      </c>
      <c r="J250" s="12">
        <f>VLOOKUP($A250,Sheet1!$B$5:$AZ$428,8,FALSE)</f>
        <v>283</v>
      </c>
      <c r="K250" s="12">
        <f>VLOOKUP($A250,Sheet1!$B$5:$AZ$428,9,FALSE)</f>
        <v>255</v>
      </c>
      <c r="L250" s="12">
        <f>VLOOKUP($A250,Sheet1!$B$5:$AZ$428,10,FALSE)</f>
        <v>3779</v>
      </c>
      <c r="M250" s="12">
        <f>VLOOKUP($A250,Sheet1!$B$5:$AZ$428,11,FALSE)</f>
        <v>3806</v>
      </c>
      <c r="N250" s="12">
        <f>VLOOKUP($A250,Sheet1!$B$5:$AZ$428,12,FALSE)</f>
        <v>85520</v>
      </c>
      <c r="O250" s="12">
        <f>VLOOKUP($A250,Sheet1!$B$5:$AZ$428,13,FALSE)</f>
        <v>293</v>
      </c>
      <c r="P250" s="12">
        <f>VLOOKUP($A250,Sheet1!$B$5:$AZ$428,14,FALSE)</f>
        <v>220</v>
      </c>
      <c r="Q250" s="12">
        <f>VLOOKUP($A250,Sheet1!$B$5:$AZ$428,15,FALSE)</f>
        <v>3809</v>
      </c>
      <c r="R250" s="12">
        <f>VLOOKUP($A250,Sheet1!$B$5:$AZ$428,16,FALSE)</f>
        <v>3719</v>
      </c>
      <c r="S250" s="12">
        <f>VLOOKUP($A250,Sheet1!$B$5:$AZ$428,17,FALSE)</f>
        <v>85993</v>
      </c>
      <c r="T250" s="12">
        <f>VLOOKUP($A250,Sheet1!$B$5:$AZ$428,18,FALSE)</f>
        <v>371</v>
      </c>
      <c r="U250" s="12">
        <f>VLOOKUP($A250,Sheet1!$B$5:$AZ$428,19,FALSE)</f>
        <v>194</v>
      </c>
      <c r="V250" s="12">
        <f>VLOOKUP($A250,Sheet1!$B$5:$AZ$428,20,FALSE)</f>
        <v>3960</v>
      </c>
      <c r="W250" s="12">
        <f>VLOOKUP($A250,Sheet1!$B$5:$AZ$428,21,FALSE)</f>
        <v>4110</v>
      </c>
      <c r="X250" s="12">
        <f>VLOOKUP($A250,Sheet1!$B$5:$AZ$428,22,FALSE)</f>
        <v>86579</v>
      </c>
      <c r="Y250" s="12">
        <f>VLOOKUP($A250,Sheet1!$B$5:$AZ$428,23,FALSE)</f>
        <v>445</v>
      </c>
      <c r="Z250" s="12">
        <f>VLOOKUP($A250,Sheet1!$B$5:$AZ$428,24,FALSE)</f>
        <v>97</v>
      </c>
      <c r="AA250" s="12">
        <f>VLOOKUP($A250,Sheet1!$B$5:$AZ$428,25,FALSE)</f>
        <v>4227</v>
      </c>
      <c r="AB250" s="12">
        <f>VLOOKUP($A250,Sheet1!$B$5:$AZ$428,26,FALSE)</f>
        <v>4361</v>
      </c>
      <c r="AC250" s="12">
        <f>VLOOKUP($A250,Sheet1!$B$5:$AZ$428,27,FALSE)</f>
        <v>87285</v>
      </c>
      <c r="AD250" s="12">
        <f>VLOOKUP($A250,Sheet1!$B$5:$AZ$428,28,FALSE)</f>
        <v>525</v>
      </c>
      <c r="AE250" s="12">
        <f>VLOOKUP($A250,Sheet1!$B$5:$AZ$428,29,FALSE)</f>
        <v>204</v>
      </c>
      <c r="AF250" s="12">
        <f>VLOOKUP($A250,Sheet1!$B$5:$AZ$428,30,FALSE)</f>
        <v>4231</v>
      </c>
      <c r="AG250" s="12">
        <f>VLOOKUP($A250,Sheet1!$B$5:$AZ$428,31,FALSE)</f>
        <v>4290</v>
      </c>
      <c r="AH250" s="12">
        <f>VLOOKUP($A250,Sheet1!$B$5:$AZ$428,32,FALSE)</f>
        <v>87739</v>
      </c>
      <c r="AI250" s="12">
        <f>VLOOKUP($A250,Sheet1!$B$5:$AZ$428,33,FALSE)</f>
        <v>419</v>
      </c>
      <c r="AJ250" s="12">
        <f>VLOOKUP($A250,Sheet1!$B$5:$AZ$428,34,FALSE)</f>
        <v>246</v>
      </c>
      <c r="AK250" s="12">
        <f>VLOOKUP($A250,Sheet1!$B$5:$AZ$428,35,FALSE)</f>
        <v>4717</v>
      </c>
      <c r="AL250" s="12">
        <f>VLOOKUP($A250,Sheet1!$B$5:$AZ$428,36,FALSE)</f>
        <v>4843</v>
      </c>
      <c r="AM250" s="12">
        <f>VLOOKUP($A250,Sheet1!$B$5:$AZ$428,37,FALSE)</f>
        <v>87754</v>
      </c>
      <c r="AN250" s="12">
        <f>VLOOKUP($A250,Sheet1!$B$5:$AZ$428,38,FALSE)</f>
        <v>499</v>
      </c>
      <c r="AO250" s="12">
        <f>VLOOKUP($A250,Sheet1!$B$5:$AZ$428,39,FALSE)</f>
        <v>390</v>
      </c>
      <c r="AP250" s="12">
        <f>VLOOKUP($A250,Sheet1!$B$5:$AZ$428,40,FALSE)</f>
        <v>4653</v>
      </c>
      <c r="AQ250" s="12">
        <f>VLOOKUP($A250,Sheet1!$B$5:$AZ$428,41,FALSE)</f>
        <v>5169</v>
      </c>
      <c r="AR250" s="12">
        <f>VLOOKUP($A250,Sheet1!$B$5:$AZ$428,42,FALSE)</f>
        <v>87845</v>
      </c>
      <c r="AS250" s="12">
        <f>VLOOKUP($A250,Sheet1!$B$5:$AZ$428,43,FALSE)</f>
        <v>418</v>
      </c>
      <c r="AT250" s="12">
        <f>VLOOKUP($A250,Sheet1!$B$5:$AZ$428,44,FALSE)</f>
        <v>383</v>
      </c>
      <c r="AU250" s="12">
        <f>VLOOKUP($A250,Sheet1!$B$5:$AZ$428,45,FALSE)</f>
        <v>4821</v>
      </c>
      <c r="AV250" s="12">
        <f>VLOOKUP($A250,Sheet1!$B$5:$AZ$428,46,FALSE)</f>
        <v>5187</v>
      </c>
      <c r="AW250" s="12">
        <f>VLOOKUP($A250,Sheet1!$B$5:$AZ$428,47,FALSE)</f>
        <v>88104</v>
      </c>
      <c r="AX250" s="12">
        <f>VLOOKUP($A250,Sheet1!$B$5:$AZ$428,48,FALSE)</f>
        <v>370</v>
      </c>
      <c r="AY250" s="12">
        <f>VLOOKUP($A250,Sheet1!$B$5:$AZ$428,49,FALSE)</f>
        <v>230</v>
      </c>
      <c r="AZ250" s="12">
        <f>VLOOKUP($A250,Sheet1!$B$5:$AZ$428,50,FALSE)</f>
        <v>4301</v>
      </c>
      <c r="BA250" s="12">
        <f>VLOOKUP($A250,Sheet1!$B$5:$AZ$428,51,FALSE)</f>
        <v>4468</v>
      </c>
      <c r="BB250" s="12">
        <f>VLOOKUP($A250,Sheet1!$B$5:$BB$428,BB$4,FALSE)</f>
        <v>0</v>
      </c>
      <c r="BC250" s="12">
        <f>VLOOKUP($A250,Sheet1!$B$5:$BB$428,BC$4,FALSE)</f>
        <v>0</v>
      </c>
      <c r="BD250" s="12" t="e">
        <f>VLOOKUP($A250,Sheet1!$B$5:$BB$428,BD$4,FALSE)</f>
        <v>#REF!</v>
      </c>
      <c r="BE250" s="12" t="e">
        <f>VLOOKUP($A250,Sheet1!$B$5:$BB$428,BE$4,FALSE)</f>
        <v>#REF!</v>
      </c>
      <c r="BF250" s="12" t="e">
        <f>VLOOKUP($A250,Sheet1!$B$5:$BB$428,BF$4,FALSE)</f>
        <v>#REF!</v>
      </c>
      <c r="BG250" s="12" t="e">
        <f>VLOOKUP($A250,Sheet1!$B$5:$BB$428,BG$4,FALSE)</f>
        <v>#REF!</v>
      </c>
      <c r="BH250" s="12" t="e">
        <f>VLOOKUP($A250,Sheet1!$B$5:$BB$428,BH$4,FALSE)</f>
        <v>#REF!</v>
      </c>
      <c r="BI250" s="12" t="e">
        <f>VLOOKUP($A250,Sheet1!$B$5:$BB$428,BI$4,FALSE)</f>
        <v>#REF!</v>
      </c>
      <c r="BJ250" s="12" t="e">
        <f>VLOOKUP($A250,Sheet1!$B$5:$BB$428,BJ$4,FALSE)</f>
        <v>#REF!</v>
      </c>
      <c r="BK250" s="12" t="e">
        <f>VLOOKUP($A250,Sheet1!$B$5:$BB$428,BK$4,FALSE)</f>
        <v>#REF!</v>
      </c>
      <c r="BL250" s="12" t="e">
        <f>VLOOKUP($A250,Sheet1!$B$5:$BB$428,BL$4,FALSE)</f>
        <v>#REF!</v>
      </c>
      <c r="BM250" s="12" t="e">
        <f>VLOOKUP($A250,Sheet1!$B$5:$BB$428,BM$4,FALSE)</f>
        <v>#REF!</v>
      </c>
      <c r="BN250" s="12" t="e">
        <f>VLOOKUP($A250,Sheet1!$B$5:$BB$428,BN$4,FALSE)</f>
        <v>#REF!</v>
      </c>
      <c r="BO250" s="12" t="e">
        <f>VLOOKUP($A250,Sheet1!$B$5:$BB$428,BO$4,FALSE)</f>
        <v>#REF!</v>
      </c>
      <c r="BP250" s="12" t="e">
        <f>VLOOKUP($A250,Sheet1!$B$5:$BB$428,BP$4,FALSE)</f>
        <v>#REF!</v>
      </c>
      <c r="BQ250" s="12" t="e">
        <f>VLOOKUP($A250,Sheet1!$B$5:$BB$428,BQ$4,FALSE)</f>
        <v>#REF!</v>
      </c>
      <c r="BR250" s="12" t="e">
        <f>VLOOKUP($A250,Sheet1!$B$5:$BB$428,BR$4,FALSE)</f>
        <v>#REF!</v>
      </c>
      <c r="BS250" s="12" t="e">
        <f>VLOOKUP($A250,Sheet1!$B$5:$BB$428,BS$4,FALSE)</f>
        <v>#REF!</v>
      </c>
      <c r="BT250" s="12" t="e">
        <f>VLOOKUP($A250,Sheet1!$B$5:$BB$428,BT$4,FALSE)</f>
        <v>#REF!</v>
      </c>
      <c r="BU250" s="12" t="e">
        <f>VLOOKUP($A250,Sheet1!$B$5:$BB$428,BU$4,FALSE)</f>
        <v>#REF!</v>
      </c>
    </row>
    <row r="251" spans="1:73" x14ac:dyDescent="0.3">
      <c r="A251" t="s">
        <v>674</v>
      </c>
      <c r="B251" t="str">
        <f>VLOOKUP(A251,classifications!A$3:C$336,3,FALSE)</f>
        <v>Predominantly Urban</v>
      </c>
      <c r="D251" s="12">
        <f>VLOOKUP($A251,Sheet1!$B$5:$AZ$428,2,FALSE)</f>
        <v>283253</v>
      </c>
      <c r="E251" s="12">
        <f>VLOOKUP($A251,Sheet1!$B$5:$AZ$428,3,FALSE)</f>
        <v>902</v>
      </c>
      <c r="F251" s="12">
        <f>VLOOKUP($A251,Sheet1!$B$5:$AZ$428,4,FALSE)</f>
        <v>821</v>
      </c>
      <c r="G251" s="12">
        <f>VLOOKUP($A251,Sheet1!$B$5:$AZ$428,5,FALSE)</f>
        <v>9360</v>
      </c>
      <c r="H251" s="12">
        <f>VLOOKUP($A251,Sheet1!$B$5:$AZ$428,6,FALSE)</f>
        <v>9311</v>
      </c>
      <c r="I251" s="12">
        <f>VLOOKUP($A251,Sheet1!$B$5:$AZ$428,7,FALSE)</f>
        <v>283766</v>
      </c>
      <c r="J251" s="12">
        <f>VLOOKUP($A251,Sheet1!$B$5:$AZ$428,8,FALSE)</f>
        <v>688</v>
      </c>
      <c r="K251" s="12">
        <f>VLOOKUP($A251,Sheet1!$B$5:$AZ$428,9,FALSE)</f>
        <v>704</v>
      </c>
      <c r="L251" s="12">
        <f>VLOOKUP($A251,Sheet1!$B$5:$AZ$428,10,FALSE)</f>
        <v>10284</v>
      </c>
      <c r="M251" s="12">
        <f>VLOOKUP($A251,Sheet1!$B$5:$AZ$428,11,FALSE)</f>
        <v>10575</v>
      </c>
      <c r="N251" s="12">
        <f>VLOOKUP($A251,Sheet1!$B$5:$AZ$428,12,FALSE)</f>
        <v>284890</v>
      </c>
      <c r="O251" s="12">
        <f>VLOOKUP($A251,Sheet1!$B$5:$AZ$428,13,FALSE)</f>
        <v>765</v>
      </c>
      <c r="P251" s="12">
        <f>VLOOKUP($A251,Sheet1!$B$5:$AZ$428,14,FALSE)</f>
        <v>816</v>
      </c>
      <c r="Q251" s="12">
        <f>VLOOKUP($A251,Sheet1!$B$5:$AZ$428,15,FALSE)</f>
        <v>10326</v>
      </c>
      <c r="R251" s="12">
        <f>VLOOKUP($A251,Sheet1!$B$5:$AZ$428,16,FALSE)</f>
        <v>9916</v>
      </c>
      <c r="S251" s="12">
        <f>VLOOKUP($A251,Sheet1!$B$5:$AZ$428,17,FALSE)</f>
        <v>286388</v>
      </c>
      <c r="T251" s="12">
        <f>VLOOKUP($A251,Sheet1!$B$5:$AZ$428,18,FALSE)</f>
        <v>748</v>
      </c>
      <c r="U251" s="12">
        <f>VLOOKUP($A251,Sheet1!$B$5:$AZ$428,19,FALSE)</f>
        <v>794</v>
      </c>
      <c r="V251" s="12">
        <f>VLOOKUP($A251,Sheet1!$B$5:$AZ$428,20,FALSE)</f>
        <v>11233</v>
      </c>
      <c r="W251" s="12">
        <f>VLOOKUP($A251,Sheet1!$B$5:$AZ$428,21,FALSE)</f>
        <v>10559</v>
      </c>
      <c r="X251" s="12">
        <f>VLOOKUP($A251,Sheet1!$B$5:$AZ$428,22,FALSE)</f>
        <v>288169</v>
      </c>
      <c r="Y251" s="12">
        <f>VLOOKUP($A251,Sheet1!$B$5:$AZ$428,23,FALSE)</f>
        <v>802</v>
      </c>
      <c r="Z251" s="12">
        <f>VLOOKUP($A251,Sheet1!$B$5:$AZ$428,24,FALSE)</f>
        <v>739</v>
      </c>
      <c r="AA251" s="12">
        <f>VLOOKUP($A251,Sheet1!$B$5:$AZ$428,25,FALSE)</f>
        <v>11344</v>
      </c>
      <c r="AB251" s="12">
        <f>VLOOKUP($A251,Sheet1!$B$5:$AZ$428,26,FALSE)</f>
        <v>10174</v>
      </c>
      <c r="AC251" s="12">
        <f>VLOOKUP($A251,Sheet1!$B$5:$AZ$428,27,FALSE)</f>
        <v>289821</v>
      </c>
      <c r="AD251" s="12">
        <f>VLOOKUP($A251,Sheet1!$B$5:$AZ$428,28,FALSE)</f>
        <v>846</v>
      </c>
      <c r="AE251" s="12">
        <f>VLOOKUP($A251,Sheet1!$B$5:$AZ$428,29,FALSE)</f>
        <v>776</v>
      </c>
      <c r="AF251" s="12">
        <f>VLOOKUP($A251,Sheet1!$B$5:$AZ$428,30,FALSE)</f>
        <v>11325</v>
      </c>
      <c r="AG251" s="12">
        <f>VLOOKUP($A251,Sheet1!$B$5:$AZ$428,31,FALSE)</f>
        <v>10493</v>
      </c>
      <c r="AH251" s="12">
        <f>VLOOKUP($A251,Sheet1!$B$5:$AZ$428,32,FALSE)</f>
        <v>291045</v>
      </c>
      <c r="AI251" s="12">
        <f>VLOOKUP($A251,Sheet1!$B$5:$AZ$428,33,FALSE)</f>
        <v>809</v>
      </c>
      <c r="AJ251" s="12">
        <f>VLOOKUP($A251,Sheet1!$B$5:$AZ$428,34,FALSE)</f>
        <v>858</v>
      </c>
      <c r="AK251" s="12">
        <f>VLOOKUP($A251,Sheet1!$B$5:$AZ$428,35,FALSE)</f>
        <v>12879</v>
      </c>
      <c r="AL251" s="12">
        <f>VLOOKUP($A251,Sheet1!$B$5:$AZ$428,36,FALSE)</f>
        <v>12182</v>
      </c>
      <c r="AM251" s="12">
        <f>VLOOKUP($A251,Sheet1!$B$5:$AZ$428,37,FALSE)</f>
        <v>291775</v>
      </c>
      <c r="AN251" s="12">
        <f>VLOOKUP($A251,Sheet1!$B$5:$AZ$428,38,FALSE)</f>
        <v>928</v>
      </c>
      <c r="AO251" s="12">
        <f>VLOOKUP($A251,Sheet1!$B$5:$AZ$428,39,FALSE)</f>
        <v>846</v>
      </c>
      <c r="AP251" s="12">
        <f>VLOOKUP($A251,Sheet1!$B$5:$AZ$428,40,FALSE)</f>
        <v>12736</v>
      </c>
      <c r="AQ251" s="12">
        <f>VLOOKUP($A251,Sheet1!$B$5:$AZ$428,41,FALSE)</f>
        <v>12494</v>
      </c>
      <c r="AR251" s="12">
        <f>VLOOKUP($A251,Sheet1!$B$5:$AZ$428,42,FALSE)</f>
        <v>293423</v>
      </c>
      <c r="AS251" s="12">
        <f>VLOOKUP($A251,Sheet1!$B$5:$AZ$428,43,FALSE)</f>
        <v>802</v>
      </c>
      <c r="AT251" s="12">
        <f>VLOOKUP($A251,Sheet1!$B$5:$AZ$428,44,FALSE)</f>
        <v>426</v>
      </c>
      <c r="AU251" s="12">
        <f>VLOOKUP($A251,Sheet1!$B$5:$AZ$428,45,FALSE)</f>
        <v>13814</v>
      </c>
      <c r="AV251" s="12">
        <f>VLOOKUP($A251,Sheet1!$B$5:$AZ$428,46,FALSE)</f>
        <v>12913</v>
      </c>
      <c r="AW251" s="12">
        <f>VLOOKUP($A251,Sheet1!$B$5:$AZ$428,47,FALSE)</f>
        <v>294197</v>
      </c>
      <c r="AX251" s="12">
        <f>VLOOKUP($A251,Sheet1!$B$5:$AZ$428,48,FALSE)</f>
        <v>747</v>
      </c>
      <c r="AY251" s="12">
        <f>VLOOKUP($A251,Sheet1!$B$5:$AZ$428,49,FALSE)</f>
        <v>618</v>
      </c>
      <c r="AZ251" s="12">
        <f>VLOOKUP($A251,Sheet1!$B$5:$AZ$428,50,FALSE)</f>
        <v>11686</v>
      </c>
      <c r="BA251" s="12">
        <f>VLOOKUP($A251,Sheet1!$B$5:$AZ$428,51,FALSE)</f>
        <v>11052</v>
      </c>
      <c r="BB251" s="12">
        <f>VLOOKUP($A251,Sheet1!$B$5:$BB$428,BB$4,FALSE)</f>
        <v>0</v>
      </c>
      <c r="BC251" s="12">
        <f>VLOOKUP($A251,Sheet1!$B$5:$BB$428,BC$4,FALSE)</f>
        <v>0</v>
      </c>
      <c r="BD251" s="12" t="e">
        <f>VLOOKUP($A251,Sheet1!$B$5:$BB$428,BD$4,FALSE)</f>
        <v>#REF!</v>
      </c>
      <c r="BE251" s="12" t="e">
        <f>VLOOKUP($A251,Sheet1!$B$5:$BB$428,BE$4,FALSE)</f>
        <v>#REF!</v>
      </c>
      <c r="BF251" s="12" t="e">
        <f>VLOOKUP($A251,Sheet1!$B$5:$BB$428,BF$4,FALSE)</f>
        <v>#REF!</v>
      </c>
      <c r="BG251" s="12" t="e">
        <f>VLOOKUP($A251,Sheet1!$B$5:$BB$428,BG$4,FALSE)</f>
        <v>#REF!</v>
      </c>
      <c r="BH251" s="12" t="e">
        <f>VLOOKUP($A251,Sheet1!$B$5:$BB$428,BH$4,FALSE)</f>
        <v>#REF!</v>
      </c>
      <c r="BI251" s="12" t="e">
        <f>VLOOKUP($A251,Sheet1!$B$5:$BB$428,BI$4,FALSE)</f>
        <v>#REF!</v>
      </c>
      <c r="BJ251" s="12" t="e">
        <f>VLOOKUP($A251,Sheet1!$B$5:$BB$428,BJ$4,FALSE)</f>
        <v>#REF!</v>
      </c>
      <c r="BK251" s="12" t="e">
        <f>VLOOKUP($A251,Sheet1!$B$5:$BB$428,BK$4,FALSE)</f>
        <v>#REF!</v>
      </c>
      <c r="BL251" s="12" t="e">
        <f>VLOOKUP($A251,Sheet1!$B$5:$BB$428,BL$4,FALSE)</f>
        <v>#REF!</v>
      </c>
      <c r="BM251" s="12" t="e">
        <f>VLOOKUP($A251,Sheet1!$B$5:$BB$428,BM$4,FALSE)</f>
        <v>#REF!</v>
      </c>
      <c r="BN251" s="12" t="e">
        <f>VLOOKUP($A251,Sheet1!$B$5:$BB$428,BN$4,FALSE)</f>
        <v>#REF!</v>
      </c>
      <c r="BO251" s="12" t="e">
        <f>VLOOKUP($A251,Sheet1!$B$5:$BB$428,BO$4,FALSE)</f>
        <v>#REF!</v>
      </c>
      <c r="BP251" s="12" t="e">
        <f>VLOOKUP($A251,Sheet1!$B$5:$BB$428,BP$4,FALSE)</f>
        <v>#REF!</v>
      </c>
      <c r="BQ251" s="12" t="e">
        <f>VLOOKUP($A251,Sheet1!$B$5:$BB$428,BQ$4,FALSE)</f>
        <v>#REF!</v>
      </c>
      <c r="BR251" s="12" t="e">
        <f>VLOOKUP($A251,Sheet1!$B$5:$BB$428,BR$4,FALSE)</f>
        <v>#REF!</v>
      </c>
      <c r="BS251" s="12" t="e">
        <f>VLOOKUP($A251,Sheet1!$B$5:$BB$428,BS$4,FALSE)</f>
        <v>#REF!</v>
      </c>
      <c r="BT251" s="12" t="e">
        <f>VLOOKUP($A251,Sheet1!$B$5:$BB$428,BT$4,FALSE)</f>
        <v>#REF!</v>
      </c>
      <c r="BU251" s="12" t="e">
        <f>VLOOKUP($A251,Sheet1!$B$5:$BB$428,BU$4,FALSE)</f>
        <v>#REF!</v>
      </c>
    </row>
    <row r="252" spans="1:73" x14ac:dyDescent="0.3">
      <c r="A252" t="s">
        <v>676</v>
      </c>
      <c r="B252" t="str">
        <f>VLOOKUP(A252,classifications!A$3:C$336,3,FALSE)</f>
        <v>Predominantly Urban</v>
      </c>
      <c r="D252" s="12">
        <f>VLOOKUP($A252,Sheet1!$B$5:$AZ$428,2,FALSE)</f>
        <v>191824</v>
      </c>
      <c r="E252" s="12">
        <f>VLOOKUP($A252,Sheet1!$B$5:$AZ$428,3,FALSE)</f>
        <v>827</v>
      </c>
      <c r="F252" s="12">
        <f>VLOOKUP($A252,Sheet1!$B$5:$AZ$428,4,FALSE)</f>
        <v>598</v>
      </c>
      <c r="G252" s="12">
        <f>VLOOKUP($A252,Sheet1!$B$5:$AZ$428,5,FALSE)</f>
        <v>6180</v>
      </c>
      <c r="H252" s="12">
        <f>VLOOKUP($A252,Sheet1!$B$5:$AZ$428,6,FALSE)</f>
        <v>6089</v>
      </c>
      <c r="I252" s="12">
        <f>VLOOKUP($A252,Sheet1!$B$5:$AZ$428,7,FALSE)</f>
        <v>192487</v>
      </c>
      <c r="J252" s="12">
        <f>VLOOKUP($A252,Sheet1!$B$5:$AZ$428,8,FALSE)</f>
        <v>662</v>
      </c>
      <c r="K252" s="12">
        <f>VLOOKUP($A252,Sheet1!$B$5:$AZ$428,9,FALSE)</f>
        <v>550</v>
      </c>
      <c r="L252" s="12">
        <f>VLOOKUP($A252,Sheet1!$B$5:$AZ$428,10,FALSE)</f>
        <v>6261</v>
      </c>
      <c r="M252" s="12">
        <f>VLOOKUP($A252,Sheet1!$B$5:$AZ$428,11,FALSE)</f>
        <v>6629</v>
      </c>
      <c r="N252" s="12">
        <f>VLOOKUP($A252,Sheet1!$B$5:$AZ$428,12,FALSE)</f>
        <v>193433</v>
      </c>
      <c r="O252" s="12">
        <f>VLOOKUP($A252,Sheet1!$B$5:$AZ$428,13,FALSE)</f>
        <v>732</v>
      </c>
      <c r="P252" s="12">
        <f>VLOOKUP($A252,Sheet1!$B$5:$AZ$428,14,FALSE)</f>
        <v>412</v>
      </c>
      <c r="Q252" s="12">
        <f>VLOOKUP($A252,Sheet1!$B$5:$AZ$428,15,FALSE)</f>
        <v>6347</v>
      </c>
      <c r="R252" s="12">
        <f>VLOOKUP($A252,Sheet1!$B$5:$AZ$428,16,FALSE)</f>
        <v>6544</v>
      </c>
      <c r="S252" s="12">
        <f>VLOOKUP($A252,Sheet1!$B$5:$AZ$428,17,FALSE)</f>
        <v>194423</v>
      </c>
      <c r="T252" s="12">
        <f>VLOOKUP($A252,Sheet1!$B$5:$AZ$428,18,FALSE)</f>
        <v>942</v>
      </c>
      <c r="U252" s="12">
        <f>VLOOKUP($A252,Sheet1!$B$5:$AZ$428,19,FALSE)</f>
        <v>633</v>
      </c>
      <c r="V252" s="12">
        <f>VLOOKUP($A252,Sheet1!$B$5:$AZ$428,20,FALSE)</f>
        <v>6390</v>
      </c>
      <c r="W252" s="12">
        <f>VLOOKUP($A252,Sheet1!$B$5:$AZ$428,21,FALSE)</f>
        <v>6507</v>
      </c>
      <c r="X252" s="12">
        <f>VLOOKUP($A252,Sheet1!$B$5:$AZ$428,22,FALSE)</f>
        <v>195128</v>
      </c>
      <c r="Y252" s="12">
        <f>VLOOKUP($A252,Sheet1!$B$5:$AZ$428,23,FALSE)</f>
        <v>1012</v>
      </c>
      <c r="Z252" s="12">
        <f>VLOOKUP($A252,Sheet1!$B$5:$AZ$428,24,FALSE)</f>
        <v>552</v>
      </c>
      <c r="AA252" s="12">
        <f>VLOOKUP($A252,Sheet1!$B$5:$AZ$428,25,FALSE)</f>
        <v>6442</v>
      </c>
      <c r="AB252" s="12">
        <f>VLOOKUP($A252,Sheet1!$B$5:$AZ$428,26,FALSE)</f>
        <v>6659</v>
      </c>
      <c r="AC252" s="12">
        <f>VLOOKUP($A252,Sheet1!$B$5:$AZ$428,27,FALSE)</f>
        <v>195958</v>
      </c>
      <c r="AD252" s="12">
        <f>VLOOKUP($A252,Sheet1!$B$5:$AZ$428,28,FALSE)</f>
        <v>1093</v>
      </c>
      <c r="AE252" s="12">
        <f>VLOOKUP($A252,Sheet1!$B$5:$AZ$428,29,FALSE)</f>
        <v>378</v>
      </c>
      <c r="AF252" s="12">
        <f>VLOOKUP($A252,Sheet1!$B$5:$AZ$428,30,FALSE)</f>
        <v>6287</v>
      </c>
      <c r="AG252" s="12">
        <f>VLOOKUP($A252,Sheet1!$B$5:$AZ$428,31,FALSE)</f>
        <v>6574</v>
      </c>
      <c r="AH252" s="12">
        <f>VLOOKUP($A252,Sheet1!$B$5:$AZ$428,32,FALSE)</f>
        <v>196487</v>
      </c>
      <c r="AI252" s="12">
        <f>VLOOKUP($A252,Sheet1!$B$5:$AZ$428,33,FALSE)</f>
        <v>926</v>
      </c>
      <c r="AJ252" s="12">
        <f>VLOOKUP($A252,Sheet1!$B$5:$AZ$428,34,FALSE)</f>
        <v>504</v>
      </c>
      <c r="AK252" s="12">
        <f>VLOOKUP($A252,Sheet1!$B$5:$AZ$428,35,FALSE)</f>
        <v>7134</v>
      </c>
      <c r="AL252" s="12">
        <f>VLOOKUP($A252,Sheet1!$B$5:$AZ$428,36,FALSE)</f>
        <v>7438</v>
      </c>
      <c r="AM252" s="12">
        <f>VLOOKUP($A252,Sheet1!$B$5:$AZ$428,37,FALSE)</f>
        <v>197213</v>
      </c>
      <c r="AN252" s="12">
        <f>VLOOKUP($A252,Sheet1!$B$5:$AZ$428,38,FALSE)</f>
        <v>1131</v>
      </c>
      <c r="AO252" s="12">
        <f>VLOOKUP($A252,Sheet1!$B$5:$AZ$428,39,FALSE)</f>
        <v>286</v>
      </c>
      <c r="AP252" s="12">
        <f>VLOOKUP($A252,Sheet1!$B$5:$AZ$428,40,FALSE)</f>
        <v>7323</v>
      </c>
      <c r="AQ252" s="12">
        <f>VLOOKUP($A252,Sheet1!$B$5:$AZ$428,41,FALSE)</f>
        <v>7762</v>
      </c>
      <c r="AR252" s="12">
        <f>VLOOKUP($A252,Sheet1!$B$5:$AZ$428,42,FALSE)</f>
        <v>197348</v>
      </c>
      <c r="AS252" s="12">
        <f>VLOOKUP($A252,Sheet1!$B$5:$AZ$428,43,FALSE)</f>
        <v>1384</v>
      </c>
      <c r="AT252" s="12">
        <f>VLOOKUP($A252,Sheet1!$B$5:$AZ$428,44,FALSE)</f>
        <v>371</v>
      </c>
      <c r="AU252" s="12">
        <f>VLOOKUP($A252,Sheet1!$B$5:$AZ$428,45,FALSE)</f>
        <v>7435</v>
      </c>
      <c r="AV252" s="12">
        <f>VLOOKUP($A252,Sheet1!$B$5:$AZ$428,46,FALSE)</f>
        <v>8559</v>
      </c>
      <c r="AW252" s="12">
        <f>VLOOKUP($A252,Sheet1!$B$5:$AZ$428,47,FALSE)</f>
        <v>197419</v>
      </c>
      <c r="AX252" s="12">
        <f>VLOOKUP($A252,Sheet1!$B$5:$AZ$428,48,FALSE)</f>
        <v>1187</v>
      </c>
      <c r="AY252" s="12">
        <f>VLOOKUP($A252,Sheet1!$B$5:$AZ$428,49,FALSE)</f>
        <v>276</v>
      </c>
      <c r="AZ252" s="12">
        <f>VLOOKUP($A252,Sheet1!$B$5:$AZ$428,50,FALSE)</f>
        <v>6654</v>
      </c>
      <c r="BA252" s="12">
        <f>VLOOKUP($A252,Sheet1!$B$5:$AZ$428,51,FALSE)</f>
        <v>7413</v>
      </c>
      <c r="BB252" s="12">
        <f>VLOOKUP($A252,Sheet1!$B$5:$BB$428,BB$4,FALSE)</f>
        <v>0</v>
      </c>
      <c r="BC252" s="12">
        <f>VLOOKUP($A252,Sheet1!$B$5:$BB$428,BC$4,FALSE)</f>
        <v>0</v>
      </c>
      <c r="BD252" s="12" t="e">
        <f>VLOOKUP($A252,Sheet1!$B$5:$BB$428,BD$4,FALSE)</f>
        <v>#REF!</v>
      </c>
      <c r="BE252" s="12" t="e">
        <f>VLOOKUP($A252,Sheet1!$B$5:$BB$428,BE$4,FALSE)</f>
        <v>#REF!</v>
      </c>
      <c r="BF252" s="12" t="e">
        <f>VLOOKUP($A252,Sheet1!$B$5:$BB$428,BF$4,FALSE)</f>
        <v>#REF!</v>
      </c>
      <c r="BG252" s="12" t="e">
        <f>VLOOKUP($A252,Sheet1!$B$5:$BB$428,BG$4,FALSE)</f>
        <v>#REF!</v>
      </c>
      <c r="BH252" s="12" t="e">
        <f>VLOOKUP($A252,Sheet1!$B$5:$BB$428,BH$4,FALSE)</f>
        <v>#REF!</v>
      </c>
      <c r="BI252" s="12" t="e">
        <f>VLOOKUP($A252,Sheet1!$B$5:$BB$428,BI$4,FALSE)</f>
        <v>#REF!</v>
      </c>
      <c r="BJ252" s="12" t="e">
        <f>VLOOKUP($A252,Sheet1!$B$5:$BB$428,BJ$4,FALSE)</f>
        <v>#REF!</v>
      </c>
      <c r="BK252" s="12" t="e">
        <f>VLOOKUP($A252,Sheet1!$B$5:$BB$428,BK$4,FALSE)</f>
        <v>#REF!</v>
      </c>
      <c r="BL252" s="12" t="e">
        <f>VLOOKUP($A252,Sheet1!$B$5:$BB$428,BL$4,FALSE)</f>
        <v>#REF!</v>
      </c>
      <c r="BM252" s="12" t="e">
        <f>VLOOKUP($A252,Sheet1!$B$5:$BB$428,BM$4,FALSE)</f>
        <v>#REF!</v>
      </c>
      <c r="BN252" s="12" t="e">
        <f>VLOOKUP($A252,Sheet1!$B$5:$BB$428,BN$4,FALSE)</f>
        <v>#REF!</v>
      </c>
      <c r="BO252" s="12" t="e">
        <f>VLOOKUP($A252,Sheet1!$B$5:$BB$428,BO$4,FALSE)</f>
        <v>#REF!</v>
      </c>
      <c r="BP252" s="12" t="e">
        <f>VLOOKUP($A252,Sheet1!$B$5:$BB$428,BP$4,FALSE)</f>
        <v>#REF!</v>
      </c>
      <c r="BQ252" s="12" t="e">
        <f>VLOOKUP($A252,Sheet1!$B$5:$BB$428,BQ$4,FALSE)</f>
        <v>#REF!</v>
      </c>
      <c r="BR252" s="12" t="e">
        <f>VLOOKUP($A252,Sheet1!$B$5:$BB$428,BR$4,FALSE)</f>
        <v>#REF!</v>
      </c>
      <c r="BS252" s="12" t="e">
        <f>VLOOKUP($A252,Sheet1!$B$5:$BB$428,BS$4,FALSE)</f>
        <v>#REF!</v>
      </c>
      <c r="BT252" s="12" t="e">
        <f>VLOOKUP($A252,Sheet1!$B$5:$BB$428,BT$4,FALSE)</f>
        <v>#REF!</v>
      </c>
      <c r="BU252" s="12" t="e">
        <f>VLOOKUP($A252,Sheet1!$B$5:$BB$428,BU$4,FALSE)</f>
        <v>#REF!</v>
      </c>
    </row>
    <row r="253" spans="1:73" x14ac:dyDescent="0.3">
      <c r="A253" t="s">
        <v>678</v>
      </c>
      <c r="B253" t="str">
        <f>VLOOKUP(A253,classifications!A$3:C$336,3,FALSE)</f>
        <v>Predominantly Urban</v>
      </c>
      <c r="D253" s="12">
        <f>VLOOKUP($A253,Sheet1!$B$5:$AZ$428,2,FALSE)</f>
        <v>248719</v>
      </c>
      <c r="E253" s="12">
        <f>VLOOKUP($A253,Sheet1!$B$5:$AZ$428,3,FALSE)</f>
        <v>1625</v>
      </c>
      <c r="F253" s="12">
        <f>VLOOKUP($A253,Sheet1!$B$5:$AZ$428,4,FALSE)</f>
        <v>629</v>
      </c>
      <c r="G253" s="12">
        <f>VLOOKUP($A253,Sheet1!$B$5:$AZ$428,5,FALSE)</f>
        <v>8563</v>
      </c>
      <c r="H253" s="12">
        <f>VLOOKUP($A253,Sheet1!$B$5:$AZ$428,6,FALSE)</f>
        <v>9876</v>
      </c>
      <c r="I253" s="12">
        <f>VLOOKUP($A253,Sheet1!$B$5:$AZ$428,7,FALSE)</f>
        <v>249792</v>
      </c>
      <c r="J253" s="12">
        <f>VLOOKUP($A253,Sheet1!$B$5:$AZ$428,8,FALSE)</f>
        <v>1282</v>
      </c>
      <c r="K253" s="12">
        <f>VLOOKUP($A253,Sheet1!$B$5:$AZ$428,9,FALSE)</f>
        <v>866</v>
      </c>
      <c r="L253" s="12">
        <f>VLOOKUP($A253,Sheet1!$B$5:$AZ$428,10,FALSE)</f>
        <v>9397</v>
      </c>
      <c r="M253" s="12">
        <f>VLOOKUP($A253,Sheet1!$B$5:$AZ$428,11,FALSE)</f>
        <v>10060</v>
      </c>
      <c r="N253" s="12">
        <f>VLOOKUP($A253,Sheet1!$B$5:$AZ$428,12,FALSE)</f>
        <v>250194</v>
      </c>
      <c r="O253" s="12">
        <f>VLOOKUP($A253,Sheet1!$B$5:$AZ$428,13,FALSE)</f>
        <v>1415</v>
      </c>
      <c r="P253" s="12">
        <f>VLOOKUP($A253,Sheet1!$B$5:$AZ$428,14,FALSE)</f>
        <v>875</v>
      </c>
      <c r="Q253" s="12">
        <f>VLOOKUP($A253,Sheet1!$B$5:$AZ$428,15,FALSE)</f>
        <v>8879</v>
      </c>
      <c r="R253" s="12">
        <f>VLOOKUP($A253,Sheet1!$B$5:$AZ$428,16,FALSE)</f>
        <v>10246</v>
      </c>
      <c r="S253" s="12">
        <f>VLOOKUP($A253,Sheet1!$B$5:$AZ$428,17,FALSE)</f>
        <v>250956</v>
      </c>
      <c r="T253" s="12">
        <f>VLOOKUP($A253,Sheet1!$B$5:$AZ$428,18,FALSE)</f>
        <v>1524</v>
      </c>
      <c r="U253" s="12">
        <f>VLOOKUP($A253,Sheet1!$B$5:$AZ$428,19,FALSE)</f>
        <v>939</v>
      </c>
      <c r="V253" s="12">
        <f>VLOOKUP($A253,Sheet1!$B$5:$AZ$428,20,FALSE)</f>
        <v>9358</v>
      </c>
      <c r="W253" s="12">
        <f>VLOOKUP($A253,Sheet1!$B$5:$AZ$428,21,FALSE)</f>
        <v>10552</v>
      </c>
      <c r="X253" s="12">
        <f>VLOOKUP($A253,Sheet1!$B$5:$AZ$428,22,FALSE)</f>
        <v>251746</v>
      </c>
      <c r="Y253" s="12">
        <f>VLOOKUP($A253,Sheet1!$B$5:$AZ$428,23,FALSE)</f>
        <v>1990</v>
      </c>
      <c r="Z253" s="12">
        <f>VLOOKUP($A253,Sheet1!$B$5:$AZ$428,24,FALSE)</f>
        <v>851</v>
      </c>
      <c r="AA253" s="12">
        <f>VLOOKUP($A253,Sheet1!$B$5:$AZ$428,25,FALSE)</f>
        <v>8959</v>
      </c>
      <c r="AB253" s="12">
        <f>VLOOKUP($A253,Sheet1!$B$5:$AZ$428,26,FALSE)</f>
        <v>10183</v>
      </c>
      <c r="AC253" s="12">
        <f>VLOOKUP($A253,Sheet1!$B$5:$AZ$428,27,FALSE)</f>
        <v>253659</v>
      </c>
      <c r="AD253" s="12">
        <f>VLOOKUP($A253,Sheet1!$B$5:$AZ$428,28,FALSE)</f>
        <v>2362</v>
      </c>
      <c r="AE253" s="12">
        <f>VLOOKUP($A253,Sheet1!$B$5:$AZ$428,29,FALSE)</f>
        <v>730</v>
      </c>
      <c r="AF253" s="12">
        <f>VLOOKUP($A253,Sheet1!$B$5:$AZ$428,30,FALSE)</f>
        <v>9300</v>
      </c>
      <c r="AG253" s="12">
        <f>VLOOKUP($A253,Sheet1!$B$5:$AZ$428,31,FALSE)</f>
        <v>10092</v>
      </c>
      <c r="AH253" s="12">
        <f>VLOOKUP($A253,Sheet1!$B$5:$AZ$428,32,FALSE)</f>
        <v>255378</v>
      </c>
      <c r="AI253" s="12">
        <f>VLOOKUP($A253,Sheet1!$B$5:$AZ$428,33,FALSE)</f>
        <v>1985</v>
      </c>
      <c r="AJ253" s="12">
        <f>VLOOKUP($A253,Sheet1!$B$5:$AZ$428,34,FALSE)</f>
        <v>726</v>
      </c>
      <c r="AK253" s="12">
        <f>VLOOKUP($A253,Sheet1!$B$5:$AZ$428,35,FALSE)</f>
        <v>11255</v>
      </c>
      <c r="AL253" s="12">
        <f>VLOOKUP($A253,Sheet1!$B$5:$AZ$428,36,FALSE)</f>
        <v>11629</v>
      </c>
      <c r="AM253" s="12">
        <f>VLOOKUP($A253,Sheet1!$B$5:$AZ$428,37,FALSE)</f>
        <v>255833</v>
      </c>
      <c r="AN253" s="12">
        <f>VLOOKUP($A253,Sheet1!$B$5:$AZ$428,38,FALSE)</f>
        <v>2149</v>
      </c>
      <c r="AO253" s="12">
        <f>VLOOKUP($A253,Sheet1!$B$5:$AZ$428,39,FALSE)</f>
        <v>955</v>
      </c>
      <c r="AP253" s="12">
        <f>VLOOKUP($A253,Sheet1!$B$5:$AZ$428,40,FALSE)</f>
        <v>10560</v>
      </c>
      <c r="AQ253" s="12">
        <f>VLOOKUP($A253,Sheet1!$B$5:$AZ$428,41,FALSE)</f>
        <v>11813</v>
      </c>
      <c r="AR253" s="12">
        <f>VLOOKUP($A253,Sheet1!$B$5:$AZ$428,42,FALSE)</f>
        <v>256375</v>
      </c>
      <c r="AS253" s="12">
        <f>VLOOKUP($A253,Sheet1!$B$5:$AZ$428,43,FALSE)</f>
        <v>2268</v>
      </c>
      <c r="AT253" s="12">
        <f>VLOOKUP($A253,Sheet1!$B$5:$AZ$428,44,FALSE)</f>
        <v>920</v>
      </c>
      <c r="AU253" s="12">
        <f>VLOOKUP($A253,Sheet1!$B$5:$AZ$428,45,FALSE)</f>
        <v>10581</v>
      </c>
      <c r="AV253" s="12">
        <f>VLOOKUP($A253,Sheet1!$B$5:$AZ$428,46,FALSE)</f>
        <v>12165</v>
      </c>
      <c r="AW253" s="12">
        <f>VLOOKUP($A253,Sheet1!$B$5:$AZ$428,47,FALSE)</f>
        <v>256622</v>
      </c>
      <c r="AX253" s="12">
        <f>VLOOKUP($A253,Sheet1!$B$5:$AZ$428,48,FALSE)</f>
        <v>2020</v>
      </c>
      <c r="AY253" s="12">
        <f>VLOOKUP($A253,Sheet1!$B$5:$AZ$428,49,FALSE)</f>
        <v>722</v>
      </c>
      <c r="AZ253" s="12">
        <f>VLOOKUP($A253,Sheet1!$B$5:$AZ$428,50,FALSE)</f>
        <v>9754</v>
      </c>
      <c r="BA253" s="12">
        <f>VLOOKUP($A253,Sheet1!$B$5:$AZ$428,51,FALSE)</f>
        <v>11221</v>
      </c>
      <c r="BB253" s="12">
        <f>VLOOKUP($A253,Sheet1!$B$5:$BB$428,BB$4,FALSE)</f>
        <v>0</v>
      </c>
      <c r="BC253" s="12">
        <f>VLOOKUP($A253,Sheet1!$B$5:$BB$428,BC$4,FALSE)</f>
        <v>0</v>
      </c>
      <c r="BD253" s="12" t="e">
        <f>VLOOKUP($A253,Sheet1!$B$5:$BB$428,BD$4,FALSE)</f>
        <v>#REF!</v>
      </c>
      <c r="BE253" s="12" t="e">
        <f>VLOOKUP($A253,Sheet1!$B$5:$BB$428,BE$4,FALSE)</f>
        <v>#REF!</v>
      </c>
      <c r="BF253" s="12" t="e">
        <f>VLOOKUP($A253,Sheet1!$B$5:$BB$428,BF$4,FALSE)</f>
        <v>#REF!</v>
      </c>
      <c r="BG253" s="12" t="e">
        <f>VLOOKUP($A253,Sheet1!$B$5:$BB$428,BG$4,FALSE)</f>
        <v>#REF!</v>
      </c>
      <c r="BH253" s="12" t="e">
        <f>VLOOKUP($A253,Sheet1!$B$5:$BB$428,BH$4,FALSE)</f>
        <v>#REF!</v>
      </c>
      <c r="BI253" s="12" t="e">
        <f>VLOOKUP($A253,Sheet1!$B$5:$BB$428,BI$4,FALSE)</f>
        <v>#REF!</v>
      </c>
      <c r="BJ253" s="12" t="e">
        <f>VLOOKUP($A253,Sheet1!$B$5:$BB$428,BJ$4,FALSE)</f>
        <v>#REF!</v>
      </c>
      <c r="BK253" s="12" t="e">
        <f>VLOOKUP($A253,Sheet1!$B$5:$BB$428,BK$4,FALSE)</f>
        <v>#REF!</v>
      </c>
      <c r="BL253" s="12" t="e">
        <f>VLOOKUP($A253,Sheet1!$B$5:$BB$428,BL$4,FALSE)</f>
        <v>#REF!</v>
      </c>
      <c r="BM253" s="12" t="e">
        <f>VLOOKUP($A253,Sheet1!$B$5:$BB$428,BM$4,FALSE)</f>
        <v>#REF!</v>
      </c>
      <c r="BN253" s="12" t="e">
        <f>VLOOKUP($A253,Sheet1!$B$5:$BB$428,BN$4,FALSE)</f>
        <v>#REF!</v>
      </c>
      <c r="BO253" s="12" t="e">
        <f>VLOOKUP($A253,Sheet1!$B$5:$BB$428,BO$4,FALSE)</f>
        <v>#REF!</v>
      </c>
      <c r="BP253" s="12" t="e">
        <f>VLOOKUP($A253,Sheet1!$B$5:$BB$428,BP$4,FALSE)</f>
        <v>#REF!</v>
      </c>
      <c r="BQ253" s="12" t="e">
        <f>VLOOKUP($A253,Sheet1!$B$5:$BB$428,BQ$4,FALSE)</f>
        <v>#REF!</v>
      </c>
      <c r="BR253" s="12" t="e">
        <f>VLOOKUP($A253,Sheet1!$B$5:$BB$428,BR$4,FALSE)</f>
        <v>#REF!</v>
      </c>
      <c r="BS253" s="12" t="e">
        <f>VLOOKUP($A253,Sheet1!$B$5:$BB$428,BS$4,FALSE)</f>
        <v>#REF!</v>
      </c>
      <c r="BT253" s="12" t="e">
        <f>VLOOKUP($A253,Sheet1!$B$5:$BB$428,BT$4,FALSE)</f>
        <v>#REF!</v>
      </c>
      <c r="BU253" s="12" t="e">
        <f>VLOOKUP($A253,Sheet1!$B$5:$BB$428,BU$4,FALSE)</f>
        <v>#REF!</v>
      </c>
    </row>
    <row r="254" spans="1:73" x14ac:dyDescent="0.3">
      <c r="A254" t="s">
        <v>680</v>
      </c>
      <c r="B254" t="str">
        <f>VLOOKUP(A254,classifications!A$3:C$336,3,FALSE)</f>
        <v>Predominantly Rural</v>
      </c>
      <c r="D254" s="12">
        <f>VLOOKUP($A254,Sheet1!$B$5:$AZ$428,2,FALSE)</f>
        <v>120824</v>
      </c>
      <c r="E254" s="12">
        <f>VLOOKUP($A254,Sheet1!$B$5:$AZ$428,3,FALSE)</f>
        <v>570</v>
      </c>
      <c r="F254" s="12">
        <f>VLOOKUP($A254,Sheet1!$B$5:$AZ$428,4,FALSE)</f>
        <v>459</v>
      </c>
      <c r="G254" s="12">
        <f>VLOOKUP($A254,Sheet1!$B$5:$AZ$428,5,FALSE)</f>
        <v>6175</v>
      </c>
      <c r="H254" s="12">
        <f>VLOOKUP($A254,Sheet1!$B$5:$AZ$428,6,FALSE)</f>
        <v>5372</v>
      </c>
      <c r="I254" s="12">
        <f>VLOOKUP($A254,Sheet1!$B$5:$AZ$428,7,FALSE)</f>
        <v>120794</v>
      </c>
      <c r="J254" s="12">
        <f>VLOOKUP($A254,Sheet1!$B$5:$AZ$428,8,FALSE)</f>
        <v>714</v>
      </c>
      <c r="K254" s="12">
        <f>VLOOKUP($A254,Sheet1!$B$5:$AZ$428,9,FALSE)</f>
        <v>500</v>
      </c>
      <c r="L254" s="12">
        <f>VLOOKUP($A254,Sheet1!$B$5:$AZ$428,10,FALSE)</f>
        <v>5873</v>
      </c>
      <c r="M254" s="12">
        <f>VLOOKUP($A254,Sheet1!$B$5:$AZ$428,11,FALSE)</f>
        <v>6117</v>
      </c>
      <c r="N254" s="12">
        <f>VLOOKUP($A254,Sheet1!$B$5:$AZ$428,12,FALSE)</f>
        <v>121253</v>
      </c>
      <c r="O254" s="12">
        <f>VLOOKUP($A254,Sheet1!$B$5:$AZ$428,13,FALSE)</f>
        <v>583</v>
      </c>
      <c r="P254" s="12">
        <f>VLOOKUP($A254,Sheet1!$B$5:$AZ$428,14,FALSE)</f>
        <v>392</v>
      </c>
      <c r="Q254" s="12">
        <f>VLOOKUP($A254,Sheet1!$B$5:$AZ$428,15,FALSE)</f>
        <v>5878</v>
      </c>
      <c r="R254" s="12">
        <f>VLOOKUP($A254,Sheet1!$B$5:$AZ$428,16,FALSE)</f>
        <v>5562</v>
      </c>
      <c r="S254" s="12">
        <f>VLOOKUP($A254,Sheet1!$B$5:$AZ$428,17,FALSE)</f>
        <v>121779</v>
      </c>
      <c r="T254" s="12">
        <f>VLOOKUP($A254,Sheet1!$B$5:$AZ$428,18,FALSE)</f>
        <v>713</v>
      </c>
      <c r="U254" s="12">
        <f>VLOOKUP($A254,Sheet1!$B$5:$AZ$428,19,FALSE)</f>
        <v>376</v>
      </c>
      <c r="V254" s="12">
        <f>VLOOKUP($A254,Sheet1!$B$5:$AZ$428,20,FALSE)</f>
        <v>6276</v>
      </c>
      <c r="W254" s="12">
        <f>VLOOKUP($A254,Sheet1!$B$5:$AZ$428,21,FALSE)</f>
        <v>5889</v>
      </c>
      <c r="X254" s="12">
        <f>VLOOKUP($A254,Sheet1!$B$5:$AZ$428,22,FALSE)</f>
        <v>122438</v>
      </c>
      <c r="Y254" s="12">
        <f>VLOOKUP($A254,Sheet1!$B$5:$AZ$428,23,FALSE)</f>
        <v>755</v>
      </c>
      <c r="Z254" s="12">
        <f>VLOOKUP($A254,Sheet1!$B$5:$AZ$428,24,FALSE)</f>
        <v>381</v>
      </c>
      <c r="AA254" s="12">
        <f>VLOOKUP($A254,Sheet1!$B$5:$AZ$428,25,FALSE)</f>
        <v>6399</v>
      </c>
      <c r="AB254" s="12">
        <f>VLOOKUP($A254,Sheet1!$B$5:$AZ$428,26,FALSE)</f>
        <v>5755</v>
      </c>
      <c r="AC254" s="12">
        <f>VLOOKUP($A254,Sheet1!$B$5:$AZ$428,27,FALSE)</f>
        <v>123345</v>
      </c>
      <c r="AD254" s="12">
        <f>VLOOKUP($A254,Sheet1!$B$5:$AZ$428,28,FALSE)</f>
        <v>775</v>
      </c>
      <c r="AE254" s="12">
        <f>VLOOKUP($A254,Sheet1!$B$5:$AZ$428,29,FALSE)</f>
        <v>370</v>
      </c>
      <c r="AF254" s="12">
        <f>VLOOKUP($A254,Sheet1!$B$5:$AZ$428,30,FALSE)</f>
        <v>6470</v>
      </c>
      <c r="AG254" s="12">
        <f>VLOOKUP($A254,Sheet1!$B$5:$AZ$428,31,FALSE)</f>
        <v>5797</v>
      </c>
      <c r="AH254" s="12">
        <f>VLOOKUP($A254,Sheet1!$B$5:$AZ$428,32,FALSE)</f>
        <v>125202</v>
      </c>
      <c r="AI254" s="12">
        <f>VLOOKUP($A254,Sheet1!$B$5:$AZ$428,33,FALSE)</f>
        <v>687</v>
      </c>
      <c r="AJ254" s="12">
        <f>VLOOKUP($A254,Sheet1!$B$5:$AZ$428,34,FALSE)</f>
        <v>307</v>
      </c>
      <c r="AK254" s="12">
        <f>VLOOKUP($A254,Sheet1!$B$5:$AZ$428,35,FALSE)</f>
        <v>8355</v>
      </c>
      <c r="AL254" s="12">
        <f>VLOOKUP($A254,Sheet1!$B$5:$AZ$428,36,FALSE)</f>
        <v>6630</v>
      </c>
      <c r="AM254" s="12">
        <f>VLOOKUP($A254,Sheet1!$B$5:$AZ$428,37,FALSE)</f>
        <v>127580</v>
      </c>
      <c r="AN254" s="12">
        <f>VLOOKUP($A254,Sheet1!$B$5:$AZ$428,38,FALSE)</f>
        <v>724</v>
      </c>
      <c r="AO254" s="12">
        <f>VLOOKUP($A254,Sheet1!$B$5:$AZ$428,39,FALSE)</f>
        <v>436</v>
      </c>
      <c r="AP254" s="12">
        <f>VLOOKUP($A254,Sheet1!$B$5:$AZ$428,40,FALSE)</f>
        <v>8863</v>
      </c>
      <c r="AQ254" s="12">
        <f>VLOOKUP($A254,Sheet1!$B$5:$AZ$428,41,FALSE)</f>
        <v>6419</v>
      </c>
      <c r="AR254" s="12">
        <f>VLOOKUP($A254,Sheet1!$B$5:$AZ$428,42,FALSE)</f>
        <v>130098</v>
      </c>
      <c r="AS254" s="12">
        <f>VLOOKUP($A254,Sheet1!$B$5:$AZ$428,43,FALSE)</f>
        <v>622</v>
      </c>
      <c r="AT254" s="12">
        <f>VLOOKUP($A254,Sheet1!$B$5:$AZ$428,44,FALSE)</f>
        <v>428</v>
      </c>
      <c r="AU254" s="12">
        <f>VLOOKUP($A254,Sheet1!$B$5:$AZ$428,45,FALSE)</f>
        <v>8973</v>
      </c>
      <c r="AV254" s="12">
        <f>VLOOKUP($A254,Sheet1!$B$5:$AZ$428,46,FALSE)</f>
        <v>6431</v>
      </c>
      <c r="AW254" s="12">
        <f>VLOOKUP($A254,Sheet1!$B$5:$AZ$428,47,FALSE)</f>
        <v>132402</v>
      </c>
      <c r="AX254" s="12">
        <f>VLOOKUP($A254,Sheet1!$B$5:$AZ$428,48,FALSE)</f>
        <v>571</v>
      </c>
      <c r="AY254" s="12">
        <f>VLOOKUP($A254,Sheet1!$B$5:$AZ$428,49,FALSE)</f>
        <v>294</v>
      </c>
      <c r="AZ254" s="12">
        <f>VLOOKUP($A254,Sheet1!$B$5:$AZ$428,50,FALSE)</f>
        <v>7933</v>
      </c>
      <c r="BA254" s="12">
        <f>VLOOKUP($A254,Sheet1!$B$5:$AZ$428,51,FALSE)</f>
        <v>5478</v>
      </c>
      <c r="BB254" s="12">
        <f>VLOOKUP($A254,Sheet1!$B$5:$BB$428,BB$4,FALSE)</f>
        <v>0</v>
      </c>
      <c r="BC254" s="12">
        <f>VLOOKUP($A254,Sheet1!$B$5:$BB$428,BC$4,FALSE)</f>
        <v>0</v>
      </c>
      <c r="BD254" s="12" t="e">
        <f>VLOOKUP($A254,Sheet1!$B$5:$BB$428,BD$4,FALSE)</f>
        <v>#REF!</v>
      </c>
      <c r="BE254" s="12" t="e">
        <f>VLOOKUP($A254,Sheet1!$B$5:$BB$428,BE$4,FALSE)</f>
        <v>#REF!</v>
      </c>
      <c r="BF254" s="12" t="e">
        <f>VLOOKUP($A254,Sheet1!$B$5:$BB$428,BF$4,FALSE)</f>
        <v>#REF!</v>
      </c>
      <c r="BG254" s="12" t="e">
        <f>VLOOKUP($A254,Sheet1!$B$5:$BB$428,BG$4,FALSE)</f>
        <v>#REF!</v>
      </c>
      <c r="BH254" s="12" t="e">
        <f>VLOOKUP($A254,Sheet1!$B$5:$BB$428,BH$4,FALSE)</f>
        <v>#REF!</v>
      </c>
      <c r="BI254" s="12" t="e">
        <f>VLOOKUP($A254,Sheet1!$B$5:$BB$428,BI$4,FALSE)</f>
        <v>#REF!</v>
      </c>
      <c r="BJ254" s="12" t="e">
        <f>VLOOKUP($A254,Sheet1!$B$5:$BB$428,BJ$4,FALSE)</f>
        <v>#REF!</v>
      </c>
      <c r="BK254" s="12" t="e">
        <f>VLOOKUP($A254,Sheet1!$B$5:$BB$428,BK$4,FALSE)</f>
        <v>#REF!</v>
      </c>
      <c r="BL254" s="12" t="e">
        <f>VLOOKUP($A254,Sheet1!$B$5:$BB$428,BL$4,FALSE)</f>
        <v>#REF!</v>
      </c>
      <c r="BM254" s="12" t="e">
        <f>VLOOKUP($A254,Sheet1!$B$5:$BB$428,BM$4,FALSE)</f>
        <v>#REF!</v>
      </c>
      <c r="BN254" s="12" t="e">
        <f>VLOOKUP($A254,Sheet1!$B$5:$BB$428,BN$4,FALSE)</f>
        <v>#REF!</v>
      </c>
      <c r="BO254" s="12" t="e">
        <f>VLOOKUP($A254,Sheet1!$B$5:$BB$428,BO$4,FALSE)</f>
        <v>#REF!</v>
      </c>
      <c r="BP254" s="12" t="e">
        <f>VLOOKUP($A254,Sheet1!$B$5:$BB$428,BP$4,FALSE)</f>
        <v>#REF!</v>
      </c>
      <c r="BQ254" s="12" t="e">
        <f>VLOOKUP($A254,Sheet1!$B$5:$BB$428,BQ$4,FALSE)</f>
        <v>#REF!</v>
      </c>
      <c r="BR254" s="12" t="e">
        <f>VLOOKUP($A254,Sheet1!$B$5:$BB$428,BR$4,FALSE)</f>
        <v>#REF!</v>
      </c>
      <c r="BS254" s="12" t="e">
        <f>VLOOKUP($A254,Sheet1!$B$5:$BB$428,BS$4,FALSE)</f>
        <v>#REF!</v>
      </c>
      <c r="BT254" s="12" t="e">
        <f>VLOOKUP($A254,Sheet1!$B$5:$BB$428,BT$4,FALSE)</f>
        <v>#REF!</v>
      </c>
      <c r="BU254" s="12" t="e">
        <f>VLOOKUP($A254,Sheet1!$B$5:$BB$428,BU$4,FALSE)</f>
        <v>#REF!</v>
      </c>
    </row>
    <row r="255" spans="1:73" x14ac:dyDescent="0.3">
      <c r="A255" t="s">
        <v>682</v>
      </c>
      <c r="B255" t="str">
        <f>VLOOKUP(A255,classifications!A$3:C$336,3,FALSE)</f>
        <v>Urban with Significant Rural</v>
      </c>
      <c r="D255" s="12">
        <f>VLOOKUP($A255,Sheet1!$B$5:$AZ$428,2,FALSE)</f>
        <v>113074</v>
      </c>
      <c r="E255" s="12">
        <f>VLOOKUP($A255,Sheet1!$B$5:$AZ$428,3,FALSE)</f>
        <v>366</v>
      </c>
      <c r="F255" s="12">
        <f>VLOOKUP($A255,Sheet1!$B$5:$AZ$428,4,FALSE)</f>
        <v>229</v>
      </c>
      <c r="G255" s="12">
        <f>VLOOKUP($A255,Sheet1!$B$5:$AZ$428,5,FALSE)</f>
        <v>5149</v>
      </c>
      <c r="H255" s="12">
        <f>VLOOKUP($A255,Sheet1!$B$5:$AZ$428,6,FALSE)</f>
        <v>4729</v>
      </c>
      <c r="I255" s="12">
        <f>VLOOKUP($A255,Sheet1!$B$5:$AZ$428,7,FALSE)</f>
        <v>113407</v>
      </c>
      <c r="J255" s="12">
        <f>VLOOKUP($A255,Sheet1!$B$5:$AZ$428,8,FALSE)</f>
        <v>323</v>
      </c>
      <c r="K255" s="12">
        <f>VLOOKUP($A255,Sheet1!$B$5:$AZ$428,9,FALSE)</f>
        <v>185</v>
      </c>
      <c r="L255" s="12">
        <f>VLOOKUP($A255,Sheet1!$B$5:$AZ$428,10,FALSE)</f>
        <v>5003</v>
      </c>
      <c r="M255" s="12">
        <f>VLOOKUP($A255,Sheet1!$B$5:$AZ$428,11,FALSE)</f>
        <v>4857</v>
      </c>
      <c r="N255" s="12">
        <f>VLOOKUP($A255,Sheet1!$B$5:$AZ$428,12,FALSE)</f>
        <v>114094</v>
      </c>
      <c r="O255" s="12">
        <f>VLOOKUP($A255,Sheet1!$B$5:$AZ$428,13,FALSE)</f>
        <v>254</v>
      </c>
      <c r="P255" s="12">
        <f>VLOOKUP($A255,Sheet1!$B$5:$AZ$428,14,FALSE)</f>
        <v>157</v>
      </c>
      <c r="Q255" s="12">
        <f>VLOOKUP($A255,Sheet1!$B$5:$AZ$428,15,FALSE)</f>
        <v>5447</v>
      </c>
      <c r="R255" s="12">
        <f>VLOOKUP($A255,Sheet1!$B$5:$AZ$428,16,FALSE)</f>
        <v>4694</v>
      </c>
      <c r="S255" s="12">
        <f>VLOOKUP($A255,Sheet1!$B$5:$AZ$428,17,FALSE)</f>
        <v>115274</v>
      </c>
      <c r="T255" s="12">
        <f>VLOOKUP($A255,Sheet1!$B$5:$AZ$428,18,FALSE)</f>
        <v>325</v>
      </c>
      <c r="U255" s="12">
        <f>VLOOKUP($A255,Sheet1!$B$5:$AZ$428,19,FALSE)</f>
        <v>222</v>
      </c>
      <c r="V255" s="12">
        <f>VLOOKUP($A255,Sheet1!$B$5:$AZ$428,20,FALSE)</f>
        <v>6061</v>
      </c>
      <c r="W255" s="12">
        <f>VLOOKUP($A255,Sheet1!$B$5:$AZ$428,21,FALSE)</f>
        <v>4808</v>
      </c>
      <c r="X255" s="12">
        <f>VLOOKUP($A255,Sheet1!$B$5:$AZ$428,22,FALSE)</f>
        <v>116774</v>
      </c>
      <c r="Y255" s="12">
        <f>VLOOKUP($A255,Sheet1!$B$5:$AZ$428,23,FALSE)</f>
        <v>319</v>
      </c>
      <c r="Z255" s="12">
        <f>VLOOKUP($A255,Sheet1!$B$5:$AZ$428,24,FALSE)</f>
        <v>261</v>
      </c>
      <c r="AA255" s="12">
        <f>VLOOKUP($A255,Sheet1!$B$5:$AZ$428,25,FALSE)</f>
        <v>6258</v>
      </c>
      <c r="AB255" s="12">
        <f>VLOOKUP($A255,Sheet1!$B$5:$AZ$428,26,FALSE)</f>
        <v>4710</v>
      </c>
      <c r="AC255" s="12">
        <f>VLOOKUP($A255,Sheet1!$B$5:$AZ$428,27,FALSE)</f>
        <v>117472</v>
      </c>
      <c r="AD255" s="12">
        <f>VLOOKUP($A255,Sheet1!$B$5:$AZ$428,28,FALSE)</f>
        <v>307</v>
      </c>
      <c r="AE255" s="12">
        <f>VLOOKUP($A255,Sheet1!$B$5:$AZ$428,29,FALSE)</f>
        <v>256</v>
      </c>
      <c r="AF255" s="12">
        <f>VLOOKUP($A255,Sheet1!$B$5:$AZ$428,30,FALSE)</f>
        <v>5781</v>
      </c>
      <c r="AG255" s="12">
        <f>VLOOKUP($A255,Sheet1!$B$5:$AZ$428,31,FALSE)</f>
        <v>5059</v>
      </c>
      <c r="AH255" s="12">
        <f>VLOOKUP($A255,Sheet1!$B$5:$AZ$428,32,FALSE)</f>
        <v>118130</v>
      </c>
      <c r="AI255" s="12">
        <f>VLOOKUP($A255,Sheet1!$B$5:$AZ$428,33,FALSE)</f>
        <v>305</v>
      </c>
      <c r="AJ255" s="12">
        <f>VLOOKUP($A255,Sheet1!$B$5:$AZ$428,34,FALSE)</f>
        <v>236</v>
      </c>
      <c r="AK255" s="12">
        <f>VLOOKUP($A255,Sheet1!$B$5:$AZ$428,35,FALSE)</f>
        <v>6278</v>
      </c>
      <c r="AL255" s="12">
        <f>VLOOKUP($A255,Sheet1!$B$5:$AZ$428,36,FALSE)</f>
        <v>5471</v>
      </c>
      <c r="AM255" s="12">
        <f>VLOOKUP($A255,Sheet1!$B$5:$AZ$428,37,FALSE)</f>
        <v>119019</v>
      </c>
      <c r="AN255" s="12">
        <f>VLOOKUP($A255,Sheet1!$B$5:$AZ$428,38,FALSE)</f>
        <v>363</v>
      </c>
      <c r="AO255" s="12">
        <f>VLOOKUP($A255,Sheet1!$B$5:$AZ$428,39,FALSE)</f>
        <v>212</v>
      </c>
      <c r="AP255" s="12">
        <f>VLOOKUP($A255,Sheet1!$B$5:$AZ$428,40,FALSE)</f>
        <v>6492</v>
      </c>
      <c r="AQ255" s="12">
        <f>VLOOKUP($A255,Sheet1!$B$5:$AZ$428,41,FALSE)</f>
        <v>5569</v>
      </c>
      <c r="AR255" s="12">
        <f>VLOOKUP($A255,Sheet1!$B$5:$AZ$428,42,FALSE)</f>
        <v>119964</v>
      </c>
      <c r="AS255" s="12">
        <f>VLOOKUP($A255,Sheet1!$B$5:$AZ$428,43,FALSE)</f>
        <v>318</v>
      </c>
      <c r="AT255" s="12">
        <f>VLOOKUP($A255,Sheet1!$B$5:$AZ$428,44,FALSE)</f>
        <v>258</v>
      </c>
      <c r="AU255" s="12">
        <f>VLOOKUP($A255,Sheet1!$B$5:$AZ$428,45,FALSE)</f>
        <v>6724</v>
      </c>
      <c r="AV255" s="12">
        <f>VLOOKUP($A255,Sheet1!$B$5:$AZ$428,46,FALSE)</f>
        <v>5694</v>
      </c>
      <c r="AW255" s="12">
        <f>VLOOKUP($A255,Sheet1!$B$5:$AZ$428,47,FALSE)</f>
        <v>120903</v>
      </c>
      <c r="AX255" s="12">
        <f>VLOOKUP($A255,Sheet1!$B$5:$AZ$428,48,FALSE)</f>
        <v>291</v>
      </c>
      <c r="AY255" s="12">
        <f>VLOOKUP($A255,Sheet1!$B$5:$AZ$428,49,FALSE)</f>
        <v>183</v>
      </c>
      <c r="AZ255" s="12">
        <f>VLOOKUP($A255,Sheet1!$B$5:$AZ$428,50,FALSE)</f>
        <v>6126</v>
      </c>
      <c r="BA255" s="12">
        <f>VLOOKUP($A255,Sheet1!$B$5:$AZ$428,51,FALSE)</f>
        <v>5011</v>
      </c>
      <c r="BB255" s="12">
        <f>VLOOKUP($A255,Sheet1!$B$5:$BB$428,BB$4,FALSE)</f>
        <v>0</v>
      </c>
      <c r="BC255" s="12">
        <f>VLOOKUP($A255,Sheet1!$B$5:$BB$428,BC$4,FALSE)</f>
        <v>0</v>
      </c>
      <c r="BD255" s="12" t="e">
        <f>VLOOKUP($A255,Sheet1!$B$5:$BB$428,BD$4,FALSE)</f>
        <v>#REF!</v>
      </c>
      <c r="BE255" s="12" t="e">
        <f>VLOOKUP($A255,Sheet1!$B$5:$BB$428,BE$4,FALSE)</f>
        <v>#REF!</v>
      </c>
      <c r="BF255" s="12" t="e">
        <f>VLOOKUP($A255,Sheet1!$B$5:$BB$428,BF$4,FALSE)</f>
        <v>#REF!</v>
      </c>
      <c r="BG255" s="12" t="e">
        <f>VLOOKUP($A255,Sheet1!$B$5:$BB$428,BG$4,FALSE)</f>
        <v>#REF!</v>
      </c>
      <c r="BH255" s="12" t="e">
        <f>VLOOKUP($A255,Sheet1!$B$5:$BB$428,BH$4,FALSE)</f>
        <v>#REF!</v>
      </c>
      <c r="BI255" s="12" t="e">
        <f>VLOOKUP($A255,Sheet1!$B$5:$BB$428,BI$4,FALSE)</f>
        <v>#REF!</v>
      </c>
      <c r="BJ255" s="12" t="e">
        <f>VLOOKUP($A255,Sheet1!$B$5:$BB$428,BJ$4,FALSE)</f>
        <v>#REF!</v>
      </c>
      <c r="BK255" s="12" t="e">
        <f>VLOOKUP($A255,Sheet1!$B$5:$BB$428,BK$4,FALSE)</f>
        <v>#REF!</v>
      </c>
      <c r="BL255" s="12" t="e">
        <f>VLOOKUP($A255,Sheet1!$B$5:$BB$428,BL$4,FALSE)</f>
        <v>#REF!</v>
      </c>
      <c r="BM255" s="12" t="e">
        <f>VLOOKUP($A255,Sheet1!$B$5:$BB$428,BM$4,FALSE)</f>
        <v>#REF!</v>
      </c>
      <c r="BN255" s="12" t="e">
        <f>VLOOKUP($A255,Sheet1!$B$5:$BB$428,BN$4,FALSE)</f>
        <v>#REF!</v>
      </c>
      <c r="BO255" s="12" t="e">
        <f>VLOOKUP($A255,Sheet1!$B$5:$BB$428,BO$4,FALSE)</f>
        <v>#REF!</v>
      </c>
      <c r="BP255" s="12" t="e">
        <f>VLOOKUP($A255,Sheet1!$B$5:$BB$428,BP$4,FALSE)</f>
        <v>#REF!</v>
      </c>
      <c r="BQ255" s="12" t="e">
        <f>VLOOKUP($A255,Sheet1!$B$5:$BB$428,BQ$4,FALSE)</f>
        <v>#REF!</v>
      </c>
      <c r="BR255" s="12" t="e">
        <f>VLOOKUP($A255,Sheet1!$B$5:$BB$428,BR$4,FALSE)</f>
        <v>#REF!</v>
      </c>
      <c r="BS255" s="12" t="e">
        <f>VLOOKUP($A255,Sheet1!$B$5:$BB$428,BS$4,FALSE)</f>
        <v>#REF!</v>
      </c>
      <c r="BT255" s="12" t="e">
        <f>VLOOKUP($A255,Sheet1!$B$5:$BB$428,BT$4,FALSE)</f>
        <v>#REF!</v>
      </c>
      <c r="BU255" s="12" t="e">
        <f>VLOOKUP($A255,Sheet1!$B$5:$BB$428,BU$4,FALSE)</f>
        <v>#REF!</v>
      </c>
    </row>
    <row r="256" spans="1:73" x14ac:dyDescent="0.3">
      <c r="A256" t="s">
        <v>685</v>
      </c>
      <c r="B256" t="str">
        <f>VLOOKUP(A256,classifications!A$3:C$336,3,FALSE)</f>
        <v>Predominantly Urban</v>
      </c>
      <c r="D256" s="12">
        <f>VLOOKUP($A256,Sheet1!$B$5:$AZ$428,2,FALSE)</f>
        <v>275330</v>
      </c>
      <c r="E256" s="12">
        <f>VLOOKUP($A256,Sheet1!$B$5:$AZ$428,3,FALSE)</f>
        <v>1690</v>
      </c>
      <c r="F256" s="12">
        <f>VLOOKUP($A256,Sheet1!$B$5:$AZ$428,4,FALSE)</f>
        <v>538</v>
      </c>
      <c r="G256" s="12">
        <f>VLOOKUP($A256,Sheet1!$B$5:$AZ$428,5,FALSE)</f>
        <v>6148</v>
      </c>
      <c r="H256" s="12">
        <f>VLOOKUP($A256,Sheet1!$B$5:$AZ$428,6,FALSE)</f>
        <v>7367</v>
      </c>
      <c r="I256" s="12">
        <f>VLOOKUP($A256,Sheet1!$B$5:$AZ$428,7,FALSE)</f>
        <v>275764</v>
      </c>
      <c r="J256" s="12">
        <f>VLOOKUP($A256,Sheet1!$B$5:$AZ$428,8,FALSE)</f>
        <v>1345</v>
      </c>
      <c r="K256" s="12">
        <f>VLOOKUP($A256,Sheet1!$B$5:$AZ$428,9,FALSE)</f>
        <v>646</v>
      </c>
      <c r="L256" s="12">
        <f>VLOOKUP($A256,Sheet1!$B$5:$AZ$428,10,FALSE)</f>
        <v>6651</v>
      </c>
      <c r="M256" s="12">
        <f>VLOOKUP($A256,Sheet1!$B$5:$AZ$428,11,FALSE)</f>
        <v>7401</v>
      </c>
      <c r="N256" s="12">
        <f>VLOOKUP($A256,Sheet1!$B$5:$AZ$428,12,FALSE)</f>
        <v>276089</v>
      </c>
      <c r="O256" s="12">
        <f>VLOOKUP($A256,Sheet1!$B$5:$AZ$428,13,FALSE)</f>
        <v>1614</v>
      </c>
      <c r="P256" s="12">
        <f>VLOOKUP($A256,Sheet1!$B$5:$AZ$428,14,FALSE)</f>
        <v>506</v>
      </c>
      <c r="Q256" s="12">
        <f>VLOOKUP($A256,Sheet1!$B$5:$AZ$428,15,FALSE)</f>
        <v>6504</v>
      </c>
      <c r="R256" s="12">
        <f>VLOOKUP($A256,Sheet1!$B$5:$AZ$428,16,FALSE)</f>
        <v>7390</v>
      </c>
      <c r="S256" s="12">
        <f>VLOOKUP($A256,Sheet1!$B$5:$AZ$428,17,FALSE)</f>
        <v>276782</v>
      </c>
      <c r="T256" s="12">
        <f>VLOOKUP($A256,Sheet1!$B$5:$AZ$428,18,FALSE)</f>
        <v>1795</v>
      </c>
      <c r="U256" s="12">
        <f>VLOOKUP($A256,Sheet1!$B$5:$AZ$428,19,FALSE)</f>
        <v>766</v>
      </c>
      <c r="V256" s="12">
        <f>VLOOKUP($A256,Sheet1!$B$5:$AZ$428,20,FALSE)</f>
        <v>6772</v>
      </c>
      <c r="W256" s="12">
        <f>VLOOKUP($A256,Sheet1!$B$5:$AZ$428,21,FALSE)</f>
        <v>7248</v>
      </c>
      <c r="X256" s="12">
        <f>VLOOKUP($A256,Sheet1!$B$5:$AZ$428,22,FALSE)</f>
        <v>276813</v>
      </c>
      <c r="Y256" s="12">
        <f>VLOOKUP($A256,Sheet1!$B$5:$AZ$428,23,FALSE)</f>
        <v>1620</v>
      </c>
      <c r="Z256" s="12">
        <f>VLOOKUP($A256,Sheet1!$B$5:$AZ$428,24,FALSE)</f>
        <v>728</v>
      </c>
      <c r="AA256" s="12">
        <f>VLOOKUP($A256,Sheet1!$B$5:$AZ$428,25,FALSE)</f>
        <v>6765</v>
      </c>
      <c r="AB256" s="12">
        <f>VLOOKUP($A256,Sheet1!$B$5:$AZ$428,26,FALSE)</f>
        <v>7395</v>
      </c>
      <c r="AC256" s="12">
        <f>VLOOKUP($A256,Sheet1!$B$5:$AZ$428,27,FALSE)</f>
        <v>277307</v>
      </c>
      <c r="AD256" s="12">
        <f>VLOOKUP($A256,Sheet1!$B$5:$AZ$428,28,FALSE)</f>
        <v>1358</v>
      </c>
      <c r="AE256" s="12">
        <f>VLOOKUP($A256,Sheet1!$B$5:$AZ$428,29,FALSE)</f>
        <v>487</v>
      </c>
      <c r="AF256" s="12">
        <f>VLOOKUP($A256,Sheet1!$B$5:$AZ$428,30,FALSE)</f>
        <v>6774</v>
      </c>
      <c r="AG256" s="12">
        <f>VLOOKUP($A256,Sheet1!$B$5:$AZ$428,31,FALSE)</f>
        <v>7155</v>
      </c>
      <c r="AH256" s="12">
        <f>VLOOKUP($A256,Sheet1!$B$5:$AZ$428,32,FALSE)</f>
        <v>277249</v>
      </c>
      <c r="AI256" s="12">
        <f>VLOOKUP($A256,Sheet1!$B$5:$AZ$428,33,FALSE)</f>
        <v>1447</v>
      </c>
      <c r="AJ256" s="12">
        <f>VLOOKUP($A256,Sheet1!$B$5:$AZ$428,34,FALSE)</f>
        <v>697</v>
      </c>
      <c r="AK256" s="12">
        <f>VLOOKUP($A256,Sheet1!$B$5:$AZ$428,35,FALSE)</f>
        <v>7303</v>
      </c>
      <c r="AL256" s="12">
        <f>VLOOKUP($A256,Sheet1!$B$5:$AZ$428,36,FALSE)</f>
        <v>8051</v>
      </c>
      <c r="AM256" s="12">
        <f>VLOOKUP($A256,Sheet1!$B$5:$AZ$428,37,FALSE)</f>
        <v>277417</v>
      </c>
      <c r="AN256" s="12">
        <f>VLOOKUP($A256,Sheet1!$B$5:$AZ$428,38,FALSE)</f>
        <v>1463</v>
      </c>
      <c r="AO256" s="12">
        <f>VLOOKUP($A256,Sheet1!$B$5:$AZ$428,39,FALSE)</f>
        <v>384</v>
      </c>
      <c r="AP256" s="12">
        <f>VLOOKUP($A256,Sheet1!$B$5:$AZ$428,40,FALSE)</f>
        <v>7421</v>
      </c>
      <c r="AQ256" s="12">
        <f>VLOOKUP($A256,Sheet1!$B$5:$AZ$428,41,FALSE)</f>
        <v>8143</v>
      </c>
      <c r="AR256" s="12">
        <f>VLOOKUP($A256,Sheet1!$B$5:$AZ$428,42,FALSE)</f>
        <v>277705</v>
      </c>
      <c r="AS256" s="12">
        <f>VLOOKUP($A256,Sheet1!$B$5:$AZ$428,43,FALSE)</f>
        <v>1558</v>
      </c>
      <c r="AT256" s="12">
        <f>VLOOKUP($A256,Sheet1!$B$5:$AZ$428,44,FALSE)</f>
        <v>487</v>
      </c>
      <c r="AU256" s="12">
        <f>VLOOKUP($A256,Sheet1!$B$5:$AZ$428,45,FALSE)</f>
        <v>7973</v>
      </c>
      <c r="AV256" s="12">
        <f>VLOOKUP($A256,Sheet1!$B$5:$AZ$428,46,FALSE)</f>
        <v>8484</v>
      </c>
      <c r="AW256" s="12">
        <f>VLOOKUP($A256,Sheet1!$B$5:$AZ$428,47,FALSE)</f>
        <v>277846</v>
      </c>
      <c r="AX256" s="12">
        <f>VLOOKUP($A256,Sheet1!$B$5:$AZ$428,48,FALSE)</f>
        <v>1728</v>
      </c>
      <c r="AY256" s="12">
        <f>VLOOKUP($A256,Sheet1!$B$5:$AZ$428,49,FALSE)</f>
        <v>395</v>
      </c>
      <c r="AZ256" s="12">
        <f>VLOOKUP($A256,Sheet1!$B$5:$AZ$428,50,FALSE)</f>
        <v>6817</v>
      </c>
      <c r="BA256" s="12">
        <f>VLOOKUP($A256,Sheet1!$B$5:$AZ$428,51,FALSE)</f>
        <v>7220</v>
      </c>
      <c r="BB256" s="12">
        <f>VLOOKUP($A256,Sheet1!$B$5:$BB$428,BB$4,FALSE)</f>
        <v>0</v>
      </c>
      <c r="BC256" s="12">
        <f>VLOOKUP($A256,Sheet1!$B$5:$BB$428,BC$4,FALSE)</f>
        <v>0</v>
      </c>
      <c r="BD256" s="12" t="e">
        <f>VLOOKUP($A256,Sheet1!$B$5:$BB$428,BD$4,FALSE)</f>
        <v>#REF!</v>
      </c>
      <c r="BE256" s="12" t="e">
        <f>VLOOKUP($A256,Sheet1!$B$5:$BB$428,BE$4,FALSE)</f>
        <v>#REF!</v>
      </c>
      <c r="BF256" s="12" t="e">
        <f>VLOOKUP($A256,Sheet1!$B$5:$BB$428,BF$4,FALSE)</f>
        <v>#REF!</v>
      </c>
      <c r="BG256" s="12" t="e">
        <f>VLOOKUP($A256,Sheet1!$B$5:$BB$428,BG$4,FALSE)</f>
        <v>#REF!</v>
      </c>
      <c r="BH256" s="12" t="e">
        <f>VLOOKUP($A256,Sheet1!$B$5:$BB$428,BH$4,FALSE)</f>
        <v>#REF!</v>
      </c>
      <c r="BI256" s="12" t="e">
        <f>VLOOKUP($A256,Sheet1!$B$5:$BB$428,BI$4,FALSE)</f>
        <v>#REF!</v>
      </c>
      <c r="BJ256" s="12" t="e">
        <f>VLOOKUP($A256,Sheet1!$B$5:$BB$428,BJ$4,FALSE)</f>
        <v>#REF!</v>
      </c>
      <c r="BK256" s="12" t="e">
        <f>VLOOKUP($A256,Sheet1!$B$5:$BB$428,BK$4,FALSE)</f>
        <v>#REF!</v>
      </c>
      <c r="BL256" s="12" t="e">
        <f>VLOOKUP($A256,Sheet1!$B$5:$BB$428,BL$4,FALSE)</f>
        <v>#REF!</v>
      </c>
      <c r="BM256" s="12" t="e">
        <f>VLOOKUP($A256,Sheet1!$B$5:$BB$428,BM$4,FALSE)</f>
        <v>#REF!</v>
      </c>
      <c r="BN256" s="12" t="e">
        <f>VLOOKUP($A256,Sheet1!$B$5:$BB$428,BN$4,FALSE)</f>
        <v>#REF!</v>
      </c>
      <c r="BO256" s="12" t="e">
        <f>VLOOKUP($A256,Sheet1!$B$5:$BB$428,BO$4,FALSE)</f>
        <v>#REF!</v>
      </c>
      <c r="BP256" s="12" t="e">
        <f>VLOOKUP($A256,Sheet1!$B$5:$BB$428,BP$4,FALSE)</f>
        <v>#REF!</v>
      </c>
      <c r="BQ256" s="12" t="e">
        <f>VLOOKUP($A256,Sheet1!$B$5:$BB$428,BQ$4,FALSE)</f>
        <v>#REF!</v>
      </c>
      <c r="BR256" s="12" t="e">
        <f>VLOOKUP($A256,Sheet1!$B$5:$BB$428,BR$4,FALSE)</f>
        <v>#REF!</v>
      </c>
      <c r="BS256" s="12" t="e">
        <f>VLOOKUP($A256,Sheet1!$B$5:$BB$428,BS$4,FALSE)</f>
        <v>#REF!</v>
      </c>
      <c r="BT256" s="12" t="e">
        <f>VLOOKUP($A256,Sheet1!$B$5:$BB$428,BT$4,FALSE)</f>
        <v>#REF!</v>
      </c>
      <c r="BU256" s="12" t="e">
        <f>VLOOKUP($A256,Sheet1!$B$5:$BB$428,BU$4,FALSE)</f>
        <v>#REF!</v>
      </c>
    </row>
    <row r="257" spans="1:73" x14ac:dyDescent="0.3">
      <c r="A257" t="s">
        <v>687</v>
      </c>
      <c r="B257" t="str">
        <f>VLOOKUP(A257,classifications!A$3:C$336,3,FALSE)</f>
        <v>Predominantly Urban</v>
      </c>
      <c r="D257" s="12">
        <f>VLOOKUP($A257,Sheet1!$B$5:$AZ$428,2,FALSE)</f>
        <v>86378</v>
      </c>
      <c r="E257" s="12">
        <f>VLOOKUP($A257,Sheet1!$B$5:$AZ$428,3,FALSE)</f>
        <v>474</v>
      </c>
      <c r="F257" s="12">
        <f>VLOOKUP($A257,Sheet1!$B$5:$AZ$428,4,FALSE)</f>
        <v>572</v>
      </c>
      <c r="G257" s="12">
        <f>VLOOKUP($A257,Sheet1!$B$5:$AZ$428,5,FALSE)</f>
        <v>4957</v>
      </c>
      <c r="H257" s="12">
        <f>VLOOKUP($A257,Sheet1!$B$5:$AZ$428,6,FALSE)</f>
        <v>4676</v>
      </c>
      <c r="I257" s="12">
        <f>VLOOKUP($A257,Sheet1!$B$5:$AZ$428,7,FALSE)</f>
        <v>86700</v>
      </c>
      <c r="J257" s="12">
        <f>VLOOKUP($A257,Sheet1!$B$5:$AZ$428,8,FALSE)</f>
        <v>373</v>
      </c>
      <c r="K257" s="12">
        <f>VLOOKUP($A257,Sheet1!$B$5:$AZ$428,9,FALSE)</f>
        <v>443</v>
      </c>
      <c r="L257" s="12">
        <f>VLOOKUP($A257,Sheet1!$B$5:$AZ$428,10,FALSE)</f>
        <v>5173</v>
      </c>
      <c r="M257" s="12">
        <f>VLOOKUP($A257,Sheet1!$B$5:$AZ$428,11,FALSE)</f>
        <v>5114</v>
      </c>
      <c r="N257" s="12">
        <f>VLOOKUP($A257,Sheet1!$B$5:$AZ$428,12,FALSE)</f>
        <v>87134</v>
      </c>
      <c r="O257" s="12">
        <f>VLOOKUP($A257,Sheet1!$B$5:$AZ$428,13,FALSE)</f>
        <v>333</v>
      </c>
      <c r="P257" s="12">
        <f>VLOOKUP($A257,Sheet1!$B$5:$AZ$428,14,FALSE)</f>
        <v>365</v>
      </c>
      <c r="Q257" s="12">
        <f>VLOOKUP($A257,Sheet1!$B$5:$AZ$428,15,FALSE)</f>
        <v>5197</v>
      </c>
      <c r="R257" s="12">
        <f>VLOOKUP($A257,Sheet1!$B$5:$AZ$428,16,FALSE)</f>
        <v>4945</v>
      </c>
      <c r="S257" s="12">
        <f>VLOOKUP($A257,Sheet1!$B$5:$AZ$428,17,FALSE)</f>
        <v>87814</v>
      </c>
      <c r="T257" s="12">
        <f>VLOOKUP($A257,Sheet1!$B$5:$AZ$428,18,FALSE)</f>
        <v>456</v>
      </c>
      <c r="U257" s="12">
        <f>VLOOKUP($A257,Sheet1!$B$5:$AZ$428,19,FALSE)</f>
        <v>286</v>
      </c>
      <c r="V257" s="12">
        <f>VLOOKUP($A257,Sheet1!$B$5:$AZ$428,20,FALSE)</f>
        <v>5489</v>
      </c>
      <c r="W257" s="12">
        <f>VLOOKUP($A257,Sheet1!$B$5:$AZ$428,21,FALSE)</f>
        <v>5137</v>
      </c>
      <c r="X257" s="12">
        <f>VLOOKUP($A257,Sheet1!$B$5:$AZ$428,22,FALSE)</f>
        <v>88385</v>
      </c>
      <c r="Y257" s="12">
        <f>VLOOKUP($A257,Sheet1!$B$5:$AZ$428,23,FALSE)</f>
        <v>483</v>
      </c>
      <c r="Z257" s="12">
        <f>VLOOKUP($A257,Sheet1!$B$5:$AZ$428,24,FALSE)</f>
        <v>326</v>
      </c>
      <c r="AA257" s="12">
        <f>VLOOKUP($A257,Sheet1!$B$5:$AZ$428,25,FALSE)</f>
        <v>5260</v>
      </c>
      <c r="AB257" s="12">
        <f>VLOOKUP($A257,Sheet1!$B$5:$AZ$428,26,FALSE)</f>
        <v>5146</v>
      </c>
      <c r="AC257" s="12">
        <f>VLOOKUP($A257,Sheet1!$B$5:$AZ$428,27,FALSE)</f>
        <v>88705</v>
      </c>
      <c r="AD257" s="12">
        <f>VLOOKUP($A257,Sheet1!$B$5:$AZ$428,28,FALSE)</f>
        <v>484</v>
      </c>
      <c r="AE257" s="12">
        <f>VLOOKUP($A257,Sheet1!$B$5:$AZ$428,29,FALSE)</f>
        <v>314</v>
      </c>
      <c r="AF257" s="12">
        <f>VLOOKUP($A257,Sheet1!$B$5:$AZ$428,30,FALSE)</f>
        <v>5222</v>
      </c>
      <c r="AG257" s="12">
        <f>VLOOKUP($A257,Sheet1!$B$5:$AZ$428,31,FALSE)</f>
        <v>5249</v>
      </c>
      <c r="AH257" s="12">
        <f>VLOOKUP($A257,Sheet1!$B$5:$AZ$428,32,FALSE)</f>
        <v>88765</v>
      </c>
      <c r="AI257" s="12">
        <f>VLOOKUP($A257,Sheet1!$B$5:$AZ$428,33,FALSE)</f>
        <v>444</v>
      </c>
      <c r="AJ257" s="12">
        <f>VLOOKUP($A257,Sheet1!$B$5:$AZ$428,34,FALSE)</f>
        <v>269</v>
      </c>
      <c r="AK257" s="12">
        <f>VLOOKUP($A257,Sheet1!$B$5:$AZ$428,35,FALSE)</f>
        <v>5845</v>
      </c>
      <c r="AL257" s="12">
        <f>VLOOKUP($A257,Sheet1!$B$5:$AZ$428,36,FALSE)</f>
        <v>5999</v>
      </c>
      <c r="AM257" s="12">
        <f>VLOOKUP($A257,Sheet1!$B$5:$AZ$428,37,FALSE)</f>
        <v>88874</v>
      </c>
      <c r="AN257" s="12">
        <f>VLOOKUP($A257,Sheet1!$B$5:$AZ$428,38,FALSE)</f>
        <v>467</v>
      </c>
      <c r="AO257" s="12">
        <f>VLOOKUP($A257,Sheet1!$B$5:$AZ$428,39,FALSE)</f>
        <v>294</v>
      </c>
      <c r="AP257" s="12">
        <f>VLOOKUP($A257,Sheet1!$B$5:$AZ$428,40,FALSE)</f>
        <v>6001</v>
      </c>
      <c r="AQ257" s="12">
        <f>VLOOKUP($A257,Sheet1!$B$5:$AZ$428,41,FALSE)</f>
        <v>6048</v>
      </c>
      <c r="AR257" s="12">
        <f>VLOOKUP($A257,Sheet1!$B$5:$AZ$428,42,FALSE)</f>
        <v>89305</v>
      </c>
      <c r="AS257" s="12">
        <f>VLOOKUP($A257,Sheet1!$B$5:$AZ$428,43,FALSE)</f>
        <v>436</v>
      </c>
      <c r="AT257" s="12">
        <f>VLOOKUP($A257,Sheet1!$B$5:$AZ$428,44,FALSE)</f>
        <v>341</v>
      </c>
      <c r="AU257" s="12">
        <f>VLOOKUP($A257,Sheet1!$B$5:$AZ$428,45,FALSE)</f>
        <v>6369</v>
      </c>
      <c r="AV257" s="12">
        <f>VLOOKUP($A257,Sheet1!$B$5:$AZ$428,46,FALSE)</f>
        <v>6089</v>
      </c>
      <c r="AW257" s="12">
        <f>VLOOKUP($A257,Sheet1!$B$5:$AZ$428,47,FALSE)</f>
        <v>89204</v>
      </c>
      <c r="AX257" s="12">
        <f>VLOOKUP($A257,Sheet1!$B$5:$AZ$428,48,FALSE)</f>
        <v>370</v>
      </c>
      <c r="AY257" s="12">
        <f>VLOOKUP($A257,Sheet1!$B$5:$AZ$428,49,FALSE)</f>
        <v>297</v>
      </c>
      <c r="AZ257" s="12">
        <f>VLOOKUP($A257,Sheet1!$B$5:$AZ$428,50,FALSE)</f>
        <v>5453</v>
      </c>
      <c r="BA257" s="12">
        <f>VLOOKUP($A257,Sheet1!$B$5:$AZ$428,51,FALSE)</f>
        <v>5360</v>
      </c>
      <c r="BB257" s="12">
        <f>VLOOKUP($A257,Sheet1!$B$5:$BB$428,BB$4,FALSE)</f>
        <v>0</v>
      </c>
      <c r="BC257" s="12">
        <f>VLOOKUP($A257,Sheet1!$B$5:$BB$428,BC$4,FALSE)</f>
        <v>0</v>
      </c>
      <c r="BD257" s="12" t="e">
        <f>VLOOKUP($A257,Sheet1!$B$5:$BB$428,BD$4,FALSE)</f>
        <v>#REF!</v>
      </c>
      <c r="BE257" s="12" t="e">
        <f>VLOOKUP($A257,Sheet1!$B$5:$BB$428,BE$4,FALSE)</f>
        <v>#REF!</v>
      </c>
      <c r="BF257" s="12" t="e">
        <f>VLOOKUP($A257,Sheet1!$B$5:$BB$428,BF$4,FALSE)</f>
        <v>#REF!</v>
      </c>
      <c r="BG257" s="12" t="e">
        <f>VLOOKUP($A257,Sheet1!$B$5:$BB$428,BG$4,FALSE)</f>
        <v>#REF!</v>
      </c>
      <c r="BH257" s="12" t="e">
        <f>VLOOKUP($A257,Sheet1!$B$5:$BB$428,BH$4,FALSE)</f>
        <v>#REF!</v>
      </c>
      <c r="BI257" s="12" t="e">
        <f>VLOOKUP($A257,Sheet1!$B$5:$BB$428,BI$4,FALSE)</f>
        <v>#REF!</v>
      </c>
      <c r="BJ257" s="12" t="e">
        <f>VLOOKUP($A257,Sheet1!$B$5:$BB$428,BJ$4,FALSE)</f>
        <v>#REF!</v>
      </c>
      <c r="BK257" s="12" t="e">
        <f>VLOOKUP($A257,Sheet1!$B$5:$BB$428,BK$4,FALSE)</f>
        <v>#REF!</v>
      </c>
      <c r="BL257" s="12" t="e">
        <f>VLOOKUP($A257,Sheet1!$B$5:$BB$428,BL$4,FALSE)</f>
        <v>#REF!</v>
      </c>
      <c r="BM257" s="12" t="e">
        <f>VLOOKUP($A257,Sheet1!$B$5:$BB$428,BM$4,FALSE)</f>
        <v>#REF!</v>
      </c>
      <c r="BN257" s="12" t="e">
        <f>VLOOKUP($A257,Sheet1!$B$5:$BB$428,BN$4,FALSE)</f>
        <v>#REF!</v>
      </c>
      <c r="BO257" s="12" t="e">
        <f>VLOOKUP($A257,Sheet1!$B$5:$BB$428,BO$4,FALSE)</f>
        <v>#REF!</v>
      </c>
      <c r="BP257" s="12" t="e">
        <f>VLOOKUP($A257,Sheet1!$B$5:$BB$428,BP$4,FALSE)</f>
        <v>#REF!</v>
      </c>
      <c r="BQ257" s="12" t="e">
        <f>VLOOKUP($A257,Sheet1!$B$5:$BB$428,BQ$4,FALSE)</f>
        <v>#REF!</v>
      </c>
      <c r="BR257" s="12" t="e">
        <f>VLOOKUP($A257,Sheet1!$B$5:$BB$428,BR$4,FALSE)</f>
        <v>#REF!</v>
      </c>
      <c r="BS257" s="12" t="e">
        <f>VLOOKUP($A257,Sheet1!$B$5:$BB$428,BS$4,FALSE)</f>
        <v>#REF!</v>
      </c>
      <c r="BT257" s="12" t="e">
        <f>VLOOKUP($A257,Sheet1!$B$5:$BB$428,BT$4,FALSE)</f>
        <v>#REF!</v>
      </c>
      <c r="BU257" s="12" t="e">
        <f>VLOOKUP($A257,Sheet1!$B$5:$BB$428,BU$4,FALSE)</f>
        <v>#REF!</v>
      </c>
    </row>
    <row r="258" spans="1:73" x14ac:dyDescent="0.3">
      <c r="A258" t="s">
        <v>689</v>
      </c>
      <c r="B258" t="str">
        <f>VLOOKUP(A258,classifications!A$3:C$336,3,FALSE)</f>
        <v>Predominantly Urban</v>
      </c>
      <c r="D258" s="12">
        <f>VLOOKUP($A258,Sheet1!$B$5:$AZ$428,2,FALSE)</f>
        <v>191123</v>
      </c>
      <c r="E258" s="12">
        <f>VLOOKUP($A258,Sheet1!$B$5:$AZ$428,3,FALSE)</f>
        <v>1219</v>
      </c>
      <c r="F258" s="12">
        <f>VLOOKUP($A258,Sheet1!$B$5:$AZ$428,4,FALSE)</f>
        <v>637</v>
      </c>
      <c r="G258" s="12">
        <f>VLOOKUP($A258,Sheet1!$B$5:$AZ$428,5,FALSE)</f>
        <v>9937</v>
      </c>
      <c r="H258" s="12">
        <f>VLOOKUP($A258,Sheet1!$B$5:$AZ$428,6,FALSE)</f>
        <v>8977</v>
      </c>
      <c r="I258" s="12">
        <f>VLOOKUP($A258,Sheet1!$B$5:$AZ$428,7,FALSE)</f>
        <v>193476</v>
      </c>
      <c r="J258" s="12">
        <f>VLOOKUP($A258,Sheet1!$B$5:$AZ$428,8,FALSE)</f>
        <v>967</v>
      </c>
      <c r="K258" s="12">
        <f>VLOOKUP($A258,Sheet1!$B$5:$AZ$428,9,FALSE)</f>
        <v>835</v>
      </c>
      <c r="L258" s="12">
        <f>VLOOKUP($A258,Sheet1!$B$5:$AZ$428,10,FALSE)</f>
        <v>10665</v>
      </c>
      <c r="M258" s="12">
        <f>VLOOKUP($A258,Sheet1!$B$5:$AZ$428,11,FALSE)</f>
        <v>9926</v>
      </c>
      <c r="N258" s="12">
        <f>VLOOKUP($A258,Sheet1!$B$5:$AZ$428,12,FALSE)</f>
        <v>195787</v>
      </c>
      <c r="O258" s="12">
        <f>VLOOKUP($A258,Sheet1!$B$5:$AZ$428,13,FALSE)</f>
        <v>943</v>
      </c>
      <c r="P258" s="12">
        <f>VLOOKUP($A258,Sheet1!$B$5:$AZ$428,14,FALSE)</f>
        <v>587</v>
      </c>
      <c r="Q258" s="12">
        <f>VLOOKUP($A258,Sheet1!$B$5:$AZ$428,15,FALSE)</f>
        <v>10330</v>
      </c>
      <c r="R258" s="12">
        <f>VLOOKUP($A258,Sheet1!$B$5:$AZ$428,16,FALSE)</f>
        <v>9574</v>
      </c>
      <c r="S258" s="12">
        <f>VLOOKUP($A258,Sheet1!$B$5:$AZ$428,17,FALSE)</f>
        <v>197954</v>
      </c>
      <c r="T258" s="12">
        <f>VLOOKUP($A258,Sheet1!$B$5:$AZ$428,18,FALSE)</f>
        <v>1071</v>
      </c>
      <c r="U258" s="12">
        <f>VLOOKUP($A258,Sheet1!$B$5:$AZ$428,19,FALSE)</f>
        <v>655</v>
      </c>
      <c r="V258" s="12">
        <f>VLOOKUP($A258,Sheet1!$B$5:$AZ$428,20,FALSE)</f>
        <v>11077</v>
      </c>
      <c r="W258" s="12">
        <f>VLOOKUP($A258,Sheet1!$B$5:$AZ$428,21,FALSE)</f>
        <v>10483</v>
      </c>
      <c r="X258" s="12">
        <f>VLOOKUP($A258,Sheet1!$B$5:$AZ$428,22,FALSE)</f>
        <v>199870</v>
      </c>
      <c r="Y258" s="12">
        <f>VLOOKUP($A258,Sheet1!$B$5:$AZ$428,23,FALSE)</f>
        <v>1117</v>
      </c>
      <c r="Z258" s="12">
        <f>VLOOKUP($A258,Sheet1!$B$5:$AZ$428,24,FALSE)</f>
        <v>642</v>
      </c>
      <c r="AA258" s="12">
        <f>VLOOKUP($A258,Sheet1!$B$5:$AZ$428,25,FALSE)</f>
        <v>10972</v>
      </c>
      <c r="AB258" s="12">
        <f>VLOOKUP($A258,Sheet1!$B$5:$AZ$428,26,FALSE)</f>
        <v>10811</v>
      </c>
      <c r="AC258" s="12">
        <f>VLOOKUP($A258,Sheet1!$B$5:$AZ$428,27,FALSE)</f>
        <v>201945</v>
      </c>
      <c r="AD258" s="12">
        <f>VLOOKUP($A258,Sheet1!$B$5:$AZ$428,28,FALSE)</f>
        <v>1232</v>
      </c>
      <c r="AE258" s="12">
        <f>VLOOKUP($A258,Sheet1!$B$5:$AZ$428,29,FALSE)</f>
        <v>749</v>
      </c>
      <c r="AF258" s="12">
        <f>VLOOKUP($A258,Sheet1!$B$5:$AZ$428,30,FALSE)</f>
        <v>11101</v>
      </c>
      <c r="AG258" s="12">
        <f>VLOOKUP($A258,Sheet1!$B$5:$AZ$428,31,FALSE)</f>
        <v>10766</v>
      </c>
      <c r="AH258" s="12">
        <f>VLOOKUP($A258,Sheet1!$B$5:$AZ$428,32,FALSE)</f>
        <v>203243</v>
      </c>
      <c r="AI258" s="12">
        <f>VLOOKUP($A258,Sheet1!$B$5:$AZ$428,33,FALSE)</f>
        <v>1058</v>
      </c>
      <c r="AJ258" s="12">
        <f>VLOOKUP($A258,Sheet1!$B$5:$AZ$428,34,FALSE)</f>
        <v>866</v>
      </c>
      <c r="AK258" s="12">
        <f>VLOOKUP($A258,Sheet1!$B$5:$AZ$428,35,FALSE)</f>
        <v>12337</v>
      </c>
      <c r="AL258" s="12">
        <f>VLOOKUP($A258,Sheet1!$B$5:$AZ$428,36,FALSE)</f>
        <v>12509</v>
      </c>
      <c r="AM258" s="12">
        <f>VLOOKUP($A258,Sheet1!$B$5:$AZ$428,37,FALSE)</f>
        <v>204525</v>
      </c>
      <c r="AN258" s="12">
        <f>VLOOKUP($A258,Sheet1!$B$5:$AZ$428,38,FALSE)</f>
        <v>1111</v>
      </c>
      <c r="AO258" s="12">
        <f>VLOOKUP($A258,Sheet1!$B$5:$AZ$428,39,FALSE)</f>
        <v>632</v>
      </c>
      <c r="AP258" s="12">
        <f>VLOOKUP($A258,Sheet1!$B$5:$AZ$428,40,FALSE)</f>
        <v>12303</v>
      </c>
      <c r="AQ258" s="12">
        <f>VLOOKUP($A258,Sheet1!$B$5:$AZ$428,41,FALSE)</f>
        <v>12496</v>
      </c>
      <c r="AR258" s="12">
        <f>VLOOKUP($A258,Sheet1!$B$5:$AZ$428,42,FALSE)</f>
        <v>206349</v>
      </c>
      <c r="AS258" s="12">
        <f>VLOOKUP($A258,Sheet1!$B$5:$AZ$428,43,FALSE)</f>
        <v>1001</v>
      </c>
      <c r="AT258" s="12">
        <f>VLOOKUP($A258,Sheet1!$B$5:$AZ$428,44,FALSE)</f>
        <v>695</v>
      </c>
      <c r="AU258" s="12">
        <f>VLOOKUP($A258,Sheet1!$B$5:$AZ$428,45,FALSE)</f>
        <v>12771</v>
      </c>
      <c r="AV258" s="12">
        <f>VLOOKUP($A258,Sheet1!$B$5:$AZ$428,46,FALSE)</f>
        <v>12286</v>
      </c>
      <c r="AW258" s="12">
        <f>VLOOKUP($A258,Sheet1!$B$5:$AZ$428,47,FALSE)</f>
        <v>207707</v>
      </c>
      <c r="AX258" s="12">
        <f>VLOOKUP($A258,Sheet1!$B$5:$AZ$428,48,FALSE)</f>
        <v>915</v>
      </c>
      <c r="AY258" s="12">
        <f>VLOOKUP($A258,Sheet1!$B$5:$AZ$428,49,FALSE)</f>
        <v>659</v>
      </c>
      <c r="AZ258" s="12">
        <f>VLOOKUP($A258,Sheet1!$B$5:$AZ$428,50,FALSE)</f>
        <v>11141</v>
      </c>
      <c r="BA258" s="12">
        <f>VLOOKUP($A258,Sheet1!$B$5:$AZ$428,51,FALSE)</f>
        <v>10911</v>
      </c>
      <c r="BB258" s="12">
        <f>VLOOKUP($A258,Sheet1!$B$5:$BB$428,BB$4,FALSE)</f>
        <v>0</v>
      </c>
      <c r="BC258" s="12">
        <f>VLOOKUP($A258,Sheet1!$B$5:$BB$428,BC$4,FALSE)</f>
        <v>0</v>
      </c>
      <c r="BD258" s="12" t="e">
        <f>VLOOKUP($A258,Sheet1!$B$5:$BB$428,BD$4,FALSE)</f>
        <v>#REF!</v>
      </c>
      <c r="BE258" s="12" t="e">
        <f>VLOOKUP($A258,Sheet1!$B$5:$BB$428,BE$4,FALSE)</f>
        <v>#REF!</v>
      </c>
      <c r="BF258" s="12" t="e">
        <f>VLOOKUP($A258,Sheet1!$B$5:$BB$428,BF$4,FALSE)</f>
        <v>#REF!</v>
      </c>
      <c r="BG258" s="12" t="e">
        <f>VLOOKUP($A258,Sheet1!$B$5:$BB$428,BG$4,FALSE)</f>
        <v>#REF!</v>
      </c>
      <c r="BH258" s="12" t="e">
        <f>VLOOKUP($A258,Sheet1!$B$5:$BB$428,BH$4,FALSE)</f>
        <v>#REF!</v>
      </c>
      <c r="BI258" s="12" t="e">
        <f>VLOOKUP($A258,Sheet1!$B$5:$BB$428,BI$4,FALSE)</f>
        <v>#REF!</v>
      </c>
      <c r="BJ258" s="12" t="e">
        <f>VLOOKUP($A258,Sheet1!$B$5:$BB$428,BJ$4,FALSE)</f>
        <v>#REF!</v>
      </c>
      <c r="BK258" s="12" t="e">
        <f>VLOOKUP($A258,Sheet1!$B$5:$BB$428,BK$4,FALSE)</f>
        <v>#REF!</v>
      </c>
      <c r="BL258" s="12" t="e">
        <f>VLOOKUP($A258,Sheet1!$B$5:$BB$428,BL$4,FALSE)</f>
        <v>#REF!</v>
      </c>
      <c r="BM258" s="12" t="e">
        <f>VLOOKUP($A258,Sheet1!$B$5:$BB$428,BM$4,FALSE)</f>
        <v>#REF!</v>
      </c>
      <c r="BN258" s="12" t="e">
        <f>VLOOKUP($A258,Sheet1!$B$5:$BB$428,BN$4,FALSE)</f>
        <v>#REF!</v>
      </c>
      <c r="BO258" s="12" t="e">
        <f>VLOOKUP($A258,Sheet1!$B$5:$BB$428,BO$4,FALSE)</f>
        <v>#REF!</v>
      </c>
      <c r="BP258" s="12" t="e">
        <f>VLOOKUP($A258,Sheet1!$B$5:$BB$428,BP$4,FALSE)</f>
        <v>#REF!</v>
      </c>
      <c r="BQ258" s="12" t="e">
        <f>VLOOKUP($A258,Sheet1!$B$5:$BB$428,BQ$4,FALSE)</f>
        <v>#REF!</v>
      </c>
      <c r="BR258" s="12" t="e">
        <f>VLOOKUP($A258,Sheet1!$B$5:$BB$428,BR$4,FALSE)</f>
        <v>#REF!</v>
      </c>
      <c r="BS258" s="12" t="e">
        <f>VLOOKUP($A258,Sheet1!$B$5:$BB$428,BS$4,FALSE)</f>
        <v>#REF!</v>
      </c>
      <c r="BT258" s="12" t="e">
        <f>VLOOKUP($A258,Sheet1!$B$5:$BB$428,BT$4,FALSE)</f>
        <v>#REF!</v>
      </c>
      <c r="BU258" s="12" t="e">
        <f>VLOOKUP($A258,Sheet1!$B$5:$BB$428,BU$4,FALSE)</f>
        <v>#REF!</v>
      </c>
    </row>
    <row r="259" spans="1:73" x14ac:dyDescent="0.3">
      <c r="A259" t="s">
        <v>691</v>
      </c>
      <c r="B259" t="str">
        <f>VLOOKUP(A259,classifications!A$3:C$336,3,FALSE)</f>
        <v>Predominantly Rural</v>
      </c>
      <c r="D259" s="12">
        <f>VLOOKUP($A259,Sheet1!$B$5:$AZ$428,2,FALSE)</f>
        <v>136324</v>
      </c>
      <c r="E259" s="12">
        <f>VLOOKUP($A259,Sheet1!$B$5:$AZ$428,3,FALSE)</f>
        <v>643</v>
      </c>
      <c r="F259" s="12">
        <f>VLOOKUP($A259,Sheet1!$B$5:$AZ$428,4,FALSE)</f>
        <v>534</v>
      </c>
      <c r="G259" s="12">
        <f>VLOOKUP($A259,Sheet1!$B$5:$AZ$428,5,FALSE)</f>
        <v>5498</v>
      </c>
      <c r="H259" s="12">
        <f>VLOOKUP($A259,Sheet1!$B$5:$AZ$428,6,FALSE)</f>
        <v>4771</v>
      </c>
      <c r="I259" s="12">
        <f>VLOOKUP($A259,Sheet1!$B$5:$AZ$428,7,FALSE)</f>
        <v>137794</v>
      </c>
      <c r="J259" s="12">
        <f>VLOOKUP($A259,Sheet1!$B$5:$AZ$428,8,FALSE)</f>
        <v>745</v>
      </c>
      <c r="K259" s="12">
        <f>VLOOKUP($A259,Sheet1!$B$5:$AZ$428,9,FALSE)</f>
        <v>300</v>
      </c>
      <c r="L259" s="12">
        <f>VLOOKUP($A259,Sheet1!$B$5:$AZ$428,10,FALSE)</f>
        <v>5780</v>
      </c>
      <c r="M259" s="12">
        <f>VLOOKUP($A259,Sheet1!$B$5:$AZ$428,11,FALSE)</f>
        <v>5324</v>
      </c>
      <c r="N259" s="12">
        <f>VLOOKUP($A259,Sheet1!$B$5:$AZ$428,12,FALSE)</f>
        <v>139274</v>
      </c>
      <c r="O259" s="12">
        <f>VLOOKUP($A259,Sheet1!$B$5:$AZ$428,13,FALSE)</f>
        <v>681</v>
      </c>
      <c r="P259" s="12">
        <f>VLOOKUP($A259,Sheet1!$B$5:$AZ$428,14,FALSE)</f>
        <v>281</v>
      </c>
      <c r="Q259" s="12">
        <f>VLOOKUP($A259,Sheet1!$B$5:$AZ$428,15,FALSE)</f>
        <v>5656</v>
      </c>
      <c r="R259" s="12">
        <f>VLOOKUP($A259,Sheet1!$B$5:$AZ$428,16,FALSE)</f>
        <v>5162</v>
      </c>
      <c r="S259" s="12">
        <f>VLOOKUP($A259,Sheet1!$B$5:$AZ$428,17,FALSE)</f>
        <v>140901</v>
      </c>
      <c r="T259" s="12">
        <f>VLOOKUP($A259,Sheet1!$B$5:$AZ$428,18,FALSE)</f>
        <v>784</v>
      </c>
      <c r="U259" s="12">
        <f>VLOOKUP($A259,Sheet1!$B$5:$AZ$428,19,FALSE)</f>
        <v>255</v>
      </c>
      <c r="V259" s="12">
        <f>VLOOKUP($A259,Sheet1!$B$5:$AZ$428,20,FALSE)</f>
        <v>6289</v>
      </c>
      <c r="W259" s="12">
        <f>VLOOKUP($A259,Sheet1!$B$5:$AZ$428,21,FALSE)</f>
        <v>5572</v>
      </c>
      <c r="X259" s="12">
        <f>VLOOKUP($A259,Sheet1!$B$5:$AZ$428,22,FALSE)</f>
        <v>142465</v>
      </c>
      <c r="Y259" s="12">
        <f>VLOOKUP($A259,Sheet1!$B$5:$AZ$428,23,FALSE)</f>
        <v>957</v>
      </c>
      <c r="Z259" s="12">
        <f>VLOOKUP($A259,Sheet1!$B$5:$AZ$428,24,FALSE)</f>
        <v>264</v>
      </c>
      <c r="AA259" s="12">
        <f>VLOOKUP($A259,Sheet1!$B$5:$AZ$428,25,FALSE)</f>
        <v>5913</v>
      </c>
      <c r="AB259" s="12">
        <f>VLOOKUP($A259,Sheet1!$B$5:$AZ$428,26,FALSE)</f>
        <v>5363</v>
      </c>
      <c r="AC259" s="12">
        <f>VLOOKUP($A259,Sheet1!$B$5:$AZ$428,27,FALSE)</f>
        <v>144917</v>
      </c>
      <c r="AD259" s="12">
        <f>VLOOKUP($A259,Sheet1!$B$5:$AZ$428,28,FALSE)</f>
        <v>840</v>
      </c>
      <c r="AE259" s="12">
        <f>VLOOKUP($A259,Sheet1!$B$5:$AZ$428,29,FALSE)</f>
        <v>246</v>
      </c>
      <c r="AF259" s="12">
        <f>VLOOKUP($A259,Sheet1!$B$5:$AZ$428,30,FALSE)</f>
        <v>6470</v>
      </c>
      <c r="AG259" s="12">
        <f>VLOOKUP($A259,Sheet1!$B$5:$AZ$428,31,FALSE)</f>
        <v>5176</v>
      </c>
      <c r="AH259" s="12">
        <f>VLOOKUP($A259,Sheet1!$B$5:$AZ$428,32,FALSE)</f>
        <v>146694</v>
      </c>
      <c r="AI259" s="12">
        <f>VLOOKUP($A259,Sheet1!$B$5:$AZ$428,33,FALSE)</f>
        <v>819</v>
      </c>
      <c r="AJ259" s="12">
        <f>VLOOKUP($A259,Sheet1!$B$5:$AZ$428,34,FALSE)</f>
        <v>332</v>
      </c>
      <c r="AK259" s="12">
        <f>VLOOKUP($A259,Sheet1!$B$5:$AZ$428,35,FALSE)</f>
        <v>6371</v>
      </c>
      <c r="AL259" s="12">
        <f>VLOOKUP($A259,Sheet1!$B$5:$AZ$428,36,FALSE)</f>
        <v>5595</v>
      </c>
      <c r="AM259" s="12">
        <f>VLOOKUP($A259,Sheet1!$B$5:$AZ$428,37,FALSE)</f>
        <v>148519</v>
      </c>
      <c r="AN259" s="12">
        <f>VLOOKUP($A259,Sheet1!$B$5:$AZ$428,38,FALSE)</f>
        <v>990</v>
      </c>
      <c r="AO259" s="12">
        <f>VLOOKUP($A259,Sheet1!$B$5:$AZ$428,39,FALSE)</f>
        <v>409</v>
      </c>
      <c r="AP259" s="12">
        <f>VLOOKUP($A259,Sheet1!$B$5:$AZ$428,40,FALSE)</f>
        <v>6551</v>
      </c>
      <c r="AQ259" s="12">
        <f>VLOOKUP($A259,Sheet1!$B$5:$AZ$428,41,FALSE)</f>
        <v>5658</v>
      </c>
      <c r="AR259" s="12">
        <f>VLOOKUP($A259,Sheet1!$B$5:$AZ$428,42,FALSE)</f>
        <v>150082</v>
      </c>
      <c r="AS259" s="12">
        <f>VLOOKUP($A259,Sheet1!$B$5:$AZ$428,43,FALSE)</f>
        <v>818</v>
      </c>
      <c r="AT259" s="12">
        <f>VLOOKUP($A259,Sheet1!$B$5:$AZ$428,44,FALSE)</f>
        <v>550</v>
      </c>
      <c r="AU259" s="12">
        <f>VLOOKUP($A259,Sheet1!$B$5:$AZ$428,45,FALSE)</f>
        <v>6957</v>
      </c>
      <c r="AV259" s="12">
        <f>VLOOKUP($A259,Sheet1!$B$5:$AZ$428,46,FALSE)</f>
        <v>6084</v>
      </c>
      <c r="AW259" s="12">
        <f>VLOOKUP($A259,Sheet1!$B$5:$AZ$428,47,FALSE)</f>
        <v>151015</v>
      </c>
      <c r="AX259" s="12">
        <f>VLOOKUP($A259,Sheet1!$B$5:$AZ$428,48,FALSE)</f>
        <v>717</v>
      </c>
      <c r="AY259" s="12">
        <f>VLOOKUP($A259,Sheet1!$B$5:$AZ$428,49,FALSE)</f>
        <v>710</v>
      </c>
      <c r="AZ259" s="12">
        <f>VLOOKUP($A259,Sheet1!$B$5:$AZ$428,50,FALSE)</f>
        <v>6073</v>
      </c>
      <c r="BA259" s="12">
        <f>VLOOKUP($A259,Sheet1!$B$5:$AZ$428,51,FALSE)</f>
        <v>5085</v>
      </c>
      <c r="BB259" s="12">
        <f>VLOOKUP($A259,Sheet1!$B$5:$BB$428,BB$4,FALSE)</f>
        <v>0</v>
      </c>
      <c r="BC259" s="12">
        <f>VLOOKUP($A259,Sheet1!$B$5:$BB$428,BC$4,FALSE)</f>
        <v>0</v>
      </c>
      <c r="BD259" s="12" t="e">
        <f>VLOOKUP($A259,Sheet1!$B$5:$BB$428,BD$4,FALSE)</f>
        <v>#REF!</v>
      </c>
      <c r="BE259" s="12" t="e">
        <f>VLOOKUP($A259,Sheet1!$B$5:$BB$428,BE$4,FALSE)</f>
        <v>#REF!</v>
      </c>
      <c r="BF259" s="12" t="e">
        <f>VLOOKUP($A259,Sheet1!$B$5:$BB$428,BF$4,FALSE)</f>
        <v>#REF!</v>
      </c>
      <c r="BG259" s="12" t="e">
        <f>VLOOKUP($A259,Sheet1!$B$5:$BB$428,BG$4,FALSE)</f>
        <v>#REF!</v>
      </c>
      <c r="BH259" s="12" t="e">
        <f>VLOOKUP($A259,Sheet1!$B$5:$BB$428,BH$4,FALSE)</f>
        <v>#REF!</v>
      </c>
      <c r="BI259" s="12" t="e">
        <f>VLOOKUP($A259,Sheet1!$B$5:$BB$428,BI$4,FALSE)</f>
        <v>#REF!</v>
      </c>
      <c r="BJ259" s="12" t="e">
        <f>VLOOKUP($A259,Sheet1!$B$5:$BB$428,BJ$4,FALSE)</f>
        <v>#REF!</v>
      </c>
      <c r="BK259" s="12" t="e">
        <f>VLOOKUP($A259,Sheet1!$B$5:$BB$428,BK$4,FALSE)</f>
        <v>#REF!</v>
      </c>
      <c r="BL259" s="12" t="e">
        <f>VLOOKUP($A259,Sheet1!$B$5:$BB$428,BL$4,FALSE)</f>
        <v>#REF!</v>
      </c>
      <c r="BM259" s="12" t="e">
        <f>VLOOKUP($A259,Sheet1!$B$5:$BB$428,BM$4,FALSE)</f>
        <v>#REF!</v>
      </c>
      <c r="BN259" s="12" t="e">
        <f>VLOOKUP($A259,Sheet1!$B$5:$BB$428,BN$4,FALSE)</f>
        <v>#REF!</v>
      </c>
      <c r="BO259" s="12" t="e">
        <f>VLOOKUP($A259,Sheet1!$B$5:$BB$428,BO$4,FALSE)</f>
        <v>#REF!</v>
      </c>
      <c r="BP259" s="12" t="e">
        <f>VLOOKUP($A259,Sheet1!$B$5:$BB$428,BP$4,FALSE)</f>
        <v>#REF!</v>
      </c>
      <c r="BQ259" s="12" t="e">
        <f>VLOOKUP($A259,Sheet1!$B$5:$BB$428,BQ$4,FALSE)</f>
        <v>#REF!</v>
      </c>
      <c r="BR259" s="12" t="e">
        <f>VLOOKUP($A259,Sheet1!$B$5:$BB$428,BR$4,FALSE)</f>
        <v>#REF!</v>
      </c>
      <c r="BS259" s="12" t="e">
        <f>VLOOKUP($A259,Sheet1!$B$5:$BB$428,BS$4,FALSE)</f>
        <v>#REF!</v>
      </c>
      <c r="BT259" s="12" t="e">
        <f>VLOOKUP($A259,Sheet1!$B$5:$BB$428,BT$4,FALSE)</f>
        <v>#REF!</v>
      </c>
      <c r="BU259" s="12" t="e">
        <f>VLOOKUP($A259,Sheet1!$B$5:$BB$428,BU$4,FALSE)</f>
        <v>#REF!</v>
      </c>
    </row>
    <row r="260" spans="1:73" x14ac:dyDescent="0.3">
      <c r="A260" t="s">
        <v>694</v>
      </c>
      <c r="B260" t="str">
        <f>VLOOKUP(A260,classifications!A$3:C$336,3,FALSE)</f>
        <v>Predominantly Urban</v>
      </c>
      <c r="D260" s="12">
        <f>VLOOKUP($A260,Sheet1!$B$5:$AZ$428,2,FALSE)</f>
        <v>209709</v>
      </c>
      <c r="E260" s="12">
        <f>VLOOKUP($A260,Sheet1!$B$5:$AZ$428,3,FALSE)</f>
        <v>1362</v>
      </c>
      <c r="F260" s="12">
        <f>VLOOKUP($A260,Sheet1!$B$5:$AZ$428,4,FALSE)</f>
        <v>1147</v>
      </c>
      <c r="G260" s="12">
        <f>VLOOKUP($A260,Sheet1!$B$5:$AZ$428,5,FALSE)</f>
        <v>7027</v>
      </c>
      <c r="H260" s="12">
        <f>VLOOKUP($A260,Sheet1!$B$5:$AZ$428,6,FALSE)</f>
        <v>6434</v>
      </c>
      <c r="I260" s="12">
        <f>VLOOKUP($A260,Sheet1!$B$5:$AZ$428,7,FALSE)</f>
        <v>211918</v>
      </c>
      <c r="J260" s="12">
        <f>VLOOKUP($A260,Sheet1!$B$5:$AZ$428,8,FALSE)</f>
        <v>1281</v>
      </c>
      <c r="K260" s="12">
        <f>VLOOKUP($A260,Sheet1!$B$5:$AZ$428,9,FALSE)</f>
        <v>756</v>
      </c>
      <c r="L260" s="12">
        <f>VLOOKUP($A260,Sheet1!$B$5:$AZ$428,10,FALSE)</f>
        <v>7404</v>
      </c>
      <c r="M260" s="12">
        <f>VLOOKUP($A260,Sheet1!$B$5:$AZ$428,11,FALSE)</f>
        <v>7210</v>
      </c>
      <c r="N260" s="12">
        <f>VLOOKUP($A260,Sheet1!$B$5:$AZ$428,12,FALSE)</f>
        <v>214028</v>
      </c>
      <c r="O260" s="12">
        <f>VLOOKUP($A260,Sheet1!$B$5:$AZ$428,13,FALSE)</f>
        <v>1334</v>
      </c>
      <c r="P260" s="12">
        <f>VLOOKUP($A260,Sheet1!$B$5:$AZ$428,14,FALSE)</f>
        <v>813</v>
      </c>
      <c r="Q260" s="12">
        <f>VLOOKUP($A260,Sheet1!$B$5:$AZ$428,15,FALSE)</f>
        <v>7286</v>
      </c>
      <c r="R260" s="12">
        <f>VLOOKUP($A260,Sheet1!$B$5:$AZ$428,16,FALSE)</f>
        <v>7141</v>
      </c>
      <c r="S260" s="12">
        <f>VLOOKUP($A260,Sheet1!$B$5:$AZ$428,17,FALSE)</f>
        <v>215991</v>
      </c>
      <c r="T260" s="12">
        <f>VLOOKUP($A260,Sheet1!$B$5:$AZ$428,18,FALSE)</f>
        <v>1562</v>
      </c>
      <c r="U260" s="12">
        <f>VLOOKUP($A260,Sheet1!$B$5:$AZ$428,19,FALSE)</f>
        <v>937</v>
      </c>
      <c r="V260" s="12">
        <f>VLOOKUP($A260,Sheet1!$B$5:$AZ$428,20,FALSE)</f>
        <v>7513</v>
      </c>
      <c r="W260" s="12">
        <f>VLOOKUP($A260,Sheet1!$B$5:$AZ$428,21,FALSE)</f>
        <v>7474</v>
      </c>
      <c r="X260" s="12">
        <f>VLOOKUP($A260,Sheet1!$B$5:$AZ$428,22,FALSE)</f>
        <v>217584</v>
      </c>
      <c r="Y260" s="12">
        <f>VLOOKUP($A260,Sheet1!$B$5:$AZ$428,23,FALSE)</f>
        <v>1824</v>
      </c>
      <c r="Z260" s="12">
        <f>VLOOKUP($A260,Sheet1!$B$5:$AZ$428,24,FALSE)</f>
        <v>914</v>
      </c>
      <c r="AA260" s="12">
        <f>VLOOKUP($A260,Sheet1!$B$5:$AZ$428,25,FALSE)</f>
        <v>7333</v>
      </c>
      <c r="AB260" s="12">
        <f>VLOOKUP($A260,Sheet1!$B$5:$AZ$428,26,FALSE)</f>
        <v>7841</v>
      </c>
      <c r="AC260" s="12">
        <f>VLOOKUP($A260,Sheet1!$B$5:$AZ$428,27,FALSE)</f>
        <v>218580</v>
      </c>
      <c r="AD260" s="12">
        <f>VLOOKUP($A260,Sheet1!$B$5:$AZ$428,28,FALSE)</f>
        <v>1972</v>
      </c>
      <c r="AE260" s="12">
        <f>VLOOKUP($A260,Sheet1!$B$5:$AZ$428,29,FALSE)</f>
        <v>1104</v>
      </c>
      <c r="AF260" s="12">
        <f>VLOOKUP($A260,Sheet1!$B$5:$AZ$428,30,FALSE)</f>
        <v>7115</v>
      </c>
      <c r="AG260" s="12">
        <f>VLOOKUP($A260,Sheet1!$B$5:$AZ$428,31,FALSE)</f>
        <v>8079</v>
      </c>
      <c r="AH260" s="12">
        <f>VLOOKUP($A260,Sheet1!$B$5:$AZ$428,32,FALSE)</f>
        <v>220363</v>
      </c>
      <c r="AI260" s="12">
        <f>VLOOKUP($A260,Sheet1!$B$5:$AZ$428,33,FALSE)</f>
        <v>1698</v>
      </c>
      <c r="AJ260" s="12">
        <f>VLOOKUP($A260,Sheet1!$B$5:$AZ$428,34,FALSE)</f>
        <v>1058</v>
      </c>
      <c r="AK260" s="12">
        <f>VLOOKUP($A260,Sheet1!$B$5:$AZ$428,35,FALSE)</f>
        <v>8519</v>
      </c>
      <c r="AL260" s="12">
        <f>VLOOKUP($A260,Sheet1!$B$5:$AZ$428,36,FALSE)</f>
        <v>8466</v>
      </c>
      <c r="AM260" s="12">
        <f>VLOOKUP($A260,Sheet1!$B$5:$AZ$428,37,FALSE)</f>
        <v>221996</v>
      </c>
      <c r="AN260" s="12">
        <f>VLOOKUP($A260,Sheet1!$B$5:$AZ$428,38,FALSE)</f>
        <v>1792</v>
      </c>
      <c r="AO260" s="12">
        <f>VLOOKUP($A260,Sheet1!$B$5:$AZ$428,39,FALSE)</f>
        <v>919</v>
      </c>
      <c r="AP260" s="12">
        <f>VLOOKUP($A260,Sheet1!$B$5:$AZ$428,40,FALSE)</f>
        <v>8406</v>
      </c>
      <c r="AQ260" s="12">
        <f>VLOOKUP($A260,Sheet1!$B$5:$AZ$428,41,FALSE)</f>
        <v>8614</v>
      </c>
      <c r="AR260" s="12">
        <f>VLOOKUP($A260,Sheet1!$B$5:$AZ$428,42,FALSE)</f>
        <v>222193</v>
      </c>
      <c r="AS260" s="12">
        <f>VLOOKUP($A260,Sheet1!$B$5:$AZ$428,43,FALSE)</f>
        <v>1590</v>
      </c>
      <c r="AT260" s="12">
        <f>VLOOKUP($A260,Sheet1!$B$5:$AZ$428,44,FALSE)</f>
        <v>1472</v>
      </c>
      <c r="AU260" s="12">
        <f>VLOOKUP($A260,Sheet1!$B$5:$AZ$428,45,FALSE)</f>
        <v>8149</v>
      </c>
      <c r="AV260" s="12">
        <f>VLOOKUP($A260,Sheet1!$B$5:$AZ$428,46,FALSE)</f>
        <v>9093</v>
      </c>
      <c r="AW260" s="12">
        <f>VLOOKUP($A260,Sheet1!$B$5:$AZ$428,47,FALSE)</f>
        <v>222881</v>
      </c>
      <c r="AX260" s="12">
        <f>VLOOKUP($A260,Sheet1!$B$5:$AZ$428,48,FALSE)</f>
        <v>1507</v>
      </c>
      <c r="AY260" s="12">
        <f>VLOOKUP($A260,Sheet1!$B$5:$AZ$428,49,FALSE)</f>
        <v>966</v>
      </c>
      <c r="AZ260" s="12">
        <f>VLOOKUP($A260,Sheet1!$B$5:$AZ$428,50,FALSE)</f>
        <v>7297</v>
      </c>
      <c r="BA260" s="12">
        <f>VLOOKUP($A260,Sheet1!$B$5:$AZ$428,51,FALSE)</f>
        <v>7747</v>
      </c>
      <c r="BB260" s="12">
        <f>VLOOKUP($A260,Sheet1!$B$5:$BB$428,BB$4,FALSE)</f>
        <v>0</v>
      </c>
      <c r="BC260" s="12">
        <f>VLOOKUP($A260,Sheet1!$B$5:$BB$428,BC$4,FALSE)</f>
        <v>0</v>
      </c>
      <c r="BD260" s="12" t="e">
        <f>VLOOKUP($A260,Sheet1!$B$5:$BB$428,BD$4,FALSE)</f>
        <v>#REF!</v>
      </c>
      <c r="BE260" s="12" t="e">
        <f>VLOOKUP($A260,Sheet1!$B$5:$BB$428,BE$4,FALSE)</f>
        <v>#REF!</v>
      </c>
      <c r="BF260" s="12" t="e">
        <f>VLOOKUP($A260,Sheet1!$B$5:$BB$428,BF$4,FALSE)</f>
        <v>#REF!</v>
      </c>
      <c r="BG260" s="12" t="e">
        <f>VLOOKUP($A260,Sheet1!$B$5:$BB$428,BG$4,FALSE)</f>
        <v>#REF!</v>
      </c>
      <c r="BH260" s="12" t="e">
        <f>VLOOKUP($A260,Sheet1!$B$5:$BB$428,BH$4,FALSE)</f>
        <v>#REF!</v>
      </c>
      <c r="BI260" s="12" t="e">
        <f>VLOOKUP($A260,Sheet1!$B$5:$BB$428,BI$4,FALSE)</f>
        <v>#REF!</v>
      </c>
      <c r="BJ260" s="12" t="e">
        <f>VLOOKUP($A260,Sheet1!$B$5:$BB$428,BJ$4,FALSE)</f>
        <v>#REF!</v>
      </c>
      <c r="BK260" s="12" t="e">
        <f>VLOOKUP($A260,Sheet1!$B$5:$BB$428,BK$4,FALSE)</f>
        <v>#REF!</v>
      </c>
      <c r="BL260" s="12" t="e">
        <f>VLOOKUP($A260,Sheet1!$B$5:$BB$428,BL$4,FALSE)</f>
        <v>#REF!</v>
      </c>
      <c r="BM260" s="12" t="e">
        <f>VLOOKUP($A260,Sheet1!$B$5:$BB$428,BM$4,FALSE)</f>
        <v>#REF!</v>
      </c>
      <c r="BN260" s="12" t="e">
        <f>VLOOKUP($A260,Sheet1!$B$5:$BB$428,BN$4,FALSE)</f>
        <v>#REF!</v>
      </c>
      <c r="BO260" s="12" t="e">
        <f>VLOOKUP($A260,Sheet1!$B$5:$BB$428,BO$4,FALSE)</f>
        <v>#REF!</v>
      </c>
      <c r="BP260" s="12" t="e">
        <f>VLOOKUP($A260,Sheet1!$B$5:$BB$428,BP$4,FALSE)</f>
        <v>#REF!</v>
      </c>
      <c r="BQ260" s="12" t="e">
        <f>VLOOKUP($A260,Sheet1!$B$5:$BB$428,BQ$4,FALSE)</f>
        <v>#REF!</v>
      </c>
      <c r="BR260" s="12" t="e">
        <f>VLOOKUP($A260,Sheet1!$B$5:$BB$428,BR$4,FALSE)</f>
        <v>#REF!</v>
      </c>
      <c r="BS260" s="12" t="e">
        <f>VLOOKUP($A260,Sheet1!$B$5:$BB$428,BS$4,FALSE)</f>
        <v>#REF!</v>
      </c>
      <c r="BT260" s="12" t="e">
        <f>VLOOKUP($A260,Sheet1!$B$5:$BB$428,BT$4,FALSE)</f>
        <v>#REF!</v>
      </c>
      <c r="BU260" s="12" t="e">
        <f>VLOOKUP($A260,Sheet1!$B$5:$BB$428,BU$4,FALSE)</f>
        <v>#REF!</v>
      </c>
    </row>
    <row r="261" spans="1:73" x14ac:dyDescent="0.3">
      <c r="A261" t="s">
        <v>696</v>
      </c>
      <c r="B261" t="str">
        <f>VLOOKUP(A261,classifications!A$3:C$336,3,FALSE)</f>
        <v>Predominantly Urban</v>
      </c>
      <c r="D261" s="12">
        <f>VLOOKUP($A261,Sheet1!$B$5:$AZ$428,2,FALSE)</f>
        <v>219727</v>
      </c>
      <c r="E261" s="12">
        <f>VLOOKUP($A261,Sheet1!$B$5:$AZ$428,3,FALSE)</f>
        <v>707</v>
      </c>
      <c r="F261" s="12">
        <f>VLOOKUP($A261,Sheet1!$B$5:$AZ$428,4,FALSE)</f>
        <v>557</v>
      </c>
      <c r="G261" s="12">
        <f>VLOOKUP($A261,Sheet1!$B$5:$AZ$428,5,FALSE)</f>
        <v>6592</v>
      </c>
      <c r="H261" s="12">
        <f>VLOOKUP($A261,Sheet1!$B$5:$AZ$428,6,FALSE)</f>
        <v>6601</v>
      </c>
      <c r="I261" s="12">
        <f>VLOOKUP($A261,Sheet1!$B$5:$AZ$428,7,FALSE)</f>
        <v>220201</v>
      </c>
      <c r="J261" s="12">
        <f>VLOOKUP($A261,Sheet1!$B$5:$AZ$428,8,FALSE)</f>
        <v>578</v>
      </c>
      <c r="K261" s="12">
        <f>VLOOKUP($A261,Sheet1!$B$5:$AZ$428,9,FALSE)</f>
        <v>514</v>
      </c>
      <c r="L261" s="12">
        <f>VLOOKUP($A261,Sheet1!$B$5:$AZ$428,10,FALSE)</f>
        <v>6753</v>
      </c>
      <c r="M261" s="12">
        <f>VLOOKUP($A261,Sheet1!$B$5:$AZ$428,11,FALSE)</f>
        <v>7286</v>
      </c>
      <c r="N261" s="12">
        <f>VLOOKUP($A261,Sheet1!$B$5:$AZ$428,12,FALSE)</f>
        <v>220545</v>
      </c>
      <c r="O261" s="12">
        <f>VLOOKUP($A261,Sheet1!$B$5:$AZ$428,13,FALSE)</f>
        <v>559</v>
      </c>
      <c r="P261" s="12">
        <f>VLOOKUP($A261,Sheet1!$B$5:$AZ$428,14,FALSE)</f>
        <v>567</v>
      </c>
      <c r="Q261" s="12">
        <f>VLOOKUP($A261,Sheet1!$B$5:$AZ$428,15,FALSE)</f>
        <v>6886</v>
      </c>
      <c r="R261" s="12">
        <f>VLOOKUP($A261,Sheet1!$B$5:$AZ$428,16,FALSE)</f>
        <v>7335</v>
      </c>
      <c r="S261" s="12">
        <f>VLOOKUP($A261,Sheet1!$B$5:$AZ$428,17,FALSE)</f>
        <v>220696</v>
      </c>
      <c r="T261" s="12">
        <f>VLOOKUP($A261,Sheet1!$B$5:$AZ$428,18,FALSE)</f>
        <v>588</v>
      </c>
      <c r="U261" s="12">
        <f>VLOOKUP($A261,Sheet1!$B$5:$AZ$428,19,FALSE)</f>
        <v>472</v>
      </c>
      <c r="V261" s="12">
        <f>VLOOKUP($A261,Sheet1!$B$5:$AZ$428,20,FALSE)</f>
        <v>7118</v>
      </c>
      <c r="W261" s="12">
        <f>VLOOKUP($A261,Sheet1!$B$5:$AZ$428,21,FALSE)</f>
        <v>7912</v>
      </c>
      <c r="X261" s="12">
        <f>VLOOKUP($A261,Sheet1!$B$5:$AZ$428,22,FALSE)</f>
        <v>221507</v>
      </c>
      <c r="Y261" s="12">
        <f>VLOOKUP($A261,Sheet1!$B$5:$AZ$428,23,FALSE)</f>
        <v>698</v>
      </c>
      <c r="Z261" s="12">
        <f>VLOOKUP($A261,Sheet1!$B$5:$AZ$428,24,FALSE)</f>
        <v>505</v>
      </c>
      <c r="AA261" s="12">
        <f>VLOOKUP($A261,Sheet1!$B$5:$AZ$428,25,FALSE)</f>
        <v>7017</v>
      </c>
      <c r="AB261" s="12">
        <f>VLOOKUP($A261,Sheet1!$B$5:$AZ$428,26,FALSE)</f>
        <v>7042</v>
      </c>
      <c r="AC261" s="12">
        <f>VLOOKUP($A261,Sheet1!$B$5:$AZ$428,27,FALSE)</f>
        <v>223109</v>
      </c>
      <c r="AD261" s="12">
        <f>VLOOKUP($A261,Sheet1!$B$5:$AZ$428,28,FALSE)</f>
        <v>909</v>
      </c>
      <c r="AE261" s="12">
        <f>VLOOKUP($A261,Sheet1!$B$5:$AZ$428,29,FALSE)</f>
        <v>484</v>
      </c>
      <c r="AF261" s="12">
        <f>VLOOKUP($A261,Sheet1!$B$5:$AZ$428,30,FALSE)</f>
        <v>7538</v>
      </c>
      <c r="AG261" s="12">
        <f>VLOOKUP($A261,Sheet1!$B$5:$AZ$428,31,FALSE)</f>
        <v>7146</v>
      </c>
      <c r="AH261" s="12">
        <f>VLOOKUP($A261,Sheet1!$B$5:$AZ$428,32,FALSE)</f>
        <v>224119</v>
      </c>
      <c r="AI261" s="12">
        <f>VLOOKUP($A261,Sheet1!$B$5:$AZ$428,33,FALSE)</f>
        <v>762</v>
      </c>
      <c r="AJ261" s="12">
        <f>VLOOKUP($A261,Sheet1!$B$5:$AZ$428,34,FALSE)</f>
        <v>557</v>
      </c>
      <c r="AK261" s="12">
        <f>VLOOKUP($A261,Sheet1!$B$5:$AZ$428,35,FALSE)</f>
        <v>8567</v>
      </c>
      <c r="AL261" s="12">
        <f>VLOOKUP($A261,Sheet1!$B$5:$AZ$428,36,FALSE)</f>
        <v>8366</v>
      </c>
      <c r="AM261" s="12">
        <f>VLOOKUP($A261,Sheet1!$B$5:$AZ$428,37,FALSE)</f>
        <v>225197</v>
      </c>
      <c r="AN261" s="12">
        <f>VLOOKUP($A261,Sheet1!$B$5:$AZ$428,38,FALSE)</f>
        <v>816</v>
      </c>
      <c r="AO261" s="12">
        <f>VLOOKUP($A261,Sheet1!$B$5:$AZ$428,39,FALSE)</f>
        <v>543</v>
      </c>
      <c r="AP261" s="12">
        <f>VLOOKUP($A261,Sheet1!$B$5:$AZ$428,40,FALSE)</f>
        <v>8793</v>
      </c>
      <c r="AQ261" s="12">
        <f>VLOOKUP($A261,Sheet1!$B$5:$AZ$428,41,FALSE)</f>
        <v>8280</v>
      </c>
      <c r="AR261" s="12">
        <f>VLOOKUP($A261,Sheet1!$B$5:$AZ$428,42,FALSE)</f>
        <v>226493</v>
      </c>
      <c r="AS261" s="12">
        <f>VLOOKUP($A261,Sheet1!$B$5:$AZ$428,43,FALSE)</f>
        <v>859</v>
      </c>
      <c r="AT261" s="12">
        <f>VLOOKUP($A261,Sheet1!$B$5:$AZ$428,44,FALSE)</f>
        <v>292</v>
      </c>
      <c r="AU261" s="12">
        <f>VLOOKUP($A261,Sheet1!$B$5:$AZ$428,45,FALSE)</f>
        <v>9293</v>
      </c>
      <c r="AV261" s="12">
        <f>VLOOKUP($A261,Sheet1!$B$5:$AZ$428,46,FALSE)</f>
        <v>9156</v>
      </c>
      <c r="AW261" s="12">
        <f>VLOOKUP($A261,Sheet1!$B$5:$AZ$428,47,FALSE)</f>
        <v>227117</v>
      </c>
      <c r="AX261" s="12">
        <f>VLOOKUP($A261,Sheet1!$B$5:$AZ$428,48,FALSE)</f>
        <v>787</v>
      </c>
      <c r="AY261" s="12">
        <f>VLOOKUP($A261,Sheet1!$B$5:$AZ$428,49,FALSE)</f>
        <v>420</v>
      </c>
      <c r="AZ261" s="12">
        <f>VLOOKUP($A261,Sheet1!$B$5:$AZ$428,50,FALSE)</f>
        <v>7796</v>
      </c>
      <c r="BA261" s="12">
        <f>VLOOKUP($A261,Sheet1!$B$5:$AZ$428,51,FALSE)</f>
        <v>7603</v>
      </c>
      <c r="BB261" s="12">
        <f>VLOOKUP($A261,Sheet1!$B$5:$BB$428,BB$4,FALSE)</f>
        <v>0</v>
      </c>
      <c r="BC261" s="12">
        <f>VLOOKUP($A261,Sheet1!$B$5:$BB$428,BC$4,FALSE)</f>
        <v>0</v>
      </c>
      <c r="BD261" s="12" t="e">
        <f>VLOOKUP($A261,Sheet1!$B$5:$BB$428,BD$4,FALSE)</f>
        <v>#REF!</v>
      </c>
      <c r="BE261" s="12" t="e">
        <f>VLOOKUP($A261,Sheet1!$B$5:$BB$428,BE$4,FALSE)</f>
        <v>#REF!</v>
      </c>
      <c r="BF261" s="12" t="e">
        <f>VLOOKUP($A261,Sheet1!$B$5:$BB$428,BF$4,FALSE)</f>
        <v>#REF!</v>
      </c>
      <c r="BG261" s="12" t="e">
        <f>VLOOKUP($A261,Sheet1!$B$5:$BB$428,BG$4,FALSE)</f>
        <v>#REF!</v>
      </c>
      <c r="BH261" s="12" t="e">
        <f>VLOOKUP($A261,Sheet1!$B$5:$BB$428,BH$4,FALSE)</f>
        <v>#REF!</v>
      </c>
      <c r="BI261" s="12" t="e">
        <f>VLOOKUP($A261,Sheet1!$B$5:$BB$428,BI$4,FALSE)</f>
        <v>#REF!</v>
      </c>
      <c r="BJ261" s="12" t="e">
        <f>VLOOKUP($A261,Sheet1!$B$5:$BB$428,BJ$4,FALSE)</f>
        <v>#REF!</v>
      </c>
      <c r="BK261" s="12" t="e">
        <f>VLOOKUP($A261,Sheet1!$B$5:$BB$428,BK$4,FALSE)</f>
        <v>#REF!</v>
      </c>
      <c r="BL261" s="12" t="e">
        <f>VLOOKUP($A261,Sheet1!$B$5:$BB$428,BL$4,FALSE)</f>
        <v>#REF!</v>
      </c>
      <c r="BM261" s="12" t="e">
        <f>VLOOKUP($A261,Sheet1!$B$5:$BB$428,BM$4,FALSE)</f>
        <v>#REF!</v>
      </c>
      <c r="BN261" s="12" t="e">
        <f>VLOOKUP($A261,Sheet1!$B$5:$BB$428,BN$4,FALSE)</f>
        <v>#REF!</v>
      </c>
      <c r="BO261" s="12" t="e">
        <f>VLOOKUP($A261,Sheet1!$B$5:$BB$428,BO$4,FALSE)</f>
        <v>#REF!</v>
      </c>
      <c r="BP261" s="12" t="e">
        <f>VLOOKUP($A261,Sheet1!$B$5:$BB$428,BP$4,FALSE)</f>
        <v>#REF!</v>
      </c>
      <c r="BQ261" s="12" t="e">
        <f>VLOOKUP($A261,Sheet1!$B$5:$BB$428,BQ$4,FALSE)</f>
        <v>#REF!</v>
      </c>
      <c r="BR261" s="12" t="e">
        <f>VLOOKUP($A261,Sheet1!$B$5:$BB$428,BR$4,FALSE)</f>
        <v>#REF!</v>
      </c>
      <c r="BS261" s="12" t="e">
        <f>VLOOKUP($A261,Sheet1!$B$5:$BB$428,BS$4,FALSE)</f>
        <v>#REF!</v>
      </c>
      <c r="BT261" s="12" t="e">
        <f>VLOOKUP($A261,Sheet1!$B$5:$BB$428,BT$4,FALSE)</f>
        <v>#REF!</v>
      </c>
      <c r="BU261" s="12" t="e">
        <f>VLOOKUP($A261,Sheet1!$B$5:$BB$428,BU$4,FALSE)</f>
        <v>#REF!</v>
      </c>
    </row>
    <row r="262" spans="1:73" x14ac:dyDescent="0.3">
      <c r="A262" t="s">
        <v>698</v>
      </c>
      <c r="B262" t="str">
        <f>VLOOKUP(A262,classifications!A$3:C$336,3,FALSE)</f>
        <v>Predominantly Urban</v>
      </c>
      <c r="D262" s="12">
        <f>VLOOKUP($A262,Sheet1!$B$5:$AZ$428,2,FALSE)</f>
        <v>76895</v>
      </c>
      <c r="E262" s="12">
        <f>VLOOKUP($A262,Sheet1!$B$5:$AZ$428,3,FALSE)</f>
        <v>189</v>
      </c>
      <c r="F262" s="12">
        <f>VLOOKUP($A262,Sheet1!$B$5:$AZ$428,4,FALSE)</f>
        <v>132</v>
      </c>
      <c r="G262" s="12">
        <f>VLOOKUP($A262,Sheet1!$B$5:$AZ$428,5,FALSE)</f>
        <v>2584</v>
      </c>
      <c r="H262" s="12">
        <f>VLOOKUP($A262,Sheet1!$B$5:$AZ$428,6,FALSE)</f>
        <v>2816</v>
      </c>
      <c r="I262" s="12">
        <f>VLOOKUP($A262,Sheet1!$B$5:$AZ$428,7,FALSE)</f>
        <v>77105</v>
      </c>
      <c r="J262" s="12">
        <f>VLOOKUP($A262,Sheet1!$B$5:$AZ$428,8,FALSE)</f>
        <v>135</v>
      </c>
      <c r="K262" s="12">
        <f>VLOOKUP($A262,Sheet1!$B$5:$AZ$428,9,FALSE)</f>
        <v>102</v>
      </c>
      <c r="L262" s="12">
        <f>VLOOKUP($A262,Sheet1!$B$5:$AZ$428,10,FALSE)</f>
        <v>2618</v>
      </c>
      <c r="M262" s="12">
        <f>VLOOKUP($A262,Sheet1!$B$5:$AZ$428,11,FALSE)</f>
        <v>2887</v>
      </c>
      <c r="N262" s="12">
        <f>VLOOKUP($A262,Sheet1!$B$5:$AZ$428,12,FALSE)</f>
        <v>77096</v>
      </c>
      <c r="O262" s="12">
        <f>VLOOKUP($A262,Sheet1!$B$5:$AZ$428,13,FALSE)</f>
        <v>130</v>
      </c>
      <c r="P262" s="12">
        <f>VLOOKUP($A262,Sheet1!$B$5:$AZ$428,14,FALSE)</f>
        <v>115</v>
      </c>
      <c r="Q262" s="12">
        <f>VLOOKUP($A262,Sheet1!$B$5:$AZ$428,15,FALSE)</f>
        <v>2692</v>
      </c>
      <c r="R262" s="12">
        <f>VLOOKUP($A262,Sheet1!$B$5:$AZ$428,16,FALSE)</f>
        <v>3105</v>
      </c>
      <c r="S262" s="12">
        <f>VLOOKUP($A262,Sheet1!$B$5:$AZ$428,17,FALSE)</f>
        <v>77032</v>
      </c>
      <c r="T262" s="12">
        <f>VLOOKUP($A262,Sheet1!$B$5:$AZ$428,18,FALSE)</f>
        <v>198</v>
      </c>
      <c r="U262" s="12">
        <f>VLOOKUP($A262,Sheet1!$B$5:$AZ$428,19,FALSE)</f>
        <v>105</v>
      </c>
      <c r="V262" s="12">
        <f>VLOOKUP($A262,Sheet1!$B$5:$AZ$428,20,FALSE)</f>
        <v>2698</v>
      </c>
      <c r="W262" s="12">
        <f>VLOOKUP($A262,Sheet1!$B$5:$AZ$428,21,FALSE)</f>
        <v>3175</v>
      </c>
      <c r="X262" s="12">
        <f>VLOOKUP($A262,Sheet1!$B$5:$AZ$428,22,FALSE)</f>
        <v>77108</v>
      </c>
      <c r="Y262" s="12">
        <f>VLOOKUP($A262,Sheet1!$B$5:$AZ$428,23,FALSE)</f>
        <v>270</v>
      </c>
      <c r="Z262" s="12">
        <f>VLOOKUP($A262,Sheet1!$B$5:$AZ$428,24,FALSE)</f>
        <v>96</v>
      </c>
      <c r="AA262" s="12">
        <f>VLOOKUP($A262,Sheet1!$B$5:$AZ$428,25,FALSE)</f>
        <v>2594</v>
      </c>
      <c r="AB262" s="12">
        <f>VLOOKUP($A262,Sheet1!$B$5:$AZ$428,26,FALSE)</f>
        <v>2967</v>
      </c>
      <c r="AC262" s="12">
        <f>VLOOKUP($A262,Sheet1!$B$5:$AZ$428,27,FALSE)</f>
        <v>77010</v>
      </c>
      <c r="AD262" s="12">
        <f>VLOOKUP($A262,Sheet1!$B$5:$AZ$428,28,FALSE)</f>
        <v>341</v>
      </c>
      <c r="AE262" s="12">
        <f>VLOOKUP($A262,Sheet1!$B$5:$AZ$428,29,FALSE)</f>
        <v>79</v>
      </c>
      <c r="AF262" s="12">
        <f>VLOOKUP($A262,Sheet1!$B$5:$AZ$428,30,FALSE)</f>
        <v>2259</v>
      </c>
      <c r="AG262" s="12">
        <f>VLOOKUP($A262,Sheet1!$B$5:$AZ$428,31,FALSE)</f>
        <v>2956</v>
      </c>
      <c r="AH262" s="12">
        <f>VLOOKUP($A262,Sheet1!$B$5:$AZ$428,32,FALSE)</f>
        <v>76527</v>
      </c>
      <c r="AI262" s="12">
        <f>VLOOKUP($A262,Sheet1!$B$5:$AZ$428,33,FALSE)</f>
        <v>253</v>
      </c>
      <c r="AJ262" s="12">
        <f>VLOOKUP($A262,Sheet1!$B$5:$AZ$428,34,FALSE)</f>
        <v>112</v>
      </c>
      <c r="AK262" s="12">
        <f>VLOOKUP($A262,Sheet1!$B$5:$AZ$428,35,FALSE)</f>
        <v>2689</v>
      </c>
      <c r="AL262" s="12">
        <f>VLOOKUP($A262,Sheet1!$B$5:$AZ$428,36,FALSE)</f>
        <v>3573</v>
      </c>
      <c r="AM262" s="12">
        <f>VLOOKUP($A262,Sheet1!$B$5:$AZ$428,37,FALSE)</f>
        <v>76678</v>
      </c>
      <c r="AN262" s="12">
        <f>VLOOKUP($A262,Sheet1!$B$5:$AZ$428,38,FALSE)</f>
        <v>270</v>
      </c>
      <c r="AO262" s="12">
        <f>VLOOKUP($A262,Sheet1!$B$5:$AZ$428,39,FALSE)</f>
        <v>171</v>
      </c>
      <c r="AP262" s="12">
        <f>VLOOKUP($A262,Sheet1!$B$5:$AZ$428,40,FALSE)</f>
        <v>3241</v>
      </c>
      <c r="AQ262" s="12">
        <f>VLOOKUP($A262,Sheet1!$B$5:$AZ$428,41,FALSE)</f>
        <v>3445</v>
      </c>
      <c r="AR262" s="12">
        <f>VLOOKUP($A262,Sheet1!$B$5:$AZ$428,42,FALSE)</f>
        <v>76696</v>
      </c>
      <c r="AS262" s="12">
        <f>VLOOKUP($A262,Sheet1!$B$5:$AZ$428,43,FALSE)</f>
        <v>242</v>
      </c>
      <c r="AT262" s="12">
        <f>VLOOKUP($A262,Sheet1!$B$5:$AZ$428,44,FALSE)</f>
        <v>166</v>
      </c>
      <c r="AU262" s="12">
        <f>VLOOKUP($A262,Sheet1!$B$5:$AZ$428,45,FALSE)</f>
        <v>3276</v>
      </c>
      <c r="AV262" s="12">
        <f>VLOOKUP($A262,Sheet1!$B$5:$AZ$428,46,FALSE)</f>
        <v>3490</v>
      </c>
      <c r="AW262" s="12">
        <f>VLOOKUP($A262,Sheet1!$B$5:$AZ$428,47,FALSE)</f>
        <v>76864</v>
      </c>
      <c r="AX262" s="12">
        <f>VLOOKUP($A262,Sheet1!$B$5:$AZ$428,48,FALSE)</f>
        <v>202</v>
      </c>
      <c r="AY262" s="12">
        <f>VLOOKUP($A262,Sheet1!$B$5:$AZ$428,49,FALSE)</f>
        <v>92</v>
      </c>
      <c r="AZ262" s="12">
        <f>VLOOKUP($A262,Sheet1!$B$5:$AZ$428,50,FALSE)</f>
        <v>2854</v>
      </c>
      <c r="BA262" s="12">
        <f>VLOOKUP($A262,Sheet1!$B$5:$AZ$428,51,FALSE)</f>
        <v>2915</v>
      </c>
      <c r="BB262" s="12">
        <f>VLOOKUP($A262,Sheet1!$B$5:$BB$428,BB$4,FALSE)</f>
        <v>0</v>
      </c>
      <c r="BC262" s="12">
        <f>VLOOKUP($A262,Sheet1!$B$5:$BB$428,BC$4,FALSE)</f>
        <v>0</v>
      </c>
      <c r="BD262" s="12" t="e">
        <f>VLOOKUP($A262,Sheet1!$B$5:$BB$428,BD$4,FALSE)</f>
        <v>#REF!</v>
      </c>
      <c r="BE262" s="12" t="e">
        <f>VLOOKUP($A262,Sheet1!$B$5:$BB$428,BE$4,FALSE)</f>
        <v>#REF!</v>
      </c>
      <c r="BF262" s="12" t="e">
        <f>VLOOKUP($A262,Sheet1!$B$5:$BB$428,BF$4,FALSE)</f>
        <v>#REF!</v>
      </c>
      <c r="BG262" s="12" t="e">
        <f>VLOOKUP($A262,Sheet1!$B$5:$BB$428,BG$4,FALSE)</f>
        <v>#REF!</v>
      </c>
      <c r="BH262" s="12" t="e">
        <f>VLOOKUP($A262,Sheet1!$B$5:$BB$428,BH$4,FALSE)</f>
        <v>#REF!</v>
      </c>
      <c r="BI262" s="12" t="e">
        <f>VLOOKUP($A262,Sheet1!$B$5:$BB$428,BI$4,FALSE)</f>
        <v>#REF!</v>
      </c>
      <c r="BJ262" s="12" t="e">
        <f>VLOOKUP($A262,Sheet1!$B$5:$BB$428,BJ$4,FALSE)</f>
        <v>#REF!</v>
      </c>
      <c r="BK262" s="12" t="e">
        <f>VLOOKUP($A262,Sheet1!$B$5:$BB$428,BK$4,FALSE)</f>
        <v>#REF!</v>
      </c>
      <c r="BL262" s="12" t="e">
        <f>VLOOKUP($A262,Sheet1!$B$5:$BB$428,BL$4,FALSE)</f>
        <v>#REF!</v>
      </c>
      <c r="BM262" s="12" t="e">
        <f>VLOOKUP($A262,Sheet1!$B$5:$BB$428,BM$4,FALSE)</f>
        <v>#REF!</v>
      </c>
      <c r="BN262" s="12" t="e">
        <f>VLOOKUP($A262,Sheet1!$B$5:$BB$428,BN$4,FALSE)</f>
        <v>#REF!</v>
      </c>
      <c r="BO262" s="12" t="e">
        <f>VLOOKUP($A262,Sheet1!$B$5:$BB$428,BO$4,FALSE)</f>
        <v>#REF!</v>
      </c>
      <c r="BP262" s="12" t="e">
        <f>VLOOKUP($A262,Sheet1!$B$5:$BB$428,BP$4,FALSE)</f>
        <v>#REF!</v>
      </c>
      <c r="BQ262" s="12" t="e">
        <f>VLOOKUP($A262,Sheet1!$B$5:$BB$428,BQ$4,FALSE)</f>
        <v>#REF!</v>
      </c>
      <c r="BR262" s="12" t="e">
        <f>VLOOKUP($A262,Sheet1!$B$5:$BB$428,BR$4,FALSE)</f>
        <v>#REF!</v>
      </c>
      <c r="BS262" s="12" t="e">
        <f>VLOOKUP($A262,Sheet1!$B$5:$BB$428,BS$4,FALSE)</f>
        <v>#REF!</v>
      </c>
      <c r="BT262" s="12" t="e">
        <f>VLOOKUP($A262,Sheet1!$B$5:$BB$428,BT$4,FALSE)</f>
        <v>#REF!</v>
      </c>
      <c r="BU262" s="12" t="e">
        <f>VLOOKUP($A262,Sheet1!$B$5:$BB$428,BU$4,FALSE)</f>
        <v>#REF!</v>
      </c>
    </row>
    <row r="263" spans="1:73" x14ac:dyDescent="0.3">
      <c r="A263" t="s">
        <v>700</v>
      </c>
      <c r="B263" t="str">
        <f>VLOOKUP(A263,classifications!A$3:C$336,3,FALSE)</f>
        <v>Urban with Significant Rural</v>
      </c>
      <c r="D263" s="12">
        <f>VLOOKUP($A263,Sheet1!$B$5:$AZ$428,2,FALSE)</f>
        <v>83178</v>
      </c>
      <c r="E263" s="12">
        <f>VLOOKUP($A263,Sheet1!$B$5:$AZ$428,3,FALSE)</f>
        <v>297</v>
      </c>
      <c r="F263" s="12">
        <f>VLOOKUP($A263,Sheet1!$B$5:$AZ$428,4,FALSE)</f>
        <v>249</v>
      </c>
      <c r="G263" s="12">
        <f>VLOOKUP($A263,Sheet1!$B$5:$AZ$428,5,FALSE)</f>
        <v>4739</v>
      </c>
      <c r="H263" s="12">
        <f>VLOOKUP($A263,Sheet1!$B$5:$AZ$428,6,FALSE)</f>
        <v>4449</v>
      </c>
      <c r="I263" s="12">
        <f>VLOOKUP($A263,Sheet1!$B$5:$AZ$428,7,FALSE)</f>
        <v>83642</v>
      </c>
      <c r="J263" s="12">
        <f>VLOOKUP($A263,Sheet1!$B$5:$AZ$428,8,FALSE)</f>
        <v>282</v>
      </c>
      <c r="K263" s="12">
        <f>VLOOKUP($A263,Sheet1!$B$5:$AZ$428,9,FALSE)</f>
        <v>279</v>
      </c>
      <c r="L263" s="12">
        <f>VLOOKUP($A263,Sheet1!$B$5:$AZ$428,10,FALSE)</f>
        <v>5057</v>
      </c>
      <c r="M263" s="12">
        <f>VLOOKUP($A263,Sheet1!$B$5:$AZ$428,11,FALSE)</f>
        <v>4721</v>
      </c>
      <c r="N263" s="12">
        <f>VLOOKUP($A263,Sheet1!$B$5:$AZ$428,12,FALSE)</f>
        <v>84616</v>
      </c>
      <c r="O263" s="12">
        <f>VLOOKUP($A263,Sheet1!$B$5:$AZ$428,13,FALSE)</f>
        <v>275</v>
      </c>
      <c r="P263" s="12">
        <f>VLOOKUP($A263,Sheet1!$B$5:$AZ$428,14,FALSE)</f>
        <v>182</v>
      </c>
      <c r="Q263" s="12">
        <f>VLOOKUP($A263,Sheet1!$B$5:$AZ$428,15,FALSE)</f>
        <v>5335</v>
      </c>
      <c r="R263" s="12">
        <f>VLOOKUP($A263,Sheet1!$B$5:$AZ$428,16,FALSE)</f>
        <v>4513</v>
      </c>
      <c r="S263" s="12">
        <f>VLOOKUP($A263,Sheet1!$B$5:$AZ$428,17,FALSE)</f>
        <v>85340</v>
      </c>
      <c r="T263" s="12">
        <f>VLOOKUP($A263,Sheet1!$B$5:$AZ$428,18,FALSE)</f>
        <v>314</v>
      </c>
      <c r="U263" s="12">
        <f>VLOOKUP($A263,Sheet1!$B$5:$AZ$428,19,FALSE)</f>
        <v>166</v>
      </c>
      <c r="V263" s="12">
        <f>VLOOKUP($A263,Sheet1!$B$5:$AZ$428,20,FALSE)</f>
        <v>5562</v>
      </c>
      <c r="W263" s="12">
        <f>VLOOKUP($A263,Sheet1!$B$5:$AZ$428,21,FALSE)</f>
        <v>5132</v>
      </c>
      <c r="X263" s="12">
        <f>VLOOKUP($A263,Sheet1!$B$5:$AZ$428,22,FALSE)</f>
        <v>85914</v>
      </c>
      <c r="Y263" s="12">
        <f>VLOOKUP($A263,Sheet1!$B$5:$AZ$428,23,FALSE)</f>
        <v>335</v>
      </c>
      <c r="Z263" s="12">
        <f>VLOOKUP($A263,Sheet1!$B$5:$AZ$428,24,FALSE)</f>
        <v>216</v>
      </c>
      <c r="AA263" s="12">
        <f>VLOOKUP($A263,Sheet1!$B$5:$AZ$428,25,FALSE)</f>
        <v>5439</v>
      </c>
      <c r="AB263" s="12">
        <f>VLOOKUP($A263,Sheet1!$B$5:$AZ$428,26,FALSE)</f>
        <v>5099</v>
      </c>
      <c r="AC263" s="12">
        <f>VLOOKUP($A263,Sheet1!$B$5:$AZ$428,27,FALSE)</f>
        <v>86527</v>
      </c>
      <c r="AD263" s="12">
        <f>VLOOKUP($A263,Sheet1!$B$5:$AZ$428,28,FALSE)</f>
        <v>327</v>
      </c>
      <c r="AE263" s="12">
        <f>VLOOKUP($A263,Sheet1!$B$5:$AZ$428,29,FALSE)</f>
        <v>180</v>
      </c>
      <c r="AF263" s="12">
        <f>VLOOKUP($A263,Sheet1!$B$5:$AZ$428,30,FALSE)</f>
        <v>5540</v>
      </c>
      <c r="AG263" s="12">
        <f>VLOOKUP($A263,Sheet1!$B$5:$AZ$428,31,FALSE)</f>
        <v>5242</v>
      </c>
      <c r="AH263" s="12">
        <f>VLOOKUP($A263,Sheet1!$B$5:$AZ$428,32,FALSE)</f>
        <v>87297</v>
      </c>
      <c r="AI263" s="12">
        <f>VLOOKUP($A263,Sheet1!$B$5:$AZ$428,33,FALSE)</f>
        <v>289</v>
      </c>
      <c r="AJ263" s="12">
        <f>VLOOKUP($A263,Sheet1!$B$5:$AZ$428,34,FALSE)</f>
        <v>195</v>
      </c>
      <c r="AK263" s="12">
        <f>VLOOKUP($A263,Sheet1!$B$5:$AZ$428,35,FALSE)</f>
        <v>6090</v>
      </c>
      <c r="AL263" s="12">
        <f>VLOOKUP($A263,Sheet1!$B$5:$AZ$428,36,FALSE)</f>
        <v>5513</v>
      </c>
      <c r="AM263" s="12">
        <f>VLOOKUP($A263,Sheet1!$B$5:$AZ$428,37,FALSE)</f>
        <v>87496</v>
      </c>
      <c r="AN263" s="12">
        <f>VLOOKUP($A263,Sheet1!$B$5:$AZ$428,38,FALSE)</f>
        <v>365</v>
      </c>
      <c r="AO263" s="12">
        <f>VLOOKUP($A263,Sheet1!$B$5:$AZ$428,39,FALSE)</f>
        <v>191</v>
      </c>
      <c r="AP263" s="12">
        <f>VLOOKUP($A263,Sheet1!$B$5:$AZ$428,40,FALSE)</f>
        <v>5510</v>
      </c>
      <c r="AQ263" s="12">
        <f>VLOOKUP($A263,Sheet1!$B$5:$AZ$428,41,FALSE)</f>
        <v>5603</v>
      </c>
      <c r="AR263" s="12">
        <f>VLOOKUP($A263,Sheet1!$B$5:$AZ$428,42,FALSE)</f>
        <v>88129</v>
      </c>
      <c r="AS263" s="12">
        <f>VLOOKUP($A263,Sheet1!$B$5:$AZ$428,43,FALSE)</f>
        <v>346</v>
      </c>
      <c r="AT263" s="12">
        <f>VLOOKUP($A263,Sheet1!$B$5:$AZ$428,44,FALSE)</f>
        <v>226</v>
      </c>
      <c r="AU263" s="12">
        <f>VLOOKUP($A263,Sheet1!$B$5:$AZ$428,45,FALSE)</f>
        <v>5990</v>
      </c>
      <c r="AV263" s="12">
        <f>VLOOKUP($A263,Sheet1!$B$5:$AZ$428,46,FALSE)</f>
        <v>5579</v>
      </c>
      <c r="AW263" s="12">
        <f>VLOOKUP($A263,Sheet1!$B$5:$AZ$428,47,FALSE)</f>
        <v>88542</v>
      </c>
      <c r="AX263" s="12">
        <f>VLOOKUP($A263,Sheet1!$B$5:$AZ$428,48,FALSE)</f>
        <v>340</v>
      </c>
      <c r="AY263" s="12">
        <f>VLOOKUP($A263,Sheet1!$B$5:$AZ$428,49,FALSE)</f>
        <v>178</v>
      </c>
      <c r="AZ263" s="12">
        <f>VLOOKUP($A263,Sheet1!$B$5:$AZ$428,50,FALSE)</f>
        <v>5263</v>
      </c>
      <c r="BA263" s="12">
        <f>VLOOKUP($A263,Sheet1!$B$5:$AZ$428,51,FALSE)</f>
        <v>5001</v>
      </c>
      <c r="BB263" s="12">
        <f>VLOOKUP($A263,Sheet1!$B$5:$BB$428,BB$4,FALSE)</f>
        <v>0</v>
      </c>
      <c r="BC263" s="12">
        <f>VLOOKUP($A263,Sheet1!$B$5:$BB$428,BC$4,FALSE)</f>
        <v>0</v>
      </c>
      <c r="BD263" s="12" t="e">
        <f>VLOOKUP($A263,Sheet1!$B$5:$BB$428,BD$4,FALSE)</f>
        <v>#REF!</v>
      </c>
      <c r="BE263" s="12" t="e">
        <f>VLOOKUP($A263,Sheet1!$B$5:$BB$428,BE$4,FALSE)</f>
        <v>#REF!</v>
      </c>
      <c r="BF263" s="12" t="e">
        <f>VLOOKUP($A263,Sheet1!$B$5:$BB$428,BF$4,FALSE)</f>
        <v>#REF!</v>
      </c>
      <c r="BG263" s="12" t="e">
        <f>VLOOKUP($A263,Sheet1!$B$5:$BB$428,BG$4,FALSE)</f>
        <v>#REF!</v>
      </c>
      <c r="BH263" s="12" t="e">
        <f>VLOOKUP($A263,Sheet1!$B$5:$BB$428,BH$4,FALSE)</f>
        <v>#REF!</v>
      </c>
      <c r="BI263" s="12" t="e">
        <f>VLOOKUP($A263,Sheet1!$B$5:$BB$428,BI$4,FALSE)</f>
        <v>#REF!</v>
      </c>
      <c r="BJ263" s="12" t="e">
        <f>VLOOKUP($A263,Sheet1!$B$5:$BB$428,BJ$4,FALSE)</f>
        <v>#REF!</v>
      </c>
      <c r="BK263" s="12" t="e">
        <f>VLOOKUP($A263,Sheet1!$B$5:$BB$428,BK$4,FALSE)</f>
        <v>#REF!</v>
      </c>
      <c r="BL263" s="12" t="e">
        <f>VLOOKUP($A263,Sheet1!$B$5:$BB$428,BL$4,FALSE)</f>
        <v>#REF!</v>
      </c>
      <c r="BM263" s="12" t="e">
        <f>VLOOKUP($A263,Sheet1!$B$5:$BB$428,BM$4,FALSE)</f>
        <v>#REF!</v>
      </c>
      <c r="BN263" s="12" t="e">
        <f>VLOOKUP($A263,Sheet1!$B$5:$BB$428,BN$4,FALSE)</f>
        <v>#REF!</v>
      </c>
      <c r="BO263" s="12" t="e">
        <f>VLOOKUP($A263,Sheet1!$B$5:$BB$428,BO$4,FALSE)</f>
        <v>#REF!</v>
      </c>
      <c r="BP263" s="12" t="e">
        <f>VLOOKUP($A263,Sheet1!$B$5:$BB$428,BP$4,FALSE)</f>
        <v>#REF!</v>
      </c>
      <c r="BQ263" s="12" t="e">
        <f>VLOOKUP($A263,Sheet1!$B$5:$BB$428,BQ$4,FALSE)</f>
        <v>#REF!</v>
      </c>
      <c r="BR263" s="12" t="e">
        <f>VLOOKUP($A263,Sheet1!$B$5:$BB$428,BR$4,FALSE)</f>
        <v>#REF!</v>
      </c>
      <c r="BS263" s="12" t="e">
        <f>VLOOKUP($A263,Sheet1!$B$5:$BB$428,BS$4,FALSE)</f>
        <v>#REF!</v>
      </c>
      <c r="BT263" s="12" t="e">
        <f>VLOOKUP($A263,Sheet1!$B$5:$BB$428,BT$4,FALSE)</f>
        <v>#REF!</v>
      </c>
      <c r="BU263" s="12" t="e">
        <f>VLOOKUP($A263,Sheet1!$B$5:$BB$428,BU$4,FALSE)</f>
        <v>#REF!</v>
      </c>
    </row>
    <row r="264" spans="1:73" x14ac:dyDescent="0.3">
      <c r="A264" t="s">
        <v>703</v>
      </c>
      <c r="B264" t="str">
        <f>VLOOKUP(A264,classifications!A$3:C$336,3,FALSE)</f>
        <v>Predominantly Rural</v>
      </c>
      <c r="D264" s="12">
        <f>VLOOKUP($A264,Sheet1!$B$5:$AZ$428,2,FALSE)</f>
        <v>124271</v>
      </c>
      <c r="E264" s="12">
        <f>VLOOKUP($A264,Sheet1!$B$5:$AZ$428,3,FALSE)</f>
        <v>377</v>
      </c>
      <c r="F264" s="12">
        <f>VLOOKUP($A264,Sheet1!$B$5:$AZ$428,4,FALSE)</f>
        <v>223</v>
      </c>
      <c r="G264" s="12">
        <f>VLOOKUP($A264,Sheet1!$B$5:$AZ$428,5,FALSE)</f>
        <v>6066</v>
      </c>
      <c r="H264" s="12">
        <f>VLOOKUP($A264,Sheet1!$B$5:$AZ$428,6,FALSE)</f>
        <v>5552</v>
      </c>
      <c r="I264" s="12">
        <f>VLOOKUP($A264,Sheet1!$B$5:$AZ$428,7,FALSE)</f>
        <v>125047</v>
      </c>
      <c r="J264" s="12">
        <f>VLOOKUP($A264,Sheet1!$B$5:$AZ$428,8,FALSE)</f>
        <v>284</v>
      </c>
      <c r="K264" s="12">
        <f>VLOOKUP($A264,Sheet1!$B$5:$AZ$428,9,FALSE)</f>
        <v>162</v>
      </c>
      <c r="L264" s="12">
        <f>VLOOKUP($A264,Sheet1!$B$5:$AZ$428,10,FALSE)</f>
        <v>6419</v>
      </c>
      <c r="M264" s="12">
        <f>VLOOKUP($A264,Sheet1!$B$5:$AZ$428,11,FALSE)</f>
        <v>5486</v>
      </c>
      <c r="N264" s="12">
        <f>VLOOKUP($A264,Sheet1!$B$5:$AZ$428,12,FALSE)</f>
        <v>126088</v>
      </c>
      <c r="O264" s="12">
        <f>VLOOKUP($A264,Sheet1!$B$5:$AZ$428,13,FALSE)</f>
        <v>282</v>
      </c>
      <c r="P264" s="12">
        <f>VLOOKUP($A264,Sheet1!$B$5:$AZ$428,14,FALSE)</f>
        <v>178</v>
      </c>
      <c r="Q264" s="12">
        <f>VLOOKUP($A264,Sheet1!$B$5:$AZ$428,15,FALSE)</f>
        <v>6425</v>
      </c>
      <c r="R264" s="12">
        <f>VLOOKUP($A264,Sheet1!$B$5:$AZ$428,16,FALSE)</f>
        <v>5266</v>
      </c>
      <c r="S264" s="12">
        <f>VLOOKUP($A264,Sheet1!$B$5:$AZ$428,17,FALSE)</f>
        <v>127432</v>
      </c>
      <c r="T264" s="12">
        <f>VLOOKUP($A264,Sheet1!$B$5:$AZ$428,18,FALSE)</f>
        <v>328</v>
      </c>
      <c r="U264" s="12">
        <f>VLOOKUP($A264,Sheet1!$B$5:$AZ$428,19,FALSE)</f>
        <v>189</v>
      </c>
      <c r="V264" s="12">
        <f>VLOOKUP($A264,Sheet1!$B$5:$AZ$428,20,FALSE)</f>
        <v>7280</v>
      </c>
      <c r="W264" s="12">
        <f>VLOOKUP($A264,Sheet1!$B$5:$AZ$428,21,FALSE)</f>
        <v>5788</v>
      </c>
      <c r="X264" s="12">
        <f>VLOOKUP($A264,Sheet1!$B$5:$AZ$428,22,FALSE)</f>
        <v>128903</v>
      </c>
      <c r="Y264" s="12">
        <f>VLOOKUP($A264,Sheet1!$B$5:$AZ$428,23,FALSE)</f>
        <v>338</v>
      </c>
      <c r="Z264" s="12">
        <f>VLOOKUP($A264,Sheet1!$B$5:$AZ$428,24,FALSE)</f>
        <v>188</v>
      </c>
      <c r="AA264" s="12">
        <f>VLOOKUP($A264,Sheet1!$B$5:$AZ$428,25,FALSE)</f>
        <v>7280</v>
      </c>
      <c r="AB264" s="12">
        <f>VLOOKUP($A264,Sheet1!$B$5:$AZ$428,26,FALSE)</f>
        <v>5608</v>
      </c>
      <c r="AC264" s="12">
        <f>VLOOKUP($A264,Sheet1!$B$5:$AZ$428,27,FALSE)</f>
        <v>129917</v>
      </c>
      <c r="AD264" s="12">
        <f>VLOOKUP($A264,Sheet1!$B$5:$AZ$428,28,FALSE)</f>
        <v>333</v>
      </c>
      <c r="AE264" s="12">
        <f>VLOOKUP($A264,Sheet1!$B$5:$AZ$428,29,FALSE)</f>
        <v>224</v>
      </c>
      <c r="AF264" s="12">
        <f>VLOOKUP($A264,Sheet1!$B$5:$AZ$428,30,FALSE)</f>
        <v>6954</v>
      </c>
      <c r="AG264" s="12">
        <f>VLOOKUP($A264,Sheet1!$B$5:$AZ$428,31,FALSE)</f>
        <v>5643</v>
      </c>
      <c r="AH264" s="12">
        <f>VLOOKUP($A264,Sheet1!$B$5:$AZ$428,32,FALSE)</f>
        <v>131437</v>
      </c>
      <c r="AI264" s="12">
        <f>VLOOKUP($A264,Sheet1!$B$5:$AZ$428,33,FALSE)</f>
        <v>305</v>
      </c>
      <c r="AJ264" s="12">
        <f>VLOOKUP($A264,Sheet1!$B$5:$AZ$428,34,FALSE)</f>
        <v>171</v>
      </c>
      <c r="AK264" s="12">
        <f>VLOOKUP($A264,Sheet1!$B$5:$AZ$428,35,FALSE)</f>
        <v>8097</v>
      </c>
      <c r="AL264" s="12">
        <f>VLOOKUP($A264,Sheet1!$B$5:$AZ$428,36,FALSE)</f>
        <v>6359</v>
      </c>
      <c r="AM264" s="12">
        <f>VLOOKUP($A264,Sheet1!$B$5:$AZ$428,37,FALSE)</f>
        <v>132844</v>
      </c>
      <c r="AN264" s="12">
        <f>VLOOKUP($A264,Sheet1!$B$5:$AZ$428,38,FALSE)</f>
        <v>344</v>
      </c>
      <c r="AO264" s="12">
        <f>VLOOKUP($A264,Sheet1!$B$5:$AZ$428,39,FALSE)</f>
        <v>146</v>
      </c>
      <c r="AP264" s="12">
        <f>VLOOKUP($A264,Sheet1!$B$5:$AZ$428,40,FALSE)</f>
        <v>7961</v>
      </c>
      <c r="AQ264" s="12">
        <f>VLOOKUP($A264,Sheet1!$B$5:$AZ$428,41,FALSE)</f>
        <v>6264</v>
      </c>
      <c r="AR264" s="12">
        <f>VLOOKUP($A264,Sheet1!$B$5:$AZ$428,42,FALSE)</f>
        <v>134163</v>
      </c>
      <c r="AS264" s="12">
        <f>VLOOKUP($A264,Sheet1!$B$5:$AZ$428,43,FALSE)</f>
        <v>291</v>
      </c>
      <c r="AT264" s="12">
        <f>VLOOKUP($A264,Sheet1!$B$5:$AZ$428,44,FALSE)</f>
        <v>214</v>
      </c>
      <c r="AU264" s="12">
        <f>VLOOKUP($A264,Sheet1!$B$5:$AZ$428,45,FALSE)</f>
        <v>8076</v>
      </c>
      <c r="AV264" s="12">
        <f>VLOOKUP($A264,Sheet1!$B$5:$AZ$428,46,FALSE)</f>
        <v>6465</v>
      </c>
      <c r="AW264" s="12">
        <f>VLOOKUP($A264,Sheet1!$B$5:$AZ$428,47,FALSE)</f>
        <v>135039</v>
      </c>
      <c r="AX264" s="12">
        <f>VLOOKUP($A264,Sheet1!$B$5:$AZ$428,48,FALSE)</f>
        <v>288</v>
      </c>
      <c r="AY264" s="12">
        <f>VLOOKUP($A264,Sheet1!$B$5:$AZ$428,49,FALSE)</f>
        <v>158</v>
      </c>
      <c r="AZ264" s="12">
        <f>VLOOKUP($A264,Sheet1!$B$5:$AZ$428,50,FALSE)</f>
        <v>6681</v>
      </c>
      <c r="BA264" s="12">
        <f>VLOOKUP($A264,Sheet1!$B$5:$AZ$428,51,FALSE)</f>
        <v>5442</v>
      </c>
      <c r="BB264" s="12">
        <f>VLOOKUP($A264,Sheet1!$B$5:$BB$428,BB$4,FALSE)</f>
        <v>0</v>
      </c>
      <c r="BC264" s="12">
        <f>VLOOKUP($A264,Sheet1!$B$5:$BB$428,BC$4,FALSE)</f>
        <v>0</v>
      </c>
      <c r="BD264" s="12" t="e">
        <f>VLOOKUP($A264,Sheet1!$B$5:$BB$428,BD$4,FALSE)</f>
        <v>#REF!</v>
      </c>
      <c r="BE264" s="12" t="e">
        <f>VLOOKUP($A264,Sheet1!$B$5:$BB$428,BE$4,FALSE)</f>
        <v>#REF!</v>
      </c>
      <c r="BF264" s="12" t="e">
        <f>VLOOKUP($A264,Sheet1!$B$5:$BB$428,BF$4,FALSE)</f>
        <v>#REF!</v>
      </c>
      <c r="BG264" s="12" t="e">
        <f>VLOOKUP($A264,Sheet1!$B$5:$BB$428,BG$4,FALSE)</f>
        <v>#REF!</v>
      </c>
      <c r="BH264" s="12" t="e">
        <f>VLOOKUP($A264,Sheet1!$B$5:$BB$428,BH$4,FALSE)</f>
        <v>#REF!</v>
      </c>
      <c r="BI264" s="12" t="e">
        <f>VLOOKUP($A264,Sheet1!$B$5:$BB$428,BI$4,FALSE)</f>
        <v>#REF!</v>
      </c>
      <c r="BJ264" s="12" t="e">
        <f>VLOOKUP($A264,Sheet1!$B$5:$BB$428,BJ$4,FALSE)</f>
        <v>#REF!</v>
      </c>
      <c r="BK264" s="12" t="e">
        <f>VLOOKUP($A264,Sheet1!$B$5:$BB$428,BK$4,FALSE)</f>
        <v>#REF!</v>
      </c>
      <c r="BL264" s="12" t="e">
        <f>VLOOKUP($A264,Sheet1!$B$5:$BB$428,BL$4,FALSE)</f>
        <v>#REF!</v>
      </c>
      <c r="BM264" s="12" t="e">
        <f>VLOOKUP($A264,Sheet1!$B$5:$BB$428,BM$4,FALSE)</f>
        <v>#REF!</v>
      </c>
      <c r="BN264" s="12" t="e">
        <f>VLOOKUP($A264,Sheet1!$B$5:$BB$428,BN$4,FALSE)</f>
        <v>#REF!</v>
      </c>
      <c r="BO264" s="12" t="e">
        <f>VLOOKUP($A264,Sheet1!$B$5:$BB$428,BO$4,FALSE)</f>
        <v>#REF!</v>
      </c>
      <c r="BP264" s="12" t="e">
        <f>VLOOKUP($A264,Sheet1!$B$5:$BB$428,BP$4,FALSE)</f>
        <v>#REF!</v>
      </c>
      <c r="BQ264" s="12" t="e">
        <f>VLOOKUP($A264,Sheet1!$B$5:$BB$428,BQ$4,FALSE)</f>
        <v>#REF!</v>
      </c>
      <c r="BR264" s="12" t="e">
        <f>VLOOKUP($A264,Sheet1!$B$5:$BB$428,BR$4,FALSE)</f>
        <v>#REF!</v>
      </c>
      <c r="BS264" s="12" t="e">
        <f>VLOOKUP($A264,Sheet1!$B$5:$BB$428,BS$4,FALSE)</f>
        <v>#REF!</v>
      </c>
      <c r="BT264" s="12" t="e">
        <f>VLOOKUP($A264,Sheet1!$B$5:$BB$428,BT$4,FALSE)</f>
        <v>#REF!</v>
      </c>
      <c r="BU264" s="12" t="e">
        <f>VLOOKUP($A264,Sheet1!$B$5:$BB$428,BU$4,FALSE)</f>
        <v>#REF!</v>
      </c>
    </row>
    <row r="265" spans="1:73" x14ac:dyDescent="0.3">
      <c r="A265" t="s">
        <v>705</v>
      </c>
      <c r="B265" t="str">
        <f>VLOOKUP(A265,classifications!A$3:C$336,3,FALSE)</f>
        <v>Predominantly Urban</v>
      </c>
      <c r="D265" s="12">
        <f>VLOOKUP($A265,Sheet1!$B$5:$AZ$428,2,FALSE)</f>
        <v>166831</v>
      </c>
      <c r="E265" s="12">
        <f>VLOOKUP($A265,Sheet1!$B$5:$AZ$428,3,FALSE)</f>
        <v>816</v>
      </c>
      <c r="F265" s="12">
        <f>VLOOKUP($A265,Sheet1!$B$5:$AZ$428,4,FALSE)</f>
        <v>396</v>
      </c>
      <c r="G265" s="12">
        <f>VLOOKUP($A265,Sheet1!$B$5:$AZ$428,5,FALSE)</f>
        <v>5612</v>
      </c>
      <c r="H265" s="12">
        <f>VLOOKUP($A265,Sheet1!$B$5:$AZ$428,6,FALSE)</f>
        <v>5961</v>
      </c>
      <c r="I265" s="12">
        <f>VLOOKUP($A265,Sheet1!$B$5:$AZ$428,7,FALSE)</f>
        <v>167811</v>
      </c>
      <c r="J265" s="12">
        <f>VLOOKUP($A265,Sheet1!$B$5:$AZ$428,8,FALSE)</f>
        <v>706</v>
      </c>
      <c r="K265" s="12">
        <f>VLOOKUP($A265,Sheet1!$B$5:$AZ$428,9,FALSE)</f>
        <v>385</v>
      </c>
      <c r="L265" s="12">
        <f>VLOOKUP($A265,Sheet1!$B$5:$AZ$428,10,FALSE)</f>
        <v>5969</v>
      </c>
      <c r="M265" s="12">
        <f>VLOOKUP($A265,Sheet1!$B$5:$AZ$428,11,FALSE)</f>
        <v>6300</v>
      </c>
      <c r="N265" s="12">
        <f>VLOOKUP($A265,Sheet1!$B$5:$AZ$428,12,FALSE)</f>
        <v>168642</v>
      </c>
      <c r="O265" s="12">
        <f>VLOOKUP($A265,Sheet1!$B$5:$AZ$428,13,FALSE)</f>
        <v>577</v>
      </c>
      <c r="P265" s="12">
        <f>VLOOKUP($A265,Sheet1!$B$5:$AZ$428,14,FALSE)</f>
        <v>493</v>
      </c>
      <c r="Q265" s="12">
        <f>VLOOKUP($A265,Sheet1!$B$5:$AZ$428,15,FALSE)</f>
        <v>6224</v>
      </c>
      <c r="R265" s="12">
        <f>VLOOKUP($A265,Sheet1!$B$5:$AZ$428,16,FALSE)</f>
        <v>6289</v>
      </c>
      <c r="S265" s="12">
        <f>VLOOKUP($A265,Sheet1!$B$5:$AZ$428,17,FALSE)</f>
        <v>169768</v>
      </c>
      <c r="T265" s="12">
        <f>VLOOKUP($A265,Sheet1!$B$5:$AZ$428,18,FALSE)</f>
        <v>750</v>
      </c>
      <c r="U265" s="12">
        <f>VLOOKUP($A265,Sheet1!$B$5:$AZ$428,19,FALSE)</f>
        <v>435</v>
      </c>
      <c r="V265" s="12">
        <f>VLOOKUP($A265,Sheet1!$B$5:$AZ$428,20,FALSE)</f>
        <v>6347</v>
      </c>
      <c r="W265" s="12">
        <f>VLOOKUP($A265,Sheet1!$B$5:$AZ$428,21,FALSE)</f>
        <v>6444</v>
      </c>
      <c r="X265" s="12">
        <f>VLOOKUP($A265,Sheet1!$B$5:$AZ$428,22,FALSE)</f>
        <v>171677</v>
      </c>
      <c r="Y265" s="12">
        <f>VLOOKUP($A265,Sheet1!$B$5:$AZ$428,23,FALSE)</f>
        <v>948</v>
      </c>
      <c r="Z265" s="12">
        <f>VLOOKUP($A265,Sheet1!$B$5:$AZ$428,24,FALSE)</f>
        <v>477</v>
      </c>
      <c r="AA265" s="12">
        <f>VLOOKUP($A265,Sheet1!$B$5:$AZ$428,25,FALSE)</f>
        <v>6932</v>
      </c>
      <c r="AB265" s="12">
        <f>VLOOKUP($A265,Sheet1!$B$5:$AZ$428,26,FALSE)</f>
        <v>6100</v>
      </c>
      <c r="AC265" s="12">
        <f>VLOOKUP($A265,Sheet1!$B$5:$AZ$428,27,FALSE)</f>
        <v>173727</v>
      </c>
      <c r="AD265" s="12">
        <f>VLOOKUP($A265,Sheet1!$B$5:$AZ$428,28,FALSE)</f>
        <v>1054</v>
      </c>
      <c r="AE265" s="12">
        <f>VLOOKUP($A265,Sheet1!$B$5:$AZ$428,29,FALSE)</f>
        <v>411</v>
      </c>
      <c r="AF265" s="12">
        <f>VLOOKUP($A265,Sheet1!$B$5:$AZ$428,30,FALSE)</f>
        <v>6817</v>
      </c>
      <c r="AG265" s="12">
        <f>VLOOKUP($A265,Sheet1!$B$5:$AZ$428,31,FALSE)</f>
        <v>6126</v>
      </c>
      <c r="AH265" s="12">
        <f>VLOOKUP($A265,Sheet1!$B$5:$AZ$428,32,FALSE)</f>
        <v>175768</v>
      </c>
      <c r="AI265" s="12">
        <f>VLOOKUP($A265,Sheet1!$B$5:$AZ$428,33,FALSE)</f>
        <v>877</v>
      </c>
      <c r="AJ265" s="12">
        <f>VLOOKUP($A265,Sheet1!$B$5:$AZ$428,34,FALSE)</f>
        <v>396</v>
      </c>
      <c r="AK265" s="12">
        <f>VLOOKUP($A265,Sheet1!$B$5:$AZ$428,35,FALSE)</f>
        <v>8359</v>
      </c>
      <c r="AL265" s="12">
        <f>VLOOKUP($A265,Sheet1!$B$5:$AZ$428,36,FALSE)</f>
        <v>7395</v>
      </c>
      <c r="AM265" s="12">
        <f>VLOOKUP($A265,Sheet1!$B$5:$AZ$428,37,FALSE)</f>
        <v>177799</v>
      </c>
      <c r="AN265" s="12">
        <f>VLOOKUP($A265,Sheet1!$B$5:$AZ$428,38,FALSE)</f>
        <v>1106</v>
      </c>
      <c r="AO265" s="12">
        <f>VLOOKUP($A265,Sheet1!$B$5:$AZ$428,39,FALSE)</f>
        <v>601</v>
      </c>
      <c r="AP265" s="12">
        <f>VLOOKUP($A265,Sheet1!$B$5:$AZ$428,40,FALSE)</f>
        <v>8271</v>
      </c>
      <c r="AQ265" s="12">
        <f>VLOOKUP($A265,Sheet1!$B$5:$AZ$428,41,FALSE)</f>
        <v>7232</v>
      </c>
      <c r="AR265" s="12">
        <f>VLOOKUP($A265,Sheet1!$B$5:$AZ$428,42,FALSE)</f>
        <v>179854</v>
      </c>
      <c r="AS265" s="12">
        <f>VLOOKUP($A265,Sheet1!$B$5:$AZ$428,43,FALSE)</f>
        <v>959</v>
      </c>
      <c r="AT265" s="12">
        <f>VLOOKUP($A265,Sheet1!$B$5:$AZ$428,44,FALSE)</f>
        <v>592</v>
      </c>
      <c r="AU265" s="12">
        <f>VLOOKUP($A265,Sheet1!$B$5:$AZ$428,45,FALSE)</f>
        <v>8590</v>
      </c>
      <c r="AV265" s="12">
        <f>VLOOKUP($A265,Sheet1!$B$5:$AZ$428,46,FALSE)</f>
        <v>7466</v>
      </c>
      <c r="AW265" s="12">
        <f>VLOOKUP($A265,Sheet1!$B$5:$AZ$428,47,FALSE)</f>
        <v>181322</v>
      </c>
      <c r="AX265" s="12">
        <f>VLOOKUP($A265,Sheet1!$B$5:$AZ$428,48,FALSE)</f>
        <v>901</v>
      </c>
      <c r="AY265" s="12">
        <f>VLOOKUP($A265,Sheet1!$B$5:$AZ$428,49,FALSE)</f>
        <v>458</v>
      </c>
      <c r="AZ265" s="12">
        <f>VLOOKUP($A265,Sheet1!$B$5:$AZ$428,50,FALSE)</f>
        <v>7585</v>
      </c>
      <c r="BA265" s="12">
        <f>VLOOKUP($A265,Sheet1!$B$5:$AZ$428,51,FALSE)</f>
        <v>6798</v>
      </c>
      <c r="BB265" s="12">
        <f>VLOOKUP($A265,Sheet1!$B$5:$BB$428,BB$4,FALSE)</f>
        <v>0</v>
      </c>
      <c r="BC265" s="12">
        <f>VLOOKUP($A265,Sheet1!$B$5:$BB$428,BC$4,FALSE)</f>
        <v>0</v>
      </c>
      <c r="BD265" s="12" t="e">
        <f>VLOOKUP($A265,Sheet1!$B$5:$BB$428,BD$4,FALSE)</f>
        <v>#REF!</v>
      </c>
      <c r="BE265" s="12" t="e">
        <f>VLOOKUP($A265,Sheet1!$B$5:$BB$428,BE$4,FALSE)</f>
        <v>#REF!</v>
      </c>
      <c r="BF265" s="12" t="e">
        <f>VLOOKUP($A265,Sheet1!$B$5:$BB$428,BF$4,FALSE)</f>
        <v>#REF!</v>
      </c>
      <c r="BG265" s="12" t="e">
        <f>VLOOKUP($A265,Sheet1!$B$5:$BB$428,BG$4,FALSE)</f>
        <v>#REF!</v>
      </c>
      <c r="BH265" s="12" t="e">
        <f>VLOOKUP($A265,Sheet1!$B$5:$BB$428,BH$4,FALSE)</f>
        <v>#REF!</v>
      </c>
      <c r="BI265" s="12" t="e">
        <f>VLOOKUP($A265,Sheet1!$B$5:$BB$428,BI$4,FALSE)</f>
        <v>#REF!</v>
      </c>
      <c r="BJ265" s="12" t="e">
        <f>VLOOKUP($A265,Sheet1!$B$5:$BB$428,BJ$4,FALSE)</f>
        <v>#REF!</v>
      </c>
      <c r="BK265" s="12" t="e">
        <f>VLOOKUP($A265,Sheet1!$B$5:$BB$428,BK$4,FALSE)</f>
        <v>#REF!</v>
      </c>
      <c r="BL265" s="12" t="e">
        <f>VLOOKUP($A265,Sheet1!$B$5:$BB$428,BL$4,FALSE)</f>
        <v>#REF!</v>
      </c>
      <c r="BM265" s="12" t="e">
        <f>VLOOKUP($A265,Sheet1!$B$5:$BB$428,BM$4,FALSE)</f>
        <v>#REF!</v>
      </c>
      <c r="BN265" s="12" t="e">
        <f>VLOOKUP($A265,Sheet1!$B$5:$BB$428,BN$4,FALSE)</f>
        <v>#REF!</v>
      </c>
      <c r="BO265" s="12" t="e">
        <f>VLOOKUP($A265,Sheet1!$B$5:$BB$428,BO$4,FALSE)</f>
        <v>#REF!</v>
      </c>
      <c r="BP265" s="12" t="e">
        <f>VLOOKUP($A265,Sheet1!$B$5:$BB$428,BP$4,FALSE)</f>
        <v>#REF!</v>
      </c>
      <c r="BQ265" s="12" t="e">
        <f>VLOOKUP($A265,Sheet1!$B$5:$BB$428,BQ$4,FALSE)</f>
        <v>#REF!</v>
      </c>
      <c r="BR265" s="12" t="e">
        <f>VLOOKUP($A265,Sheet1!$B$5:$BB$428,BR$4,FALSE)</f>
        <v>#REF!</v>
      </c>
      <c r="BS265" s="12" t="e">
        <f>VLOOKUP($A265,Sheet1!$B$5:$BB$428,BS$4,FALSE)</f>
        <v>#REF!</v>
      </c>
      <c r="BT265" s="12" t="e">
        <f>VLOOKUP($A265,Sheet1!$B$5:$BB$428,BT$4,FALSE)</f>
        <v>#REF!</v>
      </c>
      <c r="BU265" s="12" t="e">
        <f>VLOOKUP($A265,Sheet1!$B$5:$BB$428,BU$4,FALSE)</f>
        <v>#REF!</v>
      </c>
    </row>
    <row r="266" spans="1:73" x14ac:dyDescent="0.3">
      <c r="A266" t="s">
        <v>707</v>
      </c>
      <c r="B266" t="str">
        <f>VLOOKUP(A266,classifications!A$3:C$336,3,FALSE)</f>
        <v>Predominantly Rural</v>
      </c>
      <c r="D266" s="12">
        <f>VLOOKUP($A266,Sheet1!$B$5:$AZ$428,2,FALSE)</f>
        <v>138062</v>
      </c>
      <c r="E266" s="12">
        <f>VLOOKUP($A266,Sheet1!$B$5:$AZ$428,3,FALSE)</f>
        <v>363</v>
      </c>
      <c r="F266" s="12">
        <f>VLOOKUP($A266,Sheet1!$B$5:$AZ$428,4,FALSE)</f>
        <v>261</v>
      </c>
      <c r="G266" s="12">
        <f>VLOOKUP($A266,Sheet1!$B$5:$AZ$428,5,FALSE)</f>
        <v>5603</v>
      </c>
      <c r="H266" s="12">
        <f>VLOOKUP($A266,Sheet1!$B$5:$AZ$428,6,FALSE)</f>
        <v>4821</v>
      </c>
      <c r="I266" s="12">
        <f>VLOOKUP($A266,Sheet1!$B$5:$AZ$428,7,FALSE)</f>
        <v>138395</v>
      </c>
      <c r="J266" s="12">
        <f>VLOOKUP($A266,Sheet1!$B$5:$AZ$428,8,FALSE)</f>
        <v>278</v>
      </c>
      <c r="K266" s="12">
        <f>VLOOKUP($A266,Sheet1!$B$5:$AZ$428,9,FALSE)</f>
        <v>226</v>
      </c>
      <c r="L266" s="12">
        <f>VLOOKUP($A266,Sheet1!$B$5:$AZ$428,10,FALSE)</f>
        <v>6048</v>
      </c>
      <c r="M266" s="12">
        <f>VLOOKUP($A266,Sheet1!$B$5:$AZ$428,11,FALSE)</f>
        <v>5190</v>
      </c>
      <c r="N266" s="12">
        <f>VLOOKUP($A266,Sheet1!$B$5:$AZ$428,12,FALSE)</f>
        <v>139037</v>
      </c>
      <c r="O266" s="12">
        <f>VLOOKUP($A266,Sheet1!$B$5:$AZ$428,13,FALSE)</f>
        <v>249</v>
      </c>
      <c r="P266" s="12">
        <f>VLOOKUP($A266,Sheet1!$B$5:$AZ$428,14,FALSE)</f>
        <v>169</v>
      </c>
      <c r="Q266" s="12">
        <f>VLOOKUP($A266,Sheet1!$B$5:$AZ$428,15,FALSE)</f>
        <v>6241</v>
      </c>
      <c r="R266" s="12">
        <f>VLOOKUP($A266,Sheet1!$B$5:$AZ$428,16,FALSE)</f>
        <v>4895</v>
      </c>
      <c r="S266" s="12">
        <f>VLOOKUP($A266,Sheet1!$B$5:$AZ$428,17,FALSE)</f>
        <v>140395</v>
      </c>
      <c r="T266" s="12">
        <f>VLOOKUP($A266,Sheet1!$B$5:$AZ$428,18,FALSE)</f>
        <v>327</v>
      </c>
      <c r="U266" s="12">
        <f>VLOOKUP($A266,Sheet1!$B$5:$AZ$428,19,FALSE)</f>
        <v>131</v>
      </c>
      <c r="V266" s="12">
        <f>VLOOKUP($A266,Sheet1!$B$5:$AZ$428,20,FALSE)</f>
        <v>6962</v>
      </c>
      <c r="W266" s="12">
        <f>VLOOKUP($A266,Sheet1!$B$5:$AZ$428,21,FALSE)</f>
        <v>5261</v>
      </c>
      <c r="X266" s="12">
        <f>VLOOKUP($A266,Sheet1!$B$5:$AZ$428,22,FALSE)</f>
        <v>141790</v>
      </c>
      <c r="Y266" s="12">
        <f>VLOOKUP($A266,Sheet1!$B$5:$AZ$428,23,FALSE)</f>
        <v>318</v>
      </c>
      <c r="Z266" s="12">
        <f>VLOOKUP($A266,Sheet1!$B$5:$AZ$428,24,FALSE)</f>
        <v>113</v>
      </c>
      <c r="AA266" s="12">
        <f>VLOOKUP($A266,Sheet1!$B$5:$AZ$428,25,FALSE)</f>
        <v>7162</v>
      </c>
      <c r="AB266" s="12">
        <f>VLOOKUP($A266,Sheet1!$B$5:$AZ$428,26,FALSE)</f>
        <v>5209</v>
      </c>
      <c r="AC266" s="12">
        <f>VLOOKUP($A266,Sheet1!$B$5:$AZ$428,27,FALSE)</f>
        <v>143353</v>
      </c>
      <c r="AD266" s="12">
        <f>VLOOKUP($A266,Sheet1!$B$5:$AZ$428,28,FALSE)</f>
        <v>322</v>
      </c>
      <c r="AE266" s="12">
        <f>VLOOKUP($A266,Sheet1!$B$5:$AZ$428,29,FALSE)</f>
        <v>127</v>
      </c>
      <c r="AF266" s="12">
        <f>VLOOKUP($A266,Sheet1!$B$5:$AZ$428,30,FALSE)</f>
        <v>7044</v>
      </c>
      <c r="AG266" s="12">
        <f>VLOOKUP($A266,Sheet1!$B$5:$AZ$428,31,FALSE)</f>
        <v>4802</v>
      </c>
      <c r="AH266" s="12">
        <f>VLOOKUP($A266,Sheet1!$B$5:$AZ$428,32,FALSE)</f>
        <v>144705</v>
      </c>
      <c r="AI266" s="12">
        <f>VLOOKUP($A266,Sheet1!$B$5:$AZ$428,33,FALSE)</f>
        <v>301</v>
      </c>
      <c r="AJ266" s="12">
        <f>VLOOKUP($A266,Sheet1!$B$5:$AZ$428,34,FALSE)</f>
        <v>115</v>
      </c>
      <c r="AK266" s="12">
        <f>VLOOKUP($A266,Sheet1!$B$5:$AZ$428,35,FALSE)</f>
        <v>7489</v>
      </c>
      <c r="AL266" s="12">
        <f>VLOOKUP($A266,Sheet1!$B$5:$AZ$428,36,FALSE)</f>
        <v>5454</v>
      </c>
      <c r="AM266" s="12">
        <f>VLOOKUP($A266,Sheet1!$B$5:$AZ$428,37,FALSE)</f>
        <v>145803</v>
      </c>
      <c r="AN266" s="12">
        <f>VLOOKUP($A266,Sheet1!$B$5:$AZ$428,38,FALSE)</f>
        <v>329</v>
      </c>
      <c r="AO266" s="12">
        <f>VLOOKUP($A266,Sheet1!$B$5:$AZ$428,39,FALSE)</f>
        <v>157</v>
      </c>
      <c r="AP266" s="12">
        <f>VLOOKUP($A266,Sheet1!$B$5:$AZ$428,40,FALSE)</f>
        <v>7318</v>
      </c>
      <c r="AQ266" s="12">
        <f>VLOOKUP($A266,Sheet1!$B$5:$AZ$428,41,FALSE)</f>
        <v>5424</v>
      </c>
      <c r="AR266" s="12">
        <f>VLOOKUP($A266,Sheet1!$B$5:$AZ$428,42,FALSE)</f>
        <v>146561</v>
      </c>
      <c r="AS266" s="12">
        <f>VLOOKUP($A266,Sheet1!$B$5:$AZ$428,43,FALSE)</f>
        <v>282</v>
      </c>
      <c r="AT266" s="12">
        <f>VLOOKUP($A266,Sheet1!$B$5:$AZ$428,44,FALSE)</f>
        <v>141</v>
      </c>
      <c r="AU266" s="12">
        <f>VLOOKUP($A266,Sheet1!$B$5:$AZ$428,45,FALSE)</f>
        <v>7071</v>
      </c>
      <c r="AV266" s="12">
        <f>VLOOKUP($A266,Sheet1!$B$5:$AZ$428,46,FALSE)</f>
        <v>5582</v>
      </c>
      <c r="AW266" s="12">
        <f>VLOOKUP($A266,Sheet1!$B$5:$AZ$428,47,FALSE)</f>
        <v>147353</v>
      </c>
      <c r="AX266" s="12">
        <f>VLOOKUP($A266,Sheet1!$B$5:$AZ$428,48,FALSE)</f>
        <v>264</v>
      </c>
      <c r="AY266" s="12">
        <f>VLOOKUP($A266,Sheet1!$B$5:$AZ$428,49,FALSE)</f>
        <v>131</v>
      </c>
      <c r="AZ266" s="12">
        <f>VLOOKUP($A266,Sheet1!$B$5:$AZ$428,50,FALSE)</f>
        <v>6559</v>
      </c>
      <c r="BA266" s="12">
        <f>VLOOKUP($A266,Sheet1!$B$5:$AZ$428,51,FALSE)</f>
        <v>4816</v>
      </c>
      <c r="BB266" s="12">
        <f>VLOOKUP($A266,Sheet1!$B$5:$BB$428,BB$4,FALSE)</f>
        <v>0</v>
      </c>
      <c r="BC266" s="12">
        <f>VLOOKUP($A266,Sheet1!$B$5:$BB$428,BC$4,FALSE)</f>
        <v>0</v>
      </c>
      <c r="BD266" s="12" t="e">
        <f>VLOOKUP($A266,Sheet1!$B$5:$BB$428,BD$4,FALSE)</f>
        <v>#REF!</v>
      </c>
      <c r="BE266" s="12" t="e">
        <f>VLOOKUP($A266,Sheet1!$B$5:$BB$428,BE$4,FALSE)</f>
        <v>#REF!</v>
      </c>
      <c r="BF266" s="12" t="e">
        <f>VLOOKUP($A266,Sheet1!$B$5:$BB$428,BF$4,FALSE)</f>
        <v>#REF!</v>
      </c>
      <c r="BG266" s="12" t="e">
        <f>VLOOKUP($A266,Sheet1!$B$5:$BB$428,BG$4,FALSE)</f>
        <v>#REF!</v>
      </c>
      <c r="BH266" s="12" t="e">
        <f>VLOOKUP($A266,Sheet1!$B$5:$BB$428,BH$4,FALSE)</f>
        <v>#REF!</v>
      </c>
      <c r="BI266" s="12" t="e">
        <f>VLOOKUP($A266,Sheet1!$B$5:$BB$428,BI$4,FALSE)</f>
        <v>#REF!</v>
      </c>
      <c r="BJ266" s="12" t="e">
        <f>VLOOKUP($A266,Sheet1!$B$5:$BB$428,BJ$4,FALSE)</f>
        <v>#REF!</v>
      </c>
      <c r="BK266" s="12" t="e">
        <f>VLOOKUP($A266,Sheet1!$B$5:$BB$428,BK$4,FALSE)</f>
        <v>#REF!</v>
      </c>
      <c r="BL266" s="12" t="e">
        <f>VLOOKUP($A266,Sheet1!$B$5:$BB$428,BL$4,FALSE)</f>
        <v>#REF!</v>
      </c>
      <c r="BM266" s="12" t="e">
        <f>VLOOKUP($A266,Sheet1!$B$5:$BB$428,BM$4,FALSE)</f>
        <v>#REF!</v>
      </c>
      <c r="BN266" s="12" t="e">
        <f>VLOOKUP($A266,Sheet1!$B$5:$BB$428,BN$4,FALSE)</f>
        <v>#REF!</v>
      </c>
      <c r="BO266" s="12" t="e">
        <f>VLOOKUP($A266,Sheet1!$B$5:$BB$428,BO$4,FALSE)</f>
        <v>#REF!</v>
      </c>
      <c r="BP266" s="12" t="e">
        <f>VLOOKUP($A266,Sheet1!$B$5:$BB$428,BP$4,FALSE)</f>
        <v>#REF!</v>
      </c>
      <c r="BQ266" s="12" t="e">
        <f>VLOOKUP($A266,Sheet1!$B$5:$BB$428,BQ$4,FALSE)</f>
        <v>#REF!</v>
      </c>
      <c r="BR266" s="12" t="e">
        <f>VLOOKUP($A266,Sheet1!$B$5:$BB$428,BR$4,FALSE)</f>
        <v>#REF!</v>
      </c>
      <c r="BS266" s="12" t="e">
        <f>VLOOKUP($A266,Sheet1!$B$5:$BB$428,BS$4,FALSE)</f>
        <v>#REF!</v>
      </c>
      <c r="BT266" s="12" t="e">
        <f>VLOOKUP($A266,Sheet1!$B$5:$BB$428,BT$4,FALSE)</f>
        <v>#REF!</v>
      </c>
      <c r="BU266" s="12" t="e">
        <f>VLOOKUP($A266,Sheet1!$B$5:$BB$428,BU$4,FALSE)</f>
        <v>#REF!</v>
      </c>
    </row>
    <row r="267" spans="1:73" x14ac:dyDescent="0.3">
      <c r="A267" t="s">
        <v>709</v>
      </c>
      <c r="B267" t="str">
        <f>VLOOKUP(A267,classifications!A$3:C$336,3,FALSE)</f>
        <v>Urban with Significant Rural</v>
      </c>
      <c r="D267" s="12">
        <f>VLOOKUP($A267,Sheet1!$B$5:$AZ$428,2,FALSE)</f>
        <v>116698</v>
      </c>
      <c r="E267" s="12">
        <f>VLOOKUP($A267,Sheet1!$B$5:$AZ$428,3,FALSE)</f>
        <v>460</v>
      </c>
      <c r="F267" s="12">
        <f>VLOOKUP($A267,Sheet1!$B$5:$AZ$428,4,FALSE)</f>
        <v>501</v>
      </c>
      <c r="G267" s="12">
        <f>VLOOKUP($A267,Sheet1!$B$5:$AZ$428,5,FALSE)</f>
        <v>5922</v>
      </c>
      <c r="H267" s="12">
        <f>VLOOKUP($A267,Sheet1!$B$5:$AZ$428,6,FALSE)</f>
        <v>5468</v>
      </c>
      <c r="I267" s="12">
        <f>VLOOKUP($A267,Sheet1!$B$5:$AZ$428,7,FALSE)</f>
        <v>117341</v>
      </c>
      <c r="J267" s="12">
        <f>VLOOKUP($A267,Sheet1!$B$5:$AZ$428,8,FALSE)</f>
        <v>430</v>
      </c>
      <c r="K267" s="12">
        <f>VLOOKUP($A267,Sheet1!$B$5:$AZ$428,9,FALSE)</f>
        <v>306</v>
      </c>
      <c r="L267" s="12">
        <f>VLOOKUP($A267,Sheet1!$B$5:$AZ$428,10,FALSE)</f>
        <v>6083</v>
      </c>
      <c r="M267" s="12">
        <f>VLOOKUP($A267,Sheet1!$B$5:$AZ$428,11,FALSE)</f>
        <v>5993</v>
      </c>
      <c r="N267" s="12">
        <f>VLOOKUP($A267,Sheet1!$B$5:$AZ$428,12,FALSE)</f>
        <v>118805</v>
      </c>
      <c r="O267" s="12">
        <f>VLOOKUP($A267,Sheet1!$B$5:$AZ$428,13,FALSE)</f>
        <v>436</v>
      </c>
      <c r="P267" s="12">
        <f>VLOOKUP($A267,Sheet1!$B$5:$AZ$428,14,FALSE)</f>
        <v>397</v>
      </c>
      <c r="Q267" s="12">
        <f>VLOOKUP($A267,Sheet1!$B$5:$AZ$428,15,FALSE)</f>
        <v>6401</v>
      </c>
      <c r="R267" s="12">
        <f>VLOOKUP($A267,Sheet1!$B$5:$AZ$428,16,FALSE)</f>
        <v>5367</v>
      </c>
      <c r="S267" s="12">
        <f>VLOOKUP($A267,Sheet1!$B$5:$AZ$428,17,FALSE)</f>
        <v>119835</v>
      </c>
      <c r="T267" s="12">
        <f>VLOOKUP($A267,Sheet1!$B$5:$AZ$428,18,FALSE)</f>
        <v>492</v>
      </c>
      <c r="U267" s="12">
        <f>VLOOKUP($A267,Sheet1!$B$5:$AZ$428,19,FALSE)</f>
        <v>309</v>
      </c>
      <c r="V267" s="12">
        <f>VLOOKUP($A267,Sheet1!$B$5:$AZ$428,20,FALSE)</f>
        <v>6492</v>
      </c>
      <c r="W267" s="12">
        <f>VLOOKUP($A267,Sheet1!$B$5:$AZ$428,21,FALSE)</f>
        <v>5818</v>
      </c>
      <c r="X267" s="12">
        <f>VLOOKUP($A267,Sheet1!$B$5:$AZ$428,22,FALSE)</f>
        <v>121352</v>
      </c>
      <c r="Y267" s="12">
        <f>VLOOKUP($A267,Sheet1!$B$5:$AZ$428,23,FALSE)</f>
        <v>504</v>
      </c>
      <c r="Z267" s="12">
        <f>VLOOKUP($A267,Sheet1!$B$5:$AZ$428,24,FALSE)</f>
        <v>348</v>
      </c>
      <c r="AA267" s="12">
        <f>VLOOKUP($A267,Sheet1!$B$5:$AZ$428,25,FALSE)</f>
        <v>6835</v>
      </c>
      <c r="AB267" s="12">
        <f>VLOOKUP($A267,Sheet1!$B$5:$AZ$428,26,FALSE)</f>
        <v>5888</v>
      </c>
      <c r="AC267" s="12">
        <f>VLOOKUP($A267,Sheet1!$B$5:$AZ$428,27,FALSE)</f>
        <v>122823</v>
      </c>
      <c r="AD267" s="12">
        <f>VLOOKUP($A267,Sheet1!$B$5:$AZ$428,28,FALSE)</f>
        <v>518</v>
      </c>
      <c r="AE267" s="12">
        <f>VLOOKUP($A267,Sheet1!$B$5:$AZ$428,29,FALSE)</f>
        <v>318</v>
      </c>
      <c r="AF267" s="12">
        <f>VLOOKUP($A267,Sheet1!$B$5:$AZ$428,30,FALSE)</f>
        <v>6897</v>
      </c>
      <c r="AG267" s="12">
        <f>VLOOKUP($A267,Sheet1!$B$5:$AZ$428,31,FALSE)</f>
        <v>6018</v>
      </c>
      <c r="AH267" s="12">
        <f>VLOOKUP($A267,Sheet1!$B$5:$AZ$428,32,FALSE)</f>
        <v>123957</v>
      </c>
      <c r="AI267" s="12">
        <f>VLOOKUP($A267,Sheet1!$B$5:$AZ$428,33,FALSE)</f>
        <v>449</v>
      </c>
      <c r="AJ267" s="12">
        <f>VLOOKUP($A267,Sheet1!$B$5:$AZ$428,34,FALSE)</f>
        <v>402</v>
      </c>
      <c r="AK267" s="12">
        <f>VLOOKUP($A267,Sheet1!$B$5:$AZ$428,35,FALSE)</f>
        <v>7611</v>
      </c>
      <c r="AL267" s="12">
        <f>VLOOKUP($A267,Sheet1!$B$5:$AZ$428,36,FALSE)</f>
        <v>6810</v>
      </c>
      <c r="AM267" s="12">
        <f>VLOOKUP($A267,Sheet1!$B$5:$AZ$428,37,FALSE)</f>
        <v>125169</v>
      </c>
      <c r="AN267" s="12">
        <f>VLOOKUP($A267,Sheet1!$B$5:$AZ$428,38,FALSE)</f>
        <v>491</v>
      </c>
      <c r="AO267" s="12">
        <f>VLOOKUP($A267,Sheet1!$B$5:$AZ$428,39,FALSE)</f>
        <v>454</v>
      </c>
      <c r="AP267" s="12">
        <f>VLOOKUP($A267,Sheet1!$B$5:$AZ$428,40,FALSE)</f>
        <v>7641</v>
      </c>
      <c r="AQ267" s="12">
        <f>VLOOKUP($A267,Sheet1!$B$5:$AZ$428,41,FALSE)</f>
        <v>6580</v>
      </c>
      <c r="AR267" s="12">
        <f>VLOOKUP($A267,Sheet1!$B$5:$AZ$428,42,FALSE)</f>
        <v>126160</v>
      </c>
      <c r="AS267" s="12">
        <f>VLOOKUP($A267,Sheet1!$B$5:$AZ$428,43,FALSE)</f>
        <v>426</v>
      </c>
      <c r="AT267" s="12">
        <f>VLOOKUP($A267,Sheet1!$B$5:$AZ$428,44,FALSE)</f>
        <v>465</v>
      </c>
      <c r="AU267" s="12">
        <f>VLOOKUP($A267,Sheet1!$B$5:$AZ$428,45,FALSE)</f>
        <v>7915</v>
      </c>
      <c r="AV267" s="12">
        <f>VLOOKUP($A267,Sheet1!$B$5:$AZ$428,46,FALSE)</f>
        <v>6927</v>
      </c>
      <c r="AW267" s="12">
        <f>VLOOKUP($A267,Sheet1!$B$5:$AZ$428,47,FALSE)</f>
        <v>127163</v>
      </c>
      <c r="AX267" s="12">
        <f>VLOOKUP($A267,Sheet1!$B$5:$AZ$428,48,FALSE)</f>
        <v>399</v>
      </c>
      <c r="AY267" s="12">
        <f>VLOOKUP($A267,Sheet1!$B$5:$AZ$428,49,FALSE)</f>
        <v>606</v>
      </c>
      <c r="AZ267" s="12">
        <f>VLOOKUP($A267,Sheet1!$B$5:$AZ$428,50,FALSE)</f>
        <v>7114</v>
      </c>
      <c r="BA267" s="12">
        <f>VLOOKUP($A267,Sheet1!$B$5:$AZ$428,51,FALSE)</f>
        <v>6122</v>
      </c>
      <c r="BB267" s="12">
        <f>VLOOKUP($A267,Sheet1!$B$5:$BB$428,BB$4,FALSE)</f>
        <v>0</v>
      </c>
      <c r="BC267" s="12">
        <f>VLOOKUP($A267,Sheet1!$B$5:$BB$428,BC$4,FALSE)</f>
        <v>0</v>
      </c>
      <c r="BD267" s="12" t="e">
        <f>VLOOKUP($A267,Sheet1!$B$5:$BB$428,BD$4,FALSE)</f>
        <v>#REF!</v>
      </c>
      <c r="BE267" s="12" t="e">
        <f>VLOOKUP($A267,Sheet1!$B$5:$BB$428,BE$4,FALSE)</f>
        <v>#REF!</v>
      </c>
      <c r="BF267" s="12" t="e">
        <f>VLOOKUP($A267,Sheet1!$B$5:$BB$428,BF$4,FALSE)</f>
        <v>#REF!</v>
      </c>
      <c r="BG267" s="12" t="e">
        <f>VLOOKUP($A267,Sheet1!$B$5:$BB$428,BG$4,FALSE)</f>
        <v>#REF!</v>
      </c>
      <c r="BH267" s="12" t="e">
        <f>VLOOKUP($A267,Sheet1!$B$5:$BB$428,BH$4,FALSE)</f>
        <v>#REF!</v>
      </c>
      <c r="BI267" s="12" t="e">
        <f>VLOOKUP($A267,Sheet1!$B$5:$BB$428,BI$4,FALSE)</f>
        <v>#REF!</v>
      </c>
      <c r="BJ267" s="12" t="e">
        <f>VLOOKUP($A267,Sheet1!$B$5:$BB$428,BJ$4,FALSE)</f>
        <v>#REF!</v>
      </c>
      <c r="BK267" s="12" t="e">
        <f>VLOOKUP($A267,Sheet1!$B$5:$BB$428,BK$4,FALSE)</f>
        <v>#REF!</v>
      </c>
      <c r="BL267" s="12" t="e">
        <f>VLOOKUP($A267,Sheet1!$B$5:$BB$428,BL$4,FALSE)</f>
        <v>#REF!</v>
      </c>
      <c r="BM267" s="12" t="e">
        <f>VLOOKUP($A267,Sheet1!$B$5:$BB$428,BM$4,FALSE)</f>
        <v>#REF!</v>
      </c>
      <c r="BN267" s="12" t="e">
        <f>VLOOKUP($A267,Sheet1!$B$5:$BB$428,BN$4,FALSE)</f>
        <v>#REF!</v>
      </c>
      <c r="BO267" s="12" t="e">
        <f>VLOOKUP($A267,Sheet1!$B$5:$BB$428,BO$4,FALSE)</f>
        <v>#REF!</v>
      </c>
      <c r="BP267" s="12" t="e">
        <f>VLOOKUP($A267,Sheet1!$B$5:$BB$428,BP$4,FALSE)</f>
        <v>#REF!</v>
      </c>
      <c r="BQ267" s="12" t="e">
        <f>VLOOKUP($A267,Sheet1!$B$5:$BB$428,BQ$4,FALSE)</f>
        <v>#REF!</v>
      </c>
      <c r="BR267" s="12" t="e">
        <f>VLOOKUP($A267,Sheet1!$B$5:$BB$428,BR$4,FALSE)</f>
        <v>#REF!</v>
      </c>
      <c r="BS267" s="12" t="e">
        <f>VLOOKUP($A267,Sheet1!$B$5:$BB$428,BS$4,FALSE)</f>
        <v>#REF!</v>
      </c>
      <c r="BT267" s="12" t="e">
        <f>VLOOKUP($A267,Sheet1!$B$5:$BB$428,BT$4,FALSE)</f>
        <v>#REF!</v>
      </c>
      <c r="BU267" s="12" t="e">
        <f>VLOOKUP($A267,Sheet1!$B$5:$BB$428,BU$4,FALSE)</f>
        <v>#REF!</v>
      </c>
    </row>
    <row r="268" spans="1:73" x14ac:dyDescent="0.3">
      <c r="A268" t="s">
        <v>711</v>
      </c>
      <c r="B268" t="str">
        <f>VLOOKUP(A268,classifications!A$3:C$336,3,FALSE)</f>
        <v>Predominantly Rural</v>
      </c>
      <c r="D268" s="12">
        <f>VLOOKUP($A268,Sheet1!$B$5:$AZ$428,2,FALSE)</f>
        <v>82269</v>
      </c>
      <c r="E268" s="12">
        <f>VLOOKUP($A268,Sheet1!$B$5:$AZ$428,3,FALSE)</f>
        <v>359</v>
      </c>
      <c r="F268" s="12">
        <f>VLOOKUP($A268,Sheet1!$B$5:$AZ$428,4,FALSE)</f>
        <v>124</v>
      </c>
      <c r="G268" s="12">
        <f>VLOOKUP($A268,Sheet1!$B$5:$AZ$428,5,FALSE)</f>
        <v>4831</v>
      </c>
      <c r="H268" s="12">
        <f>VLOOKUP($A268,Sheet1!$B$5:$AZ$428,6,FALSE)</f>
        <v>4331</v>
      </c>
      <c r="I268" s="12">
        <f>VLOOKUP($A268,Sheet1!$B$5:$AZ$428,7,FALSE)</f>
        <v>83006</v>
      </c>
      <c r="J268" s="12">
        <f>VLOOKUP($A268,Sheet1!$B$5:$AZ$428,8,FALSE)</f>
        <v>400</v>
      </c>
      <c r="K268" s="12">
        <f>VLOOKUP($A268,Sheet1!$B$5:$AZ$428,9,FALSE)</f>
        <v>198</v>
      </c>
      <c r="L268" s="12">
        <f>VLOOKUP($A268,Sheet1!$B$5:$AZ$428,10,FALSE)</f>
        <v>5002</v>
      </c>
      <c r="M268" s="12">
        <f>VLOOKUP($A268,Sheet1!$B$5:$AZ$428,11,FALSE)</f>
        <v>4625</v>
      </c>
      <c r="N268" s="12">
        <f>VLOOKUP($A268,Sheet1!$B$5:$AZ$428,12,FALSE)</f>
        <v>84323</v>
      </c>
      <c r="O268" s="12">
        <f>VLOOKUP($A268,Sheet1!$B$5:$AZ$428,13,FALSE)</f>
        <v>350</v>
      </c>
      <c r="P268" s="12">
        <f>VLOOKUP($A268,Sheet1!$B$5:$AZ$428,14,FALSE)</f>
        <v>160</v>
      </c>
      <c r="Q268" s="12">
        <f>VLOOKUP($A268,Sheet1!$B$5:$AZ$428,15,FALSE)</f>
        <v>5482</v>
      </c>
      <c r="R268" s="12">
        <f>VLOOKUP($A268,Sheet1!$B$5:$AZ$428,16,FALSE)</f>
        <v>4445</v>
      </c>
      <c r="S268" s="12">
        <f>VLOOKUP($A268,Sheet1!$B$5:$AZ$428,17,FALSE)</f>
        <v>85798</v>
      </c>
      <c r="T268" s="12">
        <f>VLOOKUP($A268,Sheet1!$B$5:$AZ$428,18,FALSE)</f>
        <v>422</v>
      </c>
      <c r="U268" s="12">
        <f>VLOOKUP($A268,Sheet1!$B$5:$AZ$428,19,FALSE)</f>
        <v>238</v>
      </c>
      <c r="V268" s="12">
        <f>VLOOKUP($A268,Sheet1!$B$5:$AZ$428,20,FALSE)</f>
        <v>5847</v>
      </c>
      <c r="W268" s="12">
        <f>VLOOKUP($A268,Sheet1!$B$5:$AZ$428,21,FALSE)</f>
        <v>4753</v>
      </c>
      <c r="X268" s="12">
        <f>VLOOKUP($A268,Sheet1!$B$5:$AZ$428,22,FALSE)</f>
        <v>86868</v>
      </c>
      <c r="Y268" s="12">
        <f>VLOOKUP($A268,Sheet1!$B$5:$AZ$428,23,FALSE)</f>
        <v>407</v>
      </c>
      <c r="Z268" s="12">
        <f>VLOOKUP($A268,Sheet1!$B$5:$AZ$428,24,FALSE)</f>
        <v>216</v>
      </c>
      <c r="AA268" s="12">
        <f>VLOOKUP($A268,Sheet1!$B$5:$AZ$428,25,FALSE)</f>
        <v>5646</v>
      </c>
      <c r="AB268" s="12">
        <f>VLOOKUP($A268,Sheet1!$B$5:$AZ$428,26,FALSE)</f>
        <v>4910</v>
      </c>
      <c r="AC268" s="12">
        <f>VLOOKUP($A268,Sheet1!$B$5:$AZ$428,27,FALSE)</f>
        <v>88518</v>
      </c>
      <c r="AD268" s="12">
        <f>VLOOKUP($A268,Sheet1!$B$5:$AZ$428,28,FALSE)</f>
        <v>401</v>
      </c>
      <c r="AE268" s="12">
        <f>VLOOKUP($A268,Sheet1!$B$5:$AZ$428,29,FALSE)</f>
        <v>229</v>
      </c>
      <c r="AF268" s="12">
        <f>VLOOKUP($A268,Sheet1!$B$5:$AZ$428,30,FALSE)</f>
        <v>5801</v>
      </c>
      <c r="AG268" s="12">
        <f>VLOOKUP($A268,Sheet1!$B$5:$AZ$428,31,FALSE)</f>
        <v>4571</v>
      </c>
      <c r="AH268" s="12">
        <f>VLOOKUP($A268,Sheet1!$B$5:$AZ$428,32,FALSE)</f>
        <v>90332</v>
      </c>
      <c r="AI268" s="12">
        <f>VLOOKUP($A268,Sheet1!$B$5:$AZ$428,33,FALSE)</f>
        <v>367</v>
      </c>
      <c r="AJ268" s="12">
        <f>VLOOKUP($A268,Sheet1!$B$5:$AZ$428,34,FALSE)</f>
        <v>239</v>
      </c>
      <c r="AK268" s="12">
        <f>VLOOKUP($A268,Sheet1!$B$5:$AZ$428,35,FALSE)</f>
        <v>6830</v>
      </c>
      <c r="AL268" s="12">
        <f>VLOOKUP($A268,Sheet1!$B$5:$AZ$428,36,FALSE)</f>
        <v>5215</v>
      </c>
      <c r="AM268" s="12">
        <f>VLOOKUP($A268,Sheet1!$B$5:$AZ$428,37,FALSE)</f>
        <v>92599</v>
      </c>
      <c r="AN268" s="12">
        <f>VLOOKUP($A268,Sheet1!$B$5:$AZ$428,38,FALSE)</f>
        <v>369</v>
      </c>
      <c r="AO268" s="12">
        <f>VLOOKUP($A268,Sheet1!$B$5:$AZ$428,39,FALSE)</f>
        <v>207</v>
      </c>
      <c r="AP268" s="12">
        <f>VLOOKUP($A268,Sheet1!$B$5:$AZ$428,40,FALSE)</f>
        <v>7045</v>
      </c>
      <c r="AQ268" s="12">
        <f>VLOOKUP($A268,Sheet1!$B$5:$AZ$428,41,FALSE)</f>
        <v>5194</v>
      </c>
      <c r="AR268" s="12">
        <f>VLOOKUP($A268,Sheet1!$B$5:$AZ$428,42,FALSE)</f>
        <v>95019</v>
      </c>
      <c r="AS268" s="12">
        <f>VLOOKUP($A268,Sheet1!$B$5:$AZ$428,43,FALSE)</f>
        <v>341</v>
      </c>
      <c r="AT268" s="12">
        <f>VLOOKUP($A268,Sheet1!$B$5:$AZ$428,44,FALSE)</f>
        <v>285</v>
      </c>
      <c r="AU268" s="12">
        <f>VLOOKUP($A268,Sheet1!$B$5:$AZ$428,45,FALSE)</f>
        <v>7506</v>
      </c>
      <c r="AV268" s="12">
        <f>VLOOKUP($A268,Sheet1!$B$5:$AZ$428,46,FALSE)</f>
        <v>5281</v>
      </c>
      <c r="AW268" s="12">
        <f>VLOOKUP($A268,Sheet1!$B$5:$AZ$428,47,FALSE)</f>
        <v>96624</v>
      </c>
      <c r="AX268" s="12">
        <f>VLOOKUP($A268,Sheet1!$B$5:$AZ$428,48,FALSE)</f>
        <v>310</v>
      </c>
      <c r="AY268" s="12">
        <f>VLOOKUP($A268,Sheet1!$B$5:$AZ$428,49,FALSE)</f>
        <v>162</v>
      </c>
      <c r="AZ268" s="12">
        <f>VLOOKUP($A268,Sheet1!$B$5:$AZ$428,50,FALSE)</f>
        <v>6127</v>
      </c>
      <c r="BA268" s="12">
        <f>VLOOKUP($A268,Sheet1!$B$5:$AZ$428,51,FALSE)</f>
        <v>4704</v>
      </c>
      <c r="BB268" s="12">
        <f>VLOOKUP($A268,Sheet1!$B$5:$BB$428,BB$4,FALSE)</f>
        <v>0</v>
      </c>
      <c r="BC268" s="12">
        <f>VLOOKUP($A268,Sheet1!$B$5:$BB$428,BC$4,FALSE)</f>
        <v>0</v>
      </c>
      <c r="BD268" s="12" t="e">
        <f>VLOOKUP($A268,Sheet1!$B$5:$BB$428,BD$4,FALSE)</f>
        <v>#REF!</v>
      </c>
      <c r="BE268" s="12" t="e">
        <f>VLOOKUP($A268,Sheet1!$B$5:$BB$428,BE$4,FALSE)</f>
        <v>#REF!</v>
      </c>
      <c r="BF268" s="12" t="e">
        <f>VLOOKUP($A268,Sheet1!$B$5:$BB$428,BF$4,FALSE)</f>
        <v>#REF!</v>
      </c>
      <c r="BG268" s="12" t="e">
        <f>VLOOKUP($A268,Sheet1!$B$5:$BB$428,BG$4,FALSE)</f>
        <v>#REF!</v>
      </c>
      <c r="BH268" s="12" t="e">
        <f>VLOOKUP($A268,Sheet1!$B$5:$BB$428,BH$4,FALSE)</f>
        <v>#REF!</v>
      </c>
      <c r="BI268" s="12" t="e">
        <f>VLOOKUP($A268,Sheet1!$B$5:$BB$428,BI$4,FALSE)</f>
        <v>#REF!</v>
      </c>
      <c r="BJ268" s="12" t="e">
        <f>VLOOKUP($A268,Sheet1!$B$5:$BB$428,BJ$4,FALSE)</f>
        <v>#REF!</v>
      </c>
      <c r="BK268" s="12" t="e">
        <f>VLOOKUP($A268,Sheet1!$B$5:$BB$428,BK$4,FALSE)</f>
        <v>#REF!</v>
      </c>
      <c r="BL268" s="12" t="e">
        <f>VLOOKUP($A268,Sheet1!$B$5:$BB$428,BL$4,FALSE)</f>
        <v>#REF!</v>
      </c>
      <c r="BM268" s="12" t="e">
        <f>VLOOKUP($A268,Sheet1!$B$5:$BB$428,BM$4,FALSE)</f>
        <v>#REF!</v>
      </c>
      <c r="BN268" s="12" t="e">
        <f>VLOOKUP($A268,Sheet1!$B$5:$BB$428,BN$4,FALSE)</f>
        <v>#REF!</v>
      </c>
      <c r="BO268" s="12" t="e">
        <f>VLOOKUP($A268,Sheet1!$B$5:$BB$428,BO$4,FALSE)</f>
        <v>#REF!</v>
      </c>
      <c r="BP268" s="12" t="e">
        <f>VLOOKUP($A268,Sheet1!$B$5:$BB$428,BP$4,FALSE)</f>
        <v>#REF!</v>
      </c>
      <c r="BQ268" s="12" t="e">
        <f>VLOOKUP($A268,Sheet1!$B$5:$BB$428,BQ$4,FALSE)</f>
        <v>#REF!</v>
      </c>
      <c r="BR268" s="12" t="e">
        <f>VLOOKUP($A268,Sheet1!$B$5:$BB$428,BR$4,FALSE)</f>
        <v>#REF!</v>
      </c>
      <c r="BS268" s="12" t="e">
        <f>VLOOKUP($A268,Sheet1!$B$5:$BB$428,BS$4,FALSE)</f>
        <v>#REF!</v>
      </c>
      <c r="BT268" s="12" t="e">
        <f>VLOOKUP($A268,Sheet1!$B$5:$BB$428,BT$4,FALSE)</f>
        <v>#REF!</v>
      </c>
      <c r="BU268" s="12" t="e">
        <f>VLOOKUP($A268,Sheet1!$B$5:$BB$428,BU$4,FALSE)</f>
        <v>#REF!</v>
      </c>
    </row>
    <row r="269" spans="1:73" x14ac:dyDescent="0.3">
      <c r="A269" t="s">
        <v>713</v>
      </c>
      <c r="B269" t="str">
        <f>VLOOKUP(A269,classifications!A$3:C$336,3,FALSE)</f>
        <v>Predominantly Urban</v>
      </c>
      <c r="D269" s="12">
        <f>VLOOKUP($A269,Sheet1!$B$5:$AZ$428,2,FALSE)</f>
        <v>134402</v>
      </c>
      <c r="E269" s="12">
        <f>VLOOKUP($A269,Sheet1!$B$5:$AZ$428,3,FALSE)</f>
        <v>738</v>
      </c>
      <c r="F269" s="12">
        <f>VLOOKUP($A269,Sheet1!$B$5:$AZ$428,4,FALSE)</f>
        <v>592</v>
      </c>
      <c r="G269" s="12">
        <f>VLOOKUP($A269,Sheet1!$B$5:$AZ$428,5,FALSE)</f>
        <v>5212</v>
      </c>
      <c r="H269" s="12">
        <f>VLOOKUP($A269,Sheet1!$B$5:$AZ$428,6,FALSE)</f>
        <v>4450</v>
      </c>
      <c r="I269" s="12">
        <f>VLOOKUP($A269,Sheet1!$B$5:$AZ$428,7,FALSE)</f>
        <v>135687</v>
      </c>
      <c r="J269" s="12">
        <f>VLOOKUP($A269,Sheet1!$B$5:$AZ$428,8,FALSE)</f>
        <v>745</v>
      </c>
      <c r="K269" s="12">
        <f>VLOOKUP($A269,Sheet1!$B$5:$AZ$428,9,FALSE)</f>
        <v>500</v>
      </c>
      <c r="L269" s="12">
        <f>VLOOKUP($A269,Sheet1!$B$5:$AZ$428,10,FALSE)</f>
        <v>5943</v>
      </c>
      <c r="M269" s="12">
        <f>VLOOKUP($A269,Sheet1!$B$5:$AZ$428,11,FALSE)</f>
        <v>4966</v>
      </c>
      <c r="N269" s="12">
        <f>VLOOKUP($A269,Sheet1!$B$5:$AZ$428,12,FALSE)</f>
        <v>136792</v>
      </c>
      <c r="O269" s="12">
        <f>VLOOKUP($A269,Sheet1!$B$5:$AZ$428,13,FALSE)</f>
        <v>692</v>
      </c>
      <c r="P269" s="12">
        <f>VLOOKUP($A269,Sheet1!$B$5:$AZ$428,14,FALSE)</f>
        <v>407</v>
      </c>
      <c r="Q269" s="12">
        <f>VLOOKUP($A269,Sheet1!$B$5:$AZ$428,15,FALSE)</f>
        <v>5669</v>
      </c>
      <c r="R269" s="12">
        <f>VLOOKUP($A269,Sheet1!$B$5:$AZ$428,16,FALSE)</f>
        <v>4878</v>
      </c>
      <c r="S269" s="12">
        <f>VLOOKUP($A269,Sheet1!$B$5:$AZ$428,17,FALSE)</f>
        <v>138526</v>
      </c>
      <c r="T269" s="12">
        <f>VLOOKUP($A269,Sheet1!$B$5:$AZ$428,18,FALSE)</f>
        <v>793</v>
      </c>
      <c r="U269" s="12">
        <f>VLOOKUP($A269,Sheet1!$B$5:$AZ$428,19,FALSE)</f>
        <v>335</v>
      </c>
      <c r="V269" s="12">
        <f>VLOOKUP($A269,Sheet1!$B$5:$AZ$428,20,FALSE)</f>
        <v>6249</v>
      </c>
      <c r="W269" s="12">
        <f>VLOOKUP($A269,Sheet1!$B$5:$AZ$428,21,FALSE)</f>
        <v>4955</v>
      </c>
      <c r="X269" s="12">
        <f>VLOOKUP($A269,Sheet1!$B$5:$AZ$428,22,FALSE)</f>
        <v>139822</v>
      </c>
      <c r="Y269" s="12">
        <f>VLOOKUP($A269,Sheet1!$B$5:$AZ$428,23,FALSE)</f>
        <v>748</v>
      </c>
      <c r="Z269" s="12">
        <f>VLOOKUP($A269,Sheet1!$B$5:$AZ$428,24,FALSE)</f>
        <v>325</v>
      </c>
      <c r="AA269" s="12">
        <f>VLOOKUP($A269,Sheet1!$B$5:$AZ$428,25,FALSE)</f>
        <v>5970</v>
      </c>
      <c r="AB269" s="12">
        <f>VLOOKUP($A269,Sheet1!$B$5:$AZ$428,26,FALSE)</f>
        <v>4976</v>
      </c>
      <c r="AC269" s="12">
        <f>VLOOKUP($A269,Sheet1!$B$5:$AZ$428,27,FALSE)</f>
        <v>140828</v>
      </c>
      <c r="AD269" s="12">
        <f>VLOOKUP($A269,Sheet1!$B$5:$AZ$428,28,FALSE)</f>
        <v>744</v>
      </c>
      <c r="AE269" s="12">
        <f>VLOOKUP($A269,Sheet1!$B$5:$AZ$428,29,FALSE)</f>
        <v>298</v>
      </c>
      <c r="AF269" s="12">
        <f>VLOOKUP($A269,Sheet1!$B$5:$AZ$428,30,FALSE)</f>
        <v>5702</v>
      </c>
      <c r="AG269" s="12">
        <f>VLOOKUP($A269,Sheet1!$B$5:$AZ$428,31,FALSE)</f>
        <v>5057</v>
      </c>
      <c r="AH269" s="12">
        <f>VLOOKUP($A269,Sheet1!$B$5:$AZ$428,32,FALSE)</f>
        <v>141337</v>
      </c>
      <c r="AI269" s="12">
        <f>VLOOKUP($A269,Sheet1!$B$5:$AZ$428,33,FALSE)</f>
        <v>680</v>
      </c>
      <c r="AJ269" s="12">
        <f>VLOOKUP($A269,Sheet1!$B$5:$AZ$428,34,FALSE)</f>
        <v>366</v>
      </c>
      <c r="AK269" s="12">
        <f>VLOOKUP($A269,Sheet1!$B$5:$AZ$428,35,FALSE)</f>
        <v>5656</v>
      </c>
      <c r="AL269" s="12">
        <f>VLOOKUP($A269,Sheet1!$B$5:$AZ$428,36,FALSE)</f>
        <v>5237</v>
      </c>
      <c r="AM269" s="12">
        <f>VLOOKUP($A269,Sheet1!$B$5:$AZ$428,37,FALSE)</f>
        <v>141819</v>
      </c>
      <c r="AN269" s="12">
        <f>VLOOKUP($A269,Sheet1!$B$5:$AZ$428,38,FALSE)</f>
        <v>664</v>
      </c>
      <c r="AO269" s="12">
        <f>VLOOKUP($A269,Sheet1!$B$5:$AZ$428,39,FALSE)</f>
        <v>411</v>
      </c>
      <c r="AP269" s="12">
        <f>VLOOKUP($A269,Sheet1!$B$5:$AZ$428,40,FALSE)</f>
        <v>5718</v>
      </c>
      <c r="AQ269" s="12">
        <f>VLOOKUP($A269,Sheet1!$B$5:$AZ$428,41,FALSE)</f>
        <v>5338</v>
      </c>
      <c r="AR269" s="12">
        <f>VLOOKUP($A269,Sheet1!$B$5:$AZ$428,42,FALSE)</f>
        <v>141922</v>
      </c>
      <c r="AS269" s="12">
        <f>VLOOKUP($A269,Sheet1!$B$5:$AZ$428,43,FALSE)</f>
        <v>595</v>
      </c>
      <c r="AT269" s="12">
        <f>VLOOKUP($A269,Sheet1!$B$5:$AZ$428,44,FALSE)</f>
        <v>395</v>
      </c>
      <c r="AU269" s="12">
        <f>VLOOKUP($A269,Sheet1!$B$5:$AZ$428,45,FALSE)</f>
        <v>5602</v>
      </c>
      <c r="AV269" s="12">
        <f>VLOOKUP($A269,Sheet1!$B$5:$AZ$428,46,FALSE)</f>
        <v>5513</v>
      </c>
      <c r="AW269" s="12">
        <f>VLOOKUP($A269,Sheet1!$B$5:$AZ$428,47,FALSE)</f>
        <v>141458</v>
      </c>
      <c r="AX269" s="12">
        <f>VLOOKUP($A269,Sheet1!$B$5:$AZ$428,48,FALSE)</f>
        <v>555</v>
      </c>
      <c r="AY269" s="12">
        <f>VLOOKUP($A269,Sheet1!$B$5:$AZ$428,49,FALSE)</f>
        <v>408</v>
      </c>
      <c r="AZ269" s="12">
        <f>VLOOKUP($A269,Sheet1!$B$5:$AZ$428,50,FALSE)</f>
        <v>4747</v>
      </c>
      <c r="BA269" s="12">
        <f>VLOOKUP($A269,Sheet1!$B$5:$AZ$428,51,FALSE)</f>
        <v>4887</v>
      </c>
      <c r="BB269" s="12">
        <f>VLOOKUP($A269,Sheet1!$B$5:$BB$428,BB$4,FALSE)</f>
        <v>0</v>
      </c>
      <c r="BC269" s="12">
        <f>VLOOKUP($A269,Sheet1!$B$5:$BB$428,BC$4,FALSE)</f>
        <v>0</v>
      </c>
      <c r="BD269" s="12" t="e">
        <f>VLOOKUP($A269,Sheet1!$B$5:$BB$428,BD$4,FALSE)</f>
        <v>#REF!</v>
      </c>
      <c r="BE269" s="12" t="e">
        <f>VLOOKUP($A269,Sheet1!$B$5:$BB$428,BE$4,FALSE)</f>
        <v>#REF!</v>
      </c>
      <c r="BF269" s="12" t="e">
        <f>VLOOKUP($A269,Sheet1!$B$5:$BB$428,BF$4,FALSE)</f>
        <v>#REF!</v>
      </c>
      <c r="BG269" s="12" t="e">
        <f>VLOOKUP($A269,Sheet1!$B$5:$BB$428,BG$4,FALSE)</f>
        <v>#REF!</v>
      </c>
      <c r="BH269" s="12" t="e">
        <f>VLOOKUP($A269,Sheet1!$B$5:$BB$428,BH$4,FALSE)</f>
        <v>#REF!</v>
      </c>
      <c r="BI269" s="12" t="e">
        <f>VLOOKUP($A269,Sheet1!$B$5:$BB$428,BI$4,FALSE)</f>
        <v>#REF!</v>
      </c>
      <c r="BJ269" s="12" t="e">
        <f>VLOOKUP($A269,Sheet1!$B$5:$BB$428,BJ$4,FALSE)</f>
        <v>#REF!</v>
      </c>
      <c r="BK269" s="12" t="e">
        <f>VLOOKUP($A269,Sheet1!$B$5:$BB$428,BK$4,FALSE)</f>
        <v>#REF!</v>
      </c>
      <c r="BL269" s="12" t="e">
        <f>VLOOKUP($A269,Sheet1!$B$5:$BB$428,BL$4,FALSE)</f>
        <v>#REF!</v>
      </c>
      <c r="BM269" s="12" t="e">
        <f>VLOOKUP($A269,Sheet1!$B$5:$BB$428,BM$4,FALSE)</f>
        <v>#REF!</v>
      </c>
      <c r="BN269" s="12" t="e">
        <f>VLOOKUP($A269,Sheet1!$B$5:$BB$428,BN$4,FALSE)</f>
        <v>#REF!</v>
      </c>
      <c r="BO269" s="12" t="e">
        <f>VLOOKUP($A269,Sheet1!$B$5:$BB$428,BO$4,FALSE)</f>
        <v>#REF!</v>
      </c>
      <c r="BP269" s="12" t="e">
        <f>VLOOKUP($A269,Sheet1!$B$5:$BB$428,BP$4,FALSE)</f>
        <v>#REF!</v>
      </c>
      <c r="BQ269" s="12" t="e">
        <f>VLOOKUP($A269,Sheet1!$B$5:$BB$428,BQ$4,FALSE)</f>
        <v>#REF!</v>
      </c>
      <c r="BR269" s="12" t="e">
        <f>VLOOKUP($A269,Sheet1!$B$5:$BB$428,BR$4,FALSE)</f>
        <v>#REF!</v>
      </c>
      <c r="BS269" s="12" t="e">
        <f>VLOOKUP($A269,Sheet1!$B$5:$BB$428,BS$4,FALSE)</f>
        <v>#REF!</v>
      </c>
      <c r="BT269" s="12" t="e">
        <f>VLOOKUP($A269,Sheet1!$B$5:$BB$428,BT$4,FALSE)</f>
        <v>#REF!</v>
      </c>
      <c r="BU269" s="12" t="e">
        <f>VLOOKUP($A269,Sheet1!$B$5:$BB$428,BU$4,FALSE)</f>
        <v>#REF!</v>
      </c>
    </row>
    <row r="270" spans="1:73" x14ac:dyDescent="0.3">
      <c r="A270" t="s">
        <v>715</v>
      </c>
      <c r="B270" t="str">
        <f>VLOOKUP(A270,classifications!A$3:C$336,3,FALSE)</f>
        <v>Predominantly Urban</v>
      </c>
      <c r="D270" s="12">
        <f>VLOOKUP($A270,Sheet1!$B$5:$AZ$428,2,FALSE)</f>
        <v>87921</v>
      </c>
      <c r="E270" s="12">
        <f>VLOOKUP($A270,Sheet1!$B$5:$AZ$428,3,FALSE)</f>
        <v>331</v>
      </c>
      <c r="F270" s="12">
        <f>VLOOKUP($A270,Sheet1!$B$5:$AZ$428,4,FALSE)</f>
        <v>354</v>
      </c>
      <c r="G270" s="12">
        <f>VLOOKUP($A270,Sheet1!$B$5:$AZ$428,5,FALSE)</f>
        <v>4991</v>
      </c>
      <c r="H270" s="12">
        <f>VLOOKUP($A270,Sheet1!$B$5:$AZ$428,6,FALSE)</f>
        <v>4794</v>
      </c>
      <c r="I270" s="12">
        <f>VLOOKUP($A270,Sheet1!$B$5:$AZ$428,7,FALSE)</f>
        <v>88804</v>
      </c>
      <c r="J270" s="12">
        <f>VLOOKUP($A270,Sheet1!$B$5:$AZ$428,8,FALSE)</f>
        <v>298</v>
      </c>
      <c r="K270" s="12">
        <f>VLOOKUP($A270,Sheet1!$B$5:$AZ$428,9,FALSE)</f>
        <v>466</v>
      </c>
      <c r="L270" s="12">
        <f>VLOOKUP($A270,Sheet1!$B$5:$AZ$428,10,FALSE)</f>
        <v>5796</v>
      </c>
      <c r="M270" s="12">
        <f>VLOOKUP($A270,Sheet1!$B$5:$AZ$428,11,FALSE)</f>
        <v>5043</v>
      </c>
      <c r="N270" s="12">
        <f>VLOOKUP($A270,Sheet1!$B$5:$AZ$428,12,FALSE)</f>
        <v>89566</v>
      </c>
      <c r="O270" s="12">
        <f>VLOOKUP($A270,Sheet1!$B$5:$AZ$428,13,FALSE)</f>
        <v>282</v>
      </c>
      <c r="P270" s="12">
        <f>VLOOKUP($A270,Sheet1!$B$5:$AZ$428,14,FALSE)</f>
        <v>315</v>
      </c>
      <c r="Q270" s="12">
        <f>VLOOKUP($A270,Sheet1!$B$5:$AZ$428,15,FALSE)</f>
        <v>5605</v>
      </c>
      <c r="R270" s="12">
        <f>VLOOKUP($A270,Sheet1!$B$5:$AZ$428,16,FALSE)</f>
        <v>5057</v>
      </c>
      <c r="S270" s="12">
        <f>VLOOKUP($A270,Sheet1!$B$5:$AZ$428,17,FALSE)</f>
        <v>90525</v>
      </c>
      <c r="T270" s="12">
        <f>VLOOKUP($A270,Sheet1!$B$5:$AZ$428,18,FALSE)</f>
        <v>337</v>
      </c>
      <c r="U270" s="12">
        <f>VLOOKUP($A270,Sheet1!$B$5:$AZ$428,19,FALSE)</f>
        <v>178</v>
      </c>
      <c r="V270" s="12">
        <f>VLOOKUP($A270,Sheet1!$B$5:$AZ$428,20,FALSE)</f>
        <v>6004</v>
      </c>
      <c r="W270" s="12">
        <f>VLOOKUP($A270,Sheet1!$B$5:$AZ$428,21,FALSE)</f>
        <v>5592</v>
      </c>
      <c r="X270" s="12">
        <f>VLOOKUP($A270,Sheet1!$B$5:$AZ$428,22,FALSE)</f>
        <v>91797</v>
      </c>
      <c r="Y270" s="12">
        <f>VLOOKUP($A270,Sheet1!$B$5:$AZ$428,23,FALSE)</f>
        <v>395</v>
      </c>
      <c r="Z270" s="12">
        <f>VLOOKUP($A270,Sheet1!$B$5:$AZ$428,24,FALSE)</f>
        <v>210</v>
      </c>
      <c r="AA270" s="12">
        <f>VLOOKUP($A270,Sheet1!$B$5:$AZ$428,25,FALSE)</f>
        <v>6288</v>
      </c>
      <c r="AB270" s="12">
        <f>VLOOKUP($A270,Sheet1!$B$5:$AZ$428,26,FALSE)</f>
        <v>5448</v>
      </c>
      <c r="AC270" s="12">
        <f>VLOOKUP($A270,Sheet1!$B$5:$AZ$428,27,FALSE)</f>
        <v>92676</v>
      </c>
      <c r="AD270" s="12">
        <f>VLOOKUP($A270,Sheet1!$B$5:$AZ$428,28,FALSE)</f>
        <v>415</v>
      </c>
      <c r="AE270" s="12">
        <f>VLOOKUP($A270,Sheet1!$B$5:$AZ$428,29,FALSE)</f>
        <v>273</v>
      </c>
      <c r="AF270" s="12">
        <f>VLOOKUP($A270,Sheet1!$B$5:$AZ$428,30,FALSE)</f>
        <v>5721</v>
      </c>
      <c r="AG270" s="12">
        <f>VLOOKUP($A270,Sheet1!$B$5:$AZ$428,31,FALSE)</f>
        <v>5352</v>
      </c>
      <c r="AH270" s="12">
        <f>VLOOKUP($A270,Sheet1!$B$5:$AZ$428,32,FALSE)</f>
        <v>92641</v>
      </c>
      <c r="AI270" s="12">
        <f>VLOOKUP($A270,Sheet1!$B$5:$AZ$428,33,FALSE)</f>
        <v>365</v>
      </c>
      <c r="AJ270" s="12">
        <f>VLOOKUP($A270,Sheet1!$B$5:$AZ$428,34,FALSE)</f>
        <v>223</v>
      </c>
      <c r="AK270" s="12">
        <f>VLOOKUP($A270,Sheet1!$B$5:$AZ$428,35,FALSE)</f>
        <v>5914</v>
      </c>
      <c r="AL270" s="12">
        <f>VLOOKUP($A270,Sheet1!$B$5:$AZ$428,36,FALSE)</f>
        <v>6273</v>
      </c>
      <c r="AM270" s="12">
        <f>VLOOKUP($A270,Sheet1!$B$5:$AZ$428,37,FALSE)</f>
        <v>93045</v>
      </c>
      <c r="AN270" s="12">
        <f>VLOOKUP($A270,Sheet1!$B$5:$AZ$428,38,FALSE)</f>
        <v>396</v>
      </c>
      <c r="AO270" s="12">
        <f>VLOOKUP($A270,Sheet1!$B$5:$AZ$428,39,FALSE)</f>
        <v>245</v>
      </c>
      <c r="AP270" s="12">
        <f>VLOOKUP($A270,Sheet1!$B$5:$AZ$428,40,FALSE)</f>
        <v>6296</v>
      </c>
      <c r="AQ270" s="12">
        <f>VLOOKUP($A270,Sheet1!$B$5:$AZ$428,41,FALSE)</f>
        <v>6201</v>
      </c>
      <c r="AR270" s="12">
        <f>VLOOKUP($A270,Sheet1!$B$5:$AZ$428,42,FALSE)</f>
        <v>93323</v>
      </c>
      <c r="AS270" s="12">
        <f>VLOOKUP($A270,Sheet1!$B$5:$AZ$428,43,FALSE)</f>
        <v>347</v>
      </c>
      <c r="AT270" s="12">
        <f>VLOOKUP($A270,Sheet1!$B$5:$AZ$428,44,FALSE)</f>
        <v>268</v>
      </c>
      <c r="AU270" s="12">
        <f>VLOOKUP($A270,Sheet1!$B$5:$AZ$428,45,FALSE)</f>
        <v>6262</v>
      </c>
      <c r="AV270" s="12">
        <f>VLOOKUP($A270,Sheet1!$B$5:$AZ$428,46,FALSE)</f>
        <v>6226</v>
      </c>
      <c r="AW270" s="12">
        <f>VLOOKUP($A270,Sheet1!$B$5:$AZ$428,47,FALSE)</f>
        <v>93966</v>
      </c>
      <c r="AX270" s="12">
        <f>VLOOKUP($A270,Sheet1!$B$5:$AZ$428,48,FALSE)</f>
        <v>318</v>
      </c>
      <c r="AY270" s="12">
        <f>VLOOKUP($A270,Sheet1!$B$5:$AZ$428,49,FALSE)</f>
        <v>326</v>
      </c>
      <c r="AZ270" s="12">
        <f>VLOOKUP($A270,Sheet1!$B$5:$AZ$428,50,FALSE)</f>
        <v>5898</v>
      </c>
      <c r="BA270" s="12">
        <f>VLOOKUP($A270,Sheet1!$B$5:$AZ$428,51,FALSE)</f>
        <v>5434</v>
      </c>
      <c r="BB270" s="12">
        <f>VLOOKUP($A270,Sheet1!$B$5:$BB$428,BB$4,FALSE)</f>
        <v>0</v>
      </c>
      <c r="BC270" s="12">
        <f>VLOOKUP($A270,Sheet1!$B$5:$BB$428,BC$4,FALSE)</f>
        <v>0</v>
      </c>
      <c r="BD270" s="12" t="e">
        <f>VLOOKUP($A270,Sheet1!$B$5:$BB$428,BD$4,FALSE)</f>
        <v>#REF!</v>
      </c>
      <c r="BE270" s="12" t="e">
        <f>VLOOKUP($A270,Sheet1!$B$5:$BB$428,BE$4,FALSE)</f>
        <v>#REF!</v>
      </c>
      <c r="BF270" s="12" t="e">
        <f>VLOOKUP($A270,Sheet1!$B$5:$BB$428,BF$4,FALSE)</f>
        <v>#REF!</v>
      </c>
      <c r="BG270" s="12" t="e">
        <f>VLOOKUP($A270,Sheet1!$B$5:$BB$428,BG$4,FALSE)</f>
        <v>#REF!</v>
      </c>
      <c r="BH270" s="12" t="e">
        <f>VLOOKUP($A270,Sheet1!$B$5:$BB$428,BH$4,FALSE)</f>
        <v>#REF!</v>
      </c>
      <c r="BI270" s="12" t="e">
        <f>VLOOKUP($A270,Sheet1!$B$5:$BB$428,BI$4,FALSE)</f>
        <v>#REF!</v>
      </c>
      <c r="BJ270" s="12" t="e">
        <f>VLOOKUP($A270,Sheet1!$B$5:$BB$428,BJ$4,FALSE)</f>
        <v>#REF!</v>
      </c>
      <c r="BK270" s="12" t="e">
        <f>VLOOKUP($A270,Sheet1!$B$5:$BB$428,BK$4,FALSE)</f>
        <v>#REF!</v>
      </c>
      <c r="BL270" s="12" t="e">
        <f>VLOOKUP($A270,Sheet1!$B$5:$BB$428,BL$4,FALSE)</f>
        <v>#REF!</v>
      </c>
      <c r="BM270" s="12" t="e">
        <f>VLOOKUP($A270,Sheet1!$B$5:$BB$428,BM$4,FALSE)</f>
        <v>#REF!</v>
      </c>
      <c r="BN270" s="12" t="e">
        <f>VLOOKUP($A270,Sheet1!$B$5:$BB$428,BN$4,FALSE)</f>
        <v>#REF!</v>
      </c>
      <c r="BO270" s="12" t="e">
        <f>VLOOKUP($A270,Sheet1!$B$5:$BB$428,BO$4,FALSE)</f>
        <v>#REF!</v>
      </c>
      <c r="BP270" s="12" t="e">
        <f>VLOOKUP($A270,Sheet1!$B$5:$BB$428,BP$4,FALSE)</f>
        <v>#REF!</v>
      </c>
      <c r="BQ270" s="12" t="e">
        <f>VLOOKUP($A270,Sheet1!$B$5:$BB$428,BQ$4,FALSE)</f>
        <v>#REF!</v>
      </c>
      <c r="BR270" s="12" t="e">
        <f>VLOOKUP($A270,Sheet1!$B$5:$BB$428,BR$4,FALSE)</f>
        <v>#REF!</v>
      </c>
      <c r="BS270" s="12" t="e">
        <f>VLOOKUP($A270,Sheet1!$B$5:$BB$428,BS$4,FALSE)</f>
        <v>#REF!</v>
      </c>
      <c r="BT270" s="12" t="e">
        <f>VLOOKUP($A270,Sheet1!$B$5:$BB$428,BT$4,FALSE)</f>
        <v>#REF!</v>
      </c>
      <c r="BU270" s="12" t="e">
        <f>VLOOKUP($A270,Sheet1!$B$5:$BB$428,BU$4,FALSE)</f>
        <v>#REF!</v>
      </c>
    </row>
    <row r="271" spans="1:73" x14ac:dyDescent="0.3">
      <c r="A271" t="s">
        <v>717</v>
      </c>
      <c r="B271" t="str">
        <f>VLOOKUP(A271,classifications!A$3:C$336,3,FALSE)</f>
        <v>Predominantly Urban</v>
      </c>
      <c r="D271" s="12">
        <f>VLOOKUP($A271,Sheet1!$B$5:$AZ$428,2,FALSE)</f>
        <v>158268</v>
      </c>
      <c r="E271" s="12">
        <f>VLOOKUP($A271,Sheet1!$B$5:$AZ$428,3,FALSE)</f>
        <v>807</v>
      </c>
      <c r="F271" s="12">
        <f>VLOOKUP($A271,Sheet1!$B$5:$AZ$428,4,FALSE)</f>
        <v>451</v>
      </c>
      <c r="G271" s="12">
        <f>VLOOKUP($A271,Sheet1!$B$5:$AZ$428,5,FALSE)</f>
        <v>5979</v>
      </c>
      <c r="H271" s="12">
        <f>VLOOKUP($A271,Sheet1!$B$5:$AZ$428,6,FALSE)</f>
        <v>5905</v>
      </c>
      <c r="I271" s="12">
        <f>VLOOKUP($A271,Sheet1!$B$5:$AZ$428,7,FALSE)</f>
        <v>159837</v>
      </c>
      <c r="J271" s="12">
        <f>VLOOKUP($A271,Sheet1!$B$5:$AZ$428,8,FALSE)</f>
        <v>635</v>
      </c>
      <c r="K271" s="12">
        <f>VLOOKUP($A271,Sheet1!$B$5:$AZ$428,9,FALSE)</f>
        <v>479</v>
      </c>
      <c r="L271" s="12">
        <f>VLOOKUP($A271,Sheet1!$B$5:$AZ$428,10,FALSE)</f>
        <v>6545</v>
      </c>
      <c r="M271" s="12">
        <f>VLOOKUP($A271,Sheet1!$B$5:$AZ$428,11,FALSE)</f>
        <v>6408</v>
      </c>
      <c r="N271" s="12">
        <f>VLOOKUP($A271,Sheet1!$B$5:$AZ$428,12,FALSE)</f>
        <v>161305</v>
      </c>
      <c r="O271" s="12">
        <f>VLOOKUP($A271,Sheet1!$B$5:$AZ$428,13,FALSE)</f>
        <v>714</v>
      </c>
      <c r="P271" s="12">
        <f>VLOOKUP($A271,Sheet1!$B$5:$AZ$428,14,FALSE)</f>
        <v>444</v>
      </c>
      <c r="Q271" s="12">
        <f>VLOOKUP($A271,Sheet1!$B$5:$AZ$428,15,FALSE)</f>
        <v>6426</v>
      </c>
      <c r="R271" s="12">
        <f>VLOOKUP($A271,Sheet1!$B$5:$AZ$428,16,FALSE)</f>
        <v>6464</v>
      </c>
      <c r="S271" s="12">
        <f>VLOOKUP($A271,Sheet1!$B$5:$AZ$428,17,FALSE)</f>
        <v>163822</v>
      </c>
      <c r="T271" s="12">
        <f>VLOOKUP($A271,Sheet1!$B$5:$AZ$428,18,FALSE)</f>
        <v>940</v>
      </c>
      <c r="U271" s="12">
        <f>VLOOKUP($A271,Sheet1!$B$5:$AZ$428,19,FALSE)</f>
        <v>372</v>
      </c>
      <c r="V271" s="12">
        <f>VLOOKUP($A271,Sheet1!$B$5:$AZ$428,20,FALSE)</f>
        <v>7345</v>
      </c>
      <c r="W271" s="12">
        <f>VLOOKUP($A271,Sheet1!$B$5:$AZ$428,21,FALSE)</f>
        <v>6612</v>
      </c>
      <c r="X271" s="12">
        <f>VLOOKUP($A271,Sheet1!$B$5:$AZ$428,22,FALSE)</f>
        <v>166040</v>
      </c>
      <c r="Y271" s="12">
        <f>VLOOKUP($A271,Sheet1!$B$5:$AZ$428,23,FALSE)</f>
        <v>1211</v>
      </c>
      <c r="Z271" s="12">
        <f>VLOOKUP($A271,Sheet1!$B$5:$AZ$428,24,FALSE)</f>
        <v>356</v>
      </c>
      <c r="AA271" s="12">
        <f>VLOOKUP($A271,Sheet1!$B$5:$AZ$428,25,FALSE)</f>
        <v>7219</v>
      </c>
      <c r="AB271" s="12">
        <f>VLOOKUP($A271,Sheet1!$B$5:$AZ$428,26,FALSE)</f>
        <v>7080</v>
      </c>
      <c r="AC271" s="12">
        <f>VLOOKUP($A271,Sheet1!$B$5:$AZ$428,27,FALSE)</f>
        <v>168428</v>
      </c>
      <c r="AD271" s="12">
        <f>VLOOKUP($A271,Sheet1!$B$5:$AZ$428,28,FALSE)</f>
        <v>1386</v>
      </c>
      <c r="AE271" s="12">
        <f>VLOOKUP($A271,Sheet1!$B$5:$AZ$428,29,FALSE)</f>
        <v>535</v>
      </c>
      <c r="AF271" s="12">
        <f>VLOOKUP($A271,Sheet1!$B$5:$AZ$428,30,FALSE)</f>
        <v>7298</v>
      </c>
      <c r="AG271" s="12">
        <f>VLOOKUP($A271,Sheet1!$B$5:$AZ$428,31,FALSE)</f>
        <v>7082</v>
      </c>
      <c r="AH271" s="12">
        <f>VLOOKUP($A271,Sheet1!$B$5:$AZ$428,32,FALSE)</f>
        <v>170394</v>
      </c>
      <c r="AI271" s="12">
        <f>VLOOKUP($A271,Sheet1!$B$5:$AZ$428,33,FALSE)</f>
        <v>1109</v>
      </c>
      <c r="AJ271" s="12">
        <f>VLOOKUP($A271,Sheet1!$B$5:$AZ$428,34,FALSE)</f>
        <v>571</v>
      </c>
      <c r="AK271" s="12">
        <f>VLOOKUP($A271,Sheet1!$B$5:$AZ$428,35,FALSE)</f>
        <v>8898</v>
      </c>
      <c r="AL271" s="12">
        <f>VLOOKUP($A271,Sheet1!$B$5:$AZ$428,36,FALSE)</f>
        <v>8650</v>
      </c>
      <c r="AM271" s="12">
        <f>VLOOKUP($A271,Sheet1!$B$5:$AZ$428,37,FALSE)</f>
        <v>172525</v>
      </c>
      <c r="AN271" s="12">
        <f>VLOOKUP($A271,Sheet1!$B$5:$AZ$428,38,FALSE)</f>
        <v>1192</v>
      </c>
      <c r="AO271" s="12">
        <f>VLOOKUP($A271,Sheet1!$B$5:$AZ$428,39,FALSE)</f>
        <v>786</v>
      </c>
      <c r="AP271" s="12">
        <f>VLOOKUP($A271,Sheet1!$B$5:$AZ$428,40,FALSE)</f>
        <v>9219</v>
      </c>
      <c r="AQ271" s="12">
        <f>VLOOKUP($A271,Sheet1!$B$5:$AZ$428,41,FALSE)</f>
        <v>8691</v>
      </c>
      <c r="AR271" s="12">
        <f>VLOOKUP($A271,Sheet1!$B$5:$AZ$428,42,FALSE)</f>
        <v>174341</v>
      </c>
      <c r="AS271" s="12">
        <f>VLOOKUP($A271,Sheet1!$B$5:$AZ$428,43,FALSE)</f>
        <v>1099</v>
      </c>
      <c r="AT271" s="12">
        <f>VLOOKUP($A271,Sheet1!$B$5:$AZ$428,44,FALSE)</f>
        <v>739</v>
      </c>
      <c r="AU271" s="12">
        <f>VLOOKUP($A271,Sheet1!$B$5:$AZ$428,45,FALSE)</f>
        <v>9471</v>
      </c>
      <c r="AV271" s="12">
        <f>VLOOKUP($A271,Sheet1!$B$5:$AZ$428,46,FALSE)</f>
        <v>9280</v>
      </c>
      <c r="AW271" s="12">
        <f>VLOOKUP($A271,Sheet1!$B$5:$AZ$428,47,FALSE)</f>
        <v>175531</v>
      </c>
      <c r="AX271" s="12">
        <f>VLOOKUP($A271,Sheet1!$B$5:$AZ$428,48,FALSE)</f>
        <v>1035</v>
      </c>
      <c r="AY271" s="12">
        <f>VLOOKUP($A271,Sheet1!$B$5:$AZ$428,49,FALSE)</f>
        <v>665</v>
      </c>
      <c r="AZ271" s="12">
        <f>VLOOKUP($A271,Sheet1!$B$5:$AZ$428,50,FALSE)</f>
        <v>7822</v>
      </c>
      <c r="BA271" s="12">
        <f>VLOOKUP($A271,Sheet1!$B$5:$AZ$428,51,FALSE)</f>
        <v>7952</v>
      </c>
      <c r="BB271" s="12">
        <f>VLOOKUP($A271,Sheet1!$B$5:$BB$428,BB$4,FALSE)</f>
        <v>0</v>
      </c>
      <c r="BC271" s="12">
        <f>VLOOKUP($A271,Sheet1!$B$5:$BB$428,BC$4,FALSE)</f>
        <v>0</v>
      </c>
      <c r="BD271" s="12" t="e">
        <f>VLOOKUP($A271,Sheet1!$B$5:$BB$428,BD$4,FALSE)</f>
        <v>#REF!</v>
      </c>
      <c r="BE271" s="12" t="e">
        <f>VLOOKUP($A271,Sheet1!$B$5:$BB$428,BE$4,FALSE)</f>
        <v>#REF!</v>
      </c>
      <c r="BF271" s="12" t="e">
        <f>VLOOKUP($A271,Sheet1!$B$5:$BB$428,BF$4,FALSE)</f>
        <v>#REF!</v>
      </c>
      <c r="BG271" s="12" t="e">
        <f>VLOOKUP($A271,Sheet1!$B$5:$BB$428,BG$4,FALSE)</f>
        <v>#REF!</v>
      </c>
      <c r="BH271" s="12" t="e">
        <f>VLOOKUP($A271,Sheet1!$B$5:$BB$428,BH$4,FALSE)</f>
        <v>#REF!</v>
      </c>
      <c r="BI271" s="12" t="e">
        <f>VLOOKUP($A271,Sheet1!$B$5:$BB$428,BI$4,FALSE)</f>
        <v>#REF!</v>
      </c>
      <c r="BJ271" s="12" t="e">
        <f>VLOOKUP($A271,Sheet1!$B$5:$BB$428,BJ$4,FALSE)</f>
        <v>#REF!</v>
      </c>
      <c r="BK271" s="12" t="e">
        <f>VLOOKUP($A271,Sheet1!$B$5:$BB$428,BK$4,FALSE)</f>
        <v>#REF!</v>
      </c>
      <c r="BL271" s="12" t="e">
        <f>VLOOKUP($A271,Sheet1!$B$5:$BB$428,BL$4,FALSE)</f>
        <v>#REF!</v>
      </c>
      <c r="BM271" s="12" t="e">
        <f>VLOOKUP($A271,Sheet1!$B$5:$BB$428,BM$4,FALSE)</f>
        <v>#REF!</v>
      </c>
      <c r="BN271" s="12" t="e">
        <f>VLOOKUP($A271,Sheet1!$B$5:$BB$428,BN$4,FALSE)</f>
        <v>#REF!</v>
      </c>
      <c r="BO271" s="12" t="e">
        <f>VLOOKUP($A271,Sheet1!$B$5:$BB$428,BO$4,FALSE)</f>
        <v>#REF!</v>
      </c>
      <c r="BP271" s="12" t="e">
        <f>VLOOKUP($A271,Sheet1!$B$5:$BB$428,BP$4,FALSE)</f>
        <v>#REF!</v>
      </c>
      <c r="BQ271" s="12" t="e">
        <f>VLOOKUP($A271,Sheet1!$B$5:$BB$428,BQ$4,FALSE)</f>
        <v>#REF!</v>
      </c>
      <c r="BR271" s="12" t="e">
        <f>VLOOKUP($A271,Sheet1!$B$5:$BB$428,BR$4,FALSE)</f>
        <v>#REF!</v>
      </c>
      <c r="BS271" s="12" t="e">
        <f>VLOOKUP($A271,Sheet1!$B$5:$BB$428,BS$4,FALSE)</f>
        <v>#REF!</v>
      </c>
      <c r="BT271" s="12" t="e">
        <f>VLOOKUP($A271,Sheet1!$B$5:$BB$428,BT$4,FALSE)</f>
        <v>#REF!</v>
      </c>
      <c r="BU271" s="12" t="e">
        <f>VLOOKUP($A271,Sheet1!$B$5:$BB$428,BU$4,FALSE)</f>
        <v>#REF!</v>
      </c>
    </row>
    <row r="272" spans="1:73" x14ac:dyDescent="0.3">
      <c r="A272" t="s">
        <v>719</v>
      </c>
      <c r="B272" t="str">
        <f>VLOOKUP(A272,classifications!A$3:C$336,3,FALSE)</f>
        <v>Urban with Significant Rural</v>
      </c>
      <c r="D272" s="12">
        <f>VLOOKUP($A272,Sheet1!$B$5:$AZ$428,2,FALSE)</f>
        <v>121087</v>
      </c>
      <c r="E272" s="12">
        <f>VLOOKUP($A272,Sheet1!$B$5:$AZ$428,3,FALSE)</f>
        <v>453</v>
      </c>
      <c r="F272" s="12">
        <f>VLOOKUP($A272,Sheet1!$B$5:$AZ$428,4,FALSE)</f>
        <v>508</v>
      </c>
      <c r="G272" s="12">
        <f>VLOOKUP($A272,Sheet1!$B$5:$AZ$428,5,FALSE)</f>
        <v>6653</v>
      </c>
      <c r="H272" s="12">
        <f>VLOOKUP($A272,Sheet1!$B$5:$AZ$428,6,FALSE)</f>
        <v>5896</v>
      </c>
      <c r="I272" s="12">
        <f>VLOOKUP($A272,Sheet1!$B$5:$AZ$428,7,FALSE)</f>
        <v>122030</v>
      </c>
      <c r="J272" s="12">
        <f>VLOOKUP($A272,Sheet1!$B$5:$AZ$428,8,FALSE)</f>
        <v>415</v>
      </c>
      <c r="K272" s="12">
        <f>VLOOKUP($A272,Sheet1!$B$5:$AZ$428,9,FALSE)</f>
        <v>398</v>
      </c>
      <c r="L272" s="12">
        <f>VLOOKUP($A272,Sheet1!$B$5:$AZ$428,10,FALSE)</f>
        <v>7225</v>
      </c>
      <c r="M272" s="12">
        <f>VLOOKUP($A272,Sheet1!$B$5:$AZ$428,11,FALSE)</f>
        <v>6813</v>
      </c>
      <c r="N272" s="12">
        <f>VLOOKUP($A272,Sheet1!$B$5:$AZ$428,12,FALSE)</f>
        <v>123171</v>
      </c>
      <c r="O272" s="12">
        <f>VLOOKUP($A272,Sheet1!$B$5:$AZ$428,13,FALSE)</f>
        <v>393</v>
      </c>
      <c r="P272" s="12">
        <f>VLOOKUP($A272,Sheet1!$B$5:$AZ$428,14,FALSE)</f>
        <v>361</v>
      </c>
      <c r="Q272" s="12">
        <f>VLOOKUP($A272,Sheet1!$B$5:$AZ$428,15,FALSE)</f>
        <v>7149</v>
      </c>
      <c r="R272" s="12">
        <f>VLOOKUP($A272,Sheet1!$B$5:$AZ$428,16,FALSE)</f>
        <v>6540</v>
      </c>
      <c r="S272" s="12">
        <f>VLOOKUP($A272,Sheet1!$B$5:$AZ$428,17,FALSE)</f>
        <v>124583</v>
      </c>
      <c r="T272" s="12">
        <f>VLOOKUP($A272,Sheet1!$B$5:$AZ$428,18,FALSE)</f>
        <v>463</v>
      </c>
      <c r="U272" s="12">
        <f>VLOOKUP($A272,Sheet1!$B$5:$AZ$428,19,FALSE)</f>
        <v>248</v>
      </c>
      <c r="V272" s="12">
        <f>VLOOKUP($A272,Sheet1!$B$5:$AZ$428,20,FALSE)</f>
        <v>7830</v>
      </c>
      <c r="W272" s="12">
        <f>VLOOKUP($A272,Sheet1!$B$5:$AZ$428,21,FALSE)</f>
        <v>7143</v>
      </c>
      <c r="X272" s="12">
        <f>VLOOKUP($A272,Sheet1!$B$5:$AZ$428,22,FALSE)</f>
        <v>125779</v>
      </c>
      <c r="Y272" s="12">
        <f>VLOOKUP($A272,Sheet1!$B$5:$AZ$428,23,FALSE)</f>
        <v>489</v>
      </c>
      <c r="Z272" s="12">
        <f>VLOOKUP($A272,Sheet1!$B$5:$AZ$428,24,FALSE)</f>
        <v>279</v>
      </c>
      <c r="AA272" s="12">
        <f>VLOOKUP($A272,Sheet1!$B$5:$AZ$428,25,FALSE)</f>
        <v>7624</v>
      </c>
      <c r="AB272" s="12">
        <f>VLOOKUP($A272,Sheet1!$B$5:$AZ$428,26,FALSE)</f>
        <v>7034</v>
      </c>
      <c r="AC272" s="12">
        <f>VLOOKUP($A272,Sheet1!$B$5:$AZ$428,27,FALSE)</f>
        <v>127305</v>
      </c>
      <c r="AD272" s="12">
        <f>VLOOKUP($A272,Sheet1!$B$5:$AZ$428,28,FALSE)</f>
        <v>486</v>
      </c>
      <c r="AE272" s="12">
        <f>VLOOKUP($A272,Sheet1!$B$5:$AZ$428,29,FALSE)</f>
        <v>241</v>
      </c>
      <c r="AF272" s="12">
        <f>VLOOKUP($A272,Sheet1!$B$5:$AZ$428,30,FALSE)</f>
        <v>7750</v>
      </c>
      <c r="AG272" s="12">
        <f>VLOOKUP($A272,Sheet1!$B$5:$AZ$428,31,FALSE)</f>
        <v>6834</v>
      </c>
      <c r="AH272" s="12">
        <f>VLOOKUP($A272,Sheet1!$B$5:$AZ$428,32,FALSE)</f>
        <v>128891</v>
      </c>
      <c r="AI272" s="12">
        <f>VLOOKUP($A272,Sheet1!$B$5:$AZ$428,33,FALSE)</f>
        <v>437</v>
      </c>
      <c r="AJ272" s="12">
        <f>VLOOKUP($A272,Sheet1!$B$5:$AZ$428,34,FALSE)</f>
        <v>294</v>
      </c>
      <c r="AK272" s="12">
        <f>VLOOKUP($A272,Sheet1!$B$5:$AZ$428,35,FALSE)</f>
        <v>7941</v>
      </c>
      <c r="AL272" s="12">
        <f>VLOOKUP($A272,Sheet1!$B$5:$AZ$428,36,FALSE)</f>
        <v>6949</v>
      </c>
      <c r="AM272" s="12">
        <f>VLOOKUP($A272,Sheet1!$B$5:$AZ$428,37,FALSE)</f>
        <v>130508</v>
      </c>
      <c r="AN272" s="12">
        <f>VLOOKUP($A272,Sheet1!$B$5:$AZ$428,38,FALSE)</f>
        <v>449</v>
      </c>
      <c r="AO272" s="12">
        <f>VLOOKUP($A272,Sheet1!$B$5:$AZ$428,39,FALSE)</f>
        <v>308</v>
      </c>
      <c r="AP272" s="12">
        <f>VLOOKUP($A272,Sheet1!$B$5:$AZ$428,40,FALSE)</f>
        <v>8146</v>
      </c>
      <c r="AQ272" s="12">
        <f>VLOOKUP($A272,Sheet1!$B$5:$AZ$428,41,FALSE)</f>
        <v>7077</v>
      </c>
      <c r="AR272" s="12">
        <f>VLOOKUP($A272,Sheet1!$B$5:$AZ$428,42,FALSE)</f>
        <v>132153</v>
      </c>
      <c r="AS272" s="12">
        <f>VLOOKUP($A272,Sheet1!$B$5:$AZ$428,43,FALSE)</f>
        <v>397</v>
      </c>
      <c r="AT272" s="12">
        <f>VLOOKUP($A272,Sheet1!$B$5:$AZ$428,44,FALSE)</f>
        <v>342</v>
      </c>
      <c r="AU272" s="12">
        <f>VLOOKUP($A272,Sheet1!$B$5:$AZ$428,45,FALSE)</f>
        <v>8479</v>
      </c>
      <c r="AV272" s="12">
        <f>VLOOKUP($A272,Sheet1!$B$5:$AZ$428,46,FALSE)</f>
        <v>7226</v>
      </c>
      <c r="AW272" s="12">
        <f>VLOOKUP($A272,Sheet1!$B$5:$AZ$428,47,FALSE)</f>
        <v>132571</v>
      </c>
      <c r="AX272" s="12">
        <f>VLOOKUP($A272,Sheet1!$B$5:$AZ$428,48,FALSE)</f>
        <v>389</v>
      </c>
      <c r="AY272" s="12">
        <f>VLOOKUP($A272,Sheet1!$B$5:$AZ$428,49,FALSE)</f>
        <v>384</v>
      </c>
      <c r="AZ272" s="12">
        <f>VLOOKUP($A272,Sheet1!$B$5:$AZ$428,50,FALSE)</f>
        <v>6787</v>
      </c>
      <c r="BA272" s="12">
        <f>VLOOKUP($A272,Sheet1!$B$5:$AZ$428,51,FALSE)</f>
        <v>6673</v>
      </c>
      <c r="BB272" s="12">
        <f>VLOOKUP($A272,Sheet1!$B$5:$BB$428,BB$4,FALSE)</f>
        <v>0</v>
      </c>
      <c r="BC272" s="12">
        <f>VLOOKUP($A272,Sheet1!$B$5:$BB$428,BC$4,FALSE)</f>
        <v>0</v>
      </c>
      <c r="BD272" s="12" t="e">
        <f>VLOOKUP($A272,Sheet1!$B$5:$BB$428,BD$4,FALSE)</f>
        <v>#REF!</v>
      </c>
      <c r="BE272" s="12" t="e">
        <f>VLOOKUP($A272,Sheet1!$B$5:$BB$428,BE$4,FALSE)</f>
        <v>#REF!</v>
      </c>
      <c r="BF272" s="12" t="e">
        <f>VLOOKUP($A272,Sheet1!$B$5:$BB$428,BF$4,FALSE)</f>
        <v>#REF!</v>
      </c>
      <c r="BG272" s="12" t="e">
        <f>VLOOKUP($A272,Sheet1!$B$5:$BB$428,BG$4,FALSE)</f>
        <v>#REF!</v>
      </c>
      <c r="BH272" s="12" t="e">
        <f>VLOOKUP($A272,Sheet1!$B$5:$BB$428,BH$4,FALSE)</f>
        <v>#REF!</v>
      </c>
      <c r="BI272" s="12" t="e">
        <f>VLOOKUP($A272,Sheet1!$B$5:$BB$428,BI$4,FALSE)</f>
        <v>#REF!</v>
      </c>
      <c r="BJ272" s="12" t="e">
        <f>VLOOKUP($A272,Sheet1!$B$5:$BB$428,BJ$4,FALSE)</f>
        <v>#REF!</v>
      </c>
      <c r="BK272" s="12" t="e">
        <f>VLOOKUP($A272,Sheet1!$B$5:$BB$428,BK$4,FALSE)</f>
        <v>#REF!</v>
      </c>
      <c r="BL272" s="12" t="e">
        <f>VLOOKUP($A272,Sheet1!$B$5:$BB$428,BL$4,FALSE)</f>
        <v>#REF!</v>
      </c>
      <c r="BM272" s="12" t="e">
        <f>VLOOKUP($A272,Sheet1!$B$5:$BB$428,BM$4,FALSE)</f>
        <v>#REF!</v>
      </c>
      <c r="BN272" s="12" t="e">
        <f>VLOOKUP($A272,Sheet1!$B$5:$BB$428,BN$4,FALSE)</f>
        <v>#REF!</v>
      </c>
      <c r="BO272" s="12" t="e">
        <f>VLOOKUP($A272,Sheet1!$B$5:$BB$428,BO$4,FALSE)</f>
        <v>#REF!</v>
      </c>
      <c r="BP272" s="12" t="e">
        <f>VLOOKUP($A272,Sheet1!$B$5:$BB$428,BP$4,FALSE)</f>
        <v>#REF!</v>
      </c>
      <c r="BQ272" s="12" t="e">
        <f>VLOOKUP($A272,Sheet1!$B$5:$BB$428,BQ$4,FALSE)</f>
        <v>#REF!</v>
      </c>
      <c r="BR272" s="12" t="e">
        <f>VLOOKUP($A272,Sheet1!$B$5:$BB$428,BR$4,FALSE)</f>
        <v>#REF!</v>
      </c>
      <c r="BS272" s="12" t="e">
        <f>VLOOKUP($A272,Sheet1!$B$5:$BB$428,BS$4,FALSE)</f>
        <v>#REF!</v>
      </c>
      <c r="BT272" s="12" t="e">
        <f>VLOOKUP($A272,Sheet1!$B$5:$BB$428,BT$4,FALSE)</f>
        <v>#REF!</v>
      </c>
      <c r="BU272" s="12" t="e">
        <f>VLOOKUP($A272,Sheet1!$B$5:$BB$428,BU$4,FALSE)</f>
        <v>#REF!</v>
      </c>
    </row>
    <row r="273" spans="1:73" x14ac:dyDescent="0.3">
      <c r="A273" t="s">
        <v>721</v>
      </c>
      <c r="B273" t="str">
        <f>VLOOKUP(A273,classifications!A$3:C$336,3,FALSE)</f>
        <v>Predominantly Urban</v>
      </c>
      <c r="D273" s="12">
        <f>VLOOKUP($A273,Sheet1!$B$5:$AZ$428,2,FALSE)</f>
        <v>131193</v>
      </c>
      <c r="E273" s="12">
        <f>VLOOKUP($A273,Sheet1!$B$5:$AZ$428,3,FALSE)</f>
        <v>448</v>
      </c>
      <c r="F273" s="12">
        <f>VLOOKUP($A273,Sheet1!$B$5:$AZ$428,4,FALSE)</f>
        <v>423</v>
      </c>
      <c r="G273" s="12">
        <f>VLOOKUP($A273,Sheet1!$B$5:$AZ$428,5,FALSE)</f>
        <v>5966</v>
      </c>
      <c r="H273" s="12">
        <f>VLOOKUP($A273,Sheet1!$B$5:$AZ$428,6,FALSE)</f>
        <v>5623</v>
      </c>
      <c r="I273" s="12">
        <f>VLOOKUP($A273,Sheet1!$B$5:$AZ$428,7,FALSE)</f>
        <v>131480</v>
      </c>
      <c r="J273" s="12">
        <f>VLOOKUP($A273,Sheet1!$B$5:$AZ$428,8,FALSE)</f>
        <v>381</v>
      </c>
      <c r="K273" s="12">
        <f>VLOOKUP($A273,Sheet1!$B$5:$AZ$428,9,FALSE)</f>
        <v>325</v>
      </c>
      <c r="L273" s="12">
        <f>VLOOKUP($A273,Sheet1!$B$5:$AZ$428,10,FALSE)</f>
        <v>6287</v>
      </c>
      <c r="M273" s="12">
        <f>VLOOKUP($A273,Sheet1!$B$5:$AZ$428,11,FALSE)</f>
        <v>5834</v>
      </c>
      <c r="N273" s="12">
        <f>VLOOKUP($A273,Sheet1!$B$5:$AZ$428,12,FALSE)</f>
        <v>132201</v>
      </c>
      <c r="O273" s="12">
        <f>VLOOKUP($A273,Sheet1!$B$5:$AZ$428,13,FALSE)</f>
        <v>403</v>
      </c>
      <c r="P273" s="12">
        <f>VLOOKUP($A273,Sheet1!$B$5:$AZ$428,14,FALSE)</f>
        <v>221</v>
      </c>
      <c r="Q273" s="12">
        <f>VLOOKUP($A273,Sheet1!$B$5:$AZ$428,15,FALSE)</f>
        <v>6215</v>
      </c>
      <c r="R273" s="12">
        <f>VLOOKUP($A273,Sheet1!$B$5:$AZ$428,16,FALSE)</f>
        <v>5409</v>
      </c>
      <c r="S273" s="12">
        <f>VLOOKUP($A273,Sheet1!$B$5:$AZ$428,17,FALSE)</f>
        <v>133264</v>
      </c>
      <c r="T273" s="12">
        <f>VLOOKUP($A273,Sheet1!$B$5:$AZ$428,18,FALSE)</f>
        <v>479</v>
      </c>
      <c r="U273" s="12">
        <f>VLOOKUP($A273,Sheet1!$B$5:$AZ$428,19,FALSE)</f>
        <v>223</v>
      </c>
      <c r="V273" s="12">
        <f>VLOOKUP($A273,Sheet1!$B$5:$AZ$428,20,FALSE)</f>
        <v>6882</v>
      </c>
      <c r="W273" s="12">
        <f>VLOOKUP($A273,Sheet1!$B$5:$AZ$428,21,FALSE)</f>
        <v>5832</v>
      </c>
      <c r="X273" s="12">
        <f>VLOOKUP($A273,Sheet1!$B$5:$AZ$428,22,FALSE)</f>
        <v>133791</v>
      </c>
      <c r="Y273" s="12">
        <f>VLOOKUP($A273,Sheet1!$B$5:$AZ$428,23,FALSE)</f>
        <v>490</v>
      </c>
      <c r="Z273" s="12">
        <f>VLOOKUP($A273,Sheet1!$B$5:$AZ$428,24,FALSE)</f>
        <v>249</v>
      </c>
      <c r="AA273" s="12">
        <f>VLOOKUP($A273,Sheet1!$B$5:$AZ$428,25,FALSE)</f>
        <v>6510</v>
      </c>
      <c r="AB273" s="12">
        <f>VLOOKUP($A273,Sheet1!$B$5:$AZ$428,26,FALSE)</f>
        <v>5881</v>
      </c>
      <c r="AC273" s="12">
        <f>VLOOKUP($A273,Sheet1!$B$5:$AZ$428,27,FALSE)</f>
        <v>134406</v>
      </c>
      <c r="AD273" s="12">
        <f>VLOOKUP($A273,Sheet1!$B$5:$AZ$428,28,FALSE)</f>
        <v>485</v>
      </c>
      <c r="AE273" s="12">
        <f>VLOOKUP($A273,Sheet1!$B$5:$AZ$428,29,FALSE)</f>
        <v>293</v>
      </c>
      <c r="AF273" s="12">
        <f>VLOOKUP($A273,Sheet1!$B$5:$AZ$428,30,FALSE)</f>
        <v>6358</v>
      </c>
      <c r="AG273" s="12">
        <f>VLOOKUP($A273,Sheet1!$B$5:$AZ$428,31,FALSE)</f>
        <v>5509</v>
      </c>
      <c r="AH273" s="12">
        <f>VLOOKUP($A273,Sheet1!$B$5:$AZ$428,32,FALSE)</f>
        <v>135247</v>
      </c>
      <c r="AI273" s="12">
        <f>VLOOKUP($A273,Sheet1!$B$5:$AZ$428,33,FALSE)</f>
        <v>457</v>
      </c>
      <c r="AJ273" s="12">
        <f>VLOOKUP($A273,Sheet1!$B$5:$AZ$428,34,FALSE)</f>
        <v>257</v>
      </c>
      <c r="AK273" s="12">
        <f>VLOOKUP($A273,Sheet1!$B$5:$AZ$428,35,FALSE)</f>
        <v>7485</v>
      </c>
      <c r="AL273" s="12">
        <f>VLOOKUP($A273,Sheet1!$B$5:$AZ$428,36,FALSE)</f>
        <v>6324</v>
      </c>
      <c r="AM273" s="12">
        <f>VLOOKUP($A273,Sheet1!$B$5:$AZ$428,37,FALSE)</f>
        <v>135780</v>
      </c>
      <c r="AN273" s="12">
        <f>VLOOKUP($A273,Sheet1!$B$5:$AZ$428,38,FALSE)</f>
        <v>534</v>
      </c>
      <c r="AO273" s="12">
        <f>VLOOKUP($A273,Sheet1!$B$5:$AZ$428,39,FALSE)</f>
        <v>207</v>
      </c>
      <c r="AP273" s="12">
        <f>VLOOKUP($A273,Sheet1!$B$5:$AZ$428,40,FALSE)</f>
        <v>7091</v>
      </c>
      <c r="AQ273" s="12">
        <f>VLOOKUP($A273,Sheet1!$B$5:$AZ$428,41,FALSE)</f>
        <v>6315</v>
      </c>
      <c r="AR273" s="12">
        <f>VLOOKUP($A273,Sheet1!$B$5:$AZ$428,42,FALSE)</f>
        <v>136264</v>
      </c>
      <c r="AS273" s="12">
        <f>VLOOKUP($A273,Sheet1!$B$5:$AZ$428,43,FALSE)</f>
        <v>476</v>
      </c>
      <c r="AT273" s="12">
        <f>VLOOKUP($A273,Sheet1!$B$5:$AZ$428,44,FALSE)</f>
        <v>317</v>
      </c>
      <c r="AU273" s="12">
        <f>VLOOKUP($A273,Sheet1!$B$5:$AZ$428,45,FALSE)</f>
        <v>7231</v>
      </c>
      <c r="AV273" s="12">
        <f>VLOOKUP($A273,Sheet1!$B$5:$AZ$428,46,FALSE)</f>
        <v>6435</v>
      </c>
      <c r="AW273" s="12">
        <f>VLOOKUP($A273,Sheet1!$B$5:$AZ$428,47,FALSE)</f>
        <v>136218</v>
      </c>
      <c r="AX273" s="12">
        <f>VLOOKUP($A273,Sheet1!$B$5:$AZ$428,48,FALSE)</f>
        <v>475</v>
      </c>
      <c r="AY273" s="12">
        <f>VLOOKUP($A273,Sheet1!$B$5:$AZ$428,49,FALSE)</f>
        <v>247</v>
      </c>
      <c r="AZ273" s="12">
        <f>VLOOKUP($A273,Sheet1!$B$5:$AZ$428,50,FALSE)</f>
        <v>5857</v>
      </c>
      <c r="BA273" s="12">
        <f>VLOOKUP($A273,Sheet1!$B$5:$AZ$428,51,FALSE)</f>
        <v>5429</v>
      </c>
      <c r="BB273" s="12">
        <f>VLOOKUP($A273,Sheet1!$B$5:$BB$428,BB$4,FALSE)</f>
        <v>0</v>
      </c>
      <c r="BC273" s="12">
        <f>VLOOKUP($A273,Sheet1!$B$5:$BB$428,BC$4,FALSE)</f>
        <v>0</v>
      </c>
      <c r="BD273" s="12" t="e">
        <f>VLOOKUP($A273,Sheet1!$B$5:$BB$428,BD$4,FALSE)</f>
        <v>#REF!</v>
      </c>
      <c r="BE273" s="12" t="e">
        <f>VLOOKUP($A273,Sheet1!$B$5:$BB$428,BE$4,FALSE)</f>
        <v>#REF!</v>
      </c>
      <c r="BF273" s="12" t="e">
        <f>VLOOKUP($A273,Sheet1!$B$5:$BB$428,BF$4,FALSE)</f>
        <v>#REF!</v>
      </c>
      <c r="BG273" s="12" t="e">
        <f>VLOOKUP($A273,Sheet1!$B$5:$BB$428,BG$4,FALSE)</f>
        <v>#REF!</v>
      </c>
      <c r="BH273" s="12" t="e">
        <f>VLOOKUP($A273,Sheet1!$B$5:$BB$428,BH$4,FALSE)</f>
        <v>#REF!</v>
      </c>
      <c r="BI273" s="12" t="e">
        <f>VLOOKUP($A273,Sheet1!$B$5:$BB$428,BI$4,FALSE)</f>
        <v>#REF!</v>
      </c>
      <c r="BJ273" s="12" t="e">
        <f>VLOOKUP($A273,Sheet1!$B$5:$BB$428,BJ$4,FALSE)</f>
        <v>#REF!</v>
      </c>
      <c r="BK273" s="12" t="e">
        <f>VLOOKUP($A273,Sheet1!$B$5:$BB$428,BK$4,FALSE)</f>
        <v>#REF!</v>
      </c>
      <c r="BL273" s="12" t="e">
        <f>VLOOKUP($A273,Sheet1!$B$5:$BB$428,BL$4,FALSE)</f>
        <v>#REF!</v>
      </c>
      <c r="BM273" s="12" t="e">
        <f>VLOOKUP($A273,Sheet1!$B$5:$BB$428,BM$4,FALSE)</f>
        <v>#REF!</v>
      </c>
      <c r="BN273" s="12" t="e">
        <f>VLOOKUP($A273,Sheet1!$B$5:$BB$428,BN$4,FALSE)</f>
        <v>#REF!</v>
      </c>
      <c r="BO273" s="12" t="e">
        <f>VLOOKUP($A273,Sheet1!$B$5:$BB$428,BO$4,FALSE)</f>
        <v>#REF!</v>
      </c>
      <c r="BP273" s="12" t="e">
        <f>VLOOKUP($A273,Sheet1!$B$5:$BB$428,BP$4,FALSE)</f>
        <v>#REF!</v>
      </c>
      <c r="BQ273" s="12" t="e">
        <f>VLOOKUP($A273,Sheet1!$B$5:$BB$428,BQ$4,FALSE)</f>
        <v>#REF!</v>
      </c>
      <c r="BR273" s="12" t="e">
        <f>VLOOKUP($A273,Sheet1!$B$5:$BB$428,BR$4,FALSE)</f>
        <v>#REF!</v>
      </c>
      <c r="BS273" s="12" t="e">
        <f>VLOOKUP($A273,Sheet1!$B$5:$BB$428,BS$4,FALSE)</f>
        <v>#REF!</v>
      </c>
      <c r="BT273" s="12" t="e">
        <f>VLOOKUP($A273,Sheet1!$B$5:$BB$428,BT$4,FALSE)</f>
        <v>#REF!</v>
      </c>
      <c r="BU273" s="12" t="e">
        <f>VLOOKUP($A273,Sheet1!$B$5:$BB$428,BU$4,FALSE)</f>
        <v>#REF!</v>
      </c>
    </row>
    <row r="274" spans="1:73" x14ac:dyDescent="0.3">
      <c r="A274" t="s">
        <v>724</v>
      </c>
      <c r="B274" t="str">
        <f>VLOOKUP(A274,classifications!A$3:C$336,3,FALSE)</f>
        <v>Predominantly Rural</v>
      </c>
      <c r="D274" s="12">
        <f>VLOOKUP($A274,Sheet1!$B$5:$AZ$428,2,FALSE)</f>
        <v>63973</v>
      </c>
      <c r="E274" s="12">
        <f>VLOOKUP($A274,Sheet1!$B$5:$AZ$428,3,FALSE)</f>
        <v>157</v>
      </c>
      <c r="F274" s="12">
        <f>VLOOKUP($A274,Sheet1!$B$5:$AZ$428,4,FALSE)</f>
        <v>82</v>
      </c>
      <c r="G274" s="12">
        <f>VLOOKUP($A274,Sheet1!$B$5:$AZ$428,5,FALSE)</f>
        <v>3321</v>
      </c>
      <c r="H274" s="12">
        <f>VLOOKUP($A274,Sheet1!$B$5:$AZ$428,6,FALSE)</f>
        <v>2758</v>
      </c>
      <c r="I274" s="12">
        <f>VLOOKUP($A274,Sheet1!$B$5:$AZ$428,7,FALSE)</f>
        <v>64769</v>
      </c>
      <c r="J274" s="12">
        <f>VLOOKUP($A274,Sheet1!$B$5:$AZ$428,8,FALSE)</f>
        <v>164</v>
      </c>
      <c r="K274" s="12">
        <f>VLOOKUP($A274,Sheet1!$B$5:$AZ$428,9,FALSE)</f>
        <v>74</v>
      </c>
      <c r="L274" s="12">
        <f>VLOOKUP($A274,Sheet1!$B$5:$AZ$428,10,FALSE)</f>
        <v>3777</v>
      </c>
      <c r="M274" s="12">
        <f>VLOOKUP($A274,Sheet1!$B$5:$AZ$428,11,FALSE)</f>
        <v>3021</v>
      </c>
      <c r="N274" s="12">
        <f>VLOOKUP($A274,Sheet1!$B$5:$AZ$428,12,FALSE)</f>
        <v>65127</v>
      </c>
      <c r="O274" s="12">
        <f>VLOOKUP($A274,Sheet1!$B$5:$AZ$428,13,FALSE)</f>
        <v>153</v>
      </c>
      <c r="P274" s="12">
        <f>VLOOKUP($A274,Sheet1!$B$5:$AZ$428,14,FALSE)</f>
        <v>91</v>
      </c>
      <c r="Q274" s="12">
        <f>VLOOKUP($A274,Sheet1!$B$5:$AZ$428,15,FALSE)</f>
        <v>3553</v>
      </c>
      <c r="R274" s="12">
        <f>VLOOKUP($A274,Sheet1!$B$5:$AZ$428,16,FALSE)</f>
        <v>3144</v>
      </c>
      <c r="S274" s="12">
        <f>VLOOKUP($A274,Sheet1!$B$5:$AZ$428,17,FALSE)</f>
        <v>65657</v>
      </c>
      <c r="T274" s="12">
        <f>VLOOKUP($A274,Sheet1!$B$5:$AZ$428,18,FALSE)</f>
        <v>176</v>
      </c>
      <c r="U274" s="12">
        <f>VLOOKUP($A274,Sheet1!$B$5:$AZ$428,19,FALSE)</f>
        <v>82</v>
      </c>
      <c r="V274" s="12">
        <f>VLOOKUP($A274,Sheet1!$B$5:$AZ$428,20,FALSE)</f>
        <v>3899</v>
      </c>
      <c r="W274" s="12">
        <f>VLOOKUP($A274,Sheet1!$B$5:$AZ$428,21,FALSE)</f>
        <v>3364</v>
      </c>
      <c r="X274" s="12">
        <f>VLOOKUP($A274,Sheet1!$B$5:$AZ$428,22,FALSE)</f>
        <v>66312</v>
      </c>
      <c r="Y274" s="12">
        <f>VLOOKUP($A274,Sheet1!$B$5:$AZ$428,23,FALSE)</f>
        <v>210</v>
      </c>
      <c r="Z274" s="12">
        <f>VLOOKUP($A274,Sheet1!$B$5:$AZ$428,24,FALSE)</f>
        <v>114</v>
      </c>
      <c r="AA274" s="12">
        <f>VLOOKUP($A274,Sheet1!$B$5:$AZ$428,25,FALSE)</f>
        <v>4093</v>
      </c>
      <c r="AB274" s="12">
        <f>VLOOKUP($A274,Sheet1!$B$5:$AZ$428,26,FALSE)</f>
        <v>3293</v>
      </c>
      <c r="AC274" s="12">
        <f>VLOOKUP($A274,Sheet1!$B$5:$AZ$428,27,FALSE)</f>
        <v>67022</v>
      </c>
      <c r="AD274" s="12">
        <f>VLOOKUP($A274,Sheet1!$B$5:$AZ$428,28,FALSE)</f>
        <v>165</v>
      </c>
      <c r="AE274" s="12">
        <f>VLOOKUP($A274,Sheet1!$B$5:$AZ$428,29,FALSE)</f>
        <v>92</v>
      </c>
      <c r="AF274" s="12">
        <f>VLOOKUP($A274,Sheet1!$B$5:$AZ$428,30,FALSE)</f>
        <v>4038</v>
      </c>
      <c r="AG274" s="12">
        <f>VLOOKUP($A274,Sheet1!$B$5:$AZ$428,31,FALSE)</f>
        <v>3241</v>
      </c>
      <c r="AH274" s="12">
        <f>VLOOKUP($A274,Sheet1!$B$5:$AZ$428,32,FALSE)</f>
        <v>67821</v>
      </c>
      <c r="AI274" s="12">
        <f>VLOOKUP($A274,Sheet1!$B$5:$AZ$428,33,FALSE)</f>
        <v>166</v>
      </c>
      <c r="AJ274" s="12">
        <f>VLOOKUP($A274,Sheet1!$B$5:$AZ$428,34,FALSE)</f>
        <v>82</v>
      </c>
      <c r="AK274" s="12">
        <f>VLOOKUP($A274,Sheet1!$B$5:$AZ$428,35,FALSE)</f>
        <v>4424</v>
      </c>
      <c r="AL274" s="12">
        <f>VLOOKUP($A274,Sheet1!$B$5:$AZ$428,36,FALSE)</f>
        <v>3488</v>
      </c>
      <c r="AM274" s="12">
        <f>VLOOKUP($A274,Sheet1!$B$5:$AZ$428,37,FALSE)</f>
        <v>68143</v>
      </c>
      <c r="AN274" s="12">
        <f>VLOOKUP($A274,Sheet1!$B$5:$AZ$428,38,FALSE)</f>
        <v>220</v>
      </c>
      <c r="AO274" s="12">
        <f>VLOOKUP($A274,Sheet1!$B$5:$AZ$428,39,FALSE)</f>
        <v>75</v>
      </c>
      <c r="AP274" s="12">
        <f>VLOOKUP($A274,Sheet1!$B$5:$AZ$428,40,FALSE)</f>
        <v>4255</v>
      </c>
      <c r="AQ274" s="12">
        <f>VLOOKUP($A274,Sheet1!$B$5:$AZ$428,41,FALSE)</f>
        <v>3766</v>
      </c>
      <c r="AR274" s="12">
        <f>VLOOKUP($A274,Sheet1!$B$5:$AZ$428,42,FALSE)</f>
        <v>68267</v>
      </c>
      <c r="AS274" s="12">
        <f>VLOOKUP($A274,Sheet1!$B$5:$AZ$428,43,FALSE)</f>
        <v>190</v>
      </c>
      <c r="AT274" s="12">
        <f>VLOOKUP($A274,Sheet1!$B$5:$AZ$428,44,FALSE)</f>
        <v>108</v>
      </c>
      <c r="AU274" s="12">
        <f>VLOOKUP($A274,Sheet1!$B$5:$AZ$428,45,FALSE)</f>
        <v>4084</v>
      </c>
      <c r="AV274" s="12">
        <f>VLOOKUP($A274,Sheet1!$B$5:$AZ$428,46,FALSE)</f>
        <v>3734</v>
      </c>
      <c r="AW274" s="12">
        <f>VLOOKUP($A274,Sheet1!$B$5:$AZ$428,47,FALSE)</f>
        <v>68719</v>
      </c>
      <c r="AX274" s="12">
        <f>VLOOKUP($A274,Sheet1!$B$5:$AZ$428,48,FALSE)</f>
        <v>199</v>
      </c>
      <c r="AY274" s="12">
        <f>VLOOKUP($A274,Sheet1!$B$5:$AZ$428,49,FALSE)</f>
        <v>73</v>
      </c>
      <c r="AZ274" s="12">
        <f>VLOOKUP($A274,Sheet1!$B$5:$AZ$428,50,FALSE)</f>
        <v>3817</v>
      </c>
      <c r="BA274" s="12">
        <f>VLOOKUP($A274,Sheet1!$B$5:$AZ$428,51,FALSE)</f>
        <v>3170</v>
      </c>
      <c r="BB274" s="12">
        <f>VLOOKUP($A274,Sheet1!$B$5:$BB$428,BB$4,FALSE)</f>
        <v>0</v>
      </c>
      <c r="BC274" s="12">
        <f>VLOOKUP($A274,Sheet1!$B$5:$BB$428,BC$4,FALSE)</f>
        <v>0</v>
      </c>
      <c r="BD274" s="12" t="e">
        <f>VLOOKUP($A274,Sheet1!$B$5:$BB$428,BD$4,FALSE)</f>
        <v>#REF!</v>
      </c>
      <c r="BE274" s="12" t="e">
        <f>VLOOKUP($A274,Sheet1!$B$5:$BB$428,BE$4,FALSE)</f>
        <v>#REF!</v>
      </c>
      <c r="BF274" s="12" t="e">
        <f>VLOOKUP($A274,Sheet1!$B$5:$BB$428,BF$4,FALSE)</f>
        <v>#REF!</v>
      </c>
      <c r="BG274" s="12" t="e">
        <f>VLOOKUP($A274,Sheet1!$B$5:$BB$428,BG$4,FALSE)</f>
        <v>#REF!</v>
      </c>
      <c r="BH274" s="12" t="e">
        <f>VLOOKUP($A274,Sheet1!$B$5:$BB$428,BH$4,FALSE)</f>
        <v>#REF!</v>
      </c>
      <c r="BI274" s="12" t="e">
        <f>VLOOKUP($A274,Sheet1!$B$5:$BB$428,BI$4,FALSE)</f>
        <v>#REF!</v>
      </c>
      <c r="BJ274" s="12" t="e">
        <f>VLOOKUP($A274,Sheet1!$B$5:$BB$428,BJ$4,FALSE)</f>
        <v>#REF!</v>
      </c>
      <c r="BK274" s="12" t="e">
        <f>VLOOKUP($A274,Sheet1!$B$5:$BB$428,BK$4,FALSE)</f>
        <v>#REF!</v>
      </c>
      <c r="BL274" s="12" t="e">
        <f>VLOOKUP($A274,Sheet1!$B$5:$BB$428,BL$4,FALSE)</f>
        <v>#REF!</v>
      </c>
      <c r="BM274" s="12" t="e">
        <f>VLOOKUP($A274,Sheet1!$B$5:$BB$428,BM$4,FALSE)</f>
        <v>#REF!</v>
      </c>
      <c r="BN274" s="12" t="e">
        <f>VLOOKUP($A274,Sheet1!$B$5:$BB$428,BN$4,FALSE)</f>
        <v>#REF!</v>
      </c>
      <c r="BO274" s="12" t="e">
        <f>VLOOKUP($A274,Sheet1!$B$5:$BB$428,BO$4,FALSE)</f>
        <v>#REF!</v>
      </c>
      <c r="BP274" s="12" t="e">
        <f>VLOOKUP($A274,Sheet1!$B$5:$BB$428,BP$4,FALSE)</f>
        <v>#REF!</v>
      </c>
      <c r="BQ274" s="12" t="e">
        <f>VLOOKUP($A274,Sheet1!$B$5:$BB$428,BQ$4,FALSE)</f>
        <v>#REF!</v>
      </c>
      <c r="BR274" s="12" t="e">
        <f>VLOOKUP($A274,Sheet1!$B$5:$BB$428,BR$4,FALSE)</f>
        <v>#REF!</v>
      </c>
      <c r="BS274" s="12" t="e">
        <f>VLOOKUP($A274,Sheet1!$B$5:$BB$428,BS$4,FALSE)</f>
        <v>#REF!</v>
      </c>
      <c r="BT274" s="12" t="e">
        <f>VLOOKUP($A274,Sheet1!$B$5:$BB$428,BT$4,FALSE)</f>
        <v>#REF!</v>
      </c>
      <c r="BU274" s="12" t="e">
        <f>VLOOKUP($A274,Sheet1!$B$5:$BB$428,BU$4,FALSE)</f>
        <v>#REF!</v>
      </c>
    </row>
    <row r="275" spans="1:73" x14ac:dyDescent="0.3">
      <c r="A275" t="s">
        <v>726</v>
      </c>
      <c r="B275" t="str">
        <f>VLOOKUP(A275,classifications!A$3:C$336,3,FALSE)</f>
        <v>Predominantly Urban</v>
      </c>
      <c r="D275" s="12">
        <f>VLOOKUP($A275,Sheet1!$B$5:$AZ$428,2,FALSE)</f>
        <v>256012</v>
      </c>
      <c r="E275" s="12">
        <f>VLOOKUP($A275,Sheet1!$B$5:$AZ$428,3,FALSE)</f>
        <v>10345</v>
      </c>
      <c r="F275" s="12">
        <f>VLOOKUP($A275,Sheet1!$B$5:$AZ$428,4,FALSE)</f>
        <v>5307</v>
      </c>
      <c r="G275" s="12">
        <f>VLOOKUP($A275,Sheet1!$B$5:$AZ$428,5,FALSE)</f>
        <v>20870</v>
      </c>
      <c r="H275" s="12">
        <f>VLOOKUP($A275,Sheet1!$B$5:$AZ$428,6,FALSE)</f>
        <v>20891</v>
      </c>
      <c r="I275" s="12">
        <f>VLOOKUP($A275,Sheet1!$B$5:$AZ$428,7,FALSE)</f>
        <v>263624</v>
      </c>
      <c r="J275" s="12">
        <f>VLOOKUP($A275,Sheet1!$B$5:$AZ$428,8,FALSE)</f>
        <v>10609</v>
      </c>
      <c r="K275" s="12">
        <f>VLOOKUP($A275,Sheet1!$B$5:$AZ$428,9,FALSE)</f>
        <v>4970</v>
      </c>
      <c r="L275" s="12">
        <f>VLOOKUP($A275,Sheet1!$B$5:$AZ$428,10,FALSE)</f>
        <v>21047</v>
      </c>
      <c r="M275" s="12">
        <f>VLOOKUP($A275,Sheet1!$B$5:$AZ$428,11,FALSE)</f>
        <v>22715</v>
      </c>
      <c r="N275" s="12">
        <f>VLOOKUP($A275,Sheet1!$B$5:$AZ$428,12,FALSE)</f>
        <v>273616</v>
      </c>
      <c r="O275" s="12">
        <f>VLOOKUP($A275,Sheet1!$B$5:$AZ$428,13,FALSE)</f>
        <v>12017</v>
      </c>
      <c r="P275" s="12">
        <f>VLOOKUP($A275,Sheet1!$B$5:$AZ$428,14,FALSE)</f>
        <v>4901</v>
      </c>
      <c r="Q275" s="12">
        <f>VLOOKUP($A275,Sheet1!$B$5:$AZ$428,15,FALSE)</f>
        <v>21205</v>
      </c>
      <c r="R275" s="12">
        <f>VLOOKUP($A275,Sheet1!$B$5:$AZ$428,16,FALSE)</f>
        <v>22137</v>
      </c>
      <c r="S275" s="12">
        <f>VLOOKUP($A275,Sheet1!$B$5:$AZ$428,17,FALSE)</f>
        <v>284596</v>
      </c>
      <c r="T275" s="12">
        <f>VLOOKUP($A275,Sheet1!$B$5:$AZ$428,18,FALSE)</f>
        <v>13117</v>
      </c>
      <c r="U275" s="12">
        <f>VLOOKUP($A275,Sheet1!$B$5:$AZ$428,19,FALSE)</f>
        <v>4789</v>
      </c>
      <c r="V275" s="12">
        <f>VLOOKUP($A275,Sheet1!$B$5:$AZ$428,20,FALSE)</f>
        <v>23142</v>
      </c>
      <c r="W275" s="12">
        <f>VLOOKUP($A275,Sheet1!$B$5:$AZ$428,21,FALSE)</f>
        <v>24017</v>
      </c>
      <c r="X275" s="12">
        <f>VLOOKUP($A275,Sheet1!$B$5:$AZ$428,22,FALSE)</f>
        <v>293828</v>
      </c>
      <c r="Y275" s="12">
        <f>VLOOKUP($A275,Sheet1!$B$5:$AZ$428,23,FALSE)</f>
        <v>12905</v>
      </c>
      <c r="Z275" s="12">
        <f>VLOOKUP($A275,Sheet1!$B$5:$AZ$428,24,FALSE)</f>
        <v>4368</v>
      </c>
      <c r="AA275" s="12">
        <f>VLOOKUP($A275,Sheet1!$B$5:$AZ$428,25,FALSE)</f>
        <v>22524</v>
      </c>
      <c r="AB275" s="12">
        <f>VLOOKUP($A275,Sheet1!$B$5:$AZ$428,26,FALSE)</f>
        <v>25322</v>
      </c>
      <c r="AC275" s="12">
        <f>VLOOKUP($A275,Sheet1!$B$5:$AZ$428,27,FALSE)</f>
        <v>300943</v>
      </c>
      <c r="AD275" s="12">
        <f>VLOOKUP($A275,Sheet1!$B$5:$AZ$428,28,FALSE)</f>
        <v>11847</v>
      </c>
      <c r="AE275" s="12">
        <f>VLOOKUP($A275,Sheet1!$B$5:$AZ$428,29,FALSE)</f>
        <v>5217</v>
      </c>
      <c r="AF275" s="12">
        <f>VLOOKUP($A275,Sheet1!$B$5:$AZ$428,30,FALSE)</f>
        <v>22197</v>
      </c>
      <c r="AG275" s="12">
        <f>VLOOKUP($A275,Sheet1!$B$5:$AZ$428,31,FALSE)</f>
        <v>25228</v>
      </c>
      <c r="AH275" s="12">
        <f>VLOOKUP($A275,Sheet1!$B$5:$AZ$428,32,FALSE)</f>
        <v>307964</v>
      </c>
      <c r="AI275" s="12">
        <f>VLOOKUP($A275,Sheet1!$B$5:$AZ$428,33,FALSE)</f>
        <v>11434</v>
      </c>
      <c r="AJ275" s="12">
        <f>VLOOKUP($A275,Sheet1!$B$5:$AZ$428,34,FALSE)</f>
        <v>5906</v>
      </c>
      <c r="AK275" s="12">
        <f>VLOOKUP($A275,Sheet1!$B$5:$AZ$428,35,FALSE)</f>
        <v>25786</v>
      </c>
      <c r="AL275" s="12">
        <f>VLOOKUP($A275,Sheet1!$B$5:$AZ$428,36,FALSE)</f>
        <v>27794</v>
      </c>
      <c r="AM275" s="12">
        <f>VLOOKUP($A275,Sheet1!$B$5:$AZ$428,37,FALSE)</f>
        <v>317705</v>
      </c>
      <c r="AN275" s="12">
        <f>VLOOKUP($A275,Sheet1!$B$5:$AZ$428,38,FALSE)</f>
        <v>13476</v>
      </c>
      <c r="AO275" s="12">
        <f>VLOOKUP($A275,Sheet1!$B$5:$AZ$428,39,FALSE)</f>
        <v>5054</v>
      </c>
      <c r="AP275" s="12">
        <f>VLOOKUP($A275,Sheet1!$B$5:$AZ$428,40,FALSE)</f>
        <v>26929</v>
      </c>
      <c r="AQ275" s="12">
        <f>VLOOKUP($A275,Sheet1!$B$5:$AZ$428,41,FALSE)</f>
        <v>29052</v>
      </c>
      <c r="AR275" s="12">
        <f>VLOOKUP($A275,Sheet1!$B$5:$AZ$428,42,FALSE)</f>
        <v>324745</v>
      </c>
      <c r="AS275" s="12">
        <f>VLOOKUP($A275,Sheet1!$B$5:$AZ$428,43,FALSE)</f>
        <v>12568</v>
      </c>
      <c r="AT275" s="12">
        <f>VLOOKUP($A275,Sheet1!$B$5:$AZ$428,44,FALSE)</f>
        <v>7064</v>
      </c>
      <c r="AU275" s="12">
        <f>VLOOKUP($A275,Sheet1!$B$5:$AZ$428,45,FALSE)</f>
        <v>29575</v>
      </c>
      <c r="AV275" s="12">
        <f>VLOOKUP($A275,Sheet1!$B$5:$AZ$428,46,FALSE)</f>
        <v>31378</v>
      </c>
      <c r="AW275" s="12">
        <f>VLOOKUP($A275,Sheet1!$B$5:$AZ$428,47,FALSE)</f>
        <v>331969</v>
      </c>
      <c r="AX275" s="12">
        <f>VLOOKUP($A275,Sheet1!$B$5:$AZ$428,48,FALSE)</f>
        <v>13655</v>
      </c>
      <c r="AY275" s="12">
        <f>VLOOKUP($A275,Sheet1!$B$5:$AZ$428,49,FALSE)</f>
        <v>6775</v>
      </c>
      <c r="AZ275" s="12">
        <f>VLOOKUP($A275,Sheet1!$B$5:$AZ$428,50,FALSE)</f>
        <v>26042</v>
      </c>
      <c r="BA275" s="12">
        <f>VLOOKUP($A275,Sheet1!$B$5:$AZ$428,51,FALSE)</f>
        <v>28836</v>
      </c>
      <c r="BB275" s="12">
        <f>VLOOKUP($A275,Sheet1!$B$5:$BB$428,BB$4,FALSE)</f>
        <v>0</v>
      </c>
      <c r="BC275" s="12">
        <f>VLOOKUP($A275,Sheet1!$B$5:$BB$428,BC$4,FALSE)</f>
        <v>0</v>
      </c>
      <c r="BD275" s="12" t="e">
        <f>VLOOKUP($A275,Sheet1!$B$5:$BB$428,BD$4,FALSE)</f>
        <v>#REF!</v>
      </c>
      <c r="BE275" s="12" t="e">
        <f>VLOOKUP($A275,Sheet1!$B$5:$BB$428,BE$4,FALSE)</f>
        <v>#REF!</v>
      </c>
      <c r="BF275" s="12" t="e">
        <f>VLOOKUP($A275,Sheet1!$B$5:$BB$428,BF$4,FALSE)</f>
        <v>#REF!</v>
      </c>
      <c r="BG275" s="12" t="e">
        <f>VLOOKUP($A275,Sheet1!$B$5:$BB$428,BG$4,FALSE)</f>
        <v>#REF!</v>
      </c>
      <c r="BH275" s="12" t="e">
        <f>VLOOKUP($A275,Sheet1!$B$5:$BB$428,BH$4,FALSE)</f>
        <v>#REF!</v>
      </c>
      <c r="BI275" s="12" t="e">
        <f>VLOOKUP($A275,Sheet1!$B$5:$BB$428,BI$4,FALSE)</f>
        <v>#REF!</v>
      </c>
      <c r="BJ275" s="12" t="e">
        <f>VLOOKUP($A275,Sheet1!$B$5:$BB$428,BJ$4,FALSE)</f>
        <v>#REF!</v>
      </c>
      <c r="BK275" s="12" t="e">
        <f>VLOOKUP($A275,Sheet1!$B$5:$BB$428,BK$4,FALSE)</f>
        <v>#REF!</v>
      </c>
      <c r="BL275" s="12" t="e">
        <f>VLOOKUP($A275,Sheet1!$B$5:$BB$428,BL$4,FALSE)</f>
        <v>#REF!</v>
      </c>
      <c r="BM275" s="12" t="e">
        <f>VLOOKUP($A275,Sheet1!$B$5:$BB$428,BM$4,FALSE)</f>
        <v>#REF!</v>
      </c>
      <c r="BN275" s="12" t="e">
        <f>VLOOKUP($A275,Sheet1!$B$5:$BB$428,BN$4,FALSE)</f>
        <v>#REF!</v>
      </c>
      <c r="BO275" s="12" t="e">
        <f>VLOOKUP($A275,Sheet1!$B$5:$BB$428,BO$4,FALSE)</f>
        <v>#REF!</v>
      </c>
      <c r="BP275" s="12" t="e">
        <f>VLOOKUP($A275,Sheet1!$B$5:$BB$428,BP$4,FALSE)</f>
        <v>#REF!</v>
      </c>
      <c r="BQ275" s="12" t="e">
        <f>VLOOKUP($A275,Sheet1!$B$5:$BB$428,BQ$4,FALSE)</f>
        <v>#REF!</v>
      </c>
      <c r="BR275" s="12" t="e">
        <f>VLOOKUP($A275,Sheet1!$B$5:$BB$428,BR$4,FALSE)</f>
        <v>#REF!</v>
      </c>
      <c r="BS275" s="12" t="e">
        <f>VLOOKUP($A275,Sheet1!$B$5:$BB$428,BS$4,FALSE)</f>
        <v>#REF!</v>
      </c>
      <c r="BT275" s="12" t="e">
        <f>VLOOKUP($A275,Sheet1!$B$5:$BB$428,BT$4,FALSE)</f>
        <v>#REF!</v>
      </c>
      <c r="BU275" s="12" t="e">
        <f>VLOOKUP($A275,Sheet1!$B$5:$BB$428,BU$4,FALSE)</f>
        <v>#REF!</v>
      </c>
    </row>
    <row r="276" spans="1:73" x14ac:dyDescent="0.3">
      <c r="A276" t="s">
        <v>728</v>
      </c>
      <c r="B276" t="str">
        <f>VLOOKUP(A276,classifications!A$3:C$336,3,FALSE)</f>
        <v>Predominantly Urban</v>
      </c>
      <c r="D276" s="12">
        <f>VLOOKUP($A276,Sheet1!$B$5:$AZ$428,2,FALSE)</f>
        <v>227091</v>
      </c>
      <c r="E276" s="12">
        <f>VLOOKUP($A276,Sheet1!$B$5:$AZ$428,3,FALSE)</f>
        <v>1040</v>
      </c>
      <c r="F276" s="12">
        <f>VLOOKUP($A276,Sheet1!$B$5:$AZ$428,4,FALSE)</f>
        <v>1147</v>
      </c>
      <c r="G276" s="12">
        <f>VLOOKUP($A276,Sheet1!$B$5:$AZ$428,5,FALSE)</f>
        <v>9791</v>
      </c>
      <c r="H276" s="12">
        <f>VLOOKUP($A276,Sheet1!$B$5:$AZ$428,6,FALSE)</f>
        <v>9631</v>
      </c>
      <c r="I276" s="12">
        <f>VLOOKUP($A276,Sheet1!$B$5:$AZ$428,7,FALSE)</f>
        <v>228308</v>
      </c>
      <c r="J276" s="12">
        <f>VLOOKUP($A276,Sheet1!$B$5:$AZ$428,8,FALSE)</f>
        <v>880</v>
      </c>
      <c r="K276" s="12">
        <f>VLOOKUP($A276,Sheet1!$B$5:$AZ$428,9,FALSE)</f>
        <v>976</v>
      </c>
      <c r="L276" s="12">
        <f>VLOOKUP($A276,Sheet1!$B$5:$AZ$428,10,FALSE)</f>
        <v>10242</v>
      </c>
      <c r="M276" s="12">
        <f>VLOOKUP($A276,Sheet1!$B$5:$AZ$428,11,FALSE)</f>
        <v>9986</v>
      </c>
      <c r="N276" s="12">
        <f>VLOOKUP($A276,Sheet1!$B$5:$AZ$428,12,FALSE)</f>
        <v>230146</v>
      </c>
      <c r="O276" s="12">
        <f>VLOOKUP($A276,Sheet1!$B$5:$AZ$428,13,FALSE)</f>
        <v>866</v>
      </c>
      <c r="P276" s="12">
        <f>VLOOKUP($A276,Sheet1!$B$5:$AZ$428,14,FALSE)</f>
        <v>882</v>
      </c>
      <c r="Q276" s="12">
        <f>VLOOKUP($A276,Sheet1!$B$5:$AZ$428,15,FALSE)</f>
        <v>10773</v>
      </c>
      <c r="R276" s="12">
        <f>VLOOKUP($A276,Sheet1!$B$5:$AZ$428,16,FALSE)</f>
        <v>9749</v>
      </c>
      <c r="S276" s="12">
        <f>VLOOKUP($A276,Sheet1!$B$5:$AZ$428,17,FALSE)</f>
        <v>232319</v>
      </c>
      <c r="T276" s="12">
        <f>VLOOKUP($A276,Sheet1!$B$5:$AZ$428,18,FALSE)</f>
        <v>1061</v>
      </c>
      <c r="U276" s="12">
        <f>VLOOKUP($A276,Sheet1!$B$5:$AZ$428,19,FALSE)</f>
        <v>875</v>
      </c>
      <c r="V276" s="12">
        <f>VLOOKUP($A276,Sheet1!$B$5:$AZ$428,20,FALSE)</f>
        <v>10635</v>
      </c>
      <c r="W276" s="12">
        <f>VLOOKUP($A276,Sheet1!$B$5:$AZ$428,21,FALSE)</f>
        <v>9686</v>
      </c>
      <c r="X276" s="12">
        <f>VLOOKUP($A276,Sheet1!$B$5:$AZ$428,22,FALSE)</f>
        <v>232975</v>
      </c>
      <c r="Y276" s="12">
        <f>VLOOKUP($A276,Sheet1!$B$5:$AZ$428,23,FALSE)</f>
        <v>1149</v>
      </c>
      <c r="Z276" s="12">
        <f>VLOOKUP($A276,Sheet1!$B$5:$AZ$428,24,FALSE)</f>
        <v>882</v>
      </c>
      <c r="AA276" s="12">
        <f>VLOOKUP($A276,Sheet1!$B$5:$AZ$428,25,FALSE)</f>
        <v>10407</v>
      </c>
      <c r="AB276" s="12">
        <f>VLOOKUP($A276,Sheet1!$B$5:$AZ$428,26,FALSE)</f>
        <v>10621</v>
      </c>
      <c r="AC276" s="12">
        <f>VLOOKUP($A276,Sheet1!$B$5:$AZ$428,27,FALSE)</f>
        <v>234210</v>
      </c>
      <c r="AD276" s="12">
        <f>VLOOKUP($A276,Sheet1!$B$5:$AZ$428,28,FALSE)</f>
        <v>1166</v>
      </c>
      <c r="AE276" s="12">
        <f>VLOOKUP($A276,Sheet1!$B$5:$AZ$428,29,FALSE)</f>
        <v>912</v>
      </c>
      <c r="AF276" s="12">
        <f>VLOOKUP($A276,Sheet1!$B$5:$AZ$428,30,FALSE)</f>
        <v>10438</v>
      </c>
      <c r="AG276" s="12">
        <f>VLOOKUP($A276,Sheet1!$B$5:$AZ$428,31,FALSE)</f>
        <v>10435</v>
      </c>
      <c r="AH276" s="12">
        <f>VLOOKUP($A276,Sheet1!$B$5:$AZ$428,32,FALSE)</f>
        <v>235493</v>
      </c>
      <c r="AI276" s="12">
        <f>VLOOKUP($A276,Sheet1!$B$5:$AZ$428,33,FALSE)</f>
        <v>1061</v>
      </c>
      <c r="AJ276" s="12">
        <f>VLOOKUP($A276,Sheet1!$B$5:$AZ$428,34,FALSE)</f>
        <v>954</v>
      </c>
      <c r="AK276" s="12">
        <f>VLOOKUP($A276,Sheet1!$B$5:$AZ$428,35,FALSE)</f>
        <v>12087</v>
      </c>
      <c r="AL276" s="12">
        <f>VLOOKUP($A276,Sheet1!$B$5:$AZ$428,36,FALSE)</f>
        <v>11652</v>
      </c>
      <c r="AM276" s="12">
        <f>VLOOKUP($A276,Sheet1!$B$5:$AZ$428,37,FALSE)</f>
        <v>236370</v>
      </c>
      <c r="AN276" s="12">
        <f>VLOOKUP($A276,Sheet1!$B$5:$AZ$428,38,FALSE)</f>
        <v>1028</v>
      </c>
      <c r="AO276" s="12">
        <f>VLOOKUP($A276,Sheet1!$B$5:$AZ$428,39,FALSE)</f>
        <v>761</v>
      </c>
      <c r="AP276" s="12">
        <f>VLOOKUP($A276,Sheet1!$B$5:$AZ$428,40,FALSE)</f>
        <v>12003</v>
      </c>
      <c r="AQ276" s="12">
        <f>VLOOKUP($A276,Sheet1!$B$5:$AZ$428,41,FALSE)</f>
        <v>11971</v>
      </c>
      <c r="AR276" s="12">
        <f>VLOOKUP($A276,Sheet1!$B$5:$AZ$428,42,FALSE)</f>
        <v>237354</v>
      </c>
      <c r="AS276" s="12">
        <f>VLOOKUP($A276,Sheet1!$B$5:$AZ$428,43,FALSE)</f>
        <v>955</v>
      </c>
      <c r="AT276" s="12">
        <f>VLOOKUP($A276,Sheet1!$B$5:$AZ$428,44,FALSE)</f>
        <v>466</v>
      </c>
      <c r="AU276" s="12">
        <f>VLOOKUP($A276,Sheet1!$B$5:$AZ$428,45,FALSE)</f>
        <v>12680</v>
      </c>
      <c r="AV276" s="12">
        <f>VLOOKUP($A276,Sheet1!$B$5:$AZ$428,46,FALSE)</f>
        <v>12870</v>
      </c>
      <c r="AW276" s="12">
        <f>VLOOKUP($A276,Sheet1!$B$5:$AZ$428,47,FALSE)</f>
        <v>237579</v>
      </c>
      <c r="AX276" s="12">
        <f>VLOOKUP($A276,Sheet1!$B$5:$AZ$428,48,FALSE)</f>
        <v>899</v>
      </c>
      <c r="AY276" s="12">
        <f>VLOOKUP($A276,Sheet1!$B$5:$AZ$428,49,FALSE)</f>
        <v>618</v>
      </c>
      <c r="AZ276" s="12">
        <f>VLOOKUP($A276,Sheet1!$B$5:$AZ$428,50,FALSE)</f>
        <v>10721</v>
      </c>
      <c r="BA276" s="12">
        <f>VLOOKUP($A276,Sheet1!$B$5:$AZ$428,51,FALSE)</f>
        <v>10952</v>
      </c>
      <c r="BB276" s="12">
        <f>VLOOKUP($A276,Sheet1!$B$5:$BB$428,BB$4,FALSE)</f>
        <v>0</v>
      </c>
      <c r="BC276" s="12">
        <f>VLOOKUP($A276,Sheet1!$B$5:$BB$428,BC$4,FALSE)</f>
        <v>0</v>
      </c>
      <c r="BD276" s="12" t="e">
        <f>VLOOKUP($A276,Sheet1!$B$5:$BB$428,BD$4,FALSE)</f>
        <v>#REF!</v>
      </c>
      <c r="BE276" s="12" t="e">
        <f>VLOOKUP($A276,Sheet1!$B$5:$BB$428,BE$4,FALSE)</f>
        <v>#REF!</v>
      </c>
      <c r="BF276" s="12" t="e">
        <f>VLOOKUP($A276,Sheet1!$B$5:$BB$428,BF$4,FALSE)</f>
        <v>#REF!</v>
      </c>
      <c r="BG276" s="12" t="e">
        <f>VLOOKUP($A276,Sheet1!$B$5:$BB$428,BG$4,FALSE)</f>
        <v>#REF!</v>
      </c>
      <c r="BH276" s="12" t="e">
        <f>VLOOKUP($A276,Sheet1!$B$5:$BB$428,BH$4,FALSE)</f>
        <v>#REF!</v>
      </c>
      <c r="BI276" s="12" t="e">
        <f>VLOOKUP($A276,Sheet1!$B$5:$BB$428,BI$4,FALSE)</f>
        <v>#REF!</v>
      </c>
      <c r="BJ276" s="12" t="e">
        <f>VLOOKUP($A276,Sheet1!$B$5:$BB$428,BJ$4,FALSE)</f>
        <v>#REF!</v>
      </c>
      <c r="BK276" s="12" t="e">
        <f>VLOOKUP($A276,Sheet1!$B$5:$BB$428,BK$4,FALSE)</f>
        <v>#REF!</v>
      </c>
      <c r="BL276" s="12" t="e">
        <f>VLOOKUP($A276,Sheet1!$B$5:$BB$428,BL$4,FALSE)</f>
        <v>#REF!</v>
      </c>
      <c r="BM276" s="12" t="e">
        <f>VLOOKUP($A276,Sheet1!$B$5:$BB$428,BM$4,FALSE)</f>
        <v>#REF!</v>
      </c>
      <c r="BN276" s="12" t="e">
        <f>VLOOKUP($A276,Sheet1!$B$5:$BB$428,BN$4,FALSE)</f>
        <v>#REF!</v>
      </c>
      <c r="BO276" s="12" t="e">
        <f>VLOOKUP($A276,Sheet1!$B$5:$BB$428,BO$4,FALSE)</f>
        <v>#REF!</v>
      </c>
      <c r="BP276" s="12" t="e">
        <f>VLOOKUP($A276,Sheet1!$B$5:$BB$428,BP$4,FALSE)</f>
        <v>#REF!</v>
      </c>
      <c r="BQ276" s="12" t="e">
        <f>VLOOKUP($A276,Sheet1!$B$5:$BB$428,BQ$4,FALSE)</f>
        <v>#REF!</v>
      </c>
      <c r="BR276" s="12" t="e">
        <f>VLOOKUP($A276,Sheet1!$B$5:$BB$428,BR$4,FALSE)</f>
        <v>#REF!</v>
      </c>
      <c r="BS276" s="12" t="e">
        <f>VLOOKUP($A276,Sheet1!$B$5:$BB$428,BS$4,FALSE)</f>
        <v>#REF!</v>
      </c>
      <c r="BT276" s="12" t="e">
        <f>VLOOKUP($A276,Sheet1!$B$5:$BB$428,BT$4,FALSE)</f>
        <v>#REF!</v>
      </c>
      <c r="BU276" s="12" t="e">
        <f>VLOOKUP($A276,Sheet1!$B$5:$BB$428,BU$4,FALSE)</f>
        <v>#REF!</v>
      </c>
    </row>
    <row r="277" spans="1:73" x14ac:dyDescent="0.3">
      <c r="A277" t="s">
        <v>730</v>
      </c>
      <c r="B277" t="str">
        <f>VLOOKUP(A277,classifications!A$3:C$336,3,FALSE)</f>
        <v>Urban with Significant Rural</v>
      </c>
      <c r="D277" s="12">
        <f>VLOOKUP($A277,Sheet1!$B$5:$AZ$428,2,FALSE)</f>
        <v>115246</v>
      </c>
      <c r="E277" s="12">
        <f>VLOOKUP($A277,Sheet1!$B$5:$AZ$428,3,FALSE)</f>
        <v>588</v>
      </c>
      <c r="F277" s="12">
        <f>VLOOKUP($A277,Sheet1!$B$5:$AZ$428,4,FALSE)</f>
        <v>683</v>
      </c>
      <c r="G277" s="12">
        <f>VLOOKUP($A277,Sheet1!$B$5:$AZ$428,5,FALSE)</f>
        <v>6303</v>
      </c>
      <c r="H277" s="12">
        <f>VLOOKUP($A277,Sheet1!$B$5:$AZ$428,6,FALSE)</f>
        <v>6038</v>
      </c>
      <c r="I277" s="12">
        <f>VLOOKUP($A277,Sheet1!$B$5:$AZ$428,7,FALSE)</f>
        <v>115796</v>
      </c>
      <c r="J277" s="12">
        <f>VLOOKUP($A277,Sheet1!$B$5:$AZ$428,8,FALSE)</f>
        <v>563</v>
      </c>
      <c r="K277" s="12">
        <f>VLOOKUP($A277,Sheet1!$B$5:$AZ$428,9,FALSE)</f>
        <v>581</v>
      </c>
      <c r="L277" s="12">
        <f>VLOOKUP($A277,Sheet1!$B$5:$AZ$428,10,FALSE)</f>
        <v>6590</v>
      </c>
      <c r="M277" s="12">
        <f>VLOOKUP($A277,Sheet1!$B$5:$AZ$428,11,FALSE)</f>
        <v>6486</v>
      </c>
      <c r="N277" s="12">
        <f>VLOOKUP($A277,Sheet1!$B$5:$AZ$428,12,FALSE)</f>
        <v>116094</v>
      </c>
      <c r="O277" s="12">
        <f>VLOOKUP($A277,Sheet1!$B$5:$AZ$428,13,FALSE)</f>
        <v>607</v>
      </c>
      <c r="P277" s="12">
        <f>VLOOKUP($A277,Sheet1!$B$5:$AZ$428,14,FALSE)</f>
        <v>509</v>
      </c>
      <c r="Q277" s="12">
        <f>VLOOKUP($A277,Sheet1!$B$5:$AZ$428,15,FALSE)</f>
        <v>6128</v>
      </c>
      <c r="R277" s="12">
        <f>VLOOKUP($A277,Sheet1!$B$5:$AZ$428,16,FALSE)</f>
        <v>6223</v>
      </c>
      <c r="S277" s="12">
        <f>VLOOKUP($A277,Sheet1!$B$5:$AZ$428,17,FALSE)</f>
        <v>116525</v>
      </c>
      <c r="T277" s="12">
        <f>VLOOKUP($A277,Sheet1!$B$5:$AZ$428,18,FALSE)</f>
        <v>761</v>
      </c>
      <c r="U277" s="12">
        <f>VLOOKUP($A277,Sheet1!$B$5:$AZ$428,19,FALSE)</f>
        <v>417</v>
      </c>
      <c r="V277" s="12">
        <f>VLOOKUP($A277,Sheet1!$B$5:$AZ$428,20,FALSE)</f>
        <v>6496</v>
      </c>
      <c r="W277" s="12">
        <f>VLOOKUP($A277,Sheet1!$B$5:$AZ$428,21,FALSE)</f>
        <v>6736</v>
      </c>
      <c r="X277" s="12">
        <f>VLOOKUP($A277,Sheet1!$B$5:$AZ$428,22,FALSE)</f>
        <v>116610</v>
      </c>
      <c r="Y277" s="12">
        <f>VLOOKUP($A277,Sheet1!$B$5:$AZ$428,23,FALSE)</f>
        <v>761</v>
      </c>
      <c r="Z277" s="12">
        <f>VLOOKUP($A277,Sheet1!$B$5:$AZ$428,24,FALSE)</f>
        <v>442</v>
      </c>
      <c r="AA277" s="12">
        <f>VLOOKUP($A277,Sheet1!$B$5:$AZ$428,25,FALSE)</f>
        <v>6371</v>
      </c>
      <c r="AB277" s="12">
        <f>VLOOKUP($A277,Sheet1!$B$5:$AZ$428,26,FALSE)</f>
        <v>6686</v>
      </c>
      <c r="AC277" s="12">
        <f>VLOOKUP($A277,Sheet1!$B$5:$AZ$428,27,FALSE)</f>
        <v>117357</v>
      </c>
      <c r="AD277" s="12">
        <f>VLOOKUP($A277,Sheet1!$B$5:$AZ$428,28,FALSE)</f>
        <v>753</v>
      </c>
      <c r="AE277" s="12">
        <f>VLOOKUP($A277,Sheet1!$B$5:$AZ$428,29,FALSE)</f>
        <v>382</v>
      </c>
      <c r="AF277" s="12">
        <f>VLOOKUP($A277,Sheet1!$B$5:$AZ$428,30,FALSE)</f>
        <v>6758</v>
      </c>
      <c r="AG277" s="12">
        <f>VLOOKUP($A277,Sheet1!$B$5:$AZ$428,31,FALSE)</f>
        <v>6546</v>
      </c>
      <c r="AH277" s="12">
        <f>VLOOKUP($A277,Sheet1!$B$5:$AZ$428,32,FALSE)</f>
        <v>118061</v>
      </c>
      <c r="AI277" s="12">
        <f>VLOOKUP($A277,Sheet1!$B$5:$AZ$428,33,FALSE)</f>
        <v>695</v>
      </c>
      <c r="AJ277" s="12">
        <f>VLOOKUP($A277,Sheet1!$B$5:$AZ$428,34,FALSE)</f>
        <v>472</v>
      </c>
      <c r="AK277" s="12">
        <f>VLOOKUP($A277,Sheet1!$B$5:$AZ$428,35,FALSE)</f>
        <v>7038</v>
      </c>
      <c r="AL277" s="12">
        <f>VLOOKUP($A277,Sheet1!$B$5:$AZ$428,36,FALSE)</f>
        <v>6726</v>
      </c>
      <c r="AM277" s="12">
        <f>VLOOKUP($A277,Sheet1!$B$5:$AZ$428,37,FALSE)</f>
        <v>118054</v>
      </c>
      <c r="AN277" s="12">
        <f>VLOOKUP($A277,Sheet1!$B$5:$AZ$428,38,FALSE)</f>
        <v>686</v>
      </c>
      <c r="AO277" s="12">
        <f>VLOOKUP($A277,Sheet1!$B$5:$AZ$428,39,FALSE)</f>
        <v>609</v>
      </c>
      <c r="AP277" s="12">
        <f>VLOOKUP($A277,Sheet1!$B$5:$AZ$428,40,FALSE)</f>
        <v>6821</v>
      </c>
      <c r="AQ277" s="12">
        <f>VLOOKUP($A277,Sheet1!$B$5:$AZ$428,41,FALSE)</f>
        <v>7003</v>
      </c>
      <c r="AR277" s="12">
        <f>VLOOKUP($A277,Sheet1!$B$5:$AZ$428,42,FALSE)</f>
        <v>118724</v>
      </c>
      <c r="AS277" s="12">
        <f>VLOOKUP($A277,Sheet1!$B$5:$AZ$428,43,FALSE)</f>
        <v>637</v>
      </c>
      <c r="AT277" s="12">
        <f>VLOOKUP($A277,Sheet1!$B$5:$AZ$428,44,FALSE)</f>
        <v>557</v>
      </c>
      <c r="AU277" s="12">
        <f>VLOOKUP($A277,Sheet1!$B$5:$AZ$428,45,FALSE)</f>
        <v>7516</v>
      </c>
      <c r="AV277" s="12">
        <f>VLOOKUP($A277,Sheet1!$B$5:$AZ$428,46,FALSE)</f>
        <v>7042</v>
      </c>
      <c r="AW277" s="12">
        <f>VLOOKUP($A277,Sheet1!$B$5:$AZ$428,47,FALSE)</f>
        <v>118939</v>
      </c>
      <c r="AX277" s="12">
        <f>VLOOKUP($A277,Sheet1!$B$5:$AZ$428,48,FALSE)</f>
        <v>600</v>
      </c>
      <c r="AY277" s="12">
        <f>VLOOKUP($A277,Sheet1!$B$5:$AZ$428,49,FALSE)</f>
        <v>985</v>
      </c>
      <c r="AZ277" s="12">
        <f>VLOOKUP($A277,Sheet1!$B$5:$AZ$428,50,FALSE)</f>
        <v>6721</v>
      </c>
      <c r="BA277" s="12">
        <f>VLOOKUP($A277,Sheet1!$B$5:$AZ$428,51,FALSE)</f>
        <v>6110</v>
      </c>
      <c r="BB277" s="12">
        <f>VLOOKUP($A277,Sheet1!$B$5:$BB$428,BB$4,FALSE)</f>
        <v>0</v>
      </c>
      <c r="BC277" s="12">
        <f>VLOOKUP($A277,Sheet1!$B$5:$BB$428,BC$4,FALSE)</f>
        <v>0</v>
      </c>
      <c r="BD277" s="12" t="e">
        <f>VLOOKUP($A277,Sheet1!$B$5:$BB$428,BD$4,FALSE)</f>
        <v>#REF!</v>
      </c>
      <c r="BE277" s="12" t="e">
        <f>VLOOKUP($A277,Sheet1!$B$5:$BB$428,BE$4,FALSE)</f>
        <v>#REF!</v>
      </c>
      <c r="BF277" s="12" t="e">
        <f>VLOOKUP($A277,Sheet1!$B$5:$BB$428,BF$4,FALSE)</f>
        <v>#REF!</v>
      </c>
      <c r="BG277" s="12" t="e">
        <f>VLOOKUP($A277,Sheet1!$B$5:$BB$428,BG$4,FALSE)</f>
        <v>#REF!</v>
      </c>
      <c r="BH277" s="12" t="e">
        <f>VLOOKUP($A277,Sheet1!$B$5:$BB$428,BH$4,FALSE)</f>
        <v>#REF!</v>
      </c>
      <c r="BI277" s="12" t="e">
        <f>VLOOKUP($A277,Sheet1!$B$5:$BB$428,BI$4,FALSE)</f>
        <v>#REF!</v>
      </c>
      <c r="BJ277" s="12" t="e">
        <f>VLOOKUP($A277,Sheet1!$B$5:$BB$428,BJ$4,FALSE)</f>
        <v>#REF!</v>
      </c>
      <c r="BK277" s="12" t="e">
        <f>VLOOKUP($A277,Sheet1!$B$5:$BB$428,BK$4,FALSE)</f>
        <v>#REF!</v>
      </c>
      <c r="BL277" s="12" t="e">
        <f>VLOOKUP($A277,Sheet1!$B$5:$BB$428,BL$4,FALSE)</f>
        <v>#REF!</v>
      </c>
      <c r="BM277" s="12" t="e">
        <f>VLOOKUP($A277,Sheet1!$B$5:$BB$428,BM$4,FALSE)</f>
        <v>#REF!</v>
      </c>
      <c r="BN277" s="12" t="e">
        <f>VLOOKUP($A277,Sheet1!$B$5:$BB$428,BN$4,FALSE)</f>
        <v>#REF!</v>
      </c>
      <c r="BO277" s="12" t="e">
        <f>VLOOKUP($A277,Sheet1!$B$5:$BB$428,BO$4,FALSE)</f>
        <v>#REF!</v>
      </c>
      <c r="BP277" s="12" t="e">
        <f>VLOOKUP($A277,Sheet1!$B$5:$BB$428,BP$4,FALSE)</f>
        <v>#REF!</v>
      </c>
      <c r="BQ277" s="12" t="e">
        <f>VLOOKUP($A277,Sheet1!$B$5:$BB$428,BQ$4,FALSE)</f>
        <v>#REF!</v>
      </c>
      <c r="BR277" s="12" t="e">
        <f>VLOOKUP($A277,Sheet1!$B$5:$BB$428,BR$4,FALSE)</f>
        <v>#REF!</v>
      </c>
      <c r="BS277" s="12" t="e">
        <f>VLOOKUP($A277,Sheet1!$B$5:$BB$428,BS$4,FALSE)</f>
        <v>#REF!</v>
      </c>
      <c r="BT277" s="12" t="e">
        <f>VLOOKUP($A277,Sheet1!$B$5:$BB$428,BT$4,FALSE)</f>
        <v>#REF!</v>
      </c>
      <c r="BU277" s="12" t="e">
        <f>VLOOKUP($A277,Sheet1!$B$5:$BB$428,BU$4,FALSE)</f>
        <v>#REF!</v>
      </c>
    </row>
    <row r="278" spans="1:73" x14ac:dyDescent="0.3">
      <c r="A278" t="s">
        <v>732</v>
      </c>
      <c r="B278" t="str">
        <f>VLOOKUP(A278,classifications!A$3:C$336,3,FALSE)</f>
        <v>Predominantly Rural</v>
      </c>
      <c r="D278" s="12">
        <f>VLOOKUP($A278,Sheet1!$B$5:$AZ$428,2,FALSE)</f>
        <v>80032</v>
      </c>
      <c r="E278" s="12">
        <f>VLOOKUP($A278,Sheet1!$B$5:$AZ$428,3,FALSE)</f>
        <v>293</v>
      </c>
      <c r="F278" s="12">
        <f>VLOOKUP($A278,Sheet1!$B$5:$AZ$428,4,FALSE)</f>
        <v>166</v>
      </c>
      <c r="G278" s="12">
        <f>VLOOKUP($A278,Sheet1!$B$5:$AZ$428,5,FALSE)</f>
        <v>4924</v>
      </c>
      <c r="H278" s="12">
        <f>VLOOKUP($A278,Sheet1!$B$5:$AZ$428,6,FALSE)</f>
        <v>3939</v>
      </c>
      <c r="I278" s="12">
        <f>VLOOKUP($A278,Sheet1!$B$5:$AZ$428,7,FALSE)</f>
        <v>81199</v>
      </c>
      <c r="J278" s="12">
        <f>VLOOKUP($A278,Sheet1!$B$5:$AZ$428,8,FALSE)</f>
        <v>250</v>
      </c>
      <c r="K278" s="12">
        <f>VLOOKUP($A278,Sheet1!$B$5:$AZ$428,9,FALSE)</f>
        <v>276</v>
      </c>
      <c r="L278" s="12">
        <f>VLOOKUP($A278,Sheet1!$B$5:$AZ$428,10,FALSE)</f>
        <v>4946</v>
      </c>
      <c r="M278" s="12">
        <f>VLOOKUP($A278,Sheet1!$B$5:$AZ$428,11,FALSE)</f>
        <v>4022</v>
      </c>
      <c r="N278" s="12">
        <f>VLOOKUP($A278,Sheet1!$B$5:$AZ$428,12,FALSE)</f>
        <v>82680</v>
      </c>
      <c r="O278" s="12">
        <f>VLOOKUP($A278,Sheet1!$B$5:$AZ$428,13,FALSE)</f>
        <v>261</v>
      </c>
      <c r="P278" s="12">
        <f>VLOOKUP($A278,Sheet1!$B$5:$AZ$428,14,FALSE)</f>
        <v>188</v>
      </c>
      <c r="Q278" s="12">
        <f>VLOOKUP($A278,Sheet1!$B$5:$AZ$428,15,FALSE)</f>
        <v>5061</v>
      </c>
      <c r="R278" s="12">
        <f>VLOOKUP($A278,Sheet1!$B$5:$AZ$428,16,FALSE)</f>
        <v>3989</v>
      </c>
      <c r="S278" s="12">
        <f>VLOOKUP($A278,Sheet1!$B$5:$AZ$428,17,FALSE)</f>
        <v>84066</v>
      </c>
      <c r="T278" s="12">
        <f>VLOOKUP($A278,Sheet1!$B$5:$AZ$428,18,FALSE)</f>
        <v>315</v>
      </c>
      <c r="U278" s="12">
        <f>VLOOKUP($A278,Sheet1!$B$5:$AZ$428,19,FALSE)</f>
        <v>137</v>
      </c>
      <c r="V278" s="12">
        <f>VLOOKUP($A278,Sheet1!$B$5:$AZ$428,20,FALSE)</f>
        <v>5407</v>
      </c>
      <c r="W278" s="12">
        <f>VLOOKUP($A278,Sheet1!$B$5:$AZ$428,21,FALSE)</f>
        <v>4441</v>
      </c>
      <c r="X278" s="12">
        <f>VLOOKUP($A278,Sheet1!$B$5:$AZ$428,22,FALSE)</f>
        <v>85205</v>
      </c>
      <c r="Y278" s="12">
        <f>VLOOKUP($A278,Sheet1!$B$5:$AZ$428,23,FALSE)</f>
        <v>353</v>
      </c>
      <c r="Z278" s="12">
        <f>VLOOKUP($A278,Sheet1!$B$5:$AZ$428,24,FALSE)</f>
        <v>175</v>
      </c>
      <c r="AA278" s="12">
        <f>VLOOKUP($A278,Sheet1!$B$5:$AZ$428,25,FALSE)</f>
        <v>5218</v>
      </c>
      <c r="AB278" s="12">
        <f>VLOOKUP($A278,Sheet1!$B$5:$AZ$428,26,FALSE)</f>
        <v>4513</v>
      </c>
      <c r="AC278" s="12">
        <f>VLOOKUP($A278,Sheet1!$B$5:$AZ$428,27,FALSE)</f>
        <v>86289</v>
      </c>
      <c r="AD278" s="12">
        <f>VLOOKUP($A278,Sheet1!$B$5:$AZ$428,28,FALSE)</f>
        <v>361</v>
      </c>
      <c r="AE278" s="12">
        <f>VLOOKUP($A278,Sheet1!$B$5:$AZ$428,29,FALSE)</f>
        <v>225</v>
      </c>
      <c r="AF278" s="12">
        <f>VLOOKUP($A278,Sheet1!$B$5:$AZ$428,30,FALSE)</f>
        <v>5317</v>
      </c>
      <c r="AG278" s="12">
        <f>VLOOKUP($A278,Sheet1!$B$5:$AZ$428,31,FALSE)</f>
        <v>4494</v>
      </c>
      <c r="AH278" s="12">
        <f>VLOOKUP($A278,Sheet1!$B$5:$AZ$428,32,FALSE)</f>
        <v>87684</v>
      </c>
      <c r="AI278" s="12">
        <f>VLOOKUP($A278,Sheet1!$B$5:$AZ$428,33,FALSE)</f>
        <v>323</v>
      </c>
      <c r="AJ278" s="12">
        <f>VLOOKUP($A278,Sheet1!$B$5:$AZ$428,34,FALSE)</f>
        <v>194</v>
      </c>
      <c r="AK278" s="12">
        <f>VLOOKUP($A278,Sheet1!$B$5:$AZ$428,35,FALSE)</f>
        <v>6123</v>
      </c>
      <c r="AL278" s="12">
        <f>VLOOKUP($A278,Sheet1!$B$5:$AZ$428,36,FALSE)</f>
        <v>4970</v>
      </c>
      <c r="AM278" s="12">
        <f>VLOOKUP($A278,Sheet1!$B$5:$AZ$428,37,FALSE)</f>
        <v>89179</v>
      </c>
      <c r="AN278" s="12">
        <f>VLOOKUP($A278,Sheet1!$B$5:$AZ$428,38,FALSE)</f>
        <v>318</v>
      </c>
      <c r="AO278" s="12">
        <f>VLOOKUP($A278,Sheet1!$B$5:$AZ$428,39,FALSE)</f>
        <v>217</v>
      </c>
      <c r="AP278" s="12">
        <f>VLOOKUP($A278,Sheet1!$B$5:$AZ$428,40,FALSE)</f>
        <v>6198</v>
      </c>
      <c r="AQ278" s="12">
        <f>VLOOKUP($A278,Sheet1!$B$5:$AZ$428,41,FALSE)</f>
        <v>5033</v>
      </c>
      <c r="AR278" s="12">
        <f>VLOOKUP($A278,Sheet1!$B$5:$AZ$428,42,FALSE)</f>
        <v>91284</v>
      </c>
      <c r="AS278" s="12">
        <f>VLOOKUP($A278,Sheet1!$B$5:$AZ$428,43,FALSE)</f>
        <v>323</v>
      </c>
      <c r="AT278" s="12">
        <f>VLOOKUP($A278,Sheet1!$B$5:$AZ$428,44,FALSE)</f>
        <v>234</v>
      </c>
      <c r="AU278" s="12">
        <f>VLOOKUP($A278,Sheet1!$B$5:$AZ$428,45,FALSE)</f>
        <v>6493</v>
      </c>
      <c r="AV278" s="12">
        <f>VLOOKUP($A278,Sheet1!$B$5:$AZ$428,46,FALSE)</f>
        <v>4729</v>
      </c>
      <c r="AW278" s="12">
        <f>VLOOKUP($A278,Sheet1!$B$5:$AZ$428,47,FALSE)</f>
        <v>92759</v>
      </c>
      <c r="AX278" s="12">
        <f>VLOOKUP($A278,Sheet1!$B$5:$AZ$428,48,FALSE)</f>
        <v>274</v>
      </c>
      <c r="AY278" s="12">
        <f>VLOOKUP($A278,Sheet1!$B$5:$AZ$428,49,FALSE)</f>
        <v>199</v>
      </c>
      <c r="AZ278" s="12">
        <f>VLOOKUP($A278,Sheet1!$B$5:$AZ$428,50,FALSE)</f>
        <v>5416</v>
      </c>
      <c r="BA278" s="12">
        <f>VLOOKUP($A278,Sheet1!$B$5:$AZ$428,51,FALSE)</f>
        <v>4168</v>
      </c>
      <c r="BB278" s="12">
        <f>VLOOKUP($A278,Sheet1!$B$5:$BB$428,BB$4,FALSE)</f>
        <v>0</v>
      </c>
      <c r="BC278" s="12">
        <f>VLOOKUP($A278,Sheet1!$B$5:$BB$428,BC$4,FALSE)</f>
        <v>0</v>
      </c>
      <c r="BD278" s="12" t="e">
        <f>VLOOKUP($A278,Sheet1!$B$5:$BB$428,BD$4,FALSE)</f>
        <v>#REF!</v>
      </c>
      <c r="BE278" s="12" t="e">
        <f>VLOOKUP($A278,Sheet1!$B$5:$BB$428,BE$4,FALSE)</f>
        <v>#REF!</v>
      </c>
      <c r="BF278" s="12" t="e">
        <f>VLOOKUP($A278,Sheet1!$B$5:$BB$428,BF$4,FALSE)</f>
        <v>#REF!</v>
      </c>
      <c r="BG278" s="12" t="e">
        <f>VLOOKUP($A278,Sheet1!$B$5:$BB$428,BG$4,FALSE)</f>
        <v>#REF!</v>
      </c>
      <c r="BH278" s="12" t="e">
        <f>VLOOKUP($A278,Sheet1!$B$5:$BB$428,BH$4,FALSE)</f>
        <v>#REF!</v>
      </c>
      <c r="BI278" s="12" t="e">
        <f>VLOOKUP($A278,Sheet1!$B$5:$BB$428,BI$4,FALSE)</f>
        <v>#REF!</v>
      </c>
      <c r="BJ278" s="12" t="e">
        <f>VLOOKUP($A278,Sheet1!$B$5:$BB$428,BJ$4,FALSE)</f>
        <v>#REF!</v>
      </c>
      <c r="BK278" s="12" t="e">
        <f>VLOOKUP($A278,Sheet1!$B$5:$BB$428,BK$4,FALSE)</f>
        <v>#REF!</v>
      </c>
      <c r="BL278" s="12" t="e">
        <f>VLOOKUP($A278,Sheet1!$B$5:$BB$428,BL$4,FALSE)</f>
        <v>#REF!</v>
      </c>
      <c r="BM278" s="12" t="e">
        <f>VLOOKUP($A278,Sheet1!$B$5:$BB$428,BM$4,FALSE)</f>
        <v>#REF!</v>
      </c>
      <c r="BN278" s="12" t="e">
        <f>VLOOKUP($A278,Sheet1!$B$5:$BB$428,BN$4,FALSE)</f>
        <v>#REF!</v>
      </c>
      <c r="BO278" s="12" t="e">
        <f>VLOOKUP($A278,Sheet1!$B$5:$BB$428,BO$4,FALSE)</f>
        <v>#REF!</v>
      </c>
      <c r="BP278" s="12" t="e">
        <f>VLOOKUP($A278,Sheet1!$B$5:$BB$428,BP$4,FALSE)</f>
        <v>#REF!</v>
      </c>
      <c r="BQ278" s="12" t="e">
        <f>VLOOKUP($A278,Sheet1!$B$5:$BB$428,BQ$4,FALSE)</f>
        <v>#REF!</v>
      </c>
      <c r="BR278" s="12" t="e">
        <f>VLOOKUP($A278,Sheet1!$B$5:$BB$428,BR$4,FALSE)</f>
        <v>#REF!</v>
      </c>
      <c r="BS278" s="12" t="e">
        <f>VLOOKUP($A278,Sheet1!$B$5:$BB$428,BS$4,FALSE)</f>
        <v>#REF!</v>
      </c>
      <c r="BT278" s="12" t="e">
        <f>VLOOKUP($A278,Sheet1!$B$5:$BB$428,BT$4,FALSE)</f>
        <v>#REF!</v>
      </c>
      <c r="BU278" s="12" t="e">
        <f>VLOOKUP($A278,Sheet1!$B$5:$BB$428,BU$4,FALSE)</f>
        <v>#REF!</v>
      </c>
    </row>
    <row r="279" spans="1:73" x14ac:dyDescent="0.3">
      <c r="A279" t="s">
        <v>735</v>
      </c>
      <c r="B279" t="str">
        <f>VLOOKUP(A279,classifications!A$3:C$336,3,FALSE)</f>
        <v>Predominantly Rural</v>
      </c>
      <c r="D279" s="12">
        <f>VLOOKUP($A279,Sheet1!$B$5:$AZ$428,2,FALSE)</f>
        <v>121891</v>
      </c>
      <c r="E279" s="12">
        <f>VLOOKUP($A279,Sheet1!$B$5:$AZ$428,3,FALSE)</f>
        <v>853</v>
      </c>
      <c r="F279" s="12">
        <f>VLOOKUP($A279,Sheet1!$B$5:$AZ$428,4,FALSE)</f>
        <v>324</v>
      </c>
      <c r="G279" s="12">
        <f>VLOOKUP($A279,Sheet1!$B$5:$AZ$428,5,FALSE)</f>
        <v>7147</v>
      </c>
      <c r="H279" s="12">
        <f>VLOOKUP($A279,Sheet1!$B$5:$AZ$428,6,FALSE)</f>
        <v>6984</v>
      </c>
      <c r="I279" s="12">
        <f>VLOOKUP($A279,Sheet1!$B$5:$AZ$428,7,FALSE)</f>
        <v>122710</v>
      </c>
      <c r="J279" s="12">
        <f>VLOOKUP($A279,Sheet1!$B$5:$AZ$428,8,FALSE)</f>
        <v>620</v>
      </c>
      <c r="K279" s="12">
        <f>VLOOKUP($A279,Sheet1!$B$5:$AZ$428,9,FALSE)</f>
        <v>557</v>
      </c>
      <c r="L279" s="12">
        <f>VLOOKUP($A279,Sheet1!$B$5:$AZ$428,10,FALSE)</f>
        <v>7168</v>
      </c>
      <c r="M279" s="12">
        <f>VLOOKUP($A279,Sheet1!$B$5:$AZ$428,11,FALSE)</f>
        <v>7226</v>
      </c>
      <c r="N279" s="12">
        <f>VLOOKUP($A279,Sheet1!$B$5:$AZ$428,12,FALSE)</f>
        <v>123497</v>
      </c>
      <c r="O279" s="12">
        <f>VLOOKUP($A279,Sheet1!$B$5:$AZ$428,13,FALSE)</f>
        <v>653</v>
      </c>
      <c r="P279" s="12">
        <f>VLOOKUP($A279,Sheet1!$B$5:$AZ$428,14,FALSE)</f>
        <v>548</v>
      </c>
      <c r="Q279" s="12">
        <f>VLOOKUP($A279,Sheet1!$B$5:$AZ$428,15,FALSE)</f>
        <v>7314</v>
      </c>
      <c r="R279" s="12">
        <f>VLOOKUP($A279,Sheet1!$B$5:$AZ$428,16,FALSE)</f>
        <v>6786</v>
      </c>
      <c r="S279" s="12">
        <f>VLOOKUP($A279,Sheet1!$B$5:$AZ$428,17,FALSE)</f>
        <v>124621</v>
      </c>
      <c r="T279" s="12">
        <f>VLOOKUP($A279,Sheet1!$B$5:$AZ$428,18,FALSE)</f>
        <v>895</v>
      </c>
      <c r="U279" s="12">
        <f>VLOOKUP($A279,Sheet1!$B$5:$AZ$428,19,FALSE)</f>
        <v>432</v>
      </c>
      <c r="V279" s="12">
        <f>VLOOKUP($A279,Sheet1!$B$5:$AZ$428,20,FALSE)</f>
        <v>7655</v>
      </c>
      <c r="W279" s="12">
        <f>VLOOKUP($A279,Sheet1!$B$5:$AZ$428,21,FALSE)</f>
        <v>7226</v>
      </c>
      <c r="X279" s="12">
        <f>VLOOKUP($A279,Sheet1!$B$5:$AZ$428,22,FALSE)</f>
        <v>126534</v>
      </c>
      <c r="Y279" s="12">
        <f>VLOOKUP($A279,Sheet1!$B$5:$AZ$428,23,FALSE)</f>
        <v>921</v>
      </c>
      <c r="Z279" s="12">
        <f>VLOOKUP($A279,Sheet1!$B$5:$AZ$428,24,FALSE)</f>
        <v>401</v>
      </c>
      <c r="AA279" s="12">
        <f>VLOOKUP($A279,Sheet1!$B$5:$AZ$428,25,FALSE)</f>
        <v>8024</v>
      </c>
      <c r="AB279" s="12">
        <f>VLOOKUP($A279,Sheet1!$B$5:$AZ$428,26,FALSE)</f>
        <v>7039</v>
      </c>
      <c r="AC279" s="12">
        <f>VLOOKUP($A279,Sheet1!$B$5:$AZ$428,27,FALSE)</f>
        <v>128653</v>
      </c>
      <c r="AD279" s="12">
        <f>VLOOKUP($A279,Sheet1!$B$5:$AZ$428,28,FALSE)</f>
        <v>927</v>
      </c>
      <c r="AE279" s="12">
        <f>VLOOKUP($A279,Sheet1!$B$5:$AZ$428,29,FALSE)</f>
        <v>419</v>
      </c>
      <c r="AF279" s="12">
        <f>VLOOKUP($A279,Sheet1!$B$5:$AZ$428,30,FALSE)</f>
        <v>8258</v>
      </c>
      <c r="AG279" s="12">
        <f>VLOOKUP($A279,Sheet1!$B$5:$AZ$428,31,FALSE)</f>
        <v>7071</v>
      </c>
      <c r="AH279" s="12">
        <f>VLOOKUP($A279,Sheet1!$B$5:$AZ$428,32,FALSE)</f>
        <v>131227</v>
      </c>
      <c r="AI279" s="12">
        <f>VLOOKUP($A279,Sheet1!$B$5:$AZ$428,33,FALSE)</f>
        <v>860</v>
      </c>
      <c r="AJ279" s="12">
        <f>VLOOKUP($A279,Sheet1!$B$5:$AZ$428,34,FALSE)</f>
        <v>484</v>
      </c>
      <c r="AK279" s="12">
        <f>VLOOKUP($A279,Sheet1!$B$5:$AZ$428,35,FALSE)</f>
        <v>9795</v>
      </c>
      <c r="AL279" s="12">
        <f>VLOOKUP($A279,Sheet1!$B$5:$AZ$428,36,FALSE)</f>
        <v>8070</v>
      </c>
      <c r="AM279" s="12">
        <f>VLOOKUP($A279,Sheet1!$B$5:$AZ$428,37,FALSE)</f>
        <v>133732</v>
      </c>
      <c r="AN279" s="12">
        <f>VLOOKUP($A279,Sheet1!$B$5:$AZ$428,38,FALSE)</f>
        <v>916</v>
      </c>
      <c r="AO279" s="12">
        <f>VLOOKUP($A279,Sheet1!$B$5:$AZ$428,39,FALSE)</f>
        <v>621</v>
      </c>
      <c r="AP279" s="12">
        <f>VLOOKUP($A279,Sheet1!$B$5:$AZ$428,40,FALSE)</f>
        <v>9931</v>
      </c>
      <c r="AQ279" s="12">
        <f>VLOOKUP($A279,Sheet1!$B$5:$AZ$428,41,FALSE)</f>
        <v>8036</v>
      </c>
      <c r="AR279" s="12">
        <f>VLOOKUP($A279,Sheet1!$B$5:$AZ$428,42,FALSE)</f>
        <v>136007</v>
      </c>
      <c r="AS279" s="12">
        <f>VLOOKUP($A279,Sheet1!$B$5:$AZ$428,43,FALSE)</f>
        <v>912</v>
      </c>
      <c r="AT279" s="12">
        <f>VLOOKUP($A279,Sheet1!$B$5:$AZ$428,44,FALSE)</f>
        <v>664</v>
      </c>
      <c r="AU279" s="12">
        <f>VLOOKUP($A279,Sheet1!$B$5:$AZ$428,45,FALSE)</f>
        <v>10048</v>
      </c>
      <c r="AV279" s="12">
        <f>VLOOKUP($A279,Sheet1!$B$5:$AZ$428,46,FALSE)</f>
        <v>8368</v>
      </c>
      <c r="AW279" s="12">
        <f>VLOOKUP($A279,Sheet1!$B$5:$AZ$428,47,FALSE)</f>
        <v>137910</v>
      </c>
      <c r="AX279" s="12">
        <f>VLOOKUP($A279,Sheet1!$B$5:$AZ$428,48,FALSE)</f>
        <v>905</v>
      </c>
      <c r="AY279" s="12">
        <f>VLOOKUP($A279,Sheet1!$B$5:$AZ$428,49,FALSE)</f>
        <v>812</v>
      </c>
      <c r="AZ279" s="12">
        <f>VLOOKUP($A279,Sheet1!$B$5:$AZ$428,50,FALSE)</f>
        <v>8876</v>
      </c>
      <c r="BA279" s="12">
        <f>VLOOKUP($A279,Sheet1!$B$5:$AZ$428,51,FALSE)</f>
        <v>7462</v>
      </c>
      <c r="BB279" s="12">
        <f>VLOOKUP($A279,Sheet1!$B$5:$BB$428,BB$4,FALSE)</f>
        <v>0</v>
      </c>
      <c r="BC279" s="12">
        <f>VLOOKUP($A279,Sheet1!$B$5:$BB$428,BC$4,FALSE)</f>
        <v>0</v>
      </c>
      <c r="BD279" s="12" t="e">
        <f>VLOOKUP($A279,Sheet1!$B$5:$BB$428,BD$4,FALSE)</f>
        <v>#REF!</v>
      </c>
      <c r="BE279" s="12" t="e">
        <f>VLOOKUP($A279,Sheet1!$B$5:$BB$428,BE$4,FALSE)</f>
        <v>#REF!</v>
      </c>
      <c r="BF279" s="12" t="e">
        <f>VLOOKUP($A279,Sheet1!$B$5:$BB$428,BF$4,FALSE)</f>
        <v>#REF!</v>
      </c>
      <c r="BG279" s="12" t="e">
        <f>VLOOKUP($A279,Sheet1!$B$5:$BB$428,BG$4,FALSE)</f>
        <v>#REF!</v>
      </c>
      <c r="BH279" s="12" t="e">
        <f>VLOOKUP($A279,Sheet1!$B$5:$BB$428,BH$4,FALSE)</f>
        <v>#REF!</v>
      </c>
      <c r="BI279" s="12" t="e">
        <f>VLOOKUP($A279,Sheet1!$B$5:$BB$428,BI$4,FALSE)</f>
        <v>#REF!</v>
      </c>
      <c r="BJ279" s="12" t="e">
        <f>VLOOKUP($A279,Sheet1!$B$5:$BB$428,BJ$4,FALSE)</f>
        <v>#REF!</v>
      </c>
      <c r="BK279" s="12" t="e">
        <f>VLOOKUP($A279,Sheet1!$B$5:$BB$428,BK$4,FALSE)</f>
        <v>#REF!</v>
      </c>
      <c r="BL279" s="12" t="e">
        <f>VLOOKUP($A279,Sheet1!$B$5:$BB$428,BL$4,FALSE)</f>
        <v>#REF!</v>
      </c>
      <c r="BM279" s="12" t="e">
        <f>VLOOKUP($A279,Sheet1!$B$5:$BB$428,BM$4,FALSE)</f>
        <v>#REF!</v>
      </c>
      <c r="BN279" s="12" t="e">
        <f>VLOOKUP($A279,Sheet1!$B$5:$BB$428,BN$4,FALSE)</f>
        <v>#REF!</v>
      </c>
      <c r="BO279" s="12" t="e">
        <f>VLOOKUP($A279,Sheet1!$B$5:$BB$428,BO$4,FALSE)</f>
        <v>#REF!</v>
      </c>
      <c r="BP279" s="12" t="e">
        <f>VLOOKUP($A279,Sheet1!$B$5:$BB$428,BP$4,FALSE)</f>
        <v>#REF!</v>
      </c>
      <c r="BQ279" s="12" t="e">
        <f>VLOOKUP($A279,Sheet1!$B$5:$BB$428,BQ$4,FALSE)</f>
        <v>#REF!</v>
      </c>
      <c r="BR279" s="12" t="e">
        <f>VLOOKUP($A279,Sheet1!$B$5:$BB$428,BR$4,FALSE)</f>
        <v>#REF!</v>
      </c>
      <c r="BS279" s="12" t="e">
        <f>VLOOKUP($A279,Sheet1!$B$5:$BB$428,BS$4,FALSE)</f>
        <v>#REF!</v>
      </c>
      <c r="BT279" s="12" t="e">
        <f>VLOOKUP($A279,Sheet1!$B$5:$BB$428,BT$4,FALSE)</f>
        <v>#REF!</v>
      </c>
      <c r="BU279" s="12" t="e">
        <f>VLOOKUP($A279,Sheet1!$B$5:$BB$428,BU$4,FALSE)</f>
        <v>#REF!</v>
      </c>
    </row>
    <row r="280" spans="1:73" x14ac:dyDescent="0.3">
      <c r="A280" t="s">
        <v>737</v>
      </c>
      <c r="B280" t="str">
        <f>VLOOKUP(A280,classifications!A$3:C$336,3,FALSE)</f>
        <v>Predominantly Urban</v>
      </c>
      <c r="D280" s="12">
        <f>VLOOKUP($A280,Sheet1!$B$5:$AZ$428,2,FALSE)</f>
        <v>326433</v>
      </c>
      <c r="E280" s="12">
        <f>VLOOKUP($A280,Sheet1!$B$5:$AZ$428,3,FALSE)</f>
        <v>1320</v>
      </c>
      <c r="F280" s="12">
        <f>VLOOKUP($A280,Sheet1!$B$5:$AZ$428,4,FALSE)</f>
        <v>347</v>
      </c>
      <c r="G280" s="12">
        <f>VLOOKUP($A280,Sheet1!$B$5:$AZ$428,5,FALSE)</f>
        <v>8167</v>
      </c>
      <c r="H280" s="12">
        <f>VLOOKUP($A280,Sheet1!$B$5:$AZ$428,6,FALSE)</f>
        <v>8503</v>
      </c>
      <c r="I280" s="12">
        <f>VLOOKUP($A280,Sheet1!$B$5:$AZ$428,7,FALSE)</f>
        <v>327890</v>
      </c>
      <c r="J280" s="12">
        <f>VLOOKUP($A280,Sheet1!$B$5:$AZ$428,8,FALSE)</f>
        <v>1238</v>
      </c>
      <c r="K280" s="12">
        <f>VLOOKUP($A280,Sheet1!$B$5:$AZ$428,9,FALSE)</f>
        <v>491</v>
      </c>
      <c r="L280" s="12">
        <f>VLOOKUP($A280,Sheet1!$B$5:$AZ$428,10,FALSE)</f>
        <v>8962</v>
      </c>
      <c r="M280" s="12">
        <f>VLOOKUP($A280,Sheet1!$B$5:$AZ$428,11,FALSE)</f>
        <v>9222</v>
      </c>
      <c r="N280" s="12">
        <f>VLOOKUP($A280,Sheet1!$B$5:$AZ$428,12,FALSE)</f>
        <v>329847</v>
      </c>
      <c r="O280" s="12">
        <f>VLOOKUP($A280,Sheet1!$B$5:$AZ$428,13,FALSE)</f>
        <v>1279</v>
      </c>
      <c r="P280" s="12">
        <f>VLOOKUP($A280,Sheet1!$B$5:$AZ$428,14,FALSE)</f>
        <v>596</v>
      </c>
      <c r="Q280" s="12">
        <f>VLOOKUP($A280,Sheet1!$B$5:$AZ$428,15,FALSE)</f>
        <v>9349</v>
      </c>
      <c r="R280" s="12">
        <f>VLOOKUP($A280,Sheet1!$B$5:$AZ$428,16,FALSE)</f>
        <v>9009</v>
      </c>
      <c r="S280" s="12">
        <f>VLOOKUP($A280,Sheet1!$B$5:$AZ$428,17,FALSE)</f>
        <v>331720</v>
      </c>
      <c r="T280" s="12">
        <f>VLOOKUP($A280,Sheet1!$B$5:$AZ$428,18,FALSE)</f>
        <v>1384</v>
      </c>
      <c r="U280" s="12">
        <f>VLOOKUP($A280,Sheet1!$B$5:$AZ$428,19,FALSE)</f>
        <v>617</v>
      </c>
      <c r="V280" s="12">
        <f>VLOOKUP($A280,Sheet1!$B$5:$AZ$428,20,FALSE)</f>
        <v>9592</v>
      </c>
      <c r="W280" s="12">
        <f>VLOOKUP($A280,Sheet1!$B$5:$AZ$428,21,FALSE)</f>
        <v>9552</v>
      </c>
      <c r="X280" s="12">
        <f>VLOOKUP($A280,Sheet1!$B$5:$AZ$428,22,FALSE)</f>
        <v>334017</v>
      </c>
      <c r="Y280" s="12">
        <f>VLOOKUP($A280,Sheet1!$B$5:$AZ$428,23,FALSE)</f>
        <v>1564</v>
      </c>
      <c r="Z280" s="12">
        <f>VLOOKUP($A280,Sheet1!$B$5:$AZ$428,24,FALSE)</f>
        <v>529</v>
      </c>
      <c r="AA280" s="12">
        <f>VLOOKUP($A280,Sheet1!$B$5:$AZ$428,25,FALSE)</f>
        <v>10048</v>
      </c>
      <c r="AB280" s="12">
        <f>VLOOKUP($A280,Sheet1!$B$5:$AZ$428,26,FALSE)</f>
        <v>9287</v>
      </c>
      <c r="AC280" s="12">
        <f>VLOOKUP($A280,Sheet1!$B$5:$AZ$428,27,FALSE)</f>
        <v>337094</v>
      </c>
      <c r="AD280" s="12">
        <f>VLOOKUP($A280,Sheet1!$B$5:$AZ$428,28,FALSE)</f>
        <v>1575</v>
      </c>
      <c r="AE280" s="12">
        <f>VLOOKUP($A280,Sheet1!$B$5:$AZ$428,29,FALSE)</f>
        <v>616</v>
      </c>
      <c r="AF280" s="12">
        <f>VLOOKUP($A280,Sheet1!$B$5:$AZ$428,30,FALSE)</f>
        <v>10432</v>
      </c>
      <c r="AG280" s="12">
        <f>VLOOKUP($A280,Sheet1!$B$5:$AZ$428,31,FALSE)</f>
        <v>9146</v>
      </c>
      <c r="AH280" s="12">
        <f>VLOOKUP($A280,Sheet1!$B$5:$AZ$428,32,FALSE)</f>
        <v>340790</v>
      </c>
      <c r="AI280" s="12">
        <f>VLOOKUP($A280,Sheet1!$B$5:$AZ$428,33,FALSE)</f>
        <v>1360</v>
      </c>
      <c r="AJ280" s="12">
        <f>VLOOKUP($A280,Sheet1!$B$5:$AZ$428,34,FALSE)</f>
        <v>695</v>
      </c>
      <c r="AK280" s="12">
        <f>VLOOKUP($A280,Sheet1!$B$5:$AZ$428,35,FALSE)</f>
        <v>12569</v>
      </c>
      <c r="AL280" s="12">
        <f>VLOOKUP($A280,Sheet1!$B$5:$AZ$428,36,FALSE)</f>
        <v>10241</v>
      </c>
      <c r="AM280" s="12">
        <f>VLOOKUP($A280,Sheet1!$B$5:$AZ$428,37,FALSE)</f>
        <v>345038</v>
      </c>
      <c r="AN280" s="12">
        <f>VLOOKUP($A280,Sheet1!$B$5:$AZ$428,38,FALSE)</f>
        <v>1326</v>
      </c>
      <c r="AO280" s="12">
        <f>VLOOKUP($A280,Sheet1!$B$5:$AZ$428,39,FALSE)</f>
        <v>642</v>
      </c>
      <c r="AP280" s="12">
        <f>VLOOKUP($A280,Sheet1!$B$5:$AZ$428,40,FALSE)</f>
        <v>13382</v>
      </c>
      <c r="AQ280" s="12">
        <f>VLOOKUP($A280,Sheet1!$B$5:$AZ$428,41,FALSE)</f>
        <v>10385</v>
      </c>
      <c r="AR280" s="12">
        <f>VLOOKUP($A280,Sheet1!$B$5:$AZ$428,42,FALSE)</f>
        <v>348312</v>
      </c>
      <c r="AS280" s="12">
        <f>VLOOKUP($A280,Sheet1!$B$5:$AZ$428,43,FALSE)</f>
        <v>1136</v>
      </c>
      <c r="AT280" s="12">
        <f>VLOOKUP($A280,Sheet1!$B$5:$AZ$428,44,FALSE)</f>
        <v>716</v>
      </c>
      <c r="AU280" s="12">
        <f>VLOOKUP($A280,Sheet1!$B$5:$AZ$428,45,FALSE)</f>
        <v>13845</v>
      </c>
      <c r="AV280" s="12">
        <f>VLOOKUP($A280,Sheet1!$B$5:$AZ$428,46,FALSE)</f>
        <v>11407</v>
      </c>
      <c r="AW280" s="12">
        <f>VLOOKUP($A280,Sheet1!$B$5:$AZ$428,47,FALSE)</f>
        <v>351592</v>
      </c>
      <c r="AX280" s="12">
        <f>VLOOKUP($A280,Sheet1!$B$5:$AZ$428,48,FALSE)</f>
        <v>1203</v>
      </c>
      <c r="AY280" s="12">
        <f>VLOOKUP($A280,Sheet1!$B$5:$AZ$428,49,FALSE)</f>
        <v>485</v>
      </c>
      <c r="AZ280" s="12">
        <f>VLOOKUP($A280,Sheet1!$B$5:$AZ$428,50,FALSE)</f>
        <v>12451</v>
      </c>
      <c r="BA280" s="12">
        <f>VLOOKUP($A280,Sheet1!$B$5:$AZ$428,51,FALSE)</f>
        <v>9982</v>
      </c>
      <c r="BB280" s="12">
        <f>VLOOKUP($A280,Sheet1!$B$5:$BB$428,BB$4,FALSE)</f>
        <v>0</v>
      </c>
      <c r="BC280" s="12">
        <f>VLOOKUP($A280,Sheet1!$B$5:$BB$428,BC$4,FALSE)</f>
        <v>0</v>
      </c>
      <c r="BD280" s="12" t="e">
        <f>VLOOKUP($A280,Sheet1!$B$5:$BB$428,BD$4,FALSE)</f>
        <v>#REF!</v>
      </c>
      <c r="BE280" s="12" t="e">
        <f>VLOOKUP($A280,Sheet1!$B$5:$BB$428,BE$4,FALSE)</f>
        <v>#REF!</v>
      </c>
      <c r="BF280" s="12" t="e">
        <f>VLOOKUP($A280,Sheet1!$B$5:$BB$428,BF$4,FALSE)</f>
        <v>#REF!</v>
      </c>
      <c r="BG280" s="12" t="e">
        <f>VLOOKUP($A280,Sheet1!$B$5:$BB$428,BG$4,FALSE)</f>
        <v>#REF!</v>
      </c>
      <c r="BH280" s="12" t="e">
        <f>VLOOKUP($A280,Sheet1!$B$5:$BB$428,BH$4,FALSE)</f>
        <v>#REF!</v>
      </c>
      <c r="BI280" s="12" t="e">
        <f>VLOOKUP($A280,Sheet1!$B$5:$BB$428,BI$4,FALSE)</f>
        <v>#REF!</v>
      </c>
      <c r="BJ280" s="12" t="e">
        <f>VLOOKUP($A280,Sheet1!$B$5:$BB$428,BJ$4,FALSE)</f>
        <v>#REF!</v>
      </c>
      <c r="BK280" s="12" t="e">
        <f>VLOOKUP($A280,Sheet1!$B$5:$BB$428,BK$4,FALSE)</f>
        <v>#REF!</v>
      </c>
      <c r="BL280" s="12" t="e">
        <f>VLOOKUP($A280,Sheet1!$B$5:$BB$428,BL$4,FALSE)</f>
        <v>#REF!</v>
      </c>
      <c r="BM280" s="12" t="e">
        <f>VLOOKUP($A280,Sheet1!$B$5:$BB$428,BM$4,FALSE)</f>
        <v>#REF!</v>
      </c>
      <c r="BN280" s="12" t="e">
        <f>VLOOKUP($A280,Sheet1!$B$5:$BB$428,BN$4,FALSE)</f>
        <v>#REF!</v>
      </c>
      <c r="BO280" s="12" t="e">
        <f>VLOOKUP($A280,Sheet1!$B$5:$BB$428,BO$4,FALSE)</f>
        <v>#REF!</v>
      </c>
      <c r="BP280" s="12" t="e">
        <f>VLOOKUP($A280,Sheet1!$B$5:$BB$428,BP$4,FALSE)</f>
        <v>#REF!</v>
      </c>
      <c r="BQ280" s="12" t="e">
        <f>VLOOKUP($A280,Sheet1!$B$5:$BB$428,BQ$4,FALSE)</f>
        <v>#REF!</v>
      </c>
      <c r="BR280" s="12" t="e">
        <f>VLOOKUP($A280,Sheet1!$B$5:$BB$428,BR$4,FALSE)</f>
        <v>#REF!</v>
      </c>
      <c r="BS280" s="12" t="e">
        <f>VLOOKUP($A280,Sheet1!$B$5:$BB$428,BS$4,FALSE)</f>
        <v>#REF!</v>
      </c>
      <c r="BT280" s="12" t="e">
        <f>VLOOKUP($A280,Sheet1!$B$5:$BB$428,BT$4,FALSE)</f>
        <v>#REF!</v>
      </c>
      <c r="BU280" s="12" t="e">
        <f>VLOOKUP($A280,Sheet1!$B$5:$BB$428,BU$4,FALSE)</f>
        <v>#REF!</v>
      </c>
    </row>
    <row r="281" spans="1:73" x14ac:dyDescent="0.3">
      <c r="A281" t="s">
        <v>739</v>
      </c>
      <c r="B281" t="str">
        <f>VLOOKUP(A281,classifications!A$3:C$336,3,FALSE)</f>
        <v>Predominantly Urban</v>
      </c>
      <c r="D281" s="12">
        <f>VLOOKUP($A281,Sheet1!$B$5:$AZ$428,2,FALSE)</f>
        <v>269524</v>
      </c>
      <c r="E281" s="12">
        <f>VLOOKUP($A281,Sheet1!$B$5:$AZ$428,3,FALSE)</f>
        <v>1021</v>
      </c>
      <c r="F281" s="12">
        <f>VLOOKUP($A281,Sheet1!$B$5:$AZ$428,4,FALSE)</f>
        <v>497</v>
      </c>
      <c r="G281" s="12">
        <f>VLOOKUP($A281,Sheet1!$B$5:$AZ$428,5,FALSE)</f>
        <v>8644</v>
      </c>
      <c r="H281" s="12">
        <f>VLOOKUP($A281,Sheet1!$B$5:$AZ$428,6,FALSE)</f>
        <v>8792</v>
      </c>
      <c r="I281" s="12">
        <f>VLOOKUP($A281,Sheet1!$B$5:$AZ$428,7,FALSE)</f>
        <v>270844</v>
      </c>
      <c r="J281" s="12">
        <f>VLOOKUP($A281,Sheet1!$B$5:$AZ$428,8,FALSE)</f>
        <v>784</v>
      </c>
      <c r="K281" s="12">
        <f>VLOOKUP($A281,Sheet1!$B$5:$AZ$428,9,FALSE)</f>
        <v>464</v>
      </c>
      <c r="L281" s="12">
        <f>VLOOKUP($A281,Sheet1!$B$5:$AZ$428,10,FALSE)</f>
        <v>9136</v>
      </c>
      <c r="M281" s="12">
        <f>VLOOKUP($A281,Sheet1!$B$5:$AZ$428,11,FALSE)</f>
        <v>9501</v>
      </c>
      <c r="N281" s="12">
        <f>VLOOKUP($A281,Sheet1!$B$5:$AZ$428,12,FALSE)</f>
        <v>271955</v>
      </c>
      <c r="O281" s="12">
        <f>VLOOKUP($A281,Sheet1!$B$5:$AZ$428,13,FALSE)</f>
        <v>763</v>
      </c>
      <c r="P281" s="12">
        <f>VLOOKUP($A281,Sheet1!$B$5:$AZ$428,14,FALSE)</f>
        <v>541</v>
      </c>
      <c r="Q281" s="12">
        <f>VLOOKUP($A281,Sheet1!$B$5:$AZ$428,15,FALSE)</f>
        <v>9226</v>
      </c>
      <c r="R281" s="12">
        <f>VLOOKUP($A281,Sheet1!$B$5:$AZ$428,16,FALSE)</f>
        <v>9576</v>
      </c>
      <c r="S281" s="12">
        <f>VLOOKUP($A281,Sheet1!$B$5:$AZ$428,17,FALSE)</f>
        <v>273933</v>
      </c>
      <c r="T281" s="12">
        <f>VLOOKUP($A281,Sheet1!$B$5:$AZ$428,18,FALSE)</f>
        <v>909</v>
      </c>
      <c r="U281" s="12">
        <f>VLOOKUP($A281,Sheet1!$B$5:$AZ$428,19,FALSE)</f>
        <v>486</v>
      </c>
      <c r="V281" s="12">
        <f>VLOOKUP($A281,Sheet1!$B$5:$AZ$428,20,FALSE)</f>
        <v>10151</v>
      </c>
      <c r="W281" s="12">
        <f>VLOOKUP($A281,Sheet1!$B$5:$AZ$428,21,FALSE)</f>
        <v>9910</v>
      </c>
      <c r="X281" s="12">
        <f>VLOOKUP($A281,Sheet1!$B$5:$AZ$428,22,FALSE)</f>
        <v>275880</v>
      </c>
      <c r="Y281" s="12">
        <f>VLOOKUP($A281,Sheet1!$B$5:$AZ$428,23,FALSE)</f>
        <v>1170</v>
      </c>
      <c r="Z281" s="12">
        <f>VLOOKUP($A281,Sheet1!$B$5:$AZ$428,24,FALSE)</f>
        <v>514</v>
      </c>
      <c r="AA281" s="12">
        <f>VLOOKUP($A281,Sheet1!$B$5:$AZ$428,25,FALSE)</f>
        <v>9926</v>
      </c>
      <c r="AB281" s="12">
        <f>VLOOKUP($A281,Sheet1!$B$5:$AZ$428,26,FALSE)</f>
        <v>9581</v>
      </c>
      <c r="AC281" s="12">
        <f>VLOOKUP($A281,Sheet1!$B$5:$AZ$428,27,FALSE)</f>
        <v>278887</v>
      </c>
      <c r="AD281" s="12">
        <f>VLOOKUP($A281,Sheet1!$B$5:$AZ$428,28,FALSE)</f>
        <v>1668</v>
      </c>
      <c r="AE281" s="12">
        <f>VLOOKUP($A281,Sheet1!$B$5:$AZ$428,29,FALSE)</f>
        <v>471</v>
      </c>
      <c r="AF281" s="12">
        <f>VLOOKUP($A281,Sheet1!$B$5:$AZ$428,30,FALSE)</f>
        <v>10305</v>
      </c>
      <c r="AG281" s="12">
        <f>VLOOKUP($A281,Sheet1!$B$5:$AZ$428,31,FALSE)</f>
        <v>9566</v>
      </c>
      <c r="AH281" s="12">
        <f>VLOOKUP($A281,Sheet1!$B$5:$AZ$428,32,FALSE)</f>
        <v>281293</v>
      </c>
      <c r="AI281" s="12">
        <f>VLOOKUP($A281,Sheet1!$B$5:$AZ$428,33,FALSE)</f>
        <v>1250</v>
      </c>
      <c r="AJ281" s="12">
        <f>VLOOKUP($A281,Sheet1!$B$5:$AZ$428,34,FALSE)</f>
        <v>392</v>
      </c>
      <c r="AK281" s="12">
        <f>VLOOKUP($A281,Sheet1!$B$5:$AZ$428,35,FALSE)</f>
        <v>12554</v>
      </c>
      <c r="AL281" s="12">
        <f>VLOOKUP($A281,Sheet1!$B$5:$AZ$428,36,FALSE)</f>
        <v>12132</v>
      </c>
      <c r="AM281" s="12">
        <f>VLOOKUP($A281,Sheet1!$B$5:$AZ$428,37,FALSE)</f>
        <v>283378</v>
      </c>
      <c r="AN281" s="12">
        <f>VLOOKUP($A281,Sheet1!$B$5:$AZ$428,38,FALSE)</f>
        <v>1303</v>
      </c>
      <c r="AO281" s="12">
        <f>VLOOKUP($A281,Sheet1!$B$5:$AZ$428,39,FALSE)</f>
        <v>594</v>
      </c>
      <c r="AP281" s="12">
        <f>VLOOKUP($A281,Sheet1!$B$5:$AZ$428,40,FALSE)</f>
        <v>12630</v>
      </c>
      <c r="AQ281" s="12">
        <f>VLOOKUP($A281,Sheet1!$B$5:$AZ$428,41,FALSE)</f>
        <v>12180</v>
      </c>
      <c r="AR281" s="12">
        <f>VLOOKUP($A281,Sheet1!$B$5:$AZ$428,42,FALSE)</f>
        <v>285478</v>
      </c>
      <c r="AS281" s="12">
        <f>VLOOKUP($A281,Sheet1!$B$5:$AZ$428,43,FALSE)</f>
        <v>1296</v>
      </c>
      <c r="AT281" s="12">
        <f>VLOOKUP($A281,Sheet1!$B$5:$AZ$428,44,FALSE)</f>
        <v>545</v>
      </c>
      <c r="AU281" s="12">
        <f>VLOOKUP($A281,Sheet1!$B$5:$AZ$428,45,FALSE)</f>
        <v>12961</v>
      </c>
      <c r="AV281" s="12">
        <f>VLOOKUP($A281,Sheet1!$B$5:$AZ$428,46,FALSE)</f>
        <v>12668</v>
      </c>
      <c r="AW281" s="12">
        <f>VLOOKUP($A281,Sheet1!$B$5:$AZ$428,47,FALSE)</f>
        <v>286716</v>
      </c>
      <c r="AX281" s="12">
        <f>VLOOKUP($A281,Sheet1!$B$5:$AZ$428,48,FALSE)</f>
        <v>1272</v>
      </c>
      <c r="AY281" s="12">
        <f>VLOOKUP($A281,Sheet1!$B$5:$AZ$428,49,FALSE)</f>
        <v>421</v>
      </c>
      <c r="AZ281" s="12">
        <f>VLOOKUP($A281,Sheet1!$B$5:$AZ$428,50,FALSE)</f>
        <v>10664</v>
      </c>
      <c r="BA281" s="12">
        <f>VLOOKUP($A281,Sheet1!$B$5:$AZ$428,51,FALSE)</f>
        <v>10901</v>
      </c>
      <c r="BB281" s="12">
        <f>VLOOKUP($A281,Sheet1!$B$5:$BB$428,BB$4,FALSE)</f>
        <v>0</v>
      </c>
      <c r="BC281" s="12">
        <f>VLOOKUP($A281,Sheet1!$B$5:$BB$428,BC$4,FALSE)</f>
        <v>0</v>
      </c>
      <c r="BD281" s="12" t="e">
        <f>VLOOKUP($A281,Sheet1!$B$5:$BB$428,BD$4,FALSE)</f>
        <v>#REF!</v>
      </c>
      <c r="BE281" s="12" t="e">
        <f>VLOOKUP($A281,Sheet1!$B$5:$BB$428,BE$4,FALSE)</f>
        <v>#REF!</v>
      </c>
      <c r="BF281" s="12" t="e">
        <f>VLOOKUP($A281,Sheet1!$B$5:$BB$428,BF$4,FALSE)</f>
        <v>#REF!</v>
      </c>
      <c r="BG281" s="12" t="e">
        <f>VLOOKUP($A281,Sheet1!$B$5:$BB$428,BG$4,FALSE)</f>
        <v>#REF!</v>
      </c>
      <c r="BH281" s="12" t="e">
        <f>VLOOKUP($A281,Sheet1!$B$5:$BB$428,BH$4,FALSE)</f>
        <v>#REF!</v>
      </c>
      <c r="BI281" s="12" t="e">
        <f>VLOOKUP($A281,Sheet1!$B$5:$BB$428,BI$4,FALSE)</f>
        <v>#REF!</v>
      </c>
      <c r="BJ281" s="12" t="e">
        <f>VLOOKUP($A281,Sheet1!$B$5:$BB$428,BJ$4,FALSE)</f>
        <v>#REF!</v>
      </c>
      <c r="BK281" s="12" t="e">
        <f>VLOOKUP($A281,Sheet1!$B$5:$BB$428,BK$4,FALSE)</f>
        <v>#REF!</v>
      </c>
      <c r="BL281" s="12" t="e">
        <f>VLOOKUP($A281,Sheet1!$B$5:$BB$428,BL$4,FALSE)</f>
        <v>#REF!</v>
      </c>
      <c r="BM281" s="12" t="e">
        <f>VLOOKUP($A281,Sheet1!$B$5:$BB$428,BM$4,FALSE)</f>
        <v>#REF!</v>
      </c>
      <c r="BN281" s="12" t="e">
        <f>VLOOKUP($A281,Sheet1!$B$5:$BB$428,BN$4,FALSE)</f>
        <v>#REF!</v>
      </c>
      <c r="BO281" s="12" t="e">
        <f>VLOOKUP($A281,Sheet1!$B$5:$BB$428,BO$4,FALSE)</f>
        <v>#REF!</v>
      </c>
      <c r="BP281" s="12" t="e">
        <f>VLOOKUP($A281,Sheet1!$B$5:$BB$428,BP$4,FALSE)</f>
        <v>#REF!</v>
      </c>
      <c r="BQ281" s="12" t="e">
        <f>VLOOKUP($A281,Sheet1!$B$5:$BB$428,BQ$4,FALSE)</f>
        <v>#REF!</v>
      </c>
      <c r="BR281" s="12" t="e">
        <f>VLOOKUP($A281,Sheet1!$B$5:$BB$428,BR$4,FALSE)</f>
        <v>#REF!</v>
      </c>
      <c r="BS281" s="12" t="e">
        <f>VLOOKUP($A281,Sheet1!$B$5:$BB$428,BS$4,FALSE)</f>
        <v>#REF!</v>
      </c>
      <c r="BT281" s="12" t="e">
        <f>VLOOKUP($A281,Sheet1!$B$5:$BB$428,BT$4,FALSE)</f>
        <v>#REF!</v>
      </c>
      <c r="BU281" s="12" t="e">
        <f>VLOOKUP($A281,Sheet1!$B$5:$BB$428,BU$4,FALSE)</f>
        <v>#REF!</v>
      </c>
    </row>
    <row r="282" spans="1:73" x14ac:dyDescent="0.3">
      <c r="A282" t="s">
        <v>741</v>
      </c>
      <c r="B282" t="str">
        <f>VLOOKUP(A282,classifications!A$3:C$336,3,FALSE)</f>
        <v>Predominantly Urban</v>
      </c>
      <c r="D282" s="12">
        <f>VLOOKUP($A282,Sheet1!$B$5:$AZ$428,2,FALSE)</f>
        <v>259742</v>
      </c>
      <c r="E282" s="12">
        <f>VLOOKUP($A282,Sheet1!$B$5:$AZ$428,3,FALSE)</f>
        <v>6779</v>
      </c>
      <c r="F282" s="12">
        <f>VLOOKUP($A282,Sheet1!$B$5:$AZ$428,4,FALSE)</f>
        <v>2489</v>
      </c>
      <c r="G282" s="12">
        <f>VLOOKUP($A282,Sheet1!$B$5:$AZ$428,5,FALSE)</f>
        <v>13280</v>
      </c>
      <c r="H282" s="12">
        <f>VLOOKUP($A282,Sheet1!$B$5:$AZ$428,6,FALSE)</f>
        <v>16750</v>
      </c>
      <c r="I282" s="12">
        <f>VLOOKUP($A282,Sheet1!$B$5:$AZ$428,7,FALSE)</f>
        <v>262456</v>
      </c>
      <c r="J282" s="12">
        <f>VLOOKUP($A282,Sheet1!$B$5:$AZ$428,8,FALSE)</f>
        <v>6083</v>
      </c>
      <c r="K282" s="12">
        <f>VLOOKUP($A282,Sheet1!$B$5:$AZ$428,9,FALSE)</f>
        <v>2922</v>
      </c>
      <c r="L282" s="12">
        <f>VLOOKUP($A282,Sheet1!$B$5:$AZ$428,10,FALSE)</f>
        <v>14353</v>
      </c>
      <c r="M282" s="12">
        <f>VLOOKUP($A282,Sheet1!$B$5:$AZ$428,11,FALSE)</f>
        <v>18232</v>
      </c>
      <c r="N282" s="12">
        <f>VLOOKUP($A282,Sheet1!$B$5:$AZ$428,12,FALSE)</f>
        <v>265650</v>
      </c>
      <c r="O282" s="12">
        <f>VLOOKUP($A282,Sheet1!$B$5:$AZ$428,13,FALSE)</f>
        <v>5832</v>
      </c>
      <c r="P282" s="12">
        <f>VLOOKUP($A282,Sheet1!$B$5:$AZ$428,14,FALSE)</f>
        <v>2164</v>
      </c>
      <c r="Q282" s="12">
        <f>VLOOKUP($A282,Sheet1!$B$5:$AZ$428,15,FALSE)</f>
        <v>14644</v>
      </c>
      <c r="R282" s="12">
        <f>VLOOKUP($A282,Sheet1!$B$5:$AZ$428,16,FALSE)</f>
        <v>18484</v>
      </c>
      <c r="S282" s="12">
        <f>VLOOKUP($A282,Sheet1!$B$5:$AZ$428,17,FALSE)</f>
        <v>267801</v>
      </c>
      <c r="T282" s="12">
        <f>VLOOKUP($A282,Sheet1!$B$5:$AZ$428,18,FALSE)</f>
        <v>7652</v>
      </c>
      <c r="U282" s="12">
        <f>VLOOKUP($A282,Sheet1!$B$5:$AZ$428,19,FALSE)</f>
        <v>2645</v>
      </c>
      <c r="V282" s="12">
        <f>VLOOKUP($A282,Sheet1!$B$5:$AZ$428,20,FALSE)</f>
        <v>15068</v>
      </c>
      <c r="W282" s="12">
        <f>VLOOKUP($A282,Sheet1!$B$5:$AZ$428,21,FALSE)</f>
        <v>21120</v>
      </c>
      <c r="X282" s="12">
        <f>VLOOKUP($A282,Sheet1!$B$5:$AZ$428,22,FALSE)</f>
        <v>270671</v>
      </c>
      <c r="Y282" s="12">
        <f>VLOOKUP($A282,Sheet1!$B$5:$AZ$428,23,FALSE)</f>
        <v>8018</v>
      </c>
      <c r="Z282" s="12">
        <f>VLOOKUP($A282,Sheet1!$B$5:$AZ$428,24,FALSE)</f>
        <v>2486</v>
      </c>
      <c r="AA282" s="12">
        <f>VLOOKUP($A282,Sheet1!$B$5:$AZ$428,25,FALSE)</f>
        <v>15272</v>
      </c>
      <c r="AB282" s="12">
        <f>VLOOKUP($A282,Sheet1!$B$5:$AZ$428,26,FALSE)</f>
        <v>21059</v>
      </c>
      <c r="AC282" s="12">
        <f>VLOOKUP($A282,Sheet1!$B$5:$AZ$428,27,FALSE)</f>
        <v>274222</v>
      </c>
      <c r="AD282" s="12">
        <f>VLOOKUP($A282,Sheet1!$B$5:$AZ$428,28,FALSE)</f>
        <v>7691</v>
      </c>
      <c r="AE282" s="12">
        <f>VLOOKUP($A282,Sheet1!$B$5:$AZ$428,29,FALSE)</f>
        <v>2625</v>
      </c>
      <c r="AF282" s="12">
        <f>VLOOKUP($A282,Sheet1!$B$5:$AZ$428,30,FALSE)</f>
        <v>15167</v>
      </c>
      <c r="AG282" s="12">
        <f>VLOOKUP($A282,Sheet1!$B$5:$AZ$428,31,FALSE)</f>
        <v>20050</v>
      </c>
      <c r="AH282" s="12">
        <f>VLOOKUP($A282,Sheet1!$B$5:$AZ$428,32,FALSE)</f>
        <v>275505</v>
      </c>
      <c r="AI282" s="12">
        <f>VLOOKUP($A282,Sheet1!$B$5:$AZ$428,33,FALSE)</f>
        <v>7140</v>
      </c>
      <c r="AJ282" s="12">
        <f>VLOOKUP($A282,Sheet1!$B$5:$AZ$428,34,FALSE)</f>
        <v>3172</v>
      </c>
      <c r="AK282" s="12">
        <f>VLOOKUP($A282,Sheet1!$B$5:$AZ$428,35,FALSE)</f>
        <v>17433</v>
      </c>
      <c r="AL282" s="12">
        <f>VLOOKUP($A282,Sheet1!$B$5:$AZ$428,36,FALSE)</f>
        <v>23363</v>
      </c>
      <c r="AM282" s="12">
        <f>VLOOKUP($A282,Sheet1!$B$5:$AZ$428,37,FALSE)</f>
        <v>276700</v>
      </c>
      <c r="AN282" s="12">
        <f>VLOOKUP($A282,Sheet1!$B$5:$AZ$428,38,FALSE)</f>
        <v>5754</v>
      </c>
      <c r="AO282" s="12">
        <f>VLOOKUP($A282,Sheet1!$B$5:$AZ$428,39,FALSE)</f>
        <v>2539</v>
      </c>
      <c r="AP282" s="12">
        <f>VLOOKUP($A282,Sheet1!$B$5:$AZ$428,40,FALSE)</f>
        <v>18665</v>
      </c>
      <c r="AQ282" s="12">
        <f>VLOOKUP($A282,Sheet1!$B$5:$AZ$428,41,FALSE)</f>
        <v>23850</v>
      </c>
      <c r="AR282" s="12">
        <f>VLOOKUP($A282,Sheet1!$B$5:$AZ$428,42,FALSE)</f>
        <v>276983</v>
      </c>
      <c r="AS282" s="12">
        <f>VLOOKUP($A282,Sheet1!$B$5:$AZ$428,43,FALSE)</f>
        <v>5450</v>
      </c>
      <c r="AT282" s="12">
        <f>VLOOKUP($A282,Sheet1!$B$5:$AZ$428,44,FALSE)</f>
        <v>3322</v>
      </c>
      <c r="AU282" s="12">
        <f>VLOOKUP($A282,Sheet1!$B$5:$AZ$428,45,FALSE)</f>
        <v>19547</v>
      </c>
      <c r="AV282" s="12">
        <f>VLOOKUP($A282,Sheet1!$B$5:$AZ$428,46,FALSE)</f>
        <v>24532</v>
      </c>
      <c r="AW282" s="12">
        <f>VLOOKUP($A282,Sheet1!$B$5:$AZ$428,47,FALSE)</f>
        <v>276940</v>
      </c>
      <c r="AX282" s="12">
        <f>VLOOKUP($A282,Sheet1!$B$5:$AZ$428,48,FALSE)</f>
        <v>4947</v>
      </c>
      <c r="AY282" s="12">
        <f>VLOOKUP($A282,Sheet1!$B$5:$AZ$428,49,FALSE)</f>
        <v>3917</v>
      </c>
      <c r="AZ282" s="12">
        <f>VLOOKUP($A282,Sheet1!$B$5:$AZ$428,50,FALSE)</f>
        <v>17136</v>
      </c>
      <c r="BA282" s="12">
        <f>VLOOKUP($A282,Sheet1!$B$5:$AZ$428,51,FALSE)</f>
        <v>20973</v>
      </c>
      <c r="BB282" s="12">
        <f>VLOOKUP($A282,Sheet1!$B$5:$BB$428,BB$4,FALSE)</f>
        <v>0</v>
      </c>
      <c r="BC282" s="12">
        <f>VLOOKUP($A282,Sheet1!$B$5:$BB$428,BC$4,FALSE)</f>
        <v>0</v>
      </c>
      <c r="BD282" s="12" t="e">
        <f>VLOOKUP($A282,Sheet1!$B$5:$BB$428,BD$4,FALSE)</f>
        <v>#REF!</v>
      </c>
      <c r="BE282" s="12" t="e">
        <f>VLOOKUP($A282,Sheet1!$B$5:$BB$428,BE$4,FALSE)</f>
        <v>#REF!</v>
      </c>
      <c r="BF282" s="12" t="e">
        <f>VLOOKUP($A282,Sheet1!$B$5:$BB$428,BF$4,FALSE)</f>
        <v>#REF!</v>
      </c>
      <c r="BG282" s="12" t="e">
        <f>VLOOKUP($A282,Sheet1!$B$5:$BB$428,BG$4,FALSE)</f>
        <v>#REF!</v>
      </c>
      <c r="BH282" s="12" t="e">
        <f>VLOOKUP($A282,Sheet1!$B$5:$BB$428,BH$4,FALSE)</f>
        <v>#REF!</v>
      </c>
      <c r="BI282" s="12" t="e">
        <f>VLOOKUP($A282,Sheet1!$B$5:$BB$428,BI$4,FALSE)</f>
        <v>#REF!</v>
      </c>
      <c r="BJ282" s="12" t="e">
        <f>VLOOKUP($A282,Sheet1!$B$5:$BB$428,BJ$4,FALSE)</f>
        <v>#REF!</v>
      </c>
      <c r="BK282" s="12" t="e">
        <f>VLOOKUP($A282,Sheet1!$B$5:$BB$428,BK$4,FALSE)</f>
        <v>#REF!</v>
      </c>
      <c r="BL282" s="12" t="e">
        <f>VLOOKUP($A282,Sheet1!$B$5:$BB$428,BL$4,FALSE)</f>
        <v>#REF!</v>
      </c>
      <c r="BM282" s="12" t="e">
        <f>VLOOKUP($A282,Sheet1!$B$5:$BB$428,BM$4,FALSE)</f>
        <v>#REF!</v>
      </c>
      <c r="BN282" s="12" t="e">
        <f>VLOOKUP($A282,Sheet1!$B$5:$BB$428,BN$4,FALSE)</f>
        <v>#REF!</v>
      </c>
      <c r="BO282" s="12" t="e">
        <f>VLOOKUP($A282,Sheet1!$B$5:$BB$428,BO$4,FALSE)</f>
        <v>#REF!</v>
      </c>
      <c r="BP282" s="12" t="e">
        <f>VLOOKUP($A282,Sheet1!$B$5:$BB$428,BP$4,FALSE)</f>
        <v>#REF!</v>
      </c>
      <c r="BQ282" s="12" t="e">
        <f>VLOOKUP($A282,Sheet1!$B$5:$BB$428,BQ$4,FALSE)</f>
        <v>#REF!</v>
      </c>
      <c r="BR282" s="12" t="e">
        <f>VLOOKUP($A282,Sheet1!$B$5:$BB$428,BR$4,FALSE)</f>
        <v>#REF!</v>
      </c>
      <c r="BS282" s="12" t="e">
        <f>VLOOKUP($A282,Sheet1!$B$5:$BB$428,BS$4,FALSE)</f>
        <v>#REF!</v>
      </c>
      <c r="BT282" s="12" t="e">
        <f>VLOOKUP($A282,Sheet1!$B$5:$BB$428,BT$4,FALSE)</f>
        <v>#REF!</v>
      </c>
      <c r="BU282" s="12" t="e">
        <f>VLOOKUP($A282,Sheet1!$B$5:$BB$428,BU$4,FALSE)</f>
        <v>#REF!</v>
      </c>
    </row>
    <row r="283" spans="1:73" x14ac:dyDescent="0.3">
      <c r="A283" t="s">
        <v>743</v>
      </c>
      <c r="B283" t="str">
        <f>VLOOKUP(A283,classifications!A$3:C$336,3,FALSE)</f>
        <v>Predominantly Urban</v>
      </c>
      <c r="D283" s="12">
        <f>VLOOKUP($A283,Sheet1!$B$5:$AZ$428,2,FALSE)</f>
        <v>307710</v>
      </c>
      <c r="E283" s="12">
        <f>VLOOKUP($A283,Sheet1!$B$5:$AZ$428,3,FALSE)</f>
        <v>6605</v>
      </c>
      <c r="F283" s="12">
        <f>VLOOKUP($A283,Sheet1!$B$5:$AZ$428,4,FALSE)</f>
        <v>5897</v>
      </c>
      <c r="G283" s="12">
        <f>VLOOKUP($A283,Sheet1!$B$5:$AZ$428,5,FALSE)</f>
        <v>29894</v>
      </c>
      <c r="H283" s="12">
        <f>VLOOKUP($A283,Sheet1!$B$5:$AZ$428,6,FALSE)</f>
        <v>30155</v>
      </c>
      <c r="I283" s="12">
        <f>VLOOKUP($A283,Sheet1!$B$5:$AZ$428,7,FALSE)</f>
        <v>309497</v>
      </c>
      <c r="J283" s="12">
        <f>VLOOKUP($A283,Sheet1!$B$5:$AZ$428,8,FALSE)</f>
        <v>5964</v>
      </c>
      <c r="K283" s="12">
        <f>VLOOKUP($A283,Sheet1!$B$5:$AZ$428,9,FALSE)</f>
        <v>6374</v>
      </c>
      <c r="L283" s="12">
        <f>VLOOKUP($A283,Sheet1!$B$5:$AZ$428,10,FALSE)</f>
        <v>30401</v>
      </c>
      <c r="M283" s="12">
        <f>VLOOKUP($A283,Sheet1!$B$5:$AZ$428,11,FALSE)</f>
        <v>31868</v>
      </c>
      <c r="N283" s="12">
        <f>VLOOKUP($A283,Sheet1!$B$5:$AZ$428,12,FALSE)</f>
        <v>313091</v>
      </c>
      <c r="O283" s="12">
        <f>VLOOKUP($A283,Sheet1!$B$5:$AZ$428,13,FALSE)</f>
        <v>6202</v>
      </c>
      <c r="P283" s="12">
        <f>VLOOKUP($A283,Sheet1!$B$5:$AZ$428,14,FALSE)</f>
        <v>4712</v>
      </c>
      <c r="Q283" s="12">
        <f>VLOOKUP($A283,Sheet1!$B$5:$AZ$428,15,FALSE)</f>
        <v>29762</v>
      </c>
      <c r="R283" s="12">
        <f>VLOOKUP($A283,Sheet1!$B$5:$AZ$428,16,FALSE)</f>
        <v>31386</v>
      </c>
      <c r="S283" s="12">
        <f>VLOOKUP($A283,Sheet1!$B$5:$AZ$428,17,FALSE)</f>
        <v>316536</v>
      </c>
      <c r="T283" s="12">
        <f>VLOOKUP($A283,Sheet1!$B$5:$AZ$428,18,FALSE)</f>
        <v>7005</v>
      </c>
      <c r="U283" s="12">
        <f>VLOOKUP($A283,Sheet1!$B$5:$AZ$428,19,FALSE)</f>
        <v>5431</v>
      </c>
      <c r="V283" s="12">
        <f>VLOOKUP($A283,Sheet1!$B$5:$AZ$428,20,FALSE)</f>
        <v>31074</v>
      </c>
      <c r="W283" s="12">
        <f>VLOOKUP($A283,Sheet1!$B$5:$AZ$428,21,FALSE)</f>
        <v>33217</v>
      </c>
      <c r="X283" s="12">
        <f>VLOOKUP($A283,Sheet1!$B$5:$AZ$428,22,FALSE)</f>
        <v>319477</v>
      </c>
      <c r="Y283" s="12">
        <f>VLOOKUP($A283,Sheet1!$B$5:$AZ$428,23,FALSE)</f>
        <v>6618</v>
      </c>
      <c r="Z283" s="12">
        <f>VLOOKUP($A283,Sheet1!$B$5:$AZ$428,24,FALSE)</f>
        <v>4781</v>
      </c>
      <c r="AA283" s="12">
        <f>VLOOKUP($A283,Sheet1!$B$5:$AZ$428,25,FALSE)</f>
        <v>31237</v>
      </c>
      <c r="AB283" s="12">
        <f>VLOOKUP($A283,Sheet1!$B$5:$AZ$428,26,FALSE)</f>
        <v>33744</v>
      </c>
      <c r="AC283" s="12">
        <f>VLOOKUP($A283,Sheet1!$B$5:$AZ$428,27,FALSE)</f>
        <v>321497</v>
      </c>
      <c r="AD283" s="12">
        <f>VLOOKUP($A283,Sheet1!$B$5:$AZ$428,28,FALSE)</f>
        <v>6445</v>
      </c>
      <c r="AE283" s="12">
        <f>VLOOKUP($A283,Sheet1!$B$5:$AZ$428,29,FALSE)</f>
        <v>5186</v>
      </c>
      <c r="AF283" s="12">
        <f>VLOOKUP($A283,Sheet1!$B$5:$AZ$428,30,FALSE)</f>
        <v>30996</v>
      </c>
      <c r="AG283" s="12">
        <f>VLOOKUP($A283,Sheet1!$B$5:$AZ$428,31,FALSE)</f>
        <v>33670</v>
      </c>
      <c r="AH283" s="12">
        <f>VLOOKUP($A283,Sheet1!$B$5:$AZ$428,32,FALSE)</f>
        <v>323257</v>
      </c>
      <c r="AI283" s="12">
        <f>VLOOKUP($A283,Sheet1!$B$5:$AZ$428,33,FALSE)</f>
        <v>6148</v>
      </c>
      <c r="AJ283" s="12">
        <f>VLOOKUP($A283,Sheet1!$B$5:$AZ$428,34,FALSE)</f>
        <v>6230</v>
      </c>
      <c r="AK283" s="12">
        <f>VLOOKUP($A283,Sheet1!$B$5:$AZ$428,35,FALSE)</f>
        <v>35594</v>
      </c>
      <c r="AL283" s="12">
        <f>VLOOKUP($A283,Sheet1!$B$5:$AZ$428,36,FALSE)</f>
        <v>37169</v>
      </c>
      <c r="AM283" s="12">
        <f>VLOOKUP($A283,Sheet1!$B$5:$AZ$428,37,FALSE)</f>
        <v>326474</v>
      </c>
      <c r="AN283" s="12">
        <f>VLOOKUP($A283,Sheet1!$B$5:$AZ$428,38,FALSE)</f>
        <v>6180</v>
      </c>
      <c r="AO283" s="12">
        <f>VLOOKUP($A283,Sheet1!$B$5:$AZ$428,39,FALSE)</f>
        <v>4298</v>
      </c>
      <c r="AP283" s="12">
        <f>VLOOKUP($A283,Sheet1!$B$5:$AZ$428,40,FALSE)</f>
        <v>36602</v>
      </c>
      <c r="AQ283" s="12">
        <f>VLOOKUP($A283,Sheet1!$B$5:$AZ$428,41,FALSE)</f>
        <v>38220</v>
      </c>
      <c r="AR283" s="12">
        <f>VLOOKUP($A283,Sheet1!$B$5:$AZ$428,42,FALSE)</f>
        <v>329677</v>
      </c>
      <c r="AS283" s="12">
        <f>VLOOKUP($A283,Sheet1!$B$5:$AZ$428,43,FALSE)</f>
        <v>5818</v>
      </c>
      <c r="AT283" s="12">
        <f>VLOOKUP($A283,Sheet1!$B$5:$AZ$428,44,FALSE)</f>
        <v>5395</v>
      </c>
      <c r="AU283" s="12">
        <f>VLOOKUP($A283,Sheet1!$B$5:$AZ$428,45,FALSE)</f>
        <v>39363</v>
      </c>
      <c r="AV283" s="12">
        <f>VLOOKUP($A283,Sheet1!$B$5:$AZ$428,46,FALSE)</f>
        <v>39761</v>
      </c>
      <c r="AW283" s="12">
        <f>VLOOKUP($A283,Sheet1!$B$5:$AZ$428,47,FALSE)</f>
        <v>329735</v>
      </c>
      <c r="AX283" s="12">
        <f>VLOOKUP($A283,Sheet1!$B$5:$AZ$428,48,FALSE)</f>
        <v>5776</v>
      </c>
      <c r="AY283" s="12">
        <f>VLOOKUP($A283,Sheet1!$B$5:$AZ$428,49,FALSE)</f>
        <v>5136</v>
      </c>
      <c r="AZ283" s="12">
        <f>VLOOKUP($A283,Sheet1!$B$5:$AZ$428,50,FALSE)</f>
        <v>33241</v>
      </c>
      <c r="BA283" s="12">
        <f>VLOOKUP($A283,Sheet1!$B$5:$AZ$428,51,FALSE)</f>
        <v>36271</v>
      </c>
      <c r="BB283" s="12">
        <f>VLOOKUP($A283,Sheet1!$B$5:$BB$428,BB$4,FALSE)</f>
        <v>0</v>
      </c>
      <c r="BC283" s="12">
        <f>VLOOKUP($A283,Sheet1!$B$5:$BB$428,BC$4,FALSE)</f>
        <v>0</v>
      </c>
      <c r="BD283" s="12" t="e">
        <f>VLOOKUP($A283,Sheet1!$B$5:$BB$428,BD$4,FALSE)</f>
        <v>#REF!</v>
      </c>
      <c r="BE283" s="12" t="e">
        <f>VLOOKUP($A283,Sheet1!$B$5:$BB$428,BE$4,FALSE)</f>
        <v>#REF!</v>
      </c>
      <c r="BF283" s="12" t="e">
        <f>VLOOKUP($A283,Sheet1!$B$5:$BB$428,BF$4,FALSE)</f>
        <v>#REF!</v>
      </c>
      <c r="BG283" s="12" t="e">
        <f>VLOOKUP($A283,Sheet1!$B$5:$BB$428,BG$4,FALSE)</f>
        <v>#REF!</v>
      </c>
      <c r="BH283" s="12" t="e">
        <f>VLOOKUP($A283,Sheet1!$B$5:$BB$428,BH$4,FALSE)</f>
        <v>#REF!</v>
      </c>
      <c r="BI283" s="12" t="e">
        <f>VLOOKUP($A283,Sheet1!$B$5:$BB$428,BI$4,FALSE)</f>
        <v>#REF!</v>
      </c>
      <c r="BJ283" s="12" t="e">
        <f>VLOOKUP($A283,Sheet1!$B$5:$BB$428,BJ$4,FALSE)</f>
        <v>#REF!</v>
      </c>
      <c r="BK283" s="12" t="e">
        <f>VLOOKUP($A283,Sheet1!$B$5:$BB$428,BK$4,FALSE)</f>
        <v>#REF!</v>
      </c>
      <c r="BL283" s="12" t="e">
        <f>VLOOKUP($A283,Sheet1!$B$5:$BB$428,BL$4,FALSE)</f>
        <v>#REF!</v>
      </c>
      <c r="BM283" s="12" t="e">
        <f>VLOOKUP($A283,Sheet1!$B$5:$BB$428,BM$4,FALSE)</f>
        <v>#REF!</v>
      </c>
      <c r="BN283" s="12" t="e">
        <f>VLOOKUP($A283,Sheet1!$B$5:$BB$428,BN$4,FALSE)</f>
        <v>#REF!</v>
      </c>
      <c r="BO283" s="12" t="e">
        <f>VLOOKUP($A283,Sheet1!$B$5:$BB$428,BO$4,FALSE)</f>
        <v>#REF!</v>
      </c>
      <c r="BP283" s="12" t="e">
        <f>VLOOKUP($A283,Sheet1!$B$5:$BB$428,BP$4,FALSE)</f>
        <v>#REF!</v>
      </c>
      <c r="BQ283" s="12" t="e">
        <f>VLOOKUP($A283,Sheet1!$B$5:$BB$428,BQ$4,FALSE)</f>
        <v>#REF!</v>
      </c>
      <c r="BR283" s="12" t="e">
        <f>VLOOKUP($A283,Sheet1!$B$5:$BB$428,BR$4,FALSE)</f>
        <v>#REF!</v>
      </c>
      <c r="BS283" s="12" t="e">
        <f>VLOOKUP($A283,Sheet1!$B$5:$BB$428,BS$4,FALSE)</f>
        <v>#REF!</v>
      </c>
      <c r="BT283" s="12" t="e">
        <f>VLOOKUP($A283,Sheet1!$B$5:$BB$428,BT$4,FALSE)</f>
        <v>#REF!</v>
      </c>
      <c r="BU283" s="12" t="e">
        <f>VLOOKUP($A283,Sheet1!$B$5:$BB$428,BU$4,FALSE)</f>
        <v>#REF!</v>
      </c>
    </row>
    <row r="284" spans="1:73" x14ac:dyDescent="0.3">
      <c r="A284" t="s">
        <v>745</v>
      </c>
      <c r="B284" t="str">
        <f>VLOOKUP(A284,classifications!A$3:C$336,3,FALSE)</f>
        <v>Predominantly Urban</v>
      </c>
      <c r="D284" s="12">
        <f>VLOOKUP($A284,Sheet1!$B$5:$AZ$428,2,FALSE)</f>
        <v>202709</v>
      </c>
      <c r="E284" s="12">
        <f>VLOOKUP($A284,Sheet1!$B$5:$AZ$428,3,FALSE)</f>
        <v>939</v>
      </c>
      <c r="F284" s="12">
        <f>VLOOKUP($A284,Sheet1!$B$5:$AZ$428,4,FALSE)</f>
        <v>652</v>
      </c>
      <c r="G284" s="12">
        <f>VLOOKUP($A284,Sheet1!$B$5:$AZ$428,5,FALSE)</f>
        <v>6575</v>
      </c>
      <c r="H284" s="12">
        <f>VLOOKUP($A284,Sheet1!$B$5:$AZ$428,6,FALSE)</f>
        <v>5930</v>
      </c>
      <c r="I284" s="12">
        <f>VLOOKUP($A284,Sheet1!$B$5:$AZ$428,7,FALSE)</f>
        <v>203795</v>
      </c>
      <c r="J284" s="12">
        <f>VLOOKUP($A284,Sheet1!$B$5:$AZ$428,8,FALSE)</f>
        <v>812</v>
      </c>
      <c r="K284" s="12">
        <f>VLOOKUP($A284,Sheet1!$B$5:$AZ$428,9,FALSE)</f>
        <v>557</v>
      </c>
      <c r="L284" s="12">
        <f>VLOOKUP($A284,Sheet1!$B$5:$AZ$428,10,FALSE)</f>
        <v>6944</v>
      </c>
      <c r="M284" s="12">
        <f>VLOOKUP($A284,Sheet1!$B$5:$AZ$428,11,FALSE)</f>
        <v>6800</v>
      </c>
      <c r="N284" s="12">
        <f>VLOOKUP($A284,Sheet1!$B$5:$AZ$428,12,FALSE)</f>
        <v>205165</v>
      </c>
      <c r="O284" s="12">
        <f>VLOOKUP($A284,Sheet1!$B$5:$AZ$428,13,FALSE)</f>
        <v>933</v>
      </c>
      <c r="P284" s="12">
        <f>VLOOKUP($A284,Sheet1!$B$5:$AZ$428,14,FALSE)</f>
        <v>738</v>
      </c>
      <c r="Q284" s="12">
        <f>VLOOKUP($A284,Sheet1!$B$5:$AZ$428,15,FALSE)</f>
        <v>6962</v>
      </c>
      <c r="R284" s="12">
        <f>VLOOKUP($A284,Sheet1!$B$5:$AZ$428,16,FALSE)</f>
        <v>6301</v>
      </c>
      <c r="S284" s="12">
        <f>VLOOKUP($A284,Sheet1!$B$5:$AZ$428,17,FALSE)</f>
        <v>206681</v>
      </c>
      <c r="T284" s="12">
        <f>VLOOKUP($A284,Sheet1!$B$5:$AZ$428,18,FALSE)</f>
        <v>1012</v>
      </c>
      <c r="U284" s="12">
        <f>VLOOKUP($A284,Sheet1!$B$5:$AZ$428,19,FALSE)</f>
        <v>680</v>
      </c>
      <c r="V284" s="12">
        <f>VLOOKUP($A284,Sheet1!$B$5:$AZ$428,20,FALSE)</f>
        <v>7195</v>
      </c>
      <c r="W284" s="12">
        <f>VLOOKUP($A284,Sheet1!$B$5:$AZ$428,21,FALSE)</f>
        <v>6699</v>
      </c>
      <c r="X284" s="12">
        <f>VLOOKUP($A284,Sheet1!$B$5:$AZ$428,22,FALSE)</f>
        <v>207781</v>
      </c>
      <c r="Y284" s="12">
        <f>VLOOKUP($A284,Sheet1!$B$5:$AZ$428,23,FALSE)</f>
        <v>919</v>
      </c>
      <c r="Z284" s="12">
        <f>VLOOKUP($A284,Sheet1!$B$5:$AZ$428,24,FALSE)</f>
        <v>629</v>
      </c>
      <c r="AA284" s="12">
        <f>VLOOKUP($A284,Sheet1!$B$5:$AZ$428,25,FALSE)</f>
        <v>7127</v>
      </c>
      <c r="AB284" s="12">
        <f>VLOOKUP($A284,Sheet1!$B$5:$AZ$428,26,FALSE)</f>
        <v>6650</v>
      </c>
      <c r="AC284" s="12">
        <f>VLOOKUP($A284,Sheet1!$B$5:$AZ$428,27,FALSE)</f>
        <v>208973</v>
      </c>
      <c r="AD284" s="12">
        <f>VLOOKUP($A284,Sheet1!$B$5:$AZ$428,28,FALSE)</f>
        <v>1083</v>
      </c>
      <c r="AE284" s="12">
        <f>VLOOKUP($A284,Sheet1!$B$5:$AZ$428,29,FALSE)</f>
        <v>704</v>
      </c>
      <c r="AF284" s="12">
        <f>VLOOKUP($A284,Sheet1!$B$5:$AZ$428,30,FALSE)</f>
        <v>7077</v>
      </c>
      <c r="AG284" s="12">
        <f>VLOOKUP($A284,Sheet1!$B$5:$AZ$428,31,FALSE)</f>
        <v>6807</v>
      </c>
      <c r="AH284" s="12">
        <f>VLOOKUP($A284,Sheet1!$B$5:$AZ$428,32,FALSE)</f>
        <v>209704</v>
      </c>
      <c r="AI284" s="12">
        <f>VLOOKUP($A284,Sheet1!$B$5:$AZ$428,33,FALSE)</f>
        <v>964</v>
      </c>
      <c r="AJ284" s="12">
        <f>VLOOKUP($A284,Sheet1!$B$5:$AZ$428,34,FALSE)</f>
        <v>1021</v>
      </c>
      <c r="AK284" s="12">
        <f>VLOOKUP($A284,Sheet1!$B$5:$AZ$428,35,FALSE)</f>
        <v>8051</v>
      </c>
      <c r="AL284" s="12">
        <f>VLOOKUP($A284,Sheet1!$B$5:$AZ$428,36,FALSE)</f>
        <v>7492</v>
      </c>
      <c r="AM284" s="12">
        <f>VLOOKUP($A284,Sheet1!$B$5:$AZ$428,37,FALSE)</f>
        <v>209547</v>
      </c>
      <c r="AN284" s="12">
        <f>VLOOKUP($A284,Sheet1!$B$5:$AZ$428,38,FALSE)</f>
        <v>1055</v>
      </c>
      <c r="AO284" s="12">
        <f>VLOOKUP($A284,Sheet1!$B$5:$AZ$428,39,FALSE)</f>
        <v>885</v>
      </c>
      <c r="AP284" s="12">
        <f>VLOOKUP($A284,Sheet1!$B$5:$AZ$428,40,FALSE)</f>
        <v>7633</v>
      </c>
      <c r="AQ284" s="12">
        <f>VLOOKUP($A284,Sheet1!$B$5:$AZ$428,41,FALSE)</f>
        <v>8118</v>
      </c>
      <c r="AR284" s="12">
        <f>VLOOKUP($A284,Sheet1!$B$5:$AZ$428,42,FALSE)</f>
        <v>210014</v>
      </c>
      <c r="AS284" s="12">
        <f>VLOOKUP($A284,Sheet1!$B$5:$AZ$428,43,FALSE)</f>
        <v>926</v>
      </c>
      <c r="AT284" s="12">
        <f>VLOOKUP($A284,Sheet1!$B$5:$AZ$428,44,FALSE)</f>
        <v>568</v>
      </c>
      <c r="AU284" s="12">
        <f>VLOOKUP($A284,Sheet1!$B$5:$AZ$428,45,FALSE)</f>
        <v>8430</v>
      </c>
      <c r="AV284" s="12">
        <f>VLOOKUP($A284,Sheet1!$B$5:$AZ$428,46,FALSE)</f>
        <v>8515</v>
      </c>
      <c r="AW284" s="12">
        <f>VLOOKUP($A284,Sheet1!$B$5:$AZ$428,47,FALSE)</f>
        <v>209397</v>
      </c>
      <c r="AX284" s="12">
        <f>VLOOKUP($A284,Sheet1!$B$5:$AZ$428,48,FALSE)</f>
        <v>796</v>
      </c>
      <c r="AY284" s="12">
        <f>VLOOKUP($A284,Sheet1!$B$5:$AZ$428,49,FALSE)</f>
        <v>786</v>
      </c>
      <c r="AZ284" s="12">
        <f>VLOOKUP($A284,Sheet1!$B$5:$AZ$428,50,FALSE)</f>
        <v>7152</v>
      </c>
      <c r="BA284" s="12">
        <f>VLOOKUP($A284,Sheet1!$B$5:$AZ$428,51,FALSE)</f>
        <v>7473</v>
      </c>
      <c r="BB284" s="12">
        <f>VLOOKUP($A284,Sheet1!$B$5:$BB$428,BB$4,FALSE)</f>
        <v>0</v>
      </c>
      <c r="BC284" s="12">
        <f>VLOOKUP($A284,Sheet1!$B$5:$BB$428,BC$4,FALSE)</f>
        <v>0</v>
      </c>
      <c r="BD284" s="12" t="e">
        <f>VLOOKUP($A284,Sheet1!$B$5:$BB$428,BD$4,FALSE)</f>
        <v>#REF!</v>
      </c>
      <c r="BE284" s="12" t="e">
        <f>VLOOKUP($A284,Sheet1!$B$5:$BB$428,BE$4,FALSE)</f>
        <v>#REF!</v>
      </c>
      <c r="BF284" s="12" t="e">
        <f>VLOOKUP($A284,Sheet1!$B$5:$BB$428,BF$4,FALSE)</f>
        <v>#REF!</v>
      </c>
      <c r="BG284" s="12" t="e">
        <f>VLOOKUP($A284,Sheet1!$B$5:$BB$428,BG$4,FALSE)</f>
        <v>#REF!</v>
      </c>
      <c r="BH284" s="12" t="e">
        <f>VLOOKUP($A284,Sheet1!$B$5:$BB$428,BH$4,FALSE)</f>
        <v>#REF!</v>
      </c>
      <c r="BI284" s="12" t="e">
        <f>VLOOKUP($A284,Sheet1!$B$5:$BB$428,BI$4,FALSE)</f>
        <v>#REF!</v>
      </c>
      <c r="BJ284" s="12" t="e">
        <f>VLOOKUP($A284,Sheet1!$B$5:$BB$428,BJ$4,FALSE)</f>
        <v>#REF!</v>
      </c>
      <c r="BK284" s="12" t="e">
        <f>VLOOKUP($A284,Sheet1!$B$5:$BB$428,BK$4,FALSE)</f>
        <v>#REF!</v>
      </c>
      <c r="BL284" s="12" t="e">
        <f>VLOOKUP($A284,Sheet1!$B$5:$BB$428,BL$4,FALSE)</f>
        <v>#REF!</v>
      </c>
      <c r="BM284" s="12" t="e">
        <f>VLOOKUP($A284,Sheet1!$B$5:$BB$428,BM$4,FALSE)</f>
        <v>#REF!</v>
      </c>
      <c r="BN284" s="12" t="e">
        <f>VLOOKUP($A284,Sheet1!$B$5:$BB$428,BN$4,FALSE)</f>
        <v>#REF!</v>
      </c>
      <c r="BO284" s="12" t="e">
        <f>VLOOKUP($A284,Sheet1!$B$5:$BB$428,BO$4,FALSE)</f>
        <v>#REF!</v>
      </c>
      <c r="BP284" s="12" t="e">
        <f>VLOOKUP($A284,Sheet1!$B$5:$BB$428,BP$4,FALSE)</f>
        <v>#REF!</v>
      </c>
      <c r="BQ284" s="12" t="e">
        <f>VLOOKUP($A284,Sheet1!$B$5:$BB$428,BQ$4,FALSE)</f>
        <v>#REF!</v>
      </c>
      <c r="BR284" s="12" t="e">
        <f>VLOOKUP($A284,Sheet1!$B$5:$BB$428,BR$4,FALSE)</f>
        <v>#REF!</v>
      </c>
      <c r="BS284" s="12" t="e">
        <f>VLOOKUP($A284,Sheet1!$B$5:$BB$428,BS$4,FALSE)</f>
        <v>#REF!</v>
      </c>
      <c r="BT284" s="12" t="e">
        <f>VLOOKUP($A284,Sheet1!$B$5:$BB$428,BT$4,FALSE)</f>
        <v>#REF!</v>
      </c>
      <c r="BU284" s="12" t="e">
        <f>VLOOKUP($A284,Sheet1!$B$5:$BB$428,BU$4,FALSE)</f>
        <v>#REF!</v>
      </c>
    </row>
    <row r="285" spans="1:73" x14ac:dyDescent="0.3">
      <c r="A285" t="s">
        <v>747</v>
      </c>
      <c r="B285" t="str">
        <f>VLOOKUP(A285,classifications!A$3:C$336,3,FALSE)</f>
        <v>Predominantly Urban</v>
      </c>
      <c r="D285" s="12">
        <f>VLOOKUP($A285,Sheet1!$B$5:$AZ$428,2,FALSE)</f>
        <v>137736</v>
      </c>
      <c r="E285" s="12">
        <f>VLOOKUP($A285,Sheet1!$B$5:$AZ$428,3,FALSE)</f>
        <v>1071</v>
      </c>
      <c r="F285" s="12">
        <f>VLOOKUP($A285,Sheet1!$B$5:$AZ$428,4,FALSE)</f>
        <v>1210</v>
      </c>
      <c r="G285" s="12">
        <f>VLOOKUP($A285,Sheet1!$B$5:$AZ$428,5,FALSE)</f>
        <v>7577</v>
      </c>
      <c r="H285" s="12">
        <f>VLOOKUP($A285,Sheet1!$B$5:$AZ$428,6,FALSE)</f>
        <v>8319</v>
      </c>
      <c r="I285" s="12">
        <f>VLOOKUP($A285,Sheet1!$B$5:$AZ$428,7,FALSE)</f>
        <v>138423</v>
      </c>
      <c r="J285" s="12">
        <f>VLOOKUP($A285,Sheet1!$B$5:$AZ$428,8,FALSE)</f>
        <v>821</v>
      </c>
      <c r="K285" s="12">
        <f>VLOOKUP($A285,Sheet1!$B$5:$AZ$428,9,FALSE)</f>
        <v>973</v>
      </c>
      <c r="L285" s="12">
        <f>VLOOKUP($A285,Sheet1!$B$5:$AZ$428,10,FALSE)</f>
        <v>8388</v>
      </c>
      <c r="M285" s="12">
        <f>VLOOKUP($A285,Sheet1!$B$5:$AZ$428,11,FALSE)</f>
        <v>8086</v>
      </c>
      <c r="N285" s="12">
        <f>VLOOKUP($A285,Sheet1!$B$5:$AZ$428,12,FALSE)</f>
        <v>138208</v>
      </c>
      <c r="O285" s="12">
        <f>VLOOKUP($A285,Sheet1!$B$5:$AZ$428,13,FALSE)</f>
        <v>849</v>
      </c>
      <c r="P285" s="12">
        <f>VLOOKUP($A285,Sheet1!$B$5:$AZ$428,14,FALSE)</f>
        <v>835</v>
      </c>
      <c r="Q285" s="12">
        <f>VLOOKUP($A285,Sheet1!$B$5:$AZ$428,15,FALSE)</f>
        <v>7521</v>
      </c>
      <c r="R285" s="12">
        <f>VLOOKUP($A285,Sheet1!$B$5:$AZ$428,16,FALSE)</f>
        <v>8118</v>
      </c>
      <c r="S285" s="12">
        <f>VLOOKUP($A285,Sheet1!$B$5:$AZ$428,17,FALSE)</f>
        <v>138725</v>
      </c>
      <c r="T285" s="12">
        <f>VLOOKUP($A285,Sheet1!$B$5:$AZ$428,18,FALSE)</f>
        <v>1495</v>
      </c>
      <c r="U285" s="12">
        <f>VLOOKUP($A285,Sheet1!$B$5:$AZ$428,19,FALSE)</f>
        <v>1096</v>
      </c>
      <c r="V285" s="12">
        <f>VLOOKUP($A285,Sheet1!$B$5:$AZ$428,20,FALSE)</f>
        <v>7971</v>
      </c>
      <c r="W285" s="12">
        <f>VLOOKUP($A285,Sheet1!$B$5:$AZ$428,21,FALSE)</f>
        <v>8270</v>
      </c>
      <c r="X285" s="12">
        <f>VLOOKUP($A285,Sheet1!$B$5:$AZ$428,22,FALSE)</f>
        <v>138893</v>
      </c>
      <c r="Y285" s="12">
        <f>VLOOKUP($A285,Sheet1!$B$5:$AZ$428,23,FALSE)</f>
        <v>1194</v>
      </c>
      <c r="Z285" s="12">
        <f>VLOOKUP($A285,Sheet1!$B$5:$AZ$428,24,FALSE)</f>
        <v>1094</v>
      </c>
      <c r="AA285" s="12">
        <f>VLOOKUP($A285,Sheet1!$B$5:$AZ$428,25,FALSE)</f>
        <v>7637</v>
      </c>
      <c r="AB285" s="12">
        <f>VLOOKUP($A285,Sheet1!$B$5:$AZ$428,26,FALSE)</f>
        <v>7941</v>
      </c>
      <c r="AC285" s="12">
        <f>VLOOKUP($A285,Sheet1!$B$5:$AZ$428,27,FALSE)</f>
        <v>139488</v>
      </c>
      <c r="AD285" s="12">
        <f>VLOOKUP($A285,Sheet1!$B$5:$AZ$428,28,FALSE)</f>
        <v>1474</v>
      </c>
      <c r="AE285" s="12">
        <f>VLOOKUP($A285,Sheet1!$B$5:$AZ$428,29,FALSE)</f>
        <v>988</v>
      </c>
      <c r="AF285" s="12">
        <f>VLOOKUP($A285,Sheet1!$B$5:$AZ$428,30,FALSE)</f>
        <v>7749</v>
      </c>
      <c r="AG285" s="12">
        <f>VLOOKUP($A285,Sheet1!$B$5:$AZ$428,31,FALSE)</f>
        <v>7883</v>
      </c>
      <c r="AH285" s="12">
        <f>VLOOKUP($A285,Sheet1!$B$5:$AZ$428,32,FALSE)</f>
        <v>140282</v>
      </c>
      <c r="AI285" s="12">
        <f>VLOOKUP($A285,Sheet1!$B$5:$AZ$428,33,FALSE)</f>
        <v>1317</v>
      </c>
      <c r="AJ285" s="12">
        <f>VLOOKUP($A285,Sheet1!$B$5:$AZ$428,34,FALSE)</f>
        <v>820</v>
      </c>
      <c r="AK285" s="12">
        <f>VLOOKUP($A285,Sheet1!$B$5:$AZ$428,35,FALSE)</f>
        <v>9672</v>
      </c>
      <c r="AL285" s="12">
        <f>VLOOKUP($A285,Sheet1!$B$5:$AZ$428,36,FALSE)</f>
        <v>9629</v>
      </c>
      <c r="AM285" s="12">
        <f>VLOOKUP($A285,Sheet1!$B$5:$AZ$428,37,FALSE)</f>
        <v>142484</v>
      </c>
      <c r="AN285" s="12">
        <f>VLOOKUP($A285,Sheet1!$B$5:$AZ$428,38,FALSE)</f>
        <v>1286</v>
      </c>
      <c r="AO285" s="12">
        <f>VLOOKUP($A285,Sheet1!$B$5:$AZ$428,39,FALSE)</f>
        <v>1068</v>
      </c>
      <c r="AP285" s="12">
        <f>VLOOKUP($A285,Sheet1!$B$5:$AZ$428,40,FALSE)</f>
        <v>11412</v>
      </c>
      <c r="AQ285" s="12">
        <f>VLOOKUP($A285,Sheet1!$B$5:$AZ$428,41,FALSE)</f>
        <v>9856</v>
      </c>
      <c r="AR285" s="12">
        <f>VLOOKUP($A285,Sheet1!$B$5:$AZ$428,42,FALSE)</f>
        <v>143753</v>
      </c>
      <c r="AS285" s="12">
        <f>VLOOKUP($A285,Sheet1!$B$5:$AZ$428,43,FALSE)</f>
        <v>1231</v>
      </c>
      <c r="AT285" s="12">
        <f>VLOOKUP($A285,Sheet1!$B$5:$AZ$428,44,FALSE)</f>
        <v>1083</v>
      </c>
      <c r="AU285" s="12">
        <f>VLOOKUP($A285,Sheet1!$B$5:$AZ$428,45,FALSE)</f>
        <v>11507</v>
      </c>
      <c r="AV285" s="12">
        <f>VLOOKUP($A285,Sheet1!$B$5:$AZ$428,46,FALSE)</f>
        <v>10720</v>
      </c>
      <c r="AW285" s="12">
        <f>VLOOKUP($A285,Sheet1!$B$5:$AZ$428,47,FALSE)</f>
        <v>144909</v>
      </c>
      <c r="AX285" s="12">
        <f>VLOOKUP($A285,Sheet1!$B$5:$AZ$428,48,FALSE)</f>
        <v>1181</v>
      </c>
      <c r="AY285" s="12">
        <f>VLOOKUP($A285,Sheet1!$B$5:$AZ$428,49,FALSE)</f>
        <v>807</v>
      </c>
      <c r="AZ285" s="12">
        <f>VLOOKUP($A285,Sheet1!$B$5:$AZ$428,50,FALSE)</f>
        <v>10393</v>
      </c>
      <c r="BA285" s="12">
        <f>VLOOKUP($A285,Sheet1!$B$5:$AZ$428,51,FALSE)</f>
        <v>9706</v>
      </c>
      <c r="BB285" s="12">
        <f>VLOOKUP($A285,Sheet1!$B$5:$BB$428,BB$4,FALSE)</f>
        <v>0</v>
      </c>
      <c r="BC285" s="12">
        <f>VLOOKUP($A285,Sheet1!$B$5:$BB$428,BC$4,FALSE)</f>
        <v>0</v>
      </c>
      <c r="BD285" s="12" t="e">
        <f>VLOOKUP($A285,Sheet1!$B$5:$BB$428,BD$4,FALSE)</f>
        <v>#REF!</v>
      </c>
      <c r="BE285" s="12" t="e">
        <f>VLOOKUP($A285,Sheet1!$B$5:$BB$428,BE$4,FALSE)</f>
        <v>#REF!</v>
      </c>
      <c r="BF285" s="12" t="e">
        <f>VLOOKUP($A285,Sheet1!$B$5:$BB$428,BF$4,FALSE)</f>
        <v>#REF!</v>
      </c>
      <c r="BG285" s="12" t="e">
        <f>VLOOKUP($A285,Sheet1!$B$5:$BB$428,BG$4,FALSE)</f>
        <v>#REF!</v>
      </c>
      <c r="BH285" s="12" t="e">
        <f>VLOOKUP($A285,Sheet1!$B$5:$BB$428,BH$4,FALSE)</f>
        <v>#REF!</v>
      </c>
      <c r="BI285" s="12" t="e">
        <f>VLOOKUP($A285,Sheet1!$B$5:$BB$428,BI$4,FALSE)</f>
        <v>#REF!</v>
      </c>
      <c r="BJ285" s="12" t="e">
        <f>VLOOKUP($A285,Sheet1!$B$5:$BB$428,BJ$4,FALSE)</f>
        <v>#REF!</v>
      </c>
      <c r="BK285" s="12" t="e">
        <f>VLOOKUP($A285,Sheet1!$B$5:$BB$428,BK$4,FALSE)</f>
        <v>#REF!</v>
      </c>
      <c r="BL285" s="12" t="e">
        <f>VLOOKUP($A285,Sheet1!$B$5:$BB$428,BL$4,FALSE)</f>
        <v>#REF!</v>
      </c>
      <c r="BM285" s="12" t="e">
        <f>VLOOKUP($A285,Sheet1!$B$5:$BB$428,BM$4,FALSE)</f>
        <v>#REF!</v>
      </c>
      <c r="BN285" s="12" t="e">
        <f>VLOOKUP($A285,Sheet1!$B$5:$BB$428,BN$4,FALSE)</f>
        <v>#REF!</v>
      </c>
      <c r="BO285" s="12" t="e">
        <f>VLOOKUP($A285,Sheet1!$B$5:$BB$428,BO$4,FALSE)</f>
        <v>#REF!</v>
      </c>
      <c r="BP285" s="12" t="e">
        <f>VLOOKUP($A285,Sheet1!$B$5:$BB$428,BP$4,FALSE)</f>
        <v>#REF!</v>
      </c>
      <c r="BQ285" s="12" t="e">
        <f>VLOOKUP($A285,Sheet1!$B$5:$BB$428,BQ$4,FALSE)</f>
        <v>#REF!</v>
      </c>
      <c r="BR285" s="12" t="e">
        <f>VLOOKUP($A285,Sheet1!$B$5:$BB$428,BR$4,FALSE)</f>
        <v>#REF!</v>
      </c>
      <c r="BS285" s="12" t="e">
        <f>VLOOKUP($A285,Sheet1!$B$5:$BB$428,BS$4,FALSE)</f>
        <v>#REF!</v>
      </c>
      <c r="BT285" s="12" t="e">
        <f>VLOOKUP($A285,Sheet1!$B$5:$BB$428,BT$4,FALSE)</f>
        <v>#REF!</v>
      </c>
      <c r="BU285" s="12" t="e">
        <f>VLOOKUP($A285,Sheet1!$B$5:$BB$428,BU$4,FALSE)</f>
        <v>#REF!</v>
      </c>
    </row>
    <row r="286" spans="1:73" x14ac:dyDescent="0.3">
      <c r="A286" t="s">
        <v>749</v>
      </c>
      <c r="B286" t="str">
        <f>VLOOKUP(A286,classifications!A$3:C$336,3,FALSE)</f>
        <v>Predominantly Urban</v>
      </c>
      <c r="D286" s="12">
        <f>VLOOKUP($A286,Sheet1!$B$5:$AZ$428,2,FALSE)</f>
        <v>90653</v>
      </c>
      <c r="E286" s="12">
        <f>VLOOKUP($A286,Sheet1!$B$5:$AZ$428,3,FALSE)</f>
        <v>902</v>
      </c>
      <c r="F286" s="12">
        <f>VLOOKUP($A286,Sheet1!$B$5:$AZ$428,4,FALSE)</f>
        <v>899</v>
      </c>
      <c r="G286" s="12">
        <f>VLOOKUP($A286,Sheet1!$B$5:$AZ$428,5,FALSE)</f>
        <v>5943</v>
      </c>
      <c r="H286" s="12">
        <f>VLOOKUP($A286,Sheet1!$B$5:$AZ$428,6,FALSE)</f>
        <v>5344</v>
      </c>
      <c r="I286" s="12">
        <f>VLOOKUP($A286,Sheet1!$B$5:$AZ$428,7,FALSE)</f>
        <v>91940</v>
      </c>
      <c r="J286" s="12">
        <f>VLOOKUP($A286,Sheet1!$B$5:$AZ$428,8,FALSE)</f>
        <v>703</v>
      </c>
      <c r="K286" s="12">
        <f>VLOOKUP($A286,Sheet1!$B$5:$AZ$428,9,FALSE)</f>
        <v>822</v>
      </c>
      <c r="L286" s="12">
        <f>VLOOKUP($A286,Sheet1!$B$5:$AZ$428,10,FALSE)</f>
        <v>6213</v>
      </c>
      <c r="M286" s="12">
        <f>VLOOKUP($A286,Sheet1!$B$5:$AZ$428,11,FALSE)</f>
        <v>5624</v>
      </c>
      <c r="N286" s="12">
        <f>VLOOKUP($A286,Sheet1!$B$5:$AZ$428,12,FALSE)</f>
        <v>93905</v>
      </c>
      <c r="O286" s="12">
        <f>VLOOKUP($A286,Sheet1!$B$5:$AZ$428,13,FALSE)</f>
        <v>723</v>
      </c>
      <c r="P286" s="12">
        <f>VLOOKUP($A286,Sheet1!$B$5:$AZ$428,14,FALSE)</f>
        <v>600</v>
      </c>
      <c r="Q286" s="12">
        <f>VLOOKUP($A286,Sheet1!$B$5:$AZ$428,15,FALSE)</f>
        <v>6905</v>
      </c>
      <c r="R286" s="12">
        <f>VLOOKUP($A286,Sheet1!$B$5:$AZ$428,16,FALSE)</f>
        <v>5843</v>
      </c>
      <c r="S286" s="12">
        <f>VLOOKUP($A286,Sheet1!$B$5:$AZ$428,17,FALSE)</f>
        <v>95553</v>
      </c>
      <c r="T286" s="12">
        <f>VLOOKUP($A286,Sheet1!$B$5:$AZ$428,18,FALSE)</f>
        <v>1076</v>
      </c>
      <c r="U286" s="12">
        <f>VLOOKUP($A286,Sheet1!$B$5:$AZ$428,19,FALSE)</f>
        <v>605</v>
      </c>
      <c r="V286" s="12">
        <f>VLOOKUP($A286,Sheet1!$B$5:$AZ$428,20,FALSE)</f>
        <v>6760</v>
      </c>
      <c r="W286" s="12">
        <f>VLOOKUP($A286,Sheet1!$B$5:$AZ$428,21,FALSE)</f>
        <v>6442</v>
      </c>
      <c r="X286" s="12">
        <f>VLOOKUP($A286,Sheet1!$B$5:$AZ$428,22,FALSE)</f>
        <v>96348</v>
      </c>
      <c r="Y286" s="12">
        <f>VLOOKUP($A286,Sheet1!$B$5:$AZ$428,23,FALSE)</f>
        <v>1181</v>
      </c>
      <c r="Z286" s="12">
        <f>VLOOKUP($A286,Sheet1!$B$5:$AZ$428,24,FALSE)</f>
        <v>553</v>
      </c>
      <c r="AA286" s="12">
        <f>VLOOKUP($A286,Sheet1!$B$5:$AZ$428,25,FALSE)</f>
        <v>6368</v>
      </c>
      <c r="AB286" s="12">
        <f>VLOOKUP($A286,Sheet1!$B$5:$AZ$428,26,FALSE)</f>
        <v>6932</v>
      </c>
      <c r="AC286" s="12">
        <f>VLOOKUP($A286,Sheet1!$B$5:$AZ$428,27,FALSE)</f>
        <v>96577</v>
      </c>
      <c r="AD286" s="12">
        <f>VLOOKUP($A286,Sheet1!$B$5:$AZ$428,28,FALSE)</f>
        <v>1294</v>
      </c>
      <c r="AE286" s="12">
        <f>VLOOKUP($A286,Sheet1!$B$5:$AZ$428,29,FALSE)</f>
        <v>817</v>
      </c>
      <c r="AF286" s="12">
        <f>VLOOKUP($A286,Sheet1!$B$5:$AZ$428,30,FALSE)</f>
        <v>6162</v>
      </c>
      <c r="AG286" s="12">
        <f>VLOOKUP($A286,Sheet1!$B$5:$AZ$428,31,FALSE)</f>
        <v>7237</v>
      </c>
      <c r="AH286" s="12">
        <f>VLOOKUP($A286,Sheet1!$B$5:$AZ$428,32,FALSE)</f>
        <v>96675</v>
      </c>
      <c r="AI286" s="12">
        <f>VLOOKUP($A286,Sheet1!$B$5:$AZ$428,33,FALSE)</f>
        <v>1096</v>
      </c>
      <c r="AJ286" s="12">
        <f>VLOOKUP($A286,Sheet1!$B$5:$AZ$428,34,FALSE)</f>
        <v>729</v>
      </c>
      <c r="AK286" s="12">
        <f>VLOOKUP($A286,Sheet1!$B$5:$AZ$428,35,FALSE)</f>
        <v>6737</v>
      </c>
      <c r="AL286" s="12">
        <f>VLOOKUP($A286,Sheet1!$B$5:$AZ$428,36,FALSE)</f>
        <v>7686</v>
      </c>
      <c r="AM286" s="12">
        <f>VLOOKUP($A286,Sheet1!$B$5:$AZ$428,37,FALSE)</f>
        <v>96767</v>
      </c>
      <c r="AN286" s="12">
        <f>VLOOKUP($A286,Sheet1!$B$5:$AZ$428,38,FALSE)</f>
        <v>1104</v>
      </c>
      <c r="AO286" s="12">
        <f>VLOOKUP($A286,Sheet1!$B$5:$AZ$428,39,FALSE)</f>
        <v>842</v>
      </c>
      <c r="AP286" s="12">
        <f>VLOOKUP($A286,Sheet1!$B$5:$AZ$428,40,FALSE)</f>
        <v>6810</v>
      </c>
      <c r="AQ286" s="12">
        <f>VLOOKUP($A286,Sheet1!$B$5:$AZ$428,41,FALSE)</f>
        <v>7680</v>
      </c>
      <c r="AR286" s="12">
        <f>VLOOKUP($A286,Sheet1!$B$5:$AZ$428,42,FALSE)</f>
        <v>96577</v>
      </c>
      <c r="AS286" s="12">
        <f>VLOOKUP($A286,Sheet1!$B$5:$AZ$428,43,FALSE)</f>
        <v>958</v>
      </c>
      <c r="AT286" s="12">
        <f>VLOOKUP($A286,Sheet1!$B$5:$AZ$428,44,FALSE)</f>
        <v>851</v>
      </c>
      <c r="AU286" s="12">
        <f>VLOOKUP($A286,Sheet1!$B$5:$AZ$428,45,FALSE)</f>
        <v>7028</v>
      </c>
      <c r="AV286" s="12">
        <f>VLOOKUP($A286,Sheet1!$B$5:$AZ$428,46,FALSE)</f>
        <v>7990</v>
      </c>
      <c r="AW286" s="12">
        <f>VLOOKUP($A286,Sheet1!$B$5:$AZ$428,47,FALSE)</f>
        <v>96623</v>
      </c>
      <c r="AX286" s="12">
        <f>VLOOKUP($A286,Sheet1!$B$5:$AZ$428,48,FALSE)</f>
        <v>869</v>
      </c>
      <c r="AY286" s="12">
        <f>VLOOKUP($A286,Sheet1!$B$5:$AZ$428,49,FALSE)</f>
        <v>622</v>
      </c>
      <c r="AZ286" s="12">
        <f>VLOOKUP($A286,Sheet1!$B$5:$AZ$428,50,FALSE)</f>
        <v>6247</v>
      </c>
      <c r="BA286" s="12">
        <f>VLOOKUP($A286,Sheet1!$B$5:$AZ$428,51,FALSE)</f>
        <v>6978</v>
      </c>
      <c r="BB286" s="12">
        <f>VLOOKUP($A286,Sheet1!$B$5:$BB$428,BB$4,FALSE)</f>
        <v>0</v>
      </c>
      <c r="BC286" s="12">
        <f>VLOOKUP($A286,Sheet1!$B$5:$BB$428,BC$4,FALSE)</f>
        <v>0</v>
      </c>
      <c r="BD286" s="12" t="e">
        <f>VLOOKUP($A286,Sheet1!$B$5:$BB$428,BD$4,FALSE)</f>
        <v>#REF!</v>
      </c>
      <c r="BE286" s="12" t="e">
        <f>VLOOKUP($A286,Sheet1!$B$5:$BB$428,BE$4,FALSE)</f>
        <v>#REF!</v>
      </c>
      <c r="BF286" s="12" t="e">
        <f>VLOOKUP($A286,Sheet1!$B$5:$BB$428,BF$4,FALSE)</f>
        <v>#REF!</v>
      </c>
      <c r="BG286" s="12" t="e">
        <f>VLOOKUP($A286,Sheet1!$B$5:$BB$428,BG$4,FALSE)</f>
        <v>#REF!</v>
      </c>
      <c r="BH286" s="12" t="e">
        <f>VLOOKUP($A286,Sheet1!$B$5:$BB$428,BH$4,FALSE)</f>
        <v>#REF!</v>
      </c>
      <c r="BI286" s="12" t="e">
        <f>VLOOKUP($A286,Sheet1!$B$5:$BB$428,BI$4,FALSE)</f>
        <v>#REF!</v>
      </c>
      <c r="BJ286" s="12" t="e">
        <f>VLOOKUP($A286,Sheet1!$B$5:$BB$428,BJ$4,FALSE)</f>
        <v>#REF!</v>
      </c>
      <c r="BK286" s="12" t="e">
        <f>VLOOKUP($A286,Sheet1!$B$5:$BB$428,BK$4,FALSE)</f>
        <v>#REF!</v>
      </c>
      <c r="BL286" s="12" t="e">
        <f>VLOOKUP($A286,Sheet1!$B$5:$BB$428,BL$4,FALSE)</f>
        <v>#REF!</v>
      </c>
      <c r="BM286" s="12" t="e">
        <f>VLOOKUP($A286,Sheet1!$B$5:$BB$428,BM$4,FALSE)</f>
        <v>#REF!</v>
      </c>
      <c r="BN286" s="12" t="e">
        <f>VLOOKUP($A286,Sheet1!$B$5:$BB$428,BN$4,FALSE)</f>
        <v>#REF!</v>
      </c>
      <c r="BO286" s="12" t="e">
        <f>VLOOKUP($A286,Sheet1!$B$5:$BB$428,BO$4,FALSE)</f>
        <v>#REF!</v>
      </c>
      <c r="BP286" s="12" t="e">
        <f>VLOOKUP($A286,Sheet1!$B$5:$BB$428,BP$4,FALSE)</f>
        <v>#REF!</v>
      </c>
      <c r="BQ286" s="12" t="e">
        <f>VLOOKUP($A286,Sheet1!$B$5:$BB$428,BQ$4,FALSE)</f>
        <v>#REF!</v>
      </c>
      <c r="BR286" s="12" t="e">
        <f>VLOOKUP($A286,Sheet1!$B$5:$BB$428,BR$4,FALSE)</f>
        <v>#REF!</v>
      </c>
      <c r="BS286" s="12" t="e">
        <f>VLOOKUP($A286,Sheet1!$B$5:$BB$428,BS$4,FALSE)</f>
        <v>#REF!</v>
      </c>
      <c r="BT286" s="12" t="e">
        <f>VLOOKUP($A286,Sheet1!$B$5:$BB$428,BT$4,FALSE)</f>
        <v>#REF!</v>
      </c>
      <c r="BU286" s="12" t="e">
        <f>VLOOKUP($A286,Sheet1!$B$5:$BB$428,BU$4,FALSE)</f>
        <v>#REF!</v>
      </c>
    </row>
    <row r="287" spans="1:73" x14ac:dyDescent="0.3">
      <c r="A287" t="s">
        <v>752</v>
      </c>
      <c r="B287" t="str">
        <f>VLOOKUP(A287,classifications!A$3:C$336,3,FALSE)</f>
        <v>Predominantly Rural</v>
      </c>
      <c r="D287" s="12">
        <f>VLOOKUP($A287,Sheet1!$B$5:$AZ$428,2,FALSE)</f>
        <v>121754</v>
      </c>
      <c r="E287" s="12">
        <f>VLOOKUP($A287,Sheet1!$B$5:$AZ$428,3,FALSE)</f>
        <v>745</v>
      </c>
      <c r="F287" s="12">
        <f>VLOOKUP($A287,Sheet1!$B$5:$AZ$428,4,FALSE)</f>
        <v>576</v>
      </c>
      <c r="G287" s="12">
        <f>VLOOKUP($A287,Sheet1!$B$5:$AZ$428,5,FALSE)</f>
        <v>7927</v>
      </c>
      <c r="H287" s="12">
        <f>VLOOKUP($A287,Sheet1!$B$5:$AZ$428,6,FALSE)</f>
        <v>7307</v>
      </c>
      <c r="I287" s="12">
        <f>VLOOKUP($A287,Sheet1!$B$5:$AZ$428,7,FALSE)</f>
        <v>122081</v>
      </c>
      <c r="J287" s="12">
        <f>VLOOKUP($A287,Sheet1!$B$5:$AZ$428,8,FALSE)</f>
        <v>595</v>
      </c>
      <c r="K287" s="12">
        <f>VLOOKUP($A287,Sheet1!$B$5:$AZ$428,9,FALSE)</f>
        <v>543</v>
      </c>
      <c r="L287" s="12">
        <f>VLOOKUP($A287,Sheet1!$B$5:$AZ$428,10,FALSE)</f>
        <v>7744</v>
      </c>
      <c r="M287" s="12">
        <f>VLOOKUP($A287,Sheet1!$B$5:$AZ$428,11,FALSE)</f>
        <v>7803</v>
      </c>
      <c r="N287" s="12">
        <f>VLOOKUP($A287,Sheet1!$B$5:$AZ$428,12,FALSE)</f>
        <v>122783</v>
      </c>
      <c r="O287" s="12">
        <f>VLOOKUP($A287,Sheet1!$B$5:$AZ$428,13,FALSE)</f>
        <v>598</v>
      </c>
      <c r="P287" s="12">
        <f>VLOOKUP($A287,Sheet1!$B$5:$AZ$428,14,FALSE)</f>
        <v>532</v>
      </c>
      <c r="Q287" s="12">
        <f>VLOOKUP($A287,Sheet1!$B$5:$AZ$428,15,FALSE)</f>
        <v>7718</v>
      </c>
      <c r="R287" s="12">
        <f>VLOOKUP($A287,Sheet1!$B$5:$AZ$428,16,FALSE)</f>
        <v>7300</v>
      </c>
      <c r="S287" s="12">
        <f>VLOOKUP($A287,Sheet1!$B$5:$AZ$428,17,FALSE)</f>
        <v>123359</v>
      </c>
      <c r="T287" s="12">
        <f>VLOOKUP($A287,Sheet1!$B$5:$AZ$428,18,FALSE)</f>
        <v>709</v>
      </c>
      <c r="U287" s="12">
        <f>VLOOKUP($A287,Sheet1!$B$5:$AZ$428,19,FALSE)</f>
        <v>454</v>
      </c>
      <c r="V287" s="12">
        <f>VLOOKUP($A287,Sheet1!$B$5:$AZ$428,20,FALSE)</f>
        <v>8056</v>
      </c>
      <c r="W287" s="12">
        <f>VLOOKUP($A287,Sheet1!$B$5:$AZ$428,21,FALSE)</f>
        <v>7839</v>
      </c>
      <c r="X287" s="12">
        <f>VLOOKUP($A287,Sheet1!$B$5:$AZ$428,22,FALSE)</f>
        <v>124011</v>
      </c>
      <c r="Y287" s="12">
        <f>VLOOKUP($A287,Sheet1!$B$5:$AZ$428,23,FALSE)</f>
        <v>785</v>
      </c>
      <c r="Z287" s="12">
        <f>VLOOKUP($A287,Sheet1!$B$5:$AZ$428,24,FALSE)</f>
        <v>435</v>
      </c>
      <c r="AA287" s="12">
        <f>VLOOKUP($A287,Sheet1!$B$5:$AZ$428,25,FALSE)</f>
        <v>7817</v>
      </c>
      <c r="AB287" s="12">
        <f>VLOOKUP($A287,Sheet1!$B$5:$AZ$428,26,FALSE)</f>
        <v>7528</v>
      </c>
      <c r="AC287" s="12">
        <f>VLOOKUP($A287,Sheet1!$B$5:$AZ$428,27,FALSE)</f>
        <v>124593</v>
      </c>
      <c r="AD287" s="12">
        <f>VLOOKUP($A287,Sheet1!$B$5:$AZ$428,28,FALSE)</f>
        <v>808</v>
      </c>
      <c r="AE287" s="12">
        <f>VLOOKUP($A287,Sheet1!$B$5:$AZ$428,29,FALSE)</f>
        <v>413</v>
      </c>
      <c r="AF287" s="12">
        <f>VLOOKUP($A287,Sheet1!$B$5:$AZ$428,30,FALSE)</f>
        <v>7908</v>
      </c>
      <c r="AG287" s="12">
        <f>VLOOKUP($A287,Sheet1!$B$5:$AZ$428,31,FALSE)</f>
        <v>7862</v>
      </c>
      <c r="AH287" s="12">
        <f>VLOOKUP($A287,Sheet1!$B$5:$AZ$428,32,FALSE)</f>
        <v>125010</v>
      </c>
      <c r="AI287" s="12">
        <f>VLOOKUP($A287,Sheet1!$B$5:$AZ$428,33,FALSE)</f>
        <v>723</v>
      </c>
      <c r="AJ287" s="12">
        <f>VLOOKUP($A287,Sheet1!$B$5:$AZ$428,34,FALSE)</f>
        <v>503</v>
      </c>
      <c r="AK287" s="12">
        <f>VLOOKUP($A287,Sheet1!$B$5:$AZ$428,35,FALSE)</f>
        <v>8723</v>
      </c>
      <c r="AL287" s="12">
        <f>VLOOKUP($A287,Sheet1!$B$5:$AZ$428,36,FALSE)</f>
        <v>8568</v>
      </c>
      <c r="AM287" s="12">
        <f>VLOOKUP($A287,Sheet1!$B$5:$AZ$428,37,FALSE)</f>
        <v>125610</v>
      </c>
      <c r="AN287" s="12">
        <f>VLOOKUP($A287,Sheet1!$B$5:$AZ$428,38,FALSE)</f>
        <v>966</v>
      </c>
      <c r="AO287" s="12">
        <f>VLOOKUP($A287,Sheet1!$B$5:$AZ$428,39,FALSE)</f>
        <v>481</v>
      </c>
      <c r="AP287" s="12">
        <f>VLOOKUP($A287,Sheet1!$B$5:$AZ$428,40,FALSE)</f>
        <v>8717</v>
      </c>
      <c r="AQ287" s="12">
        <f>VLOOKUP($A287,Sheet1!$B$5:$AZ$428,41,FALSE)</f>
        <v>8564</v>
      </c>
      <c r="AR287" s="12">
        <f>VLOOKUP($A287,Sheet1!$B$5:$AZ$428,42,FALSE)</f>
        <v>126328</v>
      </c>
      <c r="AS287" s="12">
        <f>VLOOKUP($A287,Sheet1!$B$5:$AZ$428,43,FALSE)</f>
        <v>864</v>
      </c>
      <c r="AT287" s="12">
        <f>VLOOKUP($A287,Sheet1!$B$5:$AZ$428,44,FALSE)</f>
        <v>565</v>
      </c>
      <c r="AU287" s="12">
        <f>VLOOKUP($A287,Sheet1!$B$5:$AZ$428,45,FALSE)</f>
        <v>9065</v>
      </c>
      <c r="AV287" s="12">
        <f>VLOOKUP($A287,Sheet1!$B$5:$AZ$428,46,FALSE)</f>
        <v>8688</v>
      </c>
      <c r="AW287" s="12">
        <f>VLOOKUP($A287,Sheet1!$B$5:$AZ$428,47,FALSE)</f>
        <v>126556</v>
      </c>
      <c r="AX287" s="12">
        <f>VLOOKUP($A287,Sheet1!$B$5:$AZ$428,48,FALSE)</f>
        <v>881</v>
      </c>
      <c r="AY287" s="12">
        <f>VLOOKUP($A287,Sheet1!$B$5:$AZ$428,49,FALSE)</f>
        <v>769</v>
      </c>
      <c r="AZ287" s="12">
        <f>VLOOKUP($A287,Sheet1!$B$5:$AZ$428,50,FALSE)</f>
        <v>8427</v>
      </c>
      <c r="BA287" s="12">
        <f>VLOOKUP($A287,Sheet1!$B$5:$AZ$428,51,FALSE)</f>
        <v>8022</v>
      </c>
      <c r="BB287" s="12">
        <f>VLOOKUP($A287,Sheet1!$B$5:$BB$428,BB$4,FALSE)</f>
        <v>0</v>
      </c>
      <c r="BC287" s="12">
        <f>VLOOKUP($A287,Sheet1!$B$5:$BB$428,BC$4,FALSE)</f>
        <v>0</v>
      </c>
      <c r="BD287" s="12" t="e">
        <f>VLOOKUP($A287,Sheet1!$B$5:$BB$428,BD$4,FALSE)</f>
        <v>#REF!</v>
      </c>
      <c r="BE287" s="12" t="e">
        <f>VLOOKUP($A287,Sheet1!$B$5:$BB$428,BE$4,FALSE)</f>
        <v>#REF!</v>
      </c>
      <c r="BF287" s="12" t="e">
        <f>VLOOKUP($A287,Sheet1!$B$5:$BB$428,BF$4,FALSE)</f>
        <v>#REF!</v>
      </c>
      <c r="BG287" s="12" t="e">
        <f>VLOOKUP($A287,Sheet1!$B$5:$BB$428,BG$4,FALSE)</f>
        <v>#REF!</v>
      </c>
      <c r="BH287" s="12" t="e">
        <f>VLOOKUP($A287,Sheet1!$B$5:$BB$428,BH$4,FALSE)</f>
        <v>#REF!</v>
      </c>
      <c r="BI287" s="12" t="e">
        <f>VLOOKUP($A287,Sheet1!$B$5:$BB$428,BI$4,FALSE)</f>
        <v>#REF!</v>
      </c>
      <c r="BJ287" s="12" t="e">
        <f>VLOOKUP($A287,Sheet1!$B$5:$BB$428,BJ$4,FALSE)</f>
        <v>#REF!</v>
      </c>
      <c r="BK287" s="12" t="e">
        <f>VLOOKUP($A287,Sheet1!$B$5:$BB$428,BK$4,FALSE)</f>
        <v>#REF!</v>
      </c>
      <c r="BL287" s="12" t="e">
        <f>VLOOKUP($A287,Sheet1!$B$5:$BB$428,BL$4,FALSE)</f>
        <v>#REF!</v>
      </c>
      <c r="BM287" s="12" t="e">
        <f>VLOOKUP($A287,Sheet1!$B$5:$BB$428,BM$4,FALSE)</f>
        <v>#REF!</v>
      </c>
      <c r="BN287" s="12" t="e">
        <f>VLOOKUP($A287,Sheet1!$B$5:$BB$428,BN$4,FALSE)</f>
        <v>#REF!</v>
      </c>
      <c r="BO287" s="12" t="e">
        <f>VLOOKUP($A287,Sheet1!$B$5:$BB$428,BO$4,FALSE)</f>
        <v>#REF!</v>
      </c>
      <c r="BP287" s="12" t="e">
        <f>VLOOKUP($A287,Sheet1!$B$5:$BB$428,BP$4,FALSE)</f>
        <v>#REF!</v>
      </c>
      <c r="BQ287" s="12" t="e">
        <f>VLOOKUP($A287,Sheet1!$B$5:$BB$428,BQ$4,FALSE)</f>
        <v>#REF!</v>
      </c>
      <c r="BR287" s="12" t="e">
        <f>VLOOKUP($A287,Sheet1!$B$5:$BB$428,BR$4,FALSE)</f>
        <v>#REF!</v>
      </c>
      <c r="BS287" s="12" t="e">
        <f>VLOOKUP($A287,Sheet1!$B$5:$BB$428,BS$4,FALSE)</f>
        <v>#REF!</v>
      </c>
      <c r="BT287" s="12" t="e">
        <f>VLOOKUP($A287,Sheet1!$B$5:$BB$428,BT$4,FALSE)</f>
        <v>#REF!</v>
      </c>
      <c r="BU287" s="12" t="e">
        <f>VLOOKUP($A287,Sheet1!$B$5:$BB$428,BU$4,FALSE)</f>
        <v>#REF!</v>
      </c>
    </row>
    <row r="288" spans="1:73" x14ac:dyDescent="0.3">
      <c r="A288" t="s">
        <v>754</v>
      </c>
      <c r="B288" t="str">
        <f>VLOOKUP(A288,classifications!A$3:C$336,3,FALSE)</f>
        <v>Predominantly Rural</v>
      </c>
      <c r="D288" s="12">
        <f>VLOOKUP($A288,Sheet1!$B$5:$AZ$428,2,FALSE)</f>
        <v>149415</v>
      </c>
      <c r="E288" s="12">
        <f>VLOOKUP($A288,Sheet1!$B$5:$AZ$428,3,FALSE)</f>
        <v>520</v>
      </c>
      <c r="F288" s="12">
        <f>VLOOKUP($A288,Sheet1!$B$5:$AZ$428,4,FALSE)</f>
        <v>385</v>
      </c>
      <c r="G288" s="12">
        <f>VLOOKUP($A288,Sheet1!$B$5:$AZ$428,5,FALSE)</f>
        <v>8142</v>
      </c>
      <c r="H288" s="12">
        <f>VLOOKUP($A288,Sheet1!$B$5:$AZ$428,6,FALSE)</f>
        <v>6726</v>
      </c>
      <c r="I288" s="12">
        <f>VLOOKUP($A288,Sheet1!$B$5:$AZ$428,7,FALSE)</f>
        <v>151050</v>
      </c>
      <c r="J288" s="12">
        <f>VLOOKUP($A288,Sheet1!$B$5:$AZ$428,8,FALSE)</f>
        <v>626</v>
      </c>
      <c r="K288" s="12">
        <f>VLOOKUP($A288,Sheet1!$B$5:$AZ$428,9,FALSE)</f>
        <v>318</v>
      </c>
      <c r="L288" s="12">
        <f>VLOOKUP($A288,Sheet1!$B$5:$AZ$428,10,FALSE)</f>
        <v>8784</v>
      </c>
      <c r="M288" s="12">
        <f>VLOOKUP($A288,Sheet1!$B$5:$AZ$428,11,FALSE)</f>
        <v>7141</v>
      </c>
      <c r="N288" s="12">
        <f>VLOOKUP($A288,Sheet1!$B$5:$AZ$428,12,FALSE)</f>
        <v>152777</v>
      </c>
      <c r="O288" s="12">
        <f>VLOOKUP($A288,Sheet1!$B$5:$AZ$428,13,FALSE)</f>
        <v>447</v>
      </c>
      <c r="P288" s="12">
        <f>VLOOKUP($A288,Sheet1!$B$5:$AZ$428,14,FALSE)</f>
        <v>284</v>
      </c>
      <c r="Q288" s="12">
        <f>VLOOKUP($A288,Sheet1!$B$5:$AZ$428,15,FALSE)</f>
        <v>8610</v>
      </c>
      <c r="R288" s="12">
        <f>VLOOKUP($A288,Sheet1!$B$5:$AZ$428,16,FALSE)</f>
        <v>6745</v>
      </c>
      <c r="S288" s="12">
        <f>VLOOKUP($A288,Sheet1!$B$5:$AZ$428,17,FALSE)</f>
        <v>155005</v>
      </c>
      <c r="T288" s="12">
        <f>VLOOKUP($A288,Sheet1!$B$5:$AZ$428,18,FALSE)</f>
        <v>525</v>
      </c>
      <c r="U288" s="12">
        <f>VLOOKUP($A288,Sheet1!$B$5:$AZ$428,19,FALSE)</f>
        <v>234</v>
      </c>
      <c r="V288" s="12">
        <f>VLOOKUP($A288,Sheet1!$B$5:$AZ$428,20,FALSE)</f>
        <v>9324</v>
      </c>
      <c r="W288" s="12">
        <f>VLOOKUP($A288,Sheet1!$B$5:$AZ$428,21,FALSE)</f>
        <v>7148</v>
      </c>
      <c r="X288" s="12">
        <f>VLOOKUP($A288,Sheet1!$B$5:$AZ$428,22,FALSE)</f>
        <v>156790</v>
      </c>
      <c r="Y288" s="12">
        <f>VLOOKUP($A288,Sheet1!$B$5:$AZ$428,23,FALSE)</f>
        <v>561</v>
      </c>
      <c r="Z288" s="12">
        <f>VLOOKUP($A288,Sheet1!$B$5:$AZ$428,24,FALSE)</f>
        <v>251</v>
      </c>
      <c r="AA288" s="12">
        <f>VLOOKUP($A288,Sheet1!$B$5:$AZ$428,25,FALSE)</f>
        <v>8999</v>
      </c>
      <c r="AB288" s="12">
        <f>VLOOKUP($A288,Sheet1!$B$5:$AZ$428,26,FALSE)</f>
        <v>7164</v>
      </c>
      <c r="AC288" s="12">
        <f>VLOOKUP($A288,Sheet1!$B$5:$AZ$428,27,FALSE)</f>
        <v>158054</v>
      </c>
      <c r="AD288" s="12">
        <f>VLOOKUP($A288,Sheet1!$B$5:$AZ$428,28,FALSE)</f>
        <v>557</v>
      </c>
      <c r="AE288" s="12">
        <f>VLOOKUP($A288,Sheet1!$B$5:$AZ$428,29,FALSE)</f>
        <v>225</v>
      </c>
      <c r="AF288" s="12">
        <f>VLOOKUP($A288,Sheet1!$B$5:$AZ$428,30,FALSE)</f>
        <v>8546</v>
      </c>
      <c r="AG288" s="12">
        <f>VLOOKUP($A288,Sheet1!$B$5:$AZ$428,31,FALSE)</f>
        <v>7276</v>
      </c>
      <c r="AH288" s="12">
        <f>VLOOKUP($A288,Sheet1!$B$5:$AZ$428,32,FALSE)</f>
        <v>158941</v>
      </c>
      <c r="AI288" s="12">
        <f>VLOOKUP($A288,Sheet1!$B$5:$AZ$428,33,FALSE)</f>
        <v>497</v>
      </c>
      <c r="AJ288" s="12">
        <f>VLOOKUP($A288,Sheet1!$B$5:$AZ$428,34,FALSE)</f>
        <v>269</v>
      </c>
      <c r="AK288" s="12">
        <f>VLOOKUP($A288,Sheet1!$B$5:$AZ$428,35,FALSE)</f>
        <v>8733</v>
      </c>
      <c r="AL288" s="12">
        <f>VLOOKUP($A288,Sheet1!$B$5:$AZ$428,36,FALSE)</f>
        <v>7588</v>
      </c>
      <c r="AM288" s="12">
        <f>VLOOKUP($A288,Sheet1!$B$5:$AZ$428,37,FALSE)</f>
        <v>160175</v>
      </c>
      <c r="AN288" s="12">
        <f>VLOOKUP($A288,Sheet1!$B$5:$AZ$428,38,FALSE)</f>
        <v>627</v>
      </c>
      <c r="AO288" s="12">
        <f>VLOOKUP($A288,Sheet1!$B$5:$AZ$428,39,FALSE)</f>
        <v>285</v>
      </c>
      <c r="AP288" s="12">
        <f>VLOOKUP($A288,Sheet1!$B$5:$AZ$428,40,FALSE)</f>
        <v>9096</v>
      </c>
      <c r="AQ288" s="12">
        <f>VLOOKUP($A288,Sheet1!$B$5:$AZ$428,41,FALSE)</f>
        <v>7619</v>
      </c>
      <c r="AR288" s="12">
        <f>VLOOKUP($A288,Sheet1!$B$5:$AZ$428,42,FALSE)</f>
        <v>161475</v>
      </c>
      <c r="AS288" s="12">
        <f>VLOOKUP($A288,Sheet1!$B$5:$AZ$428,43,FALSE)</f>
        <v>521</v>
      </c>
      <c r="AT288" s="12">
        <f>VLOOKUP($A288,Sheet1!$B$5:$AZ$428,44,FALSE)</f>
        <v>267</v>
      </c>
      <c r="AU288" s="12">
        <f>VLOOKUP($A288,Sheet1!$B$5:$AZ$428,45,FALSE)</f>
        <v>9315</v>
      </c>
      <c r="AV288" s="12">
        <f>VLOOKUP($A288,Sheet1!$B$5:$AZ$428,46,FALSE)</f>
        <v>7873</v>
      </c>
      <c r="AW288" s="12">
        <f>VLOOKUP($A288,Sheet1!$B$5:$AZ$428,47,FALSE)</f>
        <v>162733</v>
      </c>
      <c r="AX288" s="12">
        <f>VLOOKUP($A288,Sheet1!$B$5:$AZ$428,48,FALSE)</f>
        <v>528</v>
      </c>
      <c r="AY288" s="12">
        <f>VLOOKUP($A288,Sheet1!$B$5:$AZ$428,49,FALSE)</f>
        <v>386</v>
      </c>
      <c r="AZ288" s="12">
        <f>VLOOKUP($A288,Sheet1!$B$5:$AZ$428,50,FALSE)</f>
        <v>8698</v>
      </c>
      <c r="BA288" s="12">
        <f>VLOOKUP($A288,Sheet1!$B$5:$AZ$428,51,FALSE)</f>
        <v>6890</v>
      </c>
      <c r="BB288" s="12">
        <f>VLOOKUP($A288,Sheet1!$B$5:$BB$428,BB$4,FALSE)</f>
        <v>0</v>
      </c>
      <c r="BC288" s="12">
        <f>VLOOKUP($A288,Sheet1!$B$5:$BB$428,BC$4,FALSE)</f>
        <v>0</v>
      </c>
      <c r="BD288" s="12" t="e">
        <f>VLOOKUP($A288,Sheet1!$B$5:$BB$428,BD$4,FALSE)</f>
        <v>#REF!</v>
      </c>
      <c r="BE288" s="12" t="e">
        <f>VLOOKUP($A288,Sheet1!$B$5:$BB$428,BE$4,FALSE)</f>
        <v>#REF!</v>
      </c>
      <c r="BF288" s="12" t="e">
        <f>VLOOKUP($A288,Sheet1!$B$5:$BB$428,BF$4,FALSE)</f>
        <v>#REF!</v>
      </c>
      <c r="BG288" s="12" t="e">
        <f>VLOOKUP($A288,Sheet1!$B$5:$BB$428,BG$4,FALSE)</f>
        <v>#REF!</v>
      </c>
      <c r="BH288" s="12" t="e">
        <f>VLOOKUP($A288,Sheet1!$B$5:$BB$428,BH$4,FALSE)</f>
        <v>#REF!</v>
      </c>
      <c r="BI288" s="12" t="e">
        <f>VLOOKUP($A288,Sheet1!$B$5:$BB$428,BI$4,FALSE)</f>
        <v>#REF!</v>
      </c>
      <c r="BJ288" s="12" t="e">
        <f>VLOOKUP($A288,Sheet1!$B$5:$BB$428,BJ$4,FALSE)</f>
        <v>#REF!</v>
      </c>
      <c r="BK288" s="12" t="e">
        <f>VLOOKUP($A288,Sheet1!$B$5:$BB$428,BK$4,FALSE)</f>
        <v>#REF!</v>
      </c>
      <c r="BL288" s="12" t="e">
        <f>VLOOKUP($A288,Sheet1!$B$5:$BB$428,BL$4,FALSE)</f>
        <v>#REF!</v>
      </c>
      <c r="BM288" s="12" t="e">
        <f>VLOOKUP($A288,Sheet1!$B$5:$BB$428,BM$4,FALSE)</f>
        <v>#REF!</v>
      </c>
      <c r="BN288" s="12" t="e">
        <f>VLOOKUP($A288,Sheet1!$B$5:$BB$428,BN$4,FALSE)</f>
        <v>#REF!</v>
      </c>
      <c r="BO288" s="12" t="e">
        <f>VLOOKUP($A288,Sheet1!$B$5:$BB$428,BO$4,FALSE)</f>
        <v>#REF!</v>
      </c>
      <c r="BP288" s="12" t="e">
        <f>VLOOKUP($A288,Sheet1!$B$5:$BB$428,BP$4,FALSE)</f>
        <v>#REF!</v>
      </c>
      <c r="BQ288" s="12" t="e">
        <f>VLOOKUP($A288,Sheet1!$B$5:$BB$428,BQ$4,FALSE)</f>
        <v>#REF!</v>
      </c>
      <c r="BR288" s="12" t="e">
        <f>VLOOKUP($A288,Sheet1!$B$5:$BB$428,BR$4,FALSE)</f>
        <v>#REF!</v>
      </c>
      <c r="BS288" s="12" t="e">
        <f>VLOOKUP($A288,Sheet1!$B$5:$BB$428,BS$4,FALSE)</f>
        <v>#REF!</v>
      </c>
      <c r="BT288" s="12" t="e">
        <f>VLOOKUP($A288,Sheet1!$B$5:$BB$428,BT$4,FALSE)</f>
        <v>#REF!</v>
      </c>
      <c r="BU288" s="12" t="e">
        <f>VLOOKUP($A288,Sheet1!$B$5:$BB$428,BU$4,FALSE)</f>
        <v>#REF!</v>
      </c>
    </row>
    <row r="289" spans="1:73" x14ac:dyDescent="0.3">
      <c r="A289" t="s">
        <v>757</v>
      </c>
      <c r="B289" t="str">
        <f>VLOOKUP(A289,classifications!A$3:C$336,3,FALSE)</f>
        <v>Predominantly Urban</v>
      </c>
      <c r="D289" s="12">
        <f>VLOOKUP($A289,Sheet1!$B$5:$AZ$428,2,FALSE)</f>
        <v>110727</v>
      </c>
      <c r="E289" s="12">
        <f>VLOOKUP($A289,Sheet1!$B$5:$AZ$428,3,FALSE)</f>
        <v>1993</v>
      </c>
      <c r="F289" s="12">
        <f>VLOOKUP($A289,Sheet1!$B$5:$AZ$428,4,FALSE)</f>
        <v>479</v>
      </c>
      <c r="G289" s="12">
        <f>VLOOKUP($A289,Sheet1!$B$5:$AZ$428,5,FALSE)</f>
        <v>7738</v>
      </c>
      <c r="H289" s="12">
        <f>VLOOKUP($A289,Sheet1!$B$5:$AZ$428,6,FALSE)</f>
        <v>7736</v>
      </c>
      <c r="I289" s="12">
        <f>VLOOKUP($A289,Sheet1!$B$5:$AZ$428,7,FALSE)</f>
        <v>111661</v>
      </c>
      <c r="J289" s="12">
        <f>VLOOKUP($A289,Sheet1!$B$5:$AZ$428,8,FALSE)</f>
        <v>1804</v>
      </c>
      <c r="K289" s="12">
        <f>VLOOKUP($A289,Sheet1!$B$5:$AZ$428,9,FALSE)</f>
        <v>1251</v>
      </c>
      <c r="L289" s="12">
        <f>VLOOKUP($A289,Sheet1!$B$5:$AZ$428,10,FALSE)</f>
        <v>8838</v>
      </c>
      <c r="M289" s="12">
        <f>VLOOKUP($A289,Sheet1!$B$5:$AZ$428,11,FALSE)</f>
        <v>8999</v>
      </c>
      <c r="N289" s="12">
        <f>VLOOKUP($A289,Sheet1!$B$5:$AZ$428,12,FALSE)</f>
        <v>113375</v>
      </c>
      <c r="O289" s="12">
        <f>VLOOKUP($A289,Sheet1!$B$5:$AZ$428,13,FALSE)</f>
        <v>1958</v>
      </c>
      <c r="P289" s="12">
        <f>VLOOKUP($A289,Sheet1!$B$5:$AZ$428,14,FALSE)</f>
        <v>914</v>
      </c>
      <c r="Q289" s="12">
        <f>VLOOKUP($A289,Sheet1!$B$5:$AZ$428,15,FALSE)</f>
        <v>8106</v>
      </c>
      <c r="R289" s="12">
        <f>VLOOKUP($A289,Sheet1!$B$5:$AZ$428,16,FALSE)</f>
        <v>7918</v>
      </c>
      <c r="S289" s="12">
        <f>VLOOKUP($A289,Sheet1!$B$5:$AZ$428,17,FALSE)</f>
        <v>115341</v>
      </c>
      <c r="T289" s="12">
        <f>VLOOKUP($A289,Sheet1!$B$5:$AZ$428,18,FALSE)</f>
        <v>2077</v>
      </c>
      <c r="U289" s="12">
        <f>VLOOKUP($A289,Sheet1!$B$5:$AZ$428,19,FALSE)</f>
        <v>515</v>
      </c>
      <c r="V289" s="12">
        <f>VLOOKUP($A289,Sheet1!$B$5:$AZ$428,20,FALSE)</f>
        <v>8619</v>
      </c>
      <c r="W289" s="12">
        <f>VLOOKUP($A289,Sheet1!$B$5:$AZ$428,21,FALSE)</f>
        <v>8669</v>
      </c>
      <c r="X289" s="12">
        <f>VLOOKUP($A289,Sheet1!$B$5:$AZ$428,22,FALSE)</f>
        <v>117784</v>
      </c>
      <c r="Y289" s="12">
        <f>VLOOKUP($A289,Sheet1!$B$5:$AZ$428,23,FALSE)</f>
        <v>2125</v>
      </c>
      <c r="Z289" s="12">
        <f>VLOOKUP($A289,Sheet1!$B$5:$AZ$428,24,FALSE)</f>
        <v>817</v>
      </c>
      <c r="AA289" s="12">
        <f>VLOOKUP($A289,Sheet1!$B$5:$AZ$428,25,FALSE)</f>
        <v>9266</v>
      </c>
      <c r="AB289" s="12">
        <f>VLOOKUP($A289,Sheet1!$B$5:$AZ$428,26,FALSE)</f>
        <v>8482</v>
      </c>
      <c r="AC289" s="12">
        <f>VLOOKUP($A289,Sheet1!$B$5:$AZ$428,27,FALSE)</f>
        <v>121007</v>
      </c>
      <c r="AD289" s="12">
        <f>VLOOKUP($A289,Sheet1!$B$5:$AZ$428,28,FALSE)</f>
        <v>2104</v>
      </c>
      <c r="AE289" s="12">
        <f>VLOOKUP($A289,Sheet1!$B$5:$AZ$428,29,FALSE)</f>
        <v>579</v>
      </c>
      <c r="AF289" s="12">
        <f>VLOOKUP($A289,Sheet1!$B$5:$AZ$428,30,FALSE)</f>
        <v>9693</v>
      </c>
      <c r="AG289" s="12">
        <f>VLOOKUP($A289,Sheet1!$B$5:$AZ$428,31,FALSE)</f>
        <v>8464</v>
      </c>
      <c r="AH289" s="12">
        <f>VLOOKUP($A289,Sheet1!$B$5:$AZ$428,32,FALSE)</f>
        <v>122274</v>
      </c>
      <c r="AI289" s="12">
        <f>VLOOKUP($A289,Sheet1!$B$5:$AZ$428,33,FALSE)</f>
        <v>1832</v>
      </c>
      <c r="AJ289" s="12">
        <f>VLOOKUP($A289,Sheet1!$B$5:$AZ$428,34,FALSE)</f>
        <v>1161</v>
      </c>
      <c r="AK289" s="12">
        <f>VLOOKUP($A289,Sheet1!$B$5:$AZ$428,35,FALSE)</f>
        <v>10423</v>
      </c>
      <c r="AL289" s="12">
        <f>VLOOKUP($A289,Sheet1!$B$5:$AZ$428,36,FALSE)</f>
        <v>10292</v>
      </c>
      <c r="AM289" s="12">
        <f>VLOOKUP($A289,Sheet1!$B$5:$AZ$428,37,FALSE)</f>
        <v>122746</v>
      </c>
      <c r="AN289" s="12">
        <f>VLOOKUP($A289,Sheet1!$B$5:$AZ$428,38,FALSE)</f>
        <v>2180</v>
      </c>
      <c r="AO289" s="12">
        <f>VLOOKUP($A289,Sheet1!$B$5:$AZ$428,39,FALSE)</f>
        <v>1266</v>
      </c>
      <c r="AP289" s="12">
        <f>VLOOKUP($A289,Sheet1!$B$5:$AZ$428,40,FALSE)</f>
        <v>9874</v>
      </c>
      <c r="AQ289" s="12">
        <f>VLOOKUP($A289,Sheet1!$B$5:$AZ$428,41,FALSE)</f>
        <v>10633</v>
      </c>
      <c r="AR289" s="12">
        <f>VLOOKUP($A289,Sheet1!$B$5:$AZ$428,42,FALSE)</f>
        <v>123043</v>
      </c>
      <c r="AS289" s="12">
        <f>VLOOKUP($A289,Sheet1!$B$5:$AZ$428,43,FALSE)</f>
        <v>2199</v>
      </c>
      <c r="AT289" s="12">
        <f>VLOOKUP($A289,Sheet1!$B$5:$AZ$428,44,FALSE)</f>
        <v>1151</v>
      </c>
      <c r="AU289" s="12">
        <f>VLOOKUP($A289,Sheet1!$B$5:$AZ$428,45,FALSE)</f>
        <v>9640</v>
      </c>
      <c r="AV289" s="12">
        <f>VLOOKUP($A289,Sheet1!$B$5:$AZ$428,46,FALSE)</f>
        <v>10772</v>
      </c>
      <c r="AW289" s="12">
        <f>VLOOKUP($A289,Sheet1!$B$5:$AZ$428,47,FALSE)</f>
        <v>123893</v>
      </c>
      <c r="AX289" s="12">
        <f>VLOOKUP($A289,Sheet1!$B$5:$AZ$428,48,FALSE)</f>
        <v>2488</v>
      </c>
      <c r="AY289" s="12">
        <f>VLOOKUP($A289,Sheet1!$B$5:$AZ$428,49,FALSE)</f>
        <v>1188</v>
      </c>
      <c r="AZ289" s="12">
        <f>VLOOKUP($A289,Sheet1!$B$5:$AZ$428,50,FALSE)</f>
        <v>8711</v>
      </c>
      <c r="BA289" s="12">
        <f>VLOOKUP($A289,Sheet1!$B$5:$AZ$428,51,FALSE)</f>
        <v>9324</v>
      </c>
      <c r="BB289" s="12">
        <f>VLOOKUP($A289,Sheet1!$B$5:$BB$428,BB$4,FALSE)</f>
        <v>0</v>
      </c>
      <c r="BC289" s="12">
        <f>VLOOKUP($A289,Sheet1!$B$5:$BB$428,BC$4,FALSE)</f>
        <v>0</v>
      </c>
      <c r="BD289" s="12" t="e">
        <f>VLOOKUP($A289,Sheet1!$B$5:$BB$428,BD$4,FALSE)</f>
        <v>#REF!</v>
      </c>
      <c r="BE289" s="12" t="e">
        <f>VLOOKUP($A289,Sheet1!$B$5:$BB$428,BE$4,FALSE)</f>
        <v>#REF!</v>
      </c>
      <c r="BF289" s="12" t="e">
        <f>VLOOKUP($A289,Sheet1!$B$5:$BB$428,BF$4,FALSE)</f>
        <v>#REF!</v>
      </c>
      <c r="BG289" s="12" t="e">
        <f>VLOOKUP($A289,Sheet1!$B$5:$BB$428,BG$4,FALSE)</f>
        <v>#REF!</v>
      </c>
      <c r="BH289" s="12" t="e">
        <f>VLOOKUP($A289,Sheet1!$B$5:$BB$428,BH$4,FALSE)</f>
        <v>#REF!</v>
      </c>
      <c r="BI289" s="12" t="e">
        <f>VLOOKUP($A289,Sheet1!$B$5:$BB$428,BI$4,FALSE)</f>
        <v>#REF!</v>
      </c>
      <c r="BJ289" s="12" t="e">
        <f>VLOOKUP($A289,Sheet1!$B$5:$BB$428,BJ$4,FALSE)</f>
        <v>#REF!</v>
      </c>
      <c r="BK289" s="12" t="e">
        <f>VLOOKUP($A289,Sheet1!$B$5:$BB$428,BK$4,FALSE)</f>
        <v>#REF!</v>
      </c>
      <c r="BL289" s="12" t="e">
        <f>VLOOKUP($A289,Sheet1!$B$5:$BB$428,BL$4,FALSE)</f>
        <v>#REF!</v>
      </c>
      <c r="BM289" s="12" t="e">
        <f>VLOOKUP($A289,Sheet1!$B$5:$BB$428,BM$4,FALSE)</f>
        <v>#REF!</v>
      </c>
      <c r="BN289" s="12" t="e">
        <f>VLOOKUP($A289,Sheet1!$B$5:$BB$428,BN$4,FALSE)</f>
        <v>#REF!</v>
      </c>
      <c r="BO289" s="12" t="e">
        <f>VLOOKUP($A289,Sheet1!$B$5:$BB$428,BO$4,FALSE)</f>
        <v>#REF!</v>
      </c>
      <c r="BP289" s="12" t="e">
        <f>VLOOKUP($A289,Sheet1!$B$5:$BB$428,BP$4,FALSE)</f>
        <v>#REF!</v>
      </c>
      <c r="BQ289" s="12" t="e">
        <f>VLOOKUP($A289,Sheet1!$B$5:$BB$428,BQ$4,FALSE)</f>
        <v>#REF!</v>
      </c>
      <c r="BR289" s="12" t="e">
        <f>VLOOKUP($A289,Sheet1!$B$5:$BB$428,BR$4,FALSE)</f>
        <v>#REF!</v>
      </c>
      <c r="BS289" s="12" t="e">
        <f>VLOOKUP($A289,Sheet1!$B$5:$BB$428,BS$4,FALSE)</f>
        <v>#REF!</v>
      </c>
      <c r="BT289" s="12" t="e">
        <f>VLOOKUP($A289,Sheet1!$B$5:$BB$428,BT$4,FALSE)</f>
        <v>#REF!</v>
      </c>
      <c r="BU289" s="12" t="e">
        <f>VLOOKUP($A289,Sheet1!$B$5:$BB$428,BU$4,FALSE)</f>
        <v>#REF!</v>
      </c>
    </row>
    <row r="290" spans="1:73" x14ac:dyDescent="0.3">
      <c r="A290" t="s">
        <v>759</v>
      </c>
      <c r="B290" t="str">
        <f>VLOOKUP(A290,classifications!A$3:C$336,3,FALSE)</f>
        <v>Urban with Significant Rural</v>
      </c>
      <c r="D290" s="12">
        <f>VLOOKUP($A290,Sheet1!$B$5:$AZ$428,2,FALSE)</f>
        <v>154148</v>
      </c>
      <c r="E290" s="12">
        <f>VLOOKUP($A290,Sheet1!$B$5:$AZ$428,3,FALSE)</f>
        <v>668</v>
      </c>
      <c r="F290" s="12">
        <f>VLOOKUP($A290,Sheet1!$B$5:$AZ$428,4,FALSE)</f>
        <v>1238</v>
      </c>
      <c r="G290" s="12">
        <f>VLOOKUP($A290,Sheet1!$B$5:$AZ$428,5,FALSE)</f>
        <v>7403</v>
      </c>
      <c r="H290" s="12">
        <f>VLOOKUP($A290,Sheet1!$B$5:$AZ$428,6,FALSE)</f>
        <v>7532</v>
      </c>
      <c r="I290" s="12">
        <f>VLOOKUP($A290,Sheet1!$B$5:$AZ$428,7,FALSE)</f>
        <v>154704</v>
      </c>
      <c r="J290" s="12">
        <f>VLOOKUP($A290,Sheet1!$B$5:$AZ$428,8,FALSE)</f>
        <v>658</v>
      </c>
      <c r="K290" s="12">
        <f>VLOOKUP($A290,Sheet1!$B$5:$AZ$428,9,FALSE)</f>
        <v>607</v>
      </c>
      <c r="L290" s="12">
        <f>VLOOKUP($A290,Sheet1!$B$5:$AZ$428,10,FALSE)</f>
        <v>7971</v>
      </c>
      <c r="M290" s="12">
        <f>VLOOKUP($A290,Sheet1!$B$5:$AZ$428,11,FALSE)</f>
        <v>8224</v>
      </c>
      <c r="N290" s="12">
        <f>VLOOKUP($A290,Sheet1!$B$5:$AZ$428,12,FALSE)</f>
        <v>156031</v>
      </c>
      <c r="O290" s="12">
        <f>VLOOKUP($A290,Sheet1!$B$5:$AZ$428,13,FALSE)</f>
        <v>597</v>
      </c>
      <c r="P290" s="12">
        <f>VLOOKUP($A290,Sheet1!$B$5:$AZ$428,14,FALSE)</f>
        <v>529</v>
      </c>
      <c r="Q290" s="12">
        <f>VLOOKUP($A290,Sheet1!$B$5:$AZ$428,15,FALSE)</f>
        <v>8056</v>
      </c>
      <c r="R290" s="12">
        <f>VLOOKUP($A290,Sheet1!$B$5:$AZ$428,16,FALSE)</f>
        <v>7556</v>
      </c>
      <c r="S290" s="12">
        <f>VLOOKUP($A290,Sheet1!$B$5:$AZ$428,17,FALSE)</f>
        <v>156633</v>
      </c>
      <c r="T290" s="12">
        <f>VLOOKUP($A290,Sheet1!$B$5:$AZ$428,18,FALSE)</f>
        <v>757</v>
      </c>
      <c r="U290" s="12">
        <f>VLOOKUP($A290,Sheet1!$B$5:$AZ$428,19,FALSE)</f>
        <v>466</v>
      </c>
      <c r="V290" s="12">
        <f>VLOOKUP($A290,Sheet1!$B$5:$AZ$428,20,FALSE)</f>
        <v>8150</v>
      </c>
      <c r="W290" s="12">
        <f>VLOOKUP($A290,Sheet1!$B$5:$AZ$428,21,FALSE)</f>
        <v>8518</v>
      </c>
      <c r="X290" s="12">
        <f>VLOOKUP($A290,Sheet1!$B$5:$AZ$428,22,FALSE)</f>
        <v>157460</v>
      </c>
      <c r="Y290" s="12">
        <f>VLOOKUP($A290,Sheet1!$B$5:$AZ$428,23,FALSE)</f>
        <v>885</v>
      </c>
      <c r="Z290" s="12">
        <f>VLOOKUP($A290,Sheet1!$B$5:$AZ$428,24,FALSE)</f>
        <v>501</v>
      </c>
      <c r="AA290" s="12">
        <f>VLOOKUP($A290,Sheet1!$B$5:$AZ$428,25,FALSE)</f>
        <v>8124</v>
      </c>
      <c r="AB290" s="12">
        <f>VLOOKUP($A290,Sheet1!$B$5:$AZ$428,26,FALSE)</f>
        <v>8194</v>
      </c>
      <c r="AC290" s="12">
        <f>VLOOKUP($A290,Sheet1!$B$5:$AZ$428,27,FALSE)</f>
        <v>158576</v>
      </c>
      <c r="AD290" s="12">
        <f>VLOOKUP($A290,Sheet1!$B$5:$AZ$428,28,FALSE)</f>
        <v>868</v>
      </c>
      <c r="AE290" s="12">
        <f>VLOOKUP($A290,Sheet1!$B$5:$AZ$428,29,FALSE)</f>
        <v>463</v>
      </c>
      <c r="AF290" s="12">
        <f>VLOOKUP($A290,Sheet1!$B$5:$AZ$428,30,FALSE)</f>
        <v>8242</v>
      </c>
      <c r="AG290" s="12">
        <f>VLOOKUP($A290,Sheet1!$B$5:$AZ$428,31,FALSE)</f>
        <v>8144</v>
      </c>
      <c r="AH290" s="12">
        <f>VLOOKUP($A290,Sheet1!$B$5:$AZ$428,32,FALSE)</f>
        <v>158473</v>
      </c>
      <c r="AI290" s="12">
        <f>VLOOKUP($A290,Sheet1!$B$5:$AZ$428,33,FALSE)</f>
        <v>777</v>
      </c>
      <c r="AJ290" s="12">
        <f>VLOOKUP($A290,Sheet1!$B$5:$AZ$428,34,FALSE)</f>
        <v>583</v>
      </c>
      <c r="AK290" s="12">
        <f>VLOOKUP($A290,Sheet1!$B$5:$AZ$428,35,FALSE)</f>
        <v>8218</v>
      </c>
      <c r="AL290" s="12">
        <f>VLOOKUP($A290,Sheet1!$B$5:$AZ$428,36,FALSE)</f>
        <v>8973</v>
      </c>
      <c r="AM290" s="12">
        <f>VLOOKUP($A290,Sheet1!$B$5:$AZ$428,37,FALSE)</f>
        <v>158527</v>
      </c>
      <c r="AN290" s="12">
        <f>VLOOKUP($A290,Sheet1!$B$5:$AZ$428,38,FALSE)</f>
        <v>836</v>
      </c>
      <c r="AO290" s="12">
        <f>VLOOKUP($A290,Sheet1!$B$5:$AZ$428,39,FALSE)</f>
        <v>749</v>
      </c>
      <c r="AP290" s="12">
        <f>VLOOKUP($A290,Sheet1!$B$5:$AZ$428,40,FALSE)</f>
        <v>8230</v>
      </c>
      <c r="AQ290" s="12">
        <f>VLOOKUP($A290,Sheet1!$B$5:$AZ$428,41,FALSE)</f>
        <v>8773</v>
      </c>
      <c r="AR290" s="12">
        <f>VLOOKUP($A290,Sheet1!$B$5:$AZ$428,42,FALSE)</f>
        <v>158450</v>
      </c>
      <c r="AS290" s="12">
        <f>VLOOKUP($A290,Sheet1!$B$5:$AZ$428,43,FALSE)</f>
        <v>770</v>
      </c>
      <c r="AT290" s="12">
        <f>VLOOKUP($A290,Sheet1!$B$5:$AZ$428,44,FALSE)</f>
        <v>742</v>
      </c>
      <c r="AU290" s="12">
        <f>VLOOKUP($A290,Sheet1!$B$5:$AZ$428,45,FALSE)</f>
        <v>8421</v>
      </c>
      <c r="AV290" s="12">
        <f>VLOOKUP($A290,Sheet1!$B$5:$AZ$428,46,FALSE)</f>
        <v>8923</v>
      </c>
      <c r="AW290" s="12">
        <f>VLOOKUP($A290,Sheet1!$B$5:$AZ$428,47,FALSE)</f>
        <v>158465</v>
      </c>
      <c r="AX290" s="12">
        <f>VLOOKUP($A290,Sheet1!$B$5:$AZ$428,48,FALSE)</f>
        <v>734</v>
      </c>
      <c r="AY290" s="12">
        <f>VLOOKUP($A290,Sheet1!$B$5:$AZ$428,49,FALSE)</f>
        <v>878</v>
      </c>
      <c r="AZ290" s="12">
        <f>VLOOKUP($A290,Sheet1!$B$5:$AZ$428,50,FALSE)</f>
        <v>7285</v>
      </c>
      <c r="BA290" s="12">
        <f>VLOOKUP($A290,Sheet1!$B$5:$AZ$428,51,FALSE)</f>
        <v>7365</v>
      </c>
      <c r="BB290" s="12">
        <f>VLOOKUP($A290,Sheet1!$B$5:$BB$428,BB$4,FALSE)</f>
        <v>0</v>
      </c>
      <c r="BC290" s="12">
        <f>VLOOKUP($A290,Sheet1!$B$5:$BB$428,BC$4,FALSE)</f>
        <v>0</v>
      </c>
      <c r="BD290" s="12" t="e">
        <f>VLOOKUP($A290,Sheet1!$B$5:$BB$428,BD$4,FALSE)</f>
        <v>#REF!</v>
      </c>
      <c r="BE290" s="12" t="e">
        <f>VLOOKUP($A290,Sheet1!$B$5:$BB$428,BE$4,FALSE)</f>
        <v>#REF!</v>
      </c>
      <c r="BF290" s="12" t="e">
        <f>VLOOKUP($A290,Sheet1!$B$5:$BB$428,BF$4,FALSE)</f>
        <v>#REF!</v>
      </c>
      <c r="BG290" s="12" t="e">
        <f>VLOOKUP($A290,Sheet1!$B$5:$BB$428,BG$4,FALSE)</f>
        <v>#REF!</v>
      </c>
      <c r="BH290" s="12" t="e">
        <f>VLOOKUP($A290,Sheet1!$B$5:$BB$428,BH$4,FALSE)</f>
        <v>#REF!</v>
      </c>
      <c r="BI290" s="12" t="e">
        <f>VLOOKUP($A290,Sheet1!$B$5:$BB$428,BI$4,FALSE)</f>
        <v>#REF!</v>
      </c>
      <c r="BJ290" s="12" t="e">
        <f>VLOOKUP($A290,Sheet1!$B$5:$BB$428,BJ$4,FALSE)</f>
        <v>#REF!</v>
      </c>
      <c r="BK290" s="12" t="e">
        <f>VLOOKUP($A290,Sheet1!$B$5:$BB$428,BK$4,FALSE)</f>
        <v>#REF!</v>
      </c>
      <c r="BL290" s="12" t="e">
        <f>VLOOKUP($A290,Sheet1!$B$5:$BB$428,BL$4,FALSE)</f>
        <v>#REF!</v>
      </c>
      <c r="BM290" s="12" t="e">
        <f>VLOOKUP($A290,Sheet1!$B$5:$BB$428,BM$4,FALSE)</f>
        <v>#REF!</v>
      </c>
      <c r="BN290" s="12" t="e">
        <f>VLOOKUP($A290,Sheet1!$B$5:$BB$428,BN$4,FALSE)</f>
        <v>#REF!</v>
      </c>
      <c r="BO290" s="12" t="e">
        <f>VLOOKUP($A290,Sheet1!$B$5:$BB$428,BO$4,FALSE)</f>
        <v>#REF!</v>
      </c>
      <c r="BP290" s="12" t="e">
        <f>VLOOKUP($A290,Sheet1!$B$5:$BB$428,BP$4,FALSE)</f>
        <v>#REF!</v>
      </c>
      <c r="BQ290" s="12" t="e">
        <f>VLOOKUP($A290,Sheet1!$B$5:$BB$428,BQ$4,FALSE)</f>
        <v>#REF!</v>
      </c>
      <c r="BR290" s="12" t="e">
        <f>VLOOKUP($A290,Sheet1!$B$5:$BB$428,BR$4,FALSE)</f>
        <v>#REF!</v>
      </c>
      <c r="BS290" s="12" t="e">
        <f>VLOOKUP($A290,Sheet1!$B$5:$BB$428,BS$4,FALSE)</f>
        <v>#REF!</v>
      </c>
      <c r="BT290" s="12" t="e">
        <f>VLOOKUP($A290,Sheet1!$B$5:$BB$428,BT$4,FALSE)</f>
        <v>#REF!</v>
      </c>
      <c r="BU290" s="12" t="e">
        <f>VLOOKUP($A290,Sheet1!$B$5:$BB$428,BU$4,FALSE)</f>
        <v>#REF!</v>
      </c>
    </row>
    <row r="291" spans="1:73" x14ac:dyDescent="0.3">
      <c r="A291" t="s">
        <v>761</v>
      </c>
      <c r="B291" t="str">
        <f>VLOOKUP(A291,classifications!A$3:C$336,3,FALSE)</f>
        <v>Predominantly Rural</v>
      </c>
      <c r="D291" s="12">
        <f>VLOOKUP($A291,Sheet1!$B$5:$AZ$428,2,FALSE)</f>
        <v>53655</v>
      </c>
      <c r="E291" s="12">
        <f>VLOOKUP($A291,Sheet1!$B$5:$AZ$428,3,FALSE)</f>
        <v>163</v>
      </c>
      <c r="F291" s="12">
        <f>VLOOKUP($A291,Sheet1!$B$5:$AZ$428,4,FALSE)</f>
        <v>125</v>
      </c>
      <c r="G291" s="12">
        <f>VLOOKUP($A291,Sheet1!$B$5:$AZ$428,5,FALSE)</f>
        <v>3363</v>
      </c>
      <c r="H291" s="12">
        <f>VLOOKUP($A291,Sheet1!$B$5:$AZ$428,6,FALSE)</f>
        <v>2688</v>
      </c>
      <c r="I291" s="12">
        <f>VLOOKUP($A291,Sheet1!$B$5:$AZ$428,7,FALSE)</f>
        <v>53886</v>
      </c>
      <c r="J291" s="12">
        <f>VLOOKUP($A291,Sheet1!$B$5:$AZ$428,8,FALSE)</f>
        <v>166</v>
      </c>
      <c r="K291" s="12">
        <f>VLOOKUP($A291,Sheet1!$B$5:$AZ$428,9,FALSE)</f>
        <v>92</v>
      </c>
      <c r="L291" s="12">
        <f>VLOOKUP($A291,Sheet1!$B$5:$AZ$428,10,FALSE)</f>
        <v>3301</v>
      </c>
      <c r="M291" s="12">
        <f>VLOOKUP($A291,Sheet1!$B$5:$AZ$428,11,FALSE)</f>
        <v>3127</v>
      </c>
      <c r="N291" s="12">
        <f>VLOOKUP($A291,Sheet1!$B$5:$AZ$428,12,FALSE)</f>
        <v>53982</v>
      </c>
      <c r="O291" s="12">
        <f>VLOOKUP($A291,Sheet1!$B$5:$AZ$428,13,FALSE)</f>
        <v>138</v>
      </c>
      <c r="P291" s="12">
        <f>VLOOKUP($A291,Sheet1!$B$5:$AZ$428,14,FALSE)</f>
        <v>98</v>
      </c>
      <c r="Q291" s="12">
        <f>VLOOKUP($A291,Sheet1!$B$5:$AZ$428,15,FALSE)</f>
        <v>3072</v>
      </c>
      <c r="R291" s="12">
        <f>VLOOKUP($A291,Sheet1!$B$5:$AZ$428,16,FALSE)</f>
        <v>2888</v>
      </c>
      <c r="S291" s="12">
        <f>VLOOKUP($A291,Sheet1!$B$5:$AZ$428,17,FALSE)</f>
        <v>54343</v>
      </c>
      <c r="T291" s="12">
        <f>VLOOKUP($A291,Sheet1!$B$5:$AZ$428,18,FALSE)</f>
        <v>186</v>
      </c>
      <c r="U291" s="12">
        <f>VLOOKUP($A291,Sheet1!$B$5:$AZ$428,19,FALSE)</f>
        <v>83</v>
      </c>
      <c r="V291" s="12">
        <f>VLOOKUP($A291,Sheet1!$B$5:$AZ$428,20,FALSE)</f>
        <v>3462</v>
      </c>
      <c r="W291" s="12">
        <f>VLOOKUP($A291,Sheet1!$B$5:$AZ$428,21,FALSE)</f>
        <v>3116</v>
      </c>
      <c r="X291" s="12">
        <f>VLOOKUP($A291,Sheet1!$B$5:$AZ$428,22,FALSE)</f>
        <v>54502</v>
      </c>
      <c r="Y291" s="12">
        <f>VLOOKUP($A291,Sheet1!$B$5:$AZ$428,23,FALSE)</f>
        <v>188</v>
      </c>
      <c r="Z291" s="12">
        <f>VLOOKUP($A291,Sheet1!$B$5:$AZ$428,24,FALSE)</f>
        <v>73</v>
      </c>
      <c r="AA291" s="12">
        <f>VLOOKUP($A291,Sheet1!$B$5:$AZ$428,25,FALSE)</f>
        <v>3289</v>
      </c>
      <c r="AB291" s="12">
        <f>VLOOKUP($A291,Sheet1!$B$5:$AZ$428,26,FALSE)</f>
        <v>3095</v>
      </c>
      <c r="AC291" s="12">
        <f>VLOOKUP($A291,Sheet1!$B$5:$AZ$428,27,FALSE)</f>
        <v>54742</v>
      </c>
      <c r="AD291" s="12">
        <f>VLOOKUP($A291,Sheet1!$B$5:$AZ$428,28,FALSE)</f>
        <v>202</v>
      </c>
      <c r="AE291" s="12">
        <f>VLOOKUP($A291,Sheet1!$B$5:$AZ$428,29,FALSE)</f>
        <v>113</v>
      </c>
      <c r="AF291" s="12">
        <f>VLOOKUP($A291,Sheet1!$B$5:$AZ$428,30,FALSE)</f>
        <v>3308</v>
      </c>
      <c r="AG291" s="12">
        <f>VLOOKUP($A291,Sheet1!$B$5:$AZ$428,31,FALSE)</f>
        <v>2973</v>
      </c>
      <c r="AH291" s="12">
        <f>VLOOKUP($A291,Sheet1!$B$5:$AZ$428,32,FALSE)</f>
        <v>55329</v>
      </c>
      <c r="AI291" s="12">
        <f>VLOOKUP($A291,Sheet1!$B$5:$AZ$428,33,FALSE)</f>
        <v>195</v>
      </c>
      <c r="AJ291" s="12">
        <f>VLOOKUP($A291,Sheet1!$B$5:$AZ$428,34,FALSE)</f>
        <v>109</v>
      </c>
      <c r="AK291" s="12">
        <f>VLOOKUP($A291,Sheet1!$B$5:$AZ$428,35,FALSE)</f>
        <v>3815</v>
      </c>
      <c r="AL291" s="12">
        <f>VLOOKUP($A291,Sheet1!$B$5:$AZ$428,36,FALSE)</f>
        <v>3178</v>
      </c>
      <c r="AM291" s="12">
        <f>VLOOKUP($A291,Sheet1!$B$5:$AZ$428,37,FALSE)</f>
        <v>55528</v>
      </c>
      <c r="AN291" s="12">
        <f>VLOOKUP($A291,Sheet1!$B$5:$AZ$428,38,FALSE)</f>
        <v>268</v>
      </c>
      <c r="AO291" s="12">
        <f>VLOOKUP($A291,Sheet1!$B$5:$AZ$428,39,FALSE)</f>
        <v>68</v>
      </c>
      <c r="AP291" s="12">
        <f>VLOOKUP($A291,Sheet1!$B$5:$AZ$428,40,FALSE)</f>
        <v>3680</v>
      </c>
      <c r="AQ291" s="12">
        <f>VLOOKUP($A291,Sheet1!$B$5:$AZ$428,41,FALSE)</f>
        <v>3391</v>
      </c>
      <c r="AR291" s="12">
        <f>VLOOKUP($A291,Sheet1!$B$5:$AZ$428,42,FALSE)</f>
        <v>55796</v>
      </c>
      <c r="AS291" s="12">
        <f>VLOOKUP($A291,Sheet1!$B$5:$AZ$428,43,FALSE)</f>
        <v>217</v>
      </c>
      <c r="AT291" s="12">
        <f>VLOOKUP($A291,Sheet1!$B$5:$AZ$428,44,FALSE)</f>
        <v>110</v>
      </c>
      <c r="AU291" s="12">
        <f>VLOOKUP($A291,Sheet1!$B$5:$AZ$428,45,FALSE)</f>
        <v>3667</v>
      </c>
      <c r="AV291" s="12">
        <f>VLOOKUP($A291,Sheet1!$B$5:$AZ$428,46,FALSE)</f>
        <v>3239</v>
      </c>
      <c r="AW291" s="12">
        <f>VLOOKUP($A291,Sheet1!$B$5:$AZ$428,47,FALSE)</f>
        <v>56139</v>
      </c>
      <c r="AX291" s="12">
        <f>VLOOKUP($A291,Sheet1!$B$5:$AZ$428,48,FALSE)</f>
        <v>205</v>
      </c>
      <c r="AY291" s="12">
        <f>VLOOKUP($A291,Sheet1!$B$5:$AZ$428,49,FALSE)</f>
        <v>83</v>
      </c>
      <c r="AZ291" s="12">
        <f>VLOOKUP($A291,Sheet1!$B$5:$AZ$428,50,FALSE)</f>
        <v>3261</v>
      </c>
      <c r="BA291" s="12">
        <f>VLOOKUP($A291,Sheet1!$B$5:$AZ$428,51,FALSE)</f>
        <v>2720</v>
      </c>
      <c r="BB291" s="12">
        <f>VLOOKUP($A291,Sheet1!$B$5:$BB$428,BB$4,FALSE)</f>
        <v>0</v>
      </c>
      <c r="BC291" s="12">
        <f>VLOOKUP($A291,Sheet1!$B$5:$BB$428,BC$4,FALSE)</f>
        <v>0</v>
      </c>
      <c r="BD291" s="12" t="e">
        <f>VLOOKUP($A291,Sheet1!$B$5:$BB$428,BD$4,FALSE)</f>
        <v>#REF!</v>
      </c>
      <c r="BE291" s="12" t="e">
        <f>VLOOKUP($A291,Sheet1!$B$5:$BB$428,BE$4,FALSE)</f>
        <v>#REF!</v>
      </c>
      <c r="BF291" s="12" t="e">
        <f>VLOOKUP($A291,Sheet1!$B$5:$BB$428,BF$4,FALSE)</f>
        <v>#REF!</v>
      </c>
      <c r="BG291" s="12" t="e">
        <f>VLOOKUP($A291,Sheet1!$B$5:$BB$428,BG$4,FALSE)</f>
        <v>#REF!</v>
      </c>
      <c r="BH291" s="12" t="e">
        <f>VLOOKUP($A291,Sheet1!$B$5:$BB$428,BH$4,FALSE)</f>
        <v>#REF!</v>
      </c>
      <c r="BI291" s="12" t="e">
        <f>VLOOKUP($A291,Sheet1!$B$5:$BB$428,BI$4,FALSE)</f>
        <v>#REF!</v>
      </c>
      <c r="BJ291" s="12" t="e">
        <f>VLOOKUP($A291,Sheet1!$B$5:$BB$428,BJ$4,FALSE)</f>
        <v>#REF!</v>
      </c>
      <c r="BK291" s="12" t="e">
        <f>VLOOKUP($A291,Sheet1!$B$5:$BB$428,BK$4,FALSE)</f>
        <v>#REF!</v>
      </c>
      <c r="BL291" s="12" t="e">
        <f>VLOOKUP($A291,Sheet1!$B$5:$BB$428,BL$4,FALSE)</f>
        <v>#REF!</v>
      </c>
      <c r="BM291" s="12" t="e">
        <f>VLOOKUP($A291,Sheet1!$B$5:$BB$428,BM$4,FALSE)</f>
        <v>#REF!</v>
      </c>
      <c r="BN291" s="12" t="e">
        <f>VLOOKUP($A291,Sheet1!$B$5:$BB$428,BN$4,FALSE)</f>
        <v>#REF!</v>
      </c>
      <c r="BO291" s="12" t="e">
        <f>VLOOKUP($A291,Sheet1!$B$5:$BB$428,BO$4,FALSE)</f>
        <v>#REF!</v>
      </c>
      <c r="BP291" s="12" t="e">
        <f>VLOOKUP($A291,Sheet1!$B$5:$BB$428,BP$4,FALSE)</f>
        <v>#REF!</v>
      </c>
      <c r="BQ291" s="12" t="e">
        <f>VLOOKUP($A291,Sheet1!$B$5:$BB$428,BQ$4,FALSE)</f>
        <v>#REF!</v>
      </c>
      <c r="BR291" s="12" t="e">
        <f>VLOOKUP($A291,Sheet1!$B$5:$BB$428,BR$4,FALSE)</f>
        <v>#REF!</v>
      </c>
      <c r="BS291" s="12" t="e">
        <f>VLOOKUP($A291,Sheet1!$B$5:$BB$428,BS$4,FALSE)</f>
        <v>#REF!</v>
      </c>
      <c r="BT291" s="12" t="e">
        <f>VLOOKUP($A291,Sheet1!$B$5:$BB$428,BT$4,FALSE)</f>
        <v>#REF!</v>
      </c>
      <c r="BU291" s="12" t="e">
        <f>VLOOKUP($A291,Sheet1!$B$5:$BB$428,BU$4,FALSE)</f>
        <v>#REF!</v>
      </c>
    </row>
    <row r="292" spans="1:73" x14ac:dyDescent="0.3">
      <c r="A292" t="s">
        <v>766</v>
      </c>
      <c r="B292" t="str">
        <f>VLOOKUP(A292,classifications!A$3:C$336,3,FALSE)</f>
        <v>Urban with Significant Rural</v>
      </c>
      <c r="D292" s="12">
        <f>VLOOKUP($A292,Sheet1!$B$5:$AZ$428,2,FALSE)</f>
        <v>110617</v>
      </c>
      <c r="E292" s="12">
        <f>VLOOKUP($A292,Sheet1!$B$5:$AZ$428,3,FALSE)</f>
        <v>492</v>
      </c>
      <c r="F292" s="12">
        <f>VLOOKUP($A292,Sheet1!$B$5:$AZ$428,4,FALSE)</f>
        <v>179</v>
      </c>
      <c r="G292" s="12">
        <f>VLOOKUP($A292,Sheet1!$B$5:$AZ$428,5,FALSE)</f>
        <v>4421</v>
      </c>
      <c r="H292" s="12">
        <f>VLOOKUP($A292,Sheet1!$B$5:$AZ$428,6,FALSE)</f>
        <v>4663</v>
      </c>
      <c r="I292" s="12">
        <f>VLOOKUP($A292,Sheet1!$B$5:$AZ$428,7,FALSE)</f>
        <v>110911</v>
      </c>
      <c r="J292" s="12">
        <f>VLOOKUP($A292,Sheet1!$B$5:$AZ$428,8,FALSE)</f>
        <v>442</v>
      </c>
      <c r="K292" s="12">
        <f>VLOOKUP($A292,Sheet1!$B$5:$AZ$428,9,FALSE)</f>
        <v>236</v>
      </c>
      <c r="L292" s="12">
        <f>VLOOKUP($A292,Sheet1!$B$5:$AZ$428,10,FALSE)</f>
        <v>5051</v>
      </c>
      <c r="M292" s="12">
        <f>VLOOKUP($A292,Sheet1!$B$5:$AZ$428,11,FALSE)</f>
        <v>5055</v>
      </c>
      <c r="N292" s="12">
        <f>VLOOKUP($A292,Sheet1!$B$5:$AZ$428,12,FALSE)</f>
        <v>111216</v>
      </c>
      <c r="O292" s="12">
        <f>VLOOKUP($A292,Sheet1!$B$5:$AZ$428,13,FALSE)</f>
        <v>416</v>
      </c>
      <c r="P292" s="12">
        <f>VLOOKUP($A292,Sheet1!$B$5:$AZ$428,14,FALSE)</f>
        <v>261</v>
      </c>
      <c r="Q292" s="12">
        <f>VLOOKUP($A292,Sheet1!$B$5:$AZ$428,15,FALSE)</f>
        <v>5209</v>
      </c>
      <c r="R292" s="12">
        <f>VLOOKUP($A292,Sheet1!$B$5:$AZ$428,16,FALSE)</f>
        <v>5091</v>
      </c>
      <c r="S292" s="12">
        <f>VLOOKUP($A292,Sheet1!$B$5:$AZ$428,17,FALSE)</f>
        <v>111845</v>
      </c>
      <c r="T292" s="12">
        <f>VLOOKUP($A292,Sheet1!$B$5:$AZ$428,18,FALSE)</f>
        <v>492</v>
      </c>
      <c r="U292" s="12">
        <f>VLOOKUP($A292,Sheet1!$B$5:$AZ$428,19,FALSE)</f>
        <v>274</v>
      </c>
      <c r="V292" s="12">
        <f>VLOOKUP($A292,Sheet1!$B$5:$AZ$428,20,FALSE)</f>
        <v>5694</v>
      </c>
      <c r="W292" s="12">
        <f>VLOOKUP($A292,Sheet1!$B$5:$AZ$428,21,FALSE)</f>
        <v>5267</v>
      </c>
      <c r="X292" s="12">
        <f>VLOOKUP($A292,Sheet1!$B$5:$AZ$428,22,FALSE)</f>
        <v>112482</v>
      </c>
      <c r="Y292" s="12">
        <f>VLOOKUP($A292,Sheet1!$B$5:$AZ$428,23,FALSE)</f>
        <v>468</v>
      </c>
      <c r="Z292" s="12">
        <f>VLOOKUP($A292,Sheet1!$B$5:$AZ$428,24,FALSE)</f>
        <v>274</v>
      </c>
      <c r="AA292" s="12">
        <f>VLOOKUP($A292,Sheet1!$B$5:$AZ$428,25,FALSE)</f>
        <v>5812</v>
      </c>
      <c r="AB292" s="12">
        <f>VLOOKUP($A292,Sheet1!$B$5:$AZ$428,26,FALSE)</f>
        <v>5374</v>
      </c>
      <c r="AC292" s="12">
        <f>VLOOKUP($A292,Sheet1!$B$5:$AZ$428,27,FALSE)</f>
        <v>113061</v>
      </c>
      <c r="AD292" s="12">
        <f>VLOOKUP($A292,Sheet1!$B$5:$AZ$428,28,FALSE)</f>
        <v>509</v>
      </c>
      <c r="AE292" s="12">
        <f>VLOOKUP($A292,Sheet1!$B$5:$AZ$428,29,FALSE)</f>
        <v>264</v>
      </c>
      <c r="AF292" s="12">
        <f>VLOOKUP($A292,Sheet1!$B$5:$AZ$428,30,FALSE)</f>
        <v>6027</v>
      </c>
      <c r="AG292" s="12">
        <f>VLOOKUP($A292,Sheet1!$B$5:$AZ$428,31,FALSE)</f>
        <v>5468</v>
      </c>
      <c r="AH292" s="12">
        <f>VLOOKUP($A292,Sheet1!$B$5:$AZ$428,32,FALSE)</f>
        <v>113881</v>
      </c>
      <c r="AI292" s="12">
        <f>VLOOKUP($A292,Sheet1!$B$5:$AZ$428,33,FALSE)</f>
        <v>495</v>
      </c>
      <c r="AJ292" s="12">
        <f>VLOOKUP($A292,Sheet1!$B$5:$AZ$428,34,FALSE)</f>
        <v>368</v>
      </c>
      <c r="AK292" s="12">
        <f>VLOOKUP($A292,Sheet1!$B$5:$AZ$428,35,FALSE)</f>
        <v>7152</v>
      </c>
      <c r="AL292" s="12">
        <f>VLOOKUP($A292,Sheet1!$B$5:$AZ$428,36,FALSE)</f>
        <v>6254</v>
      </c>
      <c r="AM292" s="12">
        <f>VLOOKUP($A292,Sheet1!$B$5:$AZ$428,37,FALSE)</f>
        <v>113949</v>
      </c>
      <c r="AN292" s="12">
        <f>VLOOKUP($A292,Sheet1!$B$5:$AZ$428,38,FALSE)</f>
        <v>575</v>
      </c>
      <c r="AO292" s="12">
        <f>VLOOKUP($A292,Sheet1!$B$5:$AZ$428,39,FALSE)</f>
        <v>284</v>
      </c>
      <c r="AP292" s="12">
        <f>VLOOKUP($A292,Sheet1!$B$5:$AZ$428,40,FALSE)</f>
        <v>6794</v>
      </c>
      <c r="AQ292" s="12">
        <f>VLOOKUP($A292,Sheet1!$B$5:$AZ$428,41,FALSE)</f>
        <v>6704</v>
      </c>
      <c r="AR292" s="12">
        <f>VLOOKUP($A292,Sheet1!$B$5:$AZ$428,42,FALSE)</f>
        <v>114306</v>
      </c>
      <c r="AS292" s="12">
        <f>VLOOKUP($A292,Sheet1!$B$5:$AZ$428,43,FALSE)</f>
        <v>459</v>
      </c>
      <c r="AT292" s="12">
        <f>VLOOKUP($A292,Sheet1!$B$5:$AZ$428,44,FALSE)</f>
        <v>198</v>
      </c>
      <c r="AU292" s="12">
        <f>VLOOKUP($A292,Sheet1!$B$5:$AZ$428,45,FALSE)</f>
        <v>7233</v>
      </c>
      <c r="AV292" s="12">
        <f>VLOOKUP($A292,Sheet1!$B$5:$AZ$428,46,FALSE)</f>
        <v>7000</v>
      </c>
      <c r="AW292" s="12">
        <f>VLOOKUP($A292,Sheet1!$B$5:$AZ$428,47,FALSE)</f>
        <v>114496</v>
      </c>
      <c r="AX292" s="12">
        <f>VLOOKUP($A292,Sheet1!$B$5:$AZ$428,48,FALSE)</f>
        <v>448</v>
      </c>
      <c r="AY292" s="12">
        <f>VLOOKUP($A292,Sheet1!$B$5:$AZ$428,49,FALSE)</f>
        <v>202</v>
      </c>
      <c r="AZ292" s="12">
        <f>VLOOKUP($A292,Sheet1!$B$5:$AZ$428,50,FALSE)</f>
        <v>6851</v>
      </c>
      <c r="BA292" s="12">
        <f>VLOOKUP($A292,Sheet1!$B$5:$AZ$428,51,FALSE)</f>
        <v>6493</v>
      </c>
      <c r="BB292" s="12">
        <f>VLOOKUP($A292,Sheet1!$B$5:$BB$428,BB$4,FALSE)</f>
        <v>0</v>
      </c>
      <c r="BC292" s="12">
        <f>VLOOKUP($A292,Sheet1!$B$5:$BB$428,BC$4,FALSE)</f>
        <v>0</v>
      </c>
      <c r="BD292" s="12" t="e">
        <f>VLOOKUP($A292,Sheet1!$B$5:$BB$428,BD$4,FALSE)</f>
        <v>#REF!</v>
      </c>
      <c r="BE292" s="12" t="e">
        <f>VLOOKUP($A292,Sheet1!$B$5:$BB$428,BE$4,FALSE)</f>
        <v>#REF!</v>
      </c>
      <c r="BF292" s="12" t="e">
        <f>VLOOKUP($A292,Sheet1!$B$5:$BB$428,BF$4,FALSE)</f>
        <v>#REF!</v>
      </c>
      <c r="BG292" s="12" t="e">
        <f>VLOOKUP($A292,Sheet1!$B$5:$BB$428,BG$4,FALSE)</f>
        <v>#REF!</v>
      </c>
      <c r="BH292" s="12" t="e">
        <f>VLOOKUP($A292,Sheet1!$B$5:$BB$428,BH$4,FALSE)</f>
        <v>#REF!</v>
      </c>
      <c r="BI292" s="12" t="e">
        <f>VLOOKUP($A292,Sheet1!$B$5:$BB$428,BI$4,FALSE)</f>
        <v>#REF!</v>
      </c>
      <c r="BJ292" s="12" t="e">
        <f>VLOOKUP($A292,Sheet1!$B$5:$BB$428,BJ$4,FALSE)</f>
        <v>#REF!</v>
      </c>
      <c r="BK292" s="12" t="e">
        <f>VLOOKUP($A292,Sheet1!$B$5:$BB$428,BK$4,FALSE)</f>
        <v>#REF!</v>
      </c>
      <c r="BL292" s="12" t="e">
        <f>VLOOKUP($A292,Sheet1!$B$5:$BB$428,BL$4,FALSE)</f>
        <v>#REF!</v>
      </c>
      <c r="BM292" s="12" t="e">
        <f>VLOOKUP($A292,Sheet1!$B$5:$BB$428,BM$4,FALSE)</f>
        <v>#REF!</v>
      </c>
      <c r="BN292" s="12" t="e">
        <f>VLOOKUP($A292,Sheet1!$B$5:$BB$428,BN$4,FALSE)</f>
        <v>#REF!</v>
      </c>
      <c r="BO292" s="12" t="e">
        <f>VLOOKUP($A292,Sheet1!$B$5:$BB$428,BO$4,FALSE)</f>
        <v>#REF!</v>
      </c>
      <c r="BP292" s="12" t="e">
        <f>VLOOKUP($A292,Sheet1!$B$5:$BB$428,BP$4,FALSE)</f>
        <v>#REF!</v>
      </c>
      <c r="BQ292" s="12" t="e">
        <f>VLOOKUP($A292,Sheet1!$B$5:$BB$428,BQ$4,FALSE)</f>
        <v>#REF!</v>
      </c>
      <c r="BR292" s="12" t="e">
        <f>VLOOKUP($A292,Sheet1!$B$5:$BB$428,BR$4,FALSE)</f>
        <v>#REF!</v>
      </c>
      <c r="BS292" s="12" t="e">
        <f>VLOOKUP($A292,Sheet1!$B$5:$BB$428,BS$4,FALSE)</f>
        <v>#REF!</v>
      </c>
      <c r="BT292" s="12" t="e">
        <f>VLOOKUP($A292,Sheet1!$B$5:$BB$428,BT$4,FALSE)</f>
        <v>#REF!</v>
      </c>
      <c r="BU292" s="12" t="e">
        <f>VLOOKUP($A292,Sheet1!$B$5:$BB$428,BU$4,FALSE)</f>
        <v>#REF!</v>
      </c>
    </row>
    <row r="293" spans="1:73" x14ac:dyDescent="0.3">
      <c r="A293" t="s">
        <v>768</v>
      </c>
      <c r="B293" t="str">
        <f>VLOOKUP(A293,classifications!A$3:C$336,3,FALSE)</f>
        <v>Predominantly Rural</v>
      </c>
      <c r="D293" s="12">
        <f>VLOOKUP($A293,Sheet1!$B$5:$AZ$428,2,FALSE)</f>
        <v>89352</v>
      </c>
      <c r="E293" s="12">
        <f>VLOOKUP($A293,Sheet1!$B$5:$AZ$428,3,FALSE)</f>
        <v>206</v>
      </c>
      <c r="F293" s="12">
        <f>VLOOKUP($A293,Sheet1!$B$5:$AZ$428,4,FALSE)</f>
        <v>130</v>
      </c>
      <c r="G293" s="12">
        <f>VLOOKUP($A293,Sheet1!$B$5:$AZ$428,5,FALSE)</f>
        <v>4395</v>
      </c>
      <c r="H293" s="12">
        <f>VLOOKUP($A293,Sheet1!$B$5:$AZ$428,6,FALSE)</f>
        <v>4334</v>
      </c>
      <c r="I293" s="12">
        <f>VLOOKUP($A293,Sheet1!$B$5:$AZ$428,7,FALSE)</f>
        <v>90074</v>
      </c>
      <c r="J293" s="12">
        <f>VLOOKUP($A293,Sheet1!$B$5:$AZ$428,8,FALSE)</f>
        <v>198</v>
      </c>
      <c r="K293" s="12">
        <f>VLOOKUP($A293,Sheet1!$B$5:$AZ$428,9,FALSE)</f>
        <v>111</v>
      </c>
      <c r="L293" s="12">
        <f>VLOOKUP($A293,Sheet1!$B$5:$AZ$428,10,FALSE)</f>
        <v>5151</v>
      </c>
      <c r="M293" s="12">
        <f>VLOOKUP($A293,Sheet1!$B$5:$AZ$428,11,FALSE)</f>
        <v>4574</v>
      </c>
      <c r="N293" s="12">
        <f>VLOOKUP($A293,Sheet1!$B$5:$AZ$428,12,FALSE)</f>
        <v>90791</v>
      </c>
      <c r="O293" s="12">
        <f>VLOOKUP($A293,Sheet1!$B$5:$AZ$428,13,FALSE)</f>
        <v>175</v>
      </c>
      <c r="P293" s="12">
        <f>VLOOKUP($A293,Sheet1!$B$5:$AZ$428,14,FALSE)</f>
        <v>111</v>
      </c>
      <c r="Q293" s="12">
        <f>VLOOKUP($A293,Sheet1!$B$5:$AZ$428,15,FALSE)</f>
        <v>5283</v>
      </c>
      <c r="R293" s="12">
        <f>VLOOKUP($A293,Sheet1!$B$5:$AZ$428,16,FALSE)</f>
        <v>4618</v>
      </c>
      <c r="S293" s="12">
        <f>VLOOKUP($A293,Sheet1!$B$5:$AZ$428,17,FALSE)</f>
        <v>91882</v>
      </c>
      <c r="T293" s="12">
        <f>VLOOKUP($A293,Sheet1!$B$5:$AZ$428,18,FALSE)</f>
        <v>202</v>
      </c>
      <c r="U293" s="12">
        <f>VLOOKUP($A293,Sheet1!$B$5:$AZ$428,19,FALSE)</f>
        <v>59</v>
      </c>
      <c r="V293" s="12">
        <f>VLOOKUP($A293,Sheet1!$B$5:$AZ$428,20,FALSE)</f>
        <v>5684</v>
      </c>
      <c r="W293" s="12">
        <f>VLOOKUP($A293,Sheet1!$B$5:$AZ$428,21,FALSE)</f>
        <v>4808</v>
      </c>
      <c r="X293" s="12">
        <f>VLOOKUP($A293,Sheet1!$B$5:$AZ$428,22,FALSE)</f>
        <v>92958</v>
      </c>
      <c r="Y293" s="12">
        <f>VLOOKUP($A293,Sheet1!$B$5:$AZ$428,23,FALSE)</f>
        <v>216</v>
      </c>
      <c r="Z293" s="12">
        <f>VLOOKUP($A293,Sheet1!$B$5:$AZ$428,24,FALSE)</f>
        <v>88</v>
      </c>
      <c r="AA293" s="12">
        <f>VLOOKUP($A293,Sheet1!$B$5:$AZ$428,25,FALSE)</f>
        <v>5574</v>
      </c>
      <c r="AB293" s="12">
        <f>VLOOKUP($A293,Sheet1!$B$5:$AZ$428,26,FALSE)</f>
        <v>4578</v>
      </c>
      <c r="AC293" s="12">
        <f>VLOOKUP($A293,Sheet1!$B$5:$AZ$428,27,FALSE)</f>
        <v>93903</v>
      </c>
      <c r="AD293" s="12">
        <f>VLOOKUP($A293,Sheet1!$B$5:$AZ$428,28,FALSE)</f>
        <v>208</v>
      </c>
      <c r="AE293" s="12">
        <f>VLOOKUP($A293,Sheet1!$B$5:$AZ$428,29,FALSE)</f>
        <v>81</v>
      </c>
      <c r="AF293" s="12">
        <f>VLOOKUP($A293,Sheet1!$B$5:$AZ$428,30,FALSE)</f>
        <v>5536</v>
      </c>
      <c r="AG293" s="12">
        <f>VLOOKUP($A293,Sheet1!$B$5:$AZ$428,31,FALSE)</f>
        <v>4717</v>
      </c>
      <c r="AH293" s="12">
        <f>VLOOKUP($A293,Sheet1!$B$5:$AZ$428,32,FALSE)</f>
        <v>94340</v>
      </c>
      <c r="AI293" s="12">
        <f>VLOOKUP($A293,Sheet1!$B$5:$AZ$428,33,FALSE)</f>
        <v>187</v>
      </c>
      <c r="AJ293" s="12">
        <f>VLOOKUP($A293,Sheet1!$B$5:$AZ$428,34,FALSE)</f>
        <v>67</v>
      </c>
      <c r="AK293" s="12">
        <f>VLOOKUP($A293,Sheet1!$B$5:$AZ$428,35,FALSE)</f>
        <v>6142</v>
      </c>
      <c r="AL293" s="12">
        <f>VLOOKUP($A293,Sheet1!$B$5:$AZ$428,36,FALSE)</f>
        <v>5730</v>
      </c>
      <c r="AM293" s="12">
        <f>VLOOKUP($A293,Sheet1!$B$5:$AZ$428,37,FALSE)</f>
        <v>94869</v>
      </c>
      <c r="AN293" s="12">
        <f>VLOOKUP($A293,Sheet1!$B$5:$AZ$428,38,FALSE)</f>
        <v>181</v>
      </c>
      <c r="AO293" s="12">
        <f>VLOOKUP($A293,Sheet1!$B$5:$AZ$428,39,FALSE)</f>
        <v>127</v>
      </c>
      <c r="AP293" s="12">
        <f>VLOOKUP($A293,Sheet1!$B$5:$AZ$428,40,FALSE)</f>
        <v>6154</v>
      </c>
      <c r="AQ293" s="12">
        <f>VLOOKUP($A293,Sheet1!$B$5:$AZ$428,41,FALSE)</f>
        <v>5504</v>
      </c>
      <c r="AR293" s="12">
        <f>VLOOKUP($A293,Sheet1!$B$5:$AZ$428,42,FALSE)</f>
        <v>95667</v>
      </c>
      <c r="AS293" s="12">
        <f>VLOOKUP($A293,Sheet1!$B$5:$AZ$428,43,FALSE)</f>
        <v>172</v>
      </c>
      <c r="AT293" s="12">
        <f>VLOOKUP($A293,Sheet1!$B$5:$AZ$428,44,FALSE)</f>
        <v>80</v>
      </c>
      <c r="AU293" s="12">
        <f>VLOOKUP($A293,Sheet1!$B$5:$AZ$428,45,FALSE)</f>
        <v>6303</v>
      </c>
      <c r="AV293" s="12">
        <f>VLOOKUP($A293,Sheet1!$B$5:$AZ$428,46,FALSE)</f>
        <v>5406</v>
      </c>
      <c r="AW293" s="12">
        <f>VLOOKUP($A293,Sheet1!$B$5:$AZ$428,47,FALSE)</f>
        <v>96186</v>
      </c>
      <c r="AX293" s="12">
        <f>VLOOKUP($A293,Sheet1!$B$5:$AZ$428,48,FALSE)</f>
        <v>159</v>
      </c>
      <c r="AY293" s="12">
        <f>VLOOKUP($A293,Sheet1!$B$5:$AZ$428,49,FALSE)</f>
        <v>49</v>
      </c>
      <c r="AZ293" s="12">
        <f>VLOOKUP($A293,Sheet1!$B$5:$AZ$428,50,FALSE)</f>
        <v>5382</v>
      </c>
      <c r="BA293" s="12">
        <f>VLOOKUP($A293,Sheet1!$B$5:$AZ$428,51,FALSE)</f>
        <v>4707</v>
      </c>
      <c r="BB293" s="12">
        <f>VLOOKUP($A293,Sheet1!$B$5:$BB$428,BB$4,FALSE)</f>
        <v>0</v>
      </c>
      <c r="BC293" s="12">
        <f>VLOOKUP($A293,Sheet1!$B$5:$BB$428,BC$4,FALSE)</f>
        <v>0</v>
      </c>
      <c r="BD293" s="12" t="e">
        <f>VLOOKUP($A293,Sheet1!$B$5:$BB$428,BD$4,FALSE)</f>
        <v>#REF!</v>
      </c>
      <c r="BE293" s="12" t="e">
        <f>VLOOKUP($A293,Sheet1!$B$5:$BB$428,BE$4,FALSE)</f>
        <v>#REF!</v>
      </c>
      <c r="BF293" s="12" t="e">
        <f>VLOOKUP($A293,Sheet1!$B$5:$BB$428,BF$4,FALSE)</f>
        <v>#REF!</v>
      </c>
      <c r="BG293" s="12" t="e">
        <f>VLOOKUP($A293,Sheet1!$B$5:$BB$428,BG$4,FALSE)</f>
        <v>#REF!</v>
      </c>
      <c r="BH293" s="12" t="e">
        <f>VLOOKUP($A293,Sheet1!$B$5:$BB$428,BH$4,FALSE)</f>
        <v>#REF!</v>
      </c>
      <c r="BI293" s="12" t="e">
        <f>VLOOKUP($A293,Sheet1!$B$5:$BB$428,BI$4,FALSE)</f>
        <v>#REF!</v>
      </c>
      <c r="BJ293" s="12" t="e">
        <f>VLOOKUP($A293,Sheet1!$B$5:$BB$428,BJ$4,FALSE)</f>
        <v>#REF!</v>
      </c>
      <c r="BK293" s="12" t="e">
        <f>VLOOKUP($A293,Sheet1!$B$5:$BB$428,BK$4,FALSE)</f>
        <v>#REF!</v>
      </c>
      <c r="BL293" s="12" t="e">
        <f>VLOOKUP($A293,Sheet1!$B$5:$BB$428,BL$4,FALSE)</f>
        <v>#REF!</v>
      </c>
      <c r="BM293" s="12" t="e">
        <f>VLOOKUP($A293,Sheet1!$B$5:$BB$428,BM$4,FALSE)</f>
        <v>#REF!</v>
      </c>
      <c r="BN293" s="12" t="e">
        <f>VLOOKUP($A293,Sheet1!$B$5:$BB$428,BN$4,FALSE)</f>
        <v>#REF!</v>
      </c>
      <c r="BO293" s="12" t="e">
        <f>VLOOKUP($A293,Sheet1!$B$5:$BB$428,BO$4,FALSE)</f>
        <v>#REF!</v>
      </c>
      <c r="BP293" s="12" t="e">
        <f>VLOOKUP($A293,Sheet1!$B$5:$BB$428,BP$4,FALSE)</f>
        <v>#REF!</v>
      </c>
      <c r="BQ293" s="12" t="e">
        <f>VLOOKUP($A293,Sheet1!$B$5:$BB$428,BQ$4,FALSE)</f>
        <v>#REF!</v>
      </c>
      <c r="BR293" s="12" t="e">
        <f>VLOOKUP($A293,Sheet1!$B$5:$BB$428,BR$4,FALSE)</f>
        <v>#REF!</v>
      </c>
      <c r="BS293" s="12" t="e">
        <f>VLOOKUP($A293,Sheet1!$B$5:$BB$428,BS$4,FALSE)</f>
        <v>#REF!</v>
      </c>
      <c r="BT293" s="12" t="e">
        <f>VLOOKUP($A293,Sheet1!$B$5:$BB$428,BT$4,FALSE)</f>
        <v>#REF!</v>
      </c>
      <c r="BU293" s="12" t="e">
        <f>VLOOKUP($A293,Sheet1!$B$5:$BB$428,BU$4,FALSE)</f>
        <v>#REF!</v>
      </c>
    </row>
    <row r="294" spans="1:73" x14ac:dyDescent="0.3">
      <c r="A294" t="s">
        <v>772</v>
      </c>
      <c r="B294" t="str">
        <f>VLOOKUP(A294,classifications!A$3:C$336,3,FALSE)</f>
        <v>Predominantly Rural</v>
      </c>
      <c r="D294" s="12">
        <f>VLOOKUP($A294,Sheet1!$B$5:$AZ$428,2,FALSE)</f>
        <v>105442</v>
      </c>
      <c r="E294" s="12">
        <f>VLOOKUP($A294,Sheet1!$B$5:$AZ$428,3,FALSE)</f>
        <v>361</v>
      </c>
      <c r="F294" s="12">
        <f>VLOOKUP($A294,Sheet1!$B$5:$AZ$428,4,FALSE)</f>
        <v>276</v>
      </c>
      <c r="G294" s="12">
        <f>VLOOKUP($A294,Sheet1!$B$5:$AZ$428,5,FALSE)</f>
        <v>5190</v>
      </c>
      <c r="H294" s="12">
        <f>VLOOKUP($A294,Sheet1!$B$5:$AZ$428,6,FALSE)</f>
        <v>4669</v>
      </c>
      <c r="I294" s="12">
        <f>VLOOKUP($A294,Sheet1!$B$5:$AZ$428,7,FALSE)</f>
        <v>107164</v>
      </c>
      <c r="J294" s="12">
        <f>VLOOKUP($A294,Sheet1!$B$5:$AZ$428,8,FALSE)</f>
        <v>385</v>
      </c>
      <c r="K294" s="12">
        <f>VLOOKUP($A294,Sheet1!$B$5:$AZ$428,9,FALSE)</f>
        <v>357</v>
      </c>
      <c r="L294" s="12">
        <f>VLOOKUP($A294,Sheet1!$B$5:$AZ$428,10,FALSE)</f>
        <v>5221</v>
      </c>
      <c r="M294" s="12">
        <f>VLOOKUP($A294,Sheet1!$B$5:$AZ$428,11,FALSE)</f>
        <v>4840</v>
      </c>
      <c r="N294" s="12">
        <f>VLOOKUP($A294,Sheet1!$B$5:$AZ$428,12,FALSE)</f>
        <v>107945</v>
      </c>
      <c r="O294" s="12">
        <f>VLOOKUP($A294,Sheet1!$B$5:$AZ$428,13,FALSE)</f>
        <v>366</v>
      </c>
      <c r="P294" s="12">
        <f>VLOOKUP($A294,Sheet1!$B$5:$AZ$428,14,FALSE)</f>
        <v>396</v>
      </c>
      <c r="Q294" s="12">
        <f>VLOOKUP($A294,Sheet1!$B$5:$AZ$428,15,FALSE)</f>
        <v>5188</v>
      </c>
      <c r="R294" s="12">
        <f>VLOOKUP($A294,Sheet1!$B$5:$AZ$428,16,FALSE)</f>
        <v>4742</v>
      </c>
      <c r="S294" s="12">
        <f>VLOOKUP($A294,Sheet1!$B$5:$AZ$428,17,FALSE)</f>
        <v>108095</v>
      </c>
      <c r="T294" s="12">
        <f>VLOOKUP($A294,Sheet1!$B$5:$AZ$428,18,FALSE)</f>
        <v>477</v>
      </c>
      <c r="U294" s="12">
        <f>VLOOKUP($A294,Sheet1!$B$5:$AZ$428,19,FALSE)</f>
        <v>263</v>
      </c>
      <c r="V294" s="12">
        <f>VLOOKUP($A294,Sheet1!$B$5:$AZ$428,20,FALSE)</f>
        <v>4986</v>
      </c>
      <c r="W294" s="12">
        <f>VLOOKUP($A294,Sheet1!$B$5:$AZ$428,21,FALSE)</f>
        <v>5011</v>
      </c>
      <c r="X294" s="12">
        <f>VLOOKUP($A294,Sheet1!$B$5:$AZ$428,22,FALSE)</f>
        <v>108609</v>
      </c>
      <c r="Y294" s="12">
        <f>VLOOKUP($A294,Sheet1!$B$5:$AZ$428,23,FALSE)</f>
        <v>545</v>
      </c>
      <c r="Z294" s="12">
        <f>VLOOKUP($A294,Sheet1!$B$5:$AZ$428,24,FALSE)</f>
        <v>307</v>
      </c>
      <c r="AA294" s="12">
        <f>VLOOKUP($A294,Sheet1!$B$5:$AZ$428,25,FALSE)</f>
        <v>5013</v>
      </c>
      <c r="AB294" s="12">
        <f>VLOOKUP($A294,Sheet1!$B$5:$AZ$428,26,FALSE)</f>
        <v>5085</v>
      </c>
      <c r="AC294" s="12">
        <f>VLOOKUP($A294,Sheet1!$B$5:$AZ$428,27,FALSE)</f>
        <v>108748</v>
      </c>
      <c r="AD294" s="12">
        <f>VLOOKUP($A294,Sheet1!$B$5:$AZ$428,28,FALSE)</f>
        <v>584</v>
      </c>
      <c r="AE294" s="12">
        <f>VLOOKUP($A294,Sheet1!$B$5:$AZ$428,29,FALSE)</f>
        <v>281</v>
      </c>
      <c r="AF294" s="12">
        <f>VLOOKUP($A294,Sheet1!$B$5:$AZ$428,30,FALSE)</f>
        <v>4739</v>
      </c>
      <c r="AG294" s="12">
        <f>VLOOKUP($A294,Sheet1!$B$5:$AZ$428,31,FALSE)</f>
        <v>5057</v>
      </c>
      <c r="AH294" s="12">
        <f>VLOOKUP($A294,Sheet1!$B$5:$AZ$428,32,FALSE)</f>
        <v>109266</v>
      </c>
      <c r="AI294" s="12">
        <f>VLOOKUP($A294,Sheet1!$B$5:$AZ$428,33,FALSE)</f>
        <v>501</v>
      </c>
      <c r="AJ294" s="12">
        <f>VLOOKUP($A294,Sheet1!$B$5:$AZ$428,34,FALSE)</f>
        <v>336</v>
      </c>
      <c r="AK294" s="12">
        <f>VLOOKUP($A294,Sheet1!$B$5:$AZ$428,35,FALSE)</f>
        <v>5819</v>
      </c>
      <c r="AL294" s="12">
        <f>VLOOKUP($A294,Sheet1!$B$5:$AZ$428,36,FALSE)</f>
        <v>5496</v>
      </c>
      <c r="AM294" s="12">
        <f>VLOOKUP($A294,Sheet1!$B$5:$AZ$428,37,FALSE)</f>
        <v>109800</v>
      </c>
      <c r="AN294" s="12">
        <f>VLOOKUP($A294,Sheet1!$B$5:$AZ$428,38,FALSE)</f>
        <v>519</v>
      </c>
      <c r="AO294" s="12">
        <f>VLOOKUP($A294,Sheet1!$B$5:$AZ$428,39,FALSE)</f>
        <v>406</v>
      </c>
      <c r="AP294" s="12">
        <f>VLOOKUP($A294,Sheet1!$B$5:$AZ$428,40,FALSE)</f>
        <v>5928</v>
      </c>
      <c r="AQ294" s="12">
        <f>VLOOKUP($A294,Sheet1!$B$5:$AZ$428,41,FALSE)</f>
        <v>5435</v>
      </c>
      <c r="AR294" s="12">
        <f>VLOOKUP($A294,Sheet1!$B$5:$AZ$428,42,FALSE)</f>
        <v>110643</v>
      </c>
      <c r="AS294" s="12">
        <f>VLOOKUP($A294,Sheet1!$B$5:$AZ$428,43,FALSE)</f>
        <v>473</v>
      </c>
      <c r="AT294" s="12">
        <f>VLOOKUP($A294,Sheet1!$B$5:$AZ$428,44,FALSE)</f>
        <v>470</v>
      </c>
      <c r="AU294" s="12">
        <f>VLOOKUP($A294,Sheet1!$B$5:$AZ$428,45,FALSE)</f>
        <v>6247</v>
      </c>
      <c r="AV294" s="12">
        <f>VLOOKUP($A294,Sheet1!$B$5:$AZ$428,46,FALSE)</f>
        <v>5606</v>
      </c>
      <c r="AW294" s="12">
        <f>VLOOKUP($A294,Sheet1!$B$5:$AZ$428,47,FALSE)</f>
        <v>111758</v>
      </c>
      <c r="AX294" s="12">
        <f>VLOOKUP($A294,Sheet1!$B$5:$AZ$428,48,FALSE)</f>
        <v>425</v>
      </c>
      <c r="AY294" s="12">
        <f>VLOOKUP($A294,Sheet1!$B$5:$AZ$428,49,FALSE)</f>
        <v>442</v>
      </c>
      <c r="AZ294" s="12">
        <f>VLOOKUP($A294,Sheet1!$B$5:$AZ$428,50,FALSE)</f>
        <v>5924</v>
      </c>
      <c r="BA294" s="12">
        <f>VLOOKUP($A294,Sheet1!$B$5:$AZ$428,51,FALSE)</f>
        <v>4573</v>
      </c>
      <c r="BB294" s="12">
        <f>VLOOKUP($A294,Sheet1!$B$5:$BB$428,BB$4,FALSE)</f>
        <v>0</v>
      </c>
      <c r="BC294" s="12">
        <f>VLOOKUP($A294,Sheet1!$B$5:$BB$428,BC$4,FALSE)</f>
        <v>0</v>
      </c>
      <c r="BD294" s="12" t="e">
        <f>VLOOKUP($A294,Sheet1!$B$5:$BB$428,BD$4,FALSE)</f>
        <v>#REF!</v>
      </c>
      <c r="BE294" s="12" t="e">
        <f>VLOOKUP($A294,Sheet1!$B$5:$BB$428,BE$4,FALSE)</f>
        <v>#REF!</v>
      </c>
      <c r="BF294" s="12" t="e">
        <f>VLOOKUP($A294,Sheet1!$B$5:$BB$428,BF$4,FALSE)</f>
        <v>#REF!</v>
      </c>
      <c r="BG294" s="12" t="e">
        <f>VLOOKUP($A294,Sheet1!$B$5:$BB$428,BG$4,FALSE)</f>
        <v>#REF!</v>
      </c>
      <c r="BH294" s="12" t="e">
        <f>VLOOKUP($A294,Sheet1!$B$5:$BB$428,BH$4,FALSE)</f>
        <v>#REF!</v>
      </c>
      <c r="BI294" s="12" t="e">
        <f>VLOOKUP($A294,Sheet1!$B$5:$BB$428,BI$4,FALSE)</f>
        <v>#REF!</v>
      </c>
      <c r="BJ294" s="12" t="e">
        <f>VLOOKUP($A294,Sheet1!$B$5:$BB$428,BJ$4,FALSE)</f>
        <v>#REF!</v>
      </c>
      <c r="BK294" s="12" t="e">
        <f>VLOOKUP($A294,Sheet1!$B$5:$BB$428,BK$4,FALSE)</f>
        <v>#REF!</v>
      </c>
      <c r="BL294" s="12" t="e">
        <f>VLOOKUP($A294,Sheet1!$B$5:$BB$428,BL$4,FALSE)</f>
        <v>#REF!</v>
      </c>
      <c r="BM294" s="12" t="e">
        <f>VLOOKUP($A294,Sheet1!$B$5:$BB$428,BM$4,FALSE)</f>
        <v>#REF!</v>
      </c>
      <c r="BN294" s="12" t="e">
        <f>VLOOKUP($A294,Sheet1!$B$5:$BB$428,BN$4,FALSE)</f>
        <v>#REF!</v>
      </c>
      <c r="BO294" s="12" t="e">
        <f>VLOOKUP($A294,Sheet1!$B$5:$BB$428,BO$4,FALSE)</f>
        <v>#REF!</v>
      </c>
      <c r="BP294" s="12" t="e">
        <f>VLOOKUP($A294,Sheet1!$B$5:$BB$428,BP$4,FALSE)</f>
        <v>#REF!</v>
      </c>
      <c r="BQ294" s="12" t="e">
        <f>VLOOKUP($A294,Sheet1!$B$5:$BB$428,BQ$4,FALSE)</f>
        <v>#REF!</v>
      </c>
      <c r="BR294" s="12" t="e">
        <f>VLOOKUP($A294,Sheet1!$B$5:$BB$428,BR$4,FALSE)</f>
        <v>#REF!</v>
      </c>
      <c r="BS294" s="12" t="e">
        <f>VLOOKUP($A294,Sheet1!$B$5:$BB$428,BS$4,FALSE)</f>
        <v>#REF!</v>
      </c>
      <c r="BT294" s="12" t="e">
        <f>VLOOKUP($A294,Sheet1!$B$5:$BB$428,BT$4,FALSE)</f>
        <v>#REF!</v>
      </c>
      <c r="BU294" s="12" t="e">
        <f>VLOOKUP($A294,Sheet1!$B$5:$BB$428,BU$4,FALSE)</f>
        <v>#REF!</v>
      </c>
    </row>
    <row r="295" spans="1:73" x14ac:dyDescent="0.3">
      <c r="A295" t="s">
        <v>775</v>
      </c>
      <c r="B295" t="str">
        <f>VLOOKUP(A295,classifications!A$3:C$336,3,FALSE)</f>
        <v>Predominantly Urban</v>
      </c>
      <c r="D295" s="12">
        <f>VLOOKUP($A295,Sheet1!$B$5:$AZ$428,2,FALSE)</f>
        <v>219582</v>
      </c>
      <c r="E295" s="12">
        <f>VLOOKUP($A295,Sheet1!$B$5:$AZ$428,3,FALSE)</f>
        <v>14716</v>
      </c>
      <c r="F295" s="12">
        <f>VLOOKUP($A295,Sheet1!$B$5:$AZ$428,4,FALSE)</f>
        <v>8982</v>
      </c>
      <c r="G295" s="12">
        <f>VLOOKUP($A295,Sheet1!$B$5:$AZ$428,5,FALSE)</f>
        <v>18879</v>
      </c>
      <c r="H295" s="12">
        <f>VLOOKUP($A295,Sheet1!$B$5:$AZ$428,6,FALSE)</f>
        <v>20897</v>
      </c>
      <c r="I295" s="12">
        <f>VLOOKUP($A295,Sheet1!$B$5:$AZ$428,7,FALSE)</f>
        <v>223737</v>
      </c>
      <c r="J295" s="12">
        <f>VLOOKUP($A295,Sheet1!$B$5:$AZ$428,8,FALSE)</f>
        <v>13416</v>
      </c>
      <c r="K295" s="12">
        <f>VLOOKUP($A295,Sheet1!$B$5:$AZ$428,9,FALSE)</f>
        <v>7940</v>
      </c>
      <c r="L295" s="12">
        <f>VLOOKUP($A295,Sheet1!$B$5:$AZ$428,10,FALSE)</f>
        <v>18129</v>
      </c>
      <c r="M295" s="12">
        <f>VLOOKUP($A295,Sheet1!$B$5:$AZ$428,11,FALSE)</f>
        <v>21331</v>
      </c>
      <c r="N295" s="12">
        <f>VLOOKUP($A295,Sheet1!$B$5:$AZ$428,12,FALSE)</f>
        <v>225306</v>
      </c>
      <c r="O295" s="12">
        <f>VLOOKUP($A295,Sheet1!$B$5:$AZ$428,13,FALSE)</f>
        <v>13550</v>
      </c>
      <c r="P295" s="12">
        <f>VLOOKUP($A295,Sheet1!$B$5:$AZ$428,14,FALSE)</f>
        <v>7402</v>
      </c>
      <c r="Q295" s="12">
        <f>VLOOKUP($A295,Sheet1!$B$5:$AZ$428,15,FALSE)</f>
        <v>16646</v>
      </c>
      <c r="R295" s="12">
        <f>VLOOKUP($A295,Sheet1!$B$5:$AZ$428,16,FALSE)</f>
        <v>22984</v>
      </c>
      <c r="S295" s="12">
        <f>VLOOKUP($A295,Sheet1!$B$5:$AZ$428,17,FALSE)</f>
        <v>229899</v>
      </c>
      <c r="T295" s="12">
        <f>VLOOKUP($A295,Sheet1!$B$5:$AZ$428,18,FALSE)</f>
        <v>14459</v>
      </c>
      <c r="U295" s="12">
        <f>VLOOKUP($A295,Sheet1!$B$5:$AZ$428,19,FALSE)</f>
        <v>7432</v>
      </c>
      <c r="V295" s="12">
        <f>VLOOKUP($A295,Sheet1!$B$5:$AZ$428,20,FALSE)</f>
        <v>17127</v>
      </c>
      <c r="W295" s="12">
        <f>VLOOKUP($A295,Sheet1!$B$5:$AZ$428,21,FALSE)</f>
        <v>21127</v>
      </c>
      <c r="X295" s="12">
        <f>VLOOKUP($A295,Sheet1!$B$5:$AZ$428,22,FALSE)</f>
        <v>238047</v>
      </c>
      <c r="Y295" s="12">
        <f>VLOOKUP($A295,Sheet1!$B$5:$AZ$428,23,FALSE)</f>
        <v>16626</v>
      </c>
      <c r="Z295" s="12">
        <f>VLOOKUP($A295,Sheet1!$B$5:$AZ$428,24,FALSE)</f>
        <v>6735</v>
      </c>
      <c r="AA295" s="12">
        <f>VLOOKUP($A295,Sheet1!$B$5:$AZ$428,25,FALSE)</f>
        <v>17911</v>
      </c>
      <c r="AB295" s="12">
        <f>VLOOKUP($A295,Sheet1!$B$5:$AZ$428,26,FALSE)</f>
        <v>21184</v>
      </c>
      <c r="AC295" s="12">
        <f>VLOOKUP($A295,Sheet1!$B$5:$AZ$428,27,FALSE)</f>
        <v>241974</v>
      </c>
      <c r="AD295" s="12">
        <f>VLOOKUP($A295,Sheet1!$B$5:$AZ$428,28,FALSE)</f>
        <v>14590</v>
      </c>
      <c r="AE295" s="12">
        <f>VLOOKUP($A295,Sheet1!$B$5:$AZ$428,29,FALSE)</f>
        <v>6785</v>
      </c>
      <c r="AF295" s="12">
        <f>VLOOKUP($A295,Sheet1!$B$5:$AZ$428,30,FALSE)</f>
        <v>16564</v>
      </c>
      <c r="AG295" s="12">
        <f>VLOOKUP($A295,Sheet1!$B$5:$AZ$428,31,FALSE)</f>
        <v>21932</v>
      </c>
      <c r="AH295" s="12">
        <f>VLOOKUP($A295,Sheet1!$B$5:$AZ$428,32,FALSE)</f>
        <v>244796</v>
      </c>
      <c r="AI295" s="12">
        <f>VLOOKUP($A295,Sheet1!$B$5:$AZ$428,33,FALSE)</f>
        <v>13477</v>
      </c>
      <c r="AJ295" s="12">
        <f>VLOOKUP($A295,Sheet1!$B$5:$AZ$428,34,FALSE)</f>
        <v>7497</v>
      </c>
      <c r="AK295" s="12">
        <f>VLOOKUP($A295,Sheet1!$B$5:$AZ$428,35,FALSE)</f>
        <v>17413</v>
      </c>
      <c r="AL295" s="12">
        <f>VLOOKUP($A295,Sheet1!$B$5:$AZ$428,36,FALSE)</f>
        <v>22071</v>
      </c>
      <c r="AM295" s="12">
        <f>VLOOKUP($A295,Sheet1!$B$5:$AZ$428,37,FALSE)</f>
        <v>255324</v>
      </c>
      <c r="AN295" s="12">
        <f>VLOOKUP($A295,Sheet1!$B$5:$AZ$428,38,FALSE)</f>
        <v>19459</v>
      </c>
      <c r="AO295" s="12">
        <f>VLOOKUP($A295,Sheet1!$B$5:$AZ$428,39,FALSE)</f>
        <v>6779</v>
      </c>
      <c r="AP295" s="12">
        <f>VLOOKUP($A295,Sheet1!$B$5:$AZ$428,40,FALSE)</f>
        <v>18632</v>
      </c>
      <c r="AQ295" s="12">
        <f>VLOOKUP($A295,Sheet1!$B$5:$AZ$428,41,FALSE)</f>
        <v>22153</v>
      </c>
      <c r="AR295" s="12">
        <f>VLOOKUP($A295,Sheet1!$B$5:$AZ$428,42,FALSE)</f>
        <v>261317</v>
      </c>
      <c r="AS295" s="12">
        <f>VLOOKUP($A295,Sheet1!$B$5:$AZ$428,43,FALSE)</f>
        <v>17752</v>
      </c>
      <c r="AT295" s="12">
        <f>VLOOKUP($A295,Sheet1!$B$5:$AZ$428,44,FALSE)</f>
        <v>8873</v>
      </c>
      <c r="AU295" s="12">
        <f>VLOOKUP($A295,Sheet1!$B$5:$AZ$428,45,FALSE)</f>
        <v>19193</v>
      </c>
      <c r="AV295" s="12">
        <f>VLOOKUP($A295,Sheet1!$B$5:$AZ$428,46,FALSE)</f>
        <v>23466</v>
      </c>
      <c r="AW295" s="12">
        <f>VLOOKUP($A295,Sheet1!$B$5:$AZ$428,47,FALSE)</f>
        <v>269848</v>
      </c>
      <c r="AX295" s="12">
        <f>VLOOKUP($A295,Sheet1!$B$5:$AZ$428,48,FALSE)</f>
        <v>21282</v>
      </c>
      <c r="AY295" s="12">
        <f>VLOOKUP($A295,Sheet1!$B$5:$AZ$428,49,FALSE)</f>
        <v>8958</v>
      </c>
      <c r="AZ295" s="12">
        <f>VLOOKUP($A295,Sheet1!$B$5:$AZ$428,50,FALSE)</f>
        <v>16251</v>
      </c>
      <c r="BA295" s="12">
        <f>VLOOKUP($A295,Sheet1!$B$5:$AZ$428,51,FALSE)</f>
        <v>21008</v>
      </c>
      <c r="BB295" s="12">
        <f>VLOOKUP($A295,Sheet1!$B$5:$BB$428,BB$4,FALSE)</f>
        <v>0</v>
      </c>
      <c r="BC295" s="12">
        <f>VLOOKUP($A295,Sheet1!$B$5:$BB$428,BC$4,FALSE)</f>
        <v>0</v>
      </c>
      <c r="BD295" s="12" t="e">
        <f>VLOOKUP($A295,Sheet1!$B$5:$BB$428,BD$4,FALSE)</f>
        <v>#REF!</v>
      </c>
      <c r="BE295" s="12" t="e">
        <f>VLOOKUP($A295,Sheet1!$B$5:$BB$428,BE$4,FALSE)</f>
        <v>#REF!</v>
      </c>
      <c r="BF295" s="12" t="e">
        <f>VLOOKUP($A295,Sheet1!$B$5:$BB$428,BF$4,FALSE)</f>
        <v>#REF!</v>
      </c>
      <c r="BG295" s="12" t="e">
        <f>VLOOKUP($A295,Sheet1!$B$5:$BB$428,BG$4,FALSE)</f>
        <v>#REF!</v>
      </c>
      <c r="BH295" s="12" t="e">
        <f>VLOOKUP($A295,Sheet1!$B$5:$BB$428,BH$4,FALSE)</f>
        <v>#REF!</v>
      </c>
      <c r="BI295" s="12" t="e">
        <f>VLOOKUP($A295,Sheet1!$B$5:$BB$428,BI$4,FALSE)</f>
        <v>#REF!</v>
      </c>
      <c r="BJ295" s="12" t="e">
        <f>VLOOKUP($A295,Sheet1!$B$5:$BB$428,BJ$4,FALSE)</f>
        <v>#REF!</v>
      </c>
      <c r="BK295" s="12" t="e">
        <f>VLOOKUP($A295,Sheet1!$B$5:$BB$428,BK$4,FALSE)</f>
        <v>#REF!</v>
      </c>
      <c r="BL295" s="12" t="e">
        <f>VLOOKUP($A295,Sheet1!$B$5:$BB$428,BL$4,FALSE)</f>
        <v>#REF!</v>
      </c>
      <c r="BM295" s="12" t="e">
        <f>VLOOKUP($A295,Sheet1!$B$5:$BB$428,BM$4,FALSE)</f>
        <v>#REF!</v>
      </c>
      <c r="BN295" s="12" t="e">
        <f>VLOOKUP($A295,Sheet1!$B$5:$BB$428,BN$4,FALSE)</f>
        <v>#REF!</v>
      </c>
      <c r="BO295" s="12" t="e">
        <f>VLOOKUP($A295,Sheet1!$B$5:$BB$428,BO$4,FALSE)</f>
        <v>#REF!</v>
      </c>
      <c r="BP295" s="12" t="e">
        <f>VLOOKUP($A295,Sheet1!$B$5:$BB$428,BP$4,FALSE)</f>
        <v>#REF!</v>
      </c>
      <c r="BQ295" s="12" t="e">
        <f>VLOOKUP($A295,Sheet1!$B$5:$BB$428,BQ$4,FALSE)</f>
        <v>#REF!</v>
      </c>
      <c r="BR295" s="12" t="e">
        <f>VLOOKUP($A295,Sheet1!$B$5:$BB$428,BR$4,FALSE)</f>
        <v>#REF!</v>
      </c>
      <c r="BS295" s="12" t="e">
        <f>VLOOKUP($A295,Sheet1!$B$5:$BB$428,BS$4,FALSE)</f>
        <v>#REF!</v>
      </c>
      <c r="BT295" s="12" t="e">
        <f>VLOOKUP($A295,Sheet1!$B$5:$BB$428,BT$4,FALSE)</f>
        <v>#REF!</v>
      </c>
      <c r="BU295" s="12" t="e">
        <f>VLOOKUP($A295,Sheet1!$B$5:$BB$428,BU$4,FALSE)</f>
        <v>#REF!</v>
      </c>
    </row>
    <row r="296" spans="1:73" x14ac:dyDescent="0.3">
      <c r="A296" t="s">
        <v>778</v>
      </c>
      <c r="B296" t="str">
        <f>VLOOKUP(A296,classifications!A$3:C$336,3,FALSE)</f>
        <v>Predominantly Urban</v>
      </c>
      <c r="D296" s="12">
        <f>VLOOKUP($A296,Sheet1!$B$5:$AZ$428,2,FALSE)</f>
        <v>318122</v>
      </c>
      <c r="E296" s="12">
        <f>VLOOKUP($A296,Sheet1!$B$5:$AZ$428,3,FALSE)</f>
        <v>959</v>
      </c>
      <c r="F296" s="12">
        <f>VLOOKUP($A296,Sheet1!$B$5:$AZ$428,4,FALSE)</f>
        <v>472</v>
      </c>
      <c r="G296" s="12">
        <f>VLOOKUP($A296,Sheet1!$B$5:$AZ$428,5,FALSE)</f>
        <v>7553</v>
      </c>
      <c r="H296" s="12">
        <f>VLOOKUP($A296,Sheet1!$B$5:$AZ$428,6,FALSE)</f>
        <v>7925</v>
      </c>
      <c r="I296" s="12">
        <f>VLOOKUP($A296,Sheet1!$B$5:$AZ$428,7,FALSE)</f>
        <v>318740</v>
      </c>
      <c r="J296" s="12">
        <f>VLOOKUP($A296,Sheet1!$B$5:$AZ$428,8,FALSE)</f>
        <v>740</v>
      </c>
      <c r="K296" s="12">
        <f>VLOOKUP($A296,Sheet1!$B$5:$AZ$428,9,FALSE)</f>
        <v>381</v>
      </c>
      <c r="L296" s="12">
        <f>VLOOKUP($A296,Sheet1!$B$5:$AZ$428,10,FALSE)</f>
        <v>7688</v>
      </c>
      <c r="M296" s="12">
        <f>VLOOKUP($A296,Sheet1!$B$5:$AZ$428,11,FALSE)</f>
        <v>8277</v>
      </c>
      <c r="N296" s="12">
        <f>VLOOKUP($A296,Sheet1!$B$5:$AZ$428,12,FALSE)</f>
        <v>319810</v>
      </c>
      <c r="O296" s="12">
        <f>VLOOKUP($A296,Sheet1!$B$5:$AZ$428,13,FALSE)</f>
        <v>828</v>
      </c>
      <c r="P296" s="12">
        <f>VLOOKUP($A296,Sheet1!$B$5:$AZ$428,14,FALSE)</f>
        <v>549</v>
      </c>
      <c r="Q296" s="12">
        <f>VLOOKUP($A296,Sheet1!$B$5:$AZ$428,15,FALSE)</f>
        <v>7927</v>
      </c>
      <c r="R296" s="12">
        <f>VLOOKUP($A296,Sheet1!$B$5:$AZ$428,16,FALSE)</f>
        <v>7781</v>
      </c>
      <c r="S296" s="12">
        <f>VLOOKUP($A296,Sheet1!$B$5:$AZ$428,17,FALSE)</f>
        <v>321114</v>
      </c>
      <c r="T296" s="12">
        <f>VLOOKUP($A296,Sheet1!$B$5:$AZ$428,18,FALSE)</f>
        <v>850</v>
      </c>
      <c r="U296" s="12">
        <f>VLOOKUP($A296,Sheet1!$B$5:$AZ$428,19,FALSE)</f>
        <v>545</v>
      </c>
      <c r="V296" s="12">
        <f>VLOOKUP($A296,Sheet1!$B$5:$AZ$428,20,FALSE)</f>
        <v>8341</v>
      </c>
      <c r="W296" s="12">
        <f>VLOOKUP($A296,Sheet1!$B$5:$AZ$428,21,FALSE)</f>
        <v>8231</v>
      </c>
      <c r="X296" s="12">
        <f>VLOOKUP($A296,Sheet1!$B$5:$AZ$428,22,FALSE)</f>
        <v>322244</v>
      </c>
      <c r="Y296" s="12">
        <f>VLOOKUP($A296,Sheet1!$B$5:$AZ$428,23,FALSE)</f>
        <v>1102</v>
      </c>
      <c r="Z296" s="12">
        <f>VLOOKUP($A296,Sheet1!$B$5:$AZ$428,24,FALSE)</f>
        <v>499</v>
      </c>
      <c r="AA296" s="12">
        <f>VLOOKUP($A296,Sheet1!$B$5:$AZ$428,25,FALSE)</f>
        <v>7983</v>
      </c>
      <c r="AB296" s="12">
        <f>VLOOKUP($A296,Sheet1!$B$5:$AZ$428,26,FALSE)</f>
        <v>8184</v>
      </c>
      <c r="AC296" s="12">
        <f>VLOOKUP($A296,Sheet1!$B$5:$AZ$428,27,FALSE)</f>
        <v>323526</v>
      </c>
      <c r="AD296" s="12">
        <f>VLOOKUP($A296,Sheet1!$B$5:$AZ$428,28,FALSE)</f>
        <v>1519</v>
      </c>
      <c r="AE296" s="12">
        <f>VLOOKUP($A296,Sheet1!$B$5:$AZ$428,29,FALSE)</f>
        <v>579</v>
      </c>
      <c r="AF296" s="12">
        <f>VLOOKUP($A296,Sheet1!$B$5:$AZ$428,30,FALSE)</f>
        <v>8252</v>
      </c>
      <c r="AG296" s="12">
        <f>VLOOKUP($A296,Sheet1!$B$5:$AZ$428,31,FALSE)</f>
        <v>8398</v>
      </c>
      <c r="AH296" s="12">
        <f>VLOOKUP($A296,Sheet1!$B$5:$AZ$428,32,FALSE)</f>
        <v>324650</v>
      </c>
      <c r="AI296" s="12">
        <f>VLOOKUP($A296,Sheet1!$B$5:$AZ$428,33,FALSE)</f>
        <v>1170</v>
      </c>
      <c r="AJ296" s="12">
        <f>VLOOKUP($A296,Sheet1!$B$5:$AZ$428,34,FALSE)</f>
        <v>738</v>
      </c>
      <c r="AK296" s="12">
        <f>VLOOKUP($A296,Sheet1!$B$5:$AZ$428,35,FALSE)</f>
        <v>9789</v>
      </c>
      <c r="AL296" s="12">
        <f>VLOOKUP($A296,Sheet1!$B$5:$AZ$428,36,FALSE)</f>
        <v>9462</v>
      </c>
      <c r="AM296" s="12">
        <f>VLOOKUP($A296,Sheet1!$B$5:$AZ$428,37,FALSE)</f>
        <v>326088</v>
      </c>
      <c r="AN296" s="12">
        <f>VLOOKUP($A296,Sheet1!$B$5:$AZ$428,38,FALSE)</f>
        <v>1308</v>
      </c>
      <c r="AO296" s="12">
        <f>VLOOKUP($A296,Sheet1!$B$5:$AZ$428,39,FALSE)</f>
        <v>788</v>
      </c>
      <c r="AP296" s="12">
        <f>VLOOKUP($A296,Sheet1!$B$5:$AZ$428,40,FALSE)</f>
        <v>10129</v>
      </c>
      <c r="AQ296" s="12">
        <f>VLOOKUP($A296,Sheet1!$B$5:$AZ$428,41,FALSE)</f>
        <v>9308</v>
      </c>
      <c r="AR296" s="12">
        <f>VLOOKUP($A296,Sheet1!$B$5:$AZ$428,42,FALSE)</f>
        <v>328662</v>
      </c>
      <c r="AS296" s="12">
        <f>VLOOKUP($A296,Sheet1!$B$5:$AZ$428,43,FALSE)</f>
        <v>1234</v>
      </c>
      <c r="AT296" s="12">
        <f>VLOOKUP($A296,Sheet1!$B$5:$AZ$428,44,FALSE)</f>
        <v>449</v>
      </c>
      <c r="AU296" s="12">
        <f>VLOOKUP($A296,Sheet1!$B$5:$AZ$428,45,FALSE)</f>
        <v>11304</v>
      </c>
      <c r="AV296" s="12">
        <f>VLOOKUP($A296,Sheet1!$B$5:$AZ$428,46,FALSE)</f>
        <v>9784</v>
      </c>
      <c r="AW296" s="12">
        <f>VLOOKUP($A296,Sheet1!$B$5:$AZ$428,47,FALSE)</f>
        <v>330712</v>
      </c>
      <c r="AX296" s="12">
        <f>VLOOKUP($A296,Sheet1!$B$5:$AZ$428,48,FALSE)</f>
        <v>1074</v>
      </c>
      <c r="AY296" s="12">
        <f>VLOOKUP($A296,Sheet1!$B$5:$AZ$428,49,FALSE)</f>
        <v>532</v>
      </c>
      <c r="AZ296" s="12">
        <f>VLOOKUP($A296,Sheet1!$B$5:$AZ$428,50,FALSE)</f>
        <v>10393</v>
      </c>
      <c r="BA296" s="12">
        <f>VLOOKUP($A296,Sheet1!$B$5:$AZ$428,51,FALSE)</f>
        <v>8694</v>
      </c>
      <c r="BB296" s="12">
        <f>VLOOKUP($A296,Sheet1!$B$5:$BB$428,BB$4,FALSE)</f>
        <v>0</v>
      </c>
      <c r="BC296" s="12">
        <f>VLOOKUP($A296,Sheet1!$B$5:$BB$428,BC$4,FALSE)</f>
        <v>0</v>
      </c>
      <c r="BD296" s="12" t="e">
        <f>VLOOKUP($A296,Sheet1!$B$5:$BB$428,BD$4,FALSE)</f>
        <v>#REF!</v>
      </c>
      <c r="BE296" s="12" t="e">
        <f>VLOOKUP($A296,Sheet1!$B$5:$BB$428,BE$4,FALSE)</f>
        <v>#REF!</v>
      </c>
      <c r="BF296" s="12" t="e">
        <f>VLOOKUP($A296,Sheet1!$B$5:$BB$428,BF$4,FALSE)</f>
        <v>#REF!</v>
      </c>
      <c r="BG296" s="12" t="e">
        <f>VLOOKUP($A296,Sheet1!$B$5:$BB$428,BG$4,FALSE)</f>
        <v>#REF!</v>
      </c>
      <c r="BH296" s="12" t="e">
        <f>VLOOKUP($A296,Sheet1!$B$5:$BB$428,BH$4,FALSE)</f>
        <v>#REF!</v>
      </c>
      <c r="BI296" s="12" t="e">
        <f>VLOOKUP($A296,Sheet1!$B$5:$BB$428,BI$4,FALSE)</f>
        <v>#REF!</v>
      </c>
      <c r="BJ296" s="12" t="e">
        <f>VLOOKUP($A296,Sheet1!$B$5:$BB$428,BJ$4,FALSE)</f>
        <v>#REF!</v>
      </c>
      <c r="BK296" s="12" t="e">
        <f>VLOOKUP($A296,Sheet1!$B$5:$BB$428,BK$4,FALSE)</f>
        <v>#REF!</v>
      </c>
      <c r="BL296" s="12" t="e">
        <f>VLOOKUP($A296,Sheet1!$B$5:$BB$428,BL$4,FALSE)</f>
        <v>#REF!</v>
      </c>
      <c r="BM296" s="12" t="e">
        <f>VLOOKUP($A296,Sheet1!$B$5:$BB$428,BM$4,FALSE)</f>
        <v>#REF!</v>
      </c>
      <c r="BN296" s="12" t="e">
        <f>VLOOKUP($A296,Sheet1!$B$5:$BB$428,BN$4,FALSE)</f>
        <v>#REF!</v>
      </c>
      <c r="BO296" s="12" t="e">
        <f>VLOOKUP($A296,Sheet1!$B$5:$BB$428,BO$4,FALSE)</f>
        <v>#REF!</v>
      </c>
      <c r="BP296" s="12" t="e">
        <f>VLOOKUP($A296,Sheet1!$B$5:$BB$428,BP$4,FALSE)</f>
        <v>#REF!</v>
      </c>
      <c r="BQ296" s="12" t="e">
        <f>VLOOKUP($A296,Sheet1!$B$5:$BB$428,BQ$4,FALSE)</f>
        <v>#REF!</v>
      </c>
      <c r="BR296" s="12" t="e">
        <f>VLOOKUP($A296,Sheet1!$B$5:$BB$428,BR$4,FALSE)</f>
        <v>#REF!</v>
      </c>
      <c r="BS296" s="12" t="e">
        <f>VLOOKUP($A296,Sheet1!$B$5:$BB$428,BS$4,FALSE)</f>
        <v>#REF!</v>
      </c>
      <c r="BT296" s="12" t="e">
        <f>VLOOKUP($A296,Sheet1!$B$5:$BB$428,BT$4,FALSE)</f>
        <v>#REF!</v>
      </c>
      <c r="BU296" s="12" t="e">
        <f>VLOOKUP($A296,Sheet1!$B$5:$BB$428,BU$4,FALSE)</f>
        <v>#REF!</v>
      </c>
    </row>
    <row r="297" spans="1:73" x14ac:dyDescent="0.3">
      <c r="A297" t="s">
        <v>780</v>
      </c>
      <c r="B297" t="str">
        <f>VLOOKUP(A297,classifications!A$3:C$336,3,FALSE)</f>
        <v>Predominantly Rural</v>
      </c>
      <c r="D297" s="12">
        <f>VLOOKUP($A297,Sheet1!$B$5:$AZ$428,2,FALSE)</f>
        <v>474319</v>
      </c>
      <c r="E297" s="12">
        <f>VLOOKUP($A297,Sheet1!$B$5:$AZ$428,3,FALSE)</f>
        <v>1810</v>
      </c>
      <c r="F297" s="12">
        <f>VLOOKUP($A297,Sheet1!$B$5:$AZ$428,4,FALSE)</f>
        <v>1680</v>
      </c>
      <c r="G297" s="12">
        <f>VLOOKUP($A297,Sheet1!$B$5:$AZ$428,5,FALSE)</f>
        <v>18857</v>
      </c>
      <c r="H297" s="12">
        <f>VLOOKUP($A297,Sheet1!$B$5:$AZ$428,6,FALSE)</f>
        <v>17717</v>
      </c>
      <c r="I297" s="12">
        <f>VLOOKUP($A297,Sheet1!$B$5:$AZ$428,7,FALSE)</f>
        <v>476914</v>
      </c>
      <c r="J297" s="12">
        <f>VLOOKUP($A297,Sheet1!$B$5:$AZ$428,8,FALSE)</f>
        <v>1708</v>
      </c>
      <c r="K297" s="12">
        <f>VLOOKUP($A297,Sheet1!$B$5:$AZ$428,9,FALSE)</f>
        <v>1475</v>
      </c>
      <c r="L297" s="12">
        <f>VLOOKUP($A297,Sheet1!$B$5:$AZ$428,10,FALSE)</f>
        <v>20006</v>
      </c>
      <c r="M297" s="12">
        <f>VLOOKUP($A297,Sheet1!$B$5:$AZ$428,11,FALSE)</f>
        <v>18972</v>
      </c>
      <c r="N297" s="12">
        <f>VLOOKUP($A297,Sheet1!$B$5:$AZ$428,12,FALSE)</f>
        <v>479911</v>
      </c>
      <c r="O297" s="12">
        <f>VLOOKUP($A297,Sheet1!$B$5:$AZ$428,13,FALSE)</f>
        <v>1821</v>
      </c>
      <c r="P297" s="12">
        <f>VLOOKUP($A297,Sheet1!$B$5:$AZ$428,14,FALSE)</f>
        <v>1707</v>
      </c>
      <c r="Q297" s="12">
        <f>VLOOKUP($A297,Sheet1!$B$5:$AZ$428,15,FALSE)</f>
        <v>20122</v>
      </c>
      <c r="R297" s="12">
        <f>VLOOKUP($A297,Sheet1!$B$5:$AZ$428,16,FALSE)</f>
        <v>18313</v>
      </c>
      <c r="S297" s="12">
        <f>VLOOKUP($A297,Sheet1!$B$5:$AZ$428,17,FALSE)</f>
        <v>484560</v>
      </c>
      <c r="T297" s="12">
        <f>VLOOKUP($A297,Sheet1!$B$5:$AZ$428,18,FALSE)</f>
        <v>2028</v>
      </c>
      <c r="U297" s="12">
        <f>VLOOKUP($A297,Sheet1!$B$5:$AZ$428,19,FALSE)</f>
        <v>1611</v>
      </c>
      <c r="V297" s="12">
        <f>VLOOKUP($A297,Sheet1!$B$5:$AZ$428,20,FALSE)</f>
        <v>21203</v>
      </c>
      <c r="W297" s="12">
        <f>VLOOKUP($A297,Sheet1!$B$5:$AZ$428,21,FALSE)</f>
        <v>18920</v>
      </c>
      <c r="X297" s="12">
        <f>VLOOKUP($A297,Sheet1!$B$5:$AZ$428,22,FALSE)</f>
        <v>488487</v>
      </c>
      <c r="Y297" s="12">
        <f>VLOOKUP($A297,Sheet1!$B$5:$AZ$428,23,FALSE)</f>
        <v>2115</v>
      </c>
      <c r="Z297" s="12">
        <f>VLOOKUP($A297,Sheet1!$B$5:$AZ$428,24,FALSE)</f>
        <v>1734</v>
      </c>
      <c r="AA297" s="12">
        <f>VLOOKUP($A297,Sheet1!$B$5:$AZ$428,25,FALSE)</f>
        <v>21153</v>
      </c>
      <c r="AB297" s="12">
        <f>VLOOKUP($A297,Sheet1!$B$5:$AZ$428,26,FALSE)</f>
        <v>18912</v>
      </c>
      <c r="AC297" s="12">
        <f>VLOOKUP($A297,Sheet1!$B$5:$AZ$428,27,FALSE)</f>
        <v>492240</v>
      </c>
      <c r="AD297" s="12">
        <f>VLOOKUP($A297,Sheet1!$B$5:$AZ$428,28,FALSE)</f>
        <v>2342</v>
      </c>
      <c r="AE297" s="12">
        <f>VLOOKUP($A297,Sheet1!$B$5:$AZ$428,29,FALSE)</f>
        <v>1811</v>
      </c>
      <c r="AF297" s="12">
        <f>VLOOKUP($A297,Sheet1!$B$5:$AZ$428,30,FALSE)</f>
        <v>21157</v>
      </c>
      <c r="AG297" s="12">
        <f>VLOOKUP($A297,Sheet1!$B$5:$AZ$428,31,FALSE)</f>
        <v>18864</v>
      </c>
      <c r="AH297" s="12">
        <f>VLOOKUP($A297,Sheet1!$B$5:$AZ$428,32,FALSE)</f>
        <v>496043</v>
      </c>
      <c r="AI297" s="12">
        <f>VLOOKUP($A297,Sheet1!$B$5:$AZ$428,33,FALSE)</f>
        <v>1956</v>
      </c>
      <c r="AJ297" s="12">
        <f>VLOOKUP($A297,Sheet1!$B$5:$AZ$428,34,FALSE)</f>
        <v>1819</v>
      </c>
      <c r="AK297" s="12">
        <f>VLOOKUP($A297,Sheet1!$B$5:$AZ$428,35,FALSE)</f>
        <v>23443</v>
      </c>
      <c r="AL297" s="12">
        <f>VLOOKUP($A297,Sheet1!$B$5:$AZ$428,36,FALSE)</f>
        <v>20741</v>
      </c>
      <c r="AM297" s="12">
        <f>VLOOKUP($A297,Sheet1!$B$5:$AZ$428,37,FALSE)</f>
        <v>498064</v>
      </c>
      <c r="AN297" s="12">
        <f>VLOOKUP($A297,Sheet1!$B$5:$AZ$428,38,FALSE)</f>
        <v>2158</v>
      </c>
      <c r="AO297" s="12">
        <f>VLOOKUP($A297,Sheet1!$B$5:$AZ$428,39,FALSE)</f>
        <v>1687</v>
      </c>
      <c r="AP297" s="12">
        <f>VLOOKUP($A297,Sheet1!$B$5:$AZ$428,40,FALSE)</f>
        <v>23008</v>
      </c>
      <c r="AQ297" s="12">
        <f>VLOOKUP($A297,Sheet1!$B$5:$AZ$428,41,FALSE)</f>
        <v>21268</v>
      </c>
      <c r="AR297" s="12">
        <f>VLOOKUP($A297,Sheet1!$B$5:$AZ$428,42,FALSE)</f>
        <v>500024</v>
      </c>
      <c r="AS297" s="12">
        <f>VLOOKUP($A297,Sheet1!$B$5:$AZ$428,43,FALSE)</f>
        <v>1896</v>
      </c>
      <c r="AT297" s="12">
        <f>VLOOKUP($A297,Sheet1!$B$5:$AZ$428,44,FALSE)</f>
        <v>2669</v>
      </c>
      <c r="AU297" s="12">
        <f>VLOOKUP($A297,Sheet1!$B$5:$AZ$428,45,FALSE)</f>
        <v>23882</v>
      </c>
      <c r="AV297" s="12">
        <f>VLOOKUP($A297,Sheet1!$B$5:$AZ$428,46,FALSE)</f>
        <v>21233</v>
      </c>
      <c r="AW297" s="12">
        <f>VLOOKUP($A297,Sheet1!$B$5:$AZ$428,47,FALSE)</f>
        <v>504070</v>
      </c>
      <c r="AX297" s="12">
        <f>VLOOKUP($A297,Sheet1!$B$5:$AZ$428,48,FALSE)</f>
        <v>1754</v>
      </c>
      <c r="AY297" s="12">
        <f>VLOOKUP($A297,Sheet1!$B$5:$AZ$428,49,FALSE)</f>
        <v>1852</v>
      </c>
      <c r="AZ297" s="12">
        <f>VLOOKUP($A297,Sheet1!$B$5:$AZ$428,50,FALSE)</f>
        <v>20892</v>
      </c>
      <c r="BA297" s="12">
        <f>VLOOKUP($A297,Sheet1!$B$5:$AZ$428,51,FALSE)</f>
        <v>18566</v>
      </c>
      <c r="BB297" s="12">
        <f>VLOOKUP($A297,Sheet1!$B$5:$BB$428,BB$4,FALSE)</f>
        <v>0</v>
      </c>
      <c r="BC297" s="12">
        <f>VLOOKUP($A297,Sheet1!$B$5:$BB$428,BC$4,FALSE)</f>
        <v>0</v>
      </c>
      <c r="BD297" s="12" t="e">
        <f>VLOOKUP($A297,Sheet1!$B$5:$BB$428,BD$4,FALSE)</f>
        <v>#REF!</v>
      </c>
      <c r="BE297" s="12" t="e">
        <f>VLOOKUP($A297,Sheet1!$B$5:$BB$428,BE$4,FALSE)</f>
        <v>#REF!</v>
      </c>
      <c r="BF297" s="12" t="e">
        <f>VLOOKUP($A297,Sheet1!$B$5:$BB$428,BF$4,FALSE)</f>
        <v>#REF!</v>
      </c>
      <c r="BG297" s="12" t="e">
        <f>VLOOKUP($A297,Sheet1!$B$5:$BB$428,BG$4,FALSE)</f>
        <v>#REF!</v>
      </c>
      <c r="BH297" s="12" t="e">
        <f>VLOOKUP($A297,Sheet1!$B$5:$BB$428,BH$4,FALSE)</f>
        <v>#REF!</v>
      </c>
      <c r="BI297" s="12" t="e">
        <f>VLOOKUP($A297,Sheet1!$B$5:$BB$428,BI$4,FALSE)</f>
        <v>#REF!</v>
      </c>
      <c r="BJ297" s="12" t="e">
        <f>VLOOKUP($A297,Sheet1!$B$5:$BB$428,BJ$4,FALSE)</f>
        <v>#REF!</v>
      </c>
      <c r="BK297" s="12" t="e">
        <f>VLOOKUP($A297,Sheet1!$B$5:$BB$428,BK$4,FALSE)</f>
        <v>#REF!</v>
      </c>
      <c r="BL297" s="12" t="e">
        <f>VLOOKUP($A297,Sheet1!$B$5:$BB$428,BL$4,FALSE)</f>
        <v>#REF!</v>
      </c>
      <c r="BM297" s="12" t="e">
        <f>VLOOKUP($A297,Sheet1!$B$5:$BB$428,BM$4,FALSE)</f>
        <v>#REF!</v>
      </c>
      <c r="BN297" s="12" t="e">
        <f>VLOOKUP($A297,Sheet1!$B$5:$BB$428,BN$4,FALSE)</f>
        <v>#REF!</v>
      </c>
      <c r="BO297" s="12" t="e">
        <f>VLOOKUP($A297,Sheet1!$B$5:$BB$428,BO$4,FALSE)</f>
        <v>#REF!</v>
      </c>
      <c r="BP297" s="12" t="e">
        <f>VLOOKUP($A297,Sheet1!$B$5:$BB$428,BP$4,FALSE)</f>
        <v>#REF!</v>
      </c>
      <c r="BQ297" s="12" t="e">
        <f>VLOOKUP($A297,Sheet1!$B$5:$BB$428,BQ$4,FALSE)</f>
        <v>#REF!</v>
      </c>
      <c r="BR297" s="12" t="e">
        <f>VLOOKUP($A297,Sheet1!$B$5:$BB$428,BR$4,FALSE)</f>
        <v>#REF!</v>
      </c>
      <c r="BS297" s="12" t="e">
        <f>VLOOKUP($A297,Sheet1!$B$5:$BB$428,BS$4,FALSE)</f>
        <v>#REF!</v>
      </c>
      <c r="BT297" s="12" t="e">
        <f>VLOOKUP($A297,Sheet1!$B$5:$BB$428,BT$4,FALSE)</f>
        <v>#REF!</v>
      </c>
      <c r="BU297" s="12" t="e">
        <f>VLOOKUP($A297,Sheet1!$B$5:$BB$428,BU$4,FALSE)</f>
        <v>#REF!</v>
      </c>
    </row>
    <row r="298" spans="1:73" x14ac:dyDescent="0.3">
      <c r="A298" t="s">
        <v>782</v>
      </c>
      <c r="B298" t="str">
        <f>VLOOKUP(A298,classifications!A$3:C$336,3,FALSE)</f>
        <v>Predominantly Rural</v>
      </c>
      <c r="D298" s="12">
        <f>VLOOKUP($A298,Sheet1!$B$5:$AZ$428,2,FALSE)</f>
        <v>116820</v>
      </c>
      <c r="E298" s="12">
        <f>VLOOKUP($A298,Sheet1!$B$5:$AZ$428,3,FALSE)</f>
        <v>881</v>
      </c>
      <c r="F298" s="12">
        <f>VLOOKUP($A298,Sheet1!$B$5:$AZ$428,4,FALSE)</f>
        <v>848</v>
      </c>
      <c r="G298" s="12">
        <f>VLOOKUP($A298,Sheet1!$B$5:$AZ$428,5,FALSE)</f>
        <v>8864</v>
      </c>
      <c r="H298" s="12">
        <f>VLOOKUP($A298,Sheet1!$B$5:$AZ$428,6,FALSE)</f>
        <v>8129</v>
      </c>
      <c r="I298" s="12">
        <f>VLOOKUP($A298,Sheet1!$B$5:$AZ$428,7,FALSE)</f>
        <v>118074</v>
      </c>
      <c r="J298" s="12">
        <f>VLOOKUP($A298,Sheet1!$B$5:$AZ$428,8,FALSE)</f>
        <v>758</v>
      </c>
      <c r="K298" s="12">
        <f>VLOOKUP($A298,Sheet1!$B$5:$AZ$428,9,FALSE)</f>
        <v>673</v>
      </c>
      <c r="L298" s="12">
        <f>VLOOKUP($A298,Sheet1!$B$5:$AZ$428,10,FALSE)</f>
        <v>9364</v>
      </c>
      <c r="M298" s="12">
        <f>VLOOKUP($A298,Sheet1!$B$5:$AZ$428,11,FALSE)</f>
        <v>8511</v>
      </c>
      <c r="N298" s="12">
        <f>VLOOKUP($A298,Sheet1!$B$5:$AZ$428,12,FALSE)</f>
        <v>119037</v>
      </c>
      <c r="O298" s="12">
        <f>VLOOKUP($A298,Sheet1!$B$5:$AZ$428,13,FALSE)</f>
        <v>711</v>
      </c>
      <c r="P298" s="12">
        <f>VLOOKUP($A298,Sheet1!$B$5:$AZ$428,14,FALSE)</f>
        <v>574</v>
      </c>
      <c r="Q298" s="12">
        <f>VLOOKUP($A298,Sheet1!$B$5:$AZ$428,15,FALSE)</f>
        <v>8569</v>
      </c>
      <c r="R298" s="12">
        <f>VLOOKUP($A298,Sheet1!$B$5:$AZ$428,16,FALSE)</f>
        <v>8003</v>
      </c>
      <c r="S298" s="12">
        <f>VLOOKUP($A298,Sheet1!$B$5:$AZ$428,17,FALSE)</f>
        <v>120290</v>
      </c>
      <c r="T298" s="12">
        <f>VLOOKUP($A298,Sheet1!$B$5:$AZ$428,18,FALSE)</f>
        <v>874</v>
      </c>
      <c r="U298" s="12">
        <f>VLOOKUP($A298,Sheet1!$B$5:$AZ$428,19,FALSE)</f>
        <v>490</v>
      </c>
      <c r="V298" s="12">
        <f>VLOOKUP($A298,Sheet1!$B$5:$AZ$428,20,FALSE)</f>
        <v>8926</v>
      </c>
      <c r="W298" s="12">
        <f>VLOOKUP($A298,Sheet1!$B$5:$AZ$428,21,FALSE)</f>
        <v>8206</v>
      </c>
      <c r="X298" s="12">
        <f>VLOOKUP($A298,Sheet1!$B$5:$AZ$428,22,FALSE)</f>
        <v>121734</v>
      </c>
      <c r="Y298" s="12">
        <f>VLOOKUP($A298,Sheet1!$B$5:$AZ$428,23,FALSE)</f>
        <v>770</v>
      </c>
      <c r="Z298" s="12">
        <f>VLOOKUP($A298,Sheet1!$B$5:$AZ$428,24,FALSE)</f>
        <v>620</v>
      </c>
      <c r="AA298" s="12">
        <f>VLOOKUP($A298,Sheet1!$B$5:$AZ$428,25,FALSE)</f>
        <v>9489</v>
      </c>
      <c r="AB298" s="12">
        <f>VLOOKUP($A298,Sheet1!$B$5:$AZ$428,26,FALSE)</f>
        <v>8398</v>
      </c>
      <c r="AC298" s="12">
        <f>VLOOKUP($A298,Sheet1!$B$5:$AZ$428,27,FALSE)</f>
        <v>123100</v>
      </c>
      <c r="AD298" s="12">
        <f>VLOOKUP($A298,Sheet1!$B$5:$AZ$428,28,FALSE)</f>
        <v>803</v>
      </c>
      <c r="AE298" s="12">
        <f>VLOOKUP($A298,Sheet1!$B$5:$AZ$428,29,FALSE)</f>
        <v>507</v>
      </c>
      <c r="AF298" s="12">
        <f>VLOOKUP($A298,Sheet1!$B$5:$AZ$428,30,FALSE)</f>
        <v>9295</v>
      </c>
      <c r="AG298" s="12">
        <f>VLOOKUP($A298,Sheet1!$B$5:$AZ$428,31,FALSE)</f>
        <v>8574</v>
      </c>
      <c r="AH298" s="12">
        <f>VLOOKUP($A298,Sheet1!$B$5:$AZ$428,32,FALSE)</f>
        <v>123879</v>
      </c>
      <c r="AI298" s="12">
        <f>VLOOKUP($A298,Sheet1!$B$5:$AZ$428,33,FALSE)</f>
        <v>747</v>
      </c>
      <c r="AJ298" s="12">
        <f>VLOOKUP($A298,Sheet1!$B$5:$AZ$428,34,FALSE)</f>
        <v>566</v>
      </c>
      <c r="AK298" s="12">
        <f>VLOOKUP($A298,Sheet1!$B$5:$AZ$428,35,FALSE)</f>
        <v>10726</v>
      </c>
      <c r="AL298" s="12">
        <f>VLOOKUP($A298,Sheet1!$B$5:$AZ$428,36,FALSE)</f>
        <v>10028</v>
      </c>
      <c r="AM298" s="12">
        <f>VLOOKUP($A298,Sheet1!$B$5:$AZ$428,37,FALSE)</f>
        <v>124295</v>
      </c>
      <c r="AN298" s="12">
        <f>VLOOKUP($A298,Sheet1!$B$5:$AZ$428,38,FALSE)</f>
        <v>894</v>
      </c>
      <c r="AO298" s="12">
        <f>VLOOKUP($A298,Sheet1!$B$5:$AZ$428,39,FALSE)</f>
        <v>716</v>
      </c>
      <c r="AP298" s="12">
        <f>VLOOKUP($A298,Sheet1!$B$5:$AZ$428,40,FALSE)</f>
        <v>10675</v>
      </c>
      <c r="AQ298" s="12">
        <f>VLOOKUP($A298,Sheet1!$B$5:$AZ$428,41,FALSE)</f>
        <v>10191</v>
      </c>
      <c r="AR298" s="12">
        <f>VLOOKUP($A298,Sheet1!$B$5:$AZ$428,42,FALSE)</f>
        <v>124859</v>
      </c>
      <c r="AS298" s="12">
        <f>VLOOKUP($A298,Sheet1!$B$5:$AZ$428,43,FALSE)</f>
        <v>838</v>
      </c>
      <c r="AT298" s="12">
        <f>VLOOKUP($A298,Sheet1!$B$5:$AZ$428,44,FALSE)</f>
        <v>733</v>
      </c>
      <c r="AU298" s="12">
        <f>VLOOKUP($A298,Sheet1!$B$5:$AZ$428,45,FALSE)</f>
        <v>10984</v>
      </c>
      <c r="AV298" s="12">
        <f>VLOOKUP($A298,Sheet1!$B$5:$AZ$428,46,FALSE)</f>
        <v>10622</v>
      </c>
      <c r="AW298" s="12">
        <f>VLOOKUP($A298,Sheet1!$B$5:$AZ$428,47,FALSE)</f>
        <v>125925</v>
      </c>
      <c r="AX298" s="12">
        <f>VLOOKUP($A298,Sheet1!$B$5:$AZ$428,48,FALSE)</f>
        <v>894</v>
      </c>
      <c r="AY298" s="12">
        <f>VLOOKUP($A298,Sheet1!$B$5:$AZ$428,49,FALSE)</f>
        <v>917</v>
      </c>
      <c r="AZ298" s="12">
        <f>VLOOKUP($A298,Sheet1!$B$5:$AZ$428,50,FALSE)</f>
        <v>10435</v>
      </c>
      <c r="BA298" s="12">
        <f>VLOOKUP($A298,Sheet1!$B$5:$AZ$428,51,FALSE)</f>
        <v>9442</v>
      </c>
      <c r="BB298" s="12">
        <f>VLOOKUP($A298,Sheet1!$B$5:$BB$428,BB$4,FALSE)</f>
        <v>0</v>
      </c>
      <c r="BC298" s="12">
        <f>VLOOKUP($A298,Sheet1!$B$5:$BB$428,BC$4,FALSE)</f>
        <v>0</v>
      </c>
      <c r="BD298" s="12" t="e">
        <f>VLOOKUP($A298,Sheet1!$B$5:$BB$428,BD$4,FALSE)</f>
        <v>#REF!</v>
      </c>
      <c r="BE298" s="12" t="e">
        <f>VLOOKUP($A298,Sheet1!$B$5:$BB$428,BE$4,FALSE)</f>
        <v>#REF!</v>
      </c>
      <c r="BF298" s="12" t="e">
        <f>VLOOKUP($A298,Sheet1!$B$5:$BB$428,BF$4,FALSE)</f>
        <v>#REF!</v>
      </c>
      <c r="BG298" s="12" t="e">
        <f>VLOOKUP($A298,Sheet1!$B$5:$BB$428,BG$4,FALSE)</f>
        <v>#REF!</v>
      </c>
      <c r="BH298" s="12" t="e">
        <f>VLOOKUP($A298,Sheet1!$B$5:$BB$428,BH$4,FALSE)</f>
        <v>#REF!</v>
      </c>
      <c r="BI298" s="12" t="e">
        <f>VLOOKUP($A298,Sheet1!$B$5:$BB$428,BI$4,FALSE)</f>
        <v>#REF!</v>
      </c>
      <c r="BJ298" s="12" t="e">
        <f>VLOOKUP($A298,Sheet1!$B$5:$BB$428,BJ$4,FALSE)</f>
        <v>#REF!</v>
      </c>
      <c r="BK298" s="12" t="e">
        <f>VLOOKUP($A298,Sheet1!$B$5:$BB$428,BK$4,FALSE)</f>
        <v>#REF!</v>
      </c>
      <c r="BL298" s="12" t="e">
        <f>VLOOKUP($A298,Sheet1!$B$5:$BB$428,BL$4,FALSE)</f>
        <v>#REF!</v>
      </c>
      <c r="BM298" s="12" t="e">
        <f>VLOOKUP($A298,Sheet1!$B$5:$BB$428,BM$4,FALSE)</f>
        <v>#REF!</v>
      </c>
      <c r="BN298" s="12" t="e">
        <f>VLOOKUP($A298,Sheet1!$B$5:$BB$428,BN$4,FALSE)</f>
        <v>#REF!</v>
      </c>
      <c r="BO298" s="12" t="e">
        <f>VLOOKUP($A298,Sheet1!$B$5:$BB$428,BO$4,FALSE)</f>
        <v>#REF!</v>
      </c>
      <c r="BP298" s="12" t="e">
        <f>VLOOKUP($A298,Sheet1!$B$5:$BB$428,BP$4,FALSE)</f>
        <v>#REF!</v>
      </c>
      <c r="BQ298" s="12" t="e">
        <f>VLOOKUP($A298,Sheet1!$B$5:$BB$428,BQ$4,FALSE)</f>
        <v>#REF!</v>
      </c>
      <c r="BR298" s="12" t="e">
        <f>VLOOKUP($A298,Sheet1!$B$5:$BB$428,BR$4,FALSE)</f>
        <v>#REF!</v>
      </c>
      <c r="BS298" s="12" t="e">
        <f>VLOOKUP($A298,Sheet1!$B$5:$BB$428,BS$4,FALSE)</f>
        <v>#REF!</v>
      </c>
      <c r="BT298" s="12" t="e">
        <f>VLOOKUP($A298,Sheet1!$B$5:$BB$428,BT$4,FALSE)</f>
        <v>#REF!</v>
      </c>
      <c r="BU298" s="12" t="e">
        <f>VLOOKUP($A298,Sheet1!$B$5:$BB$428,BU$4,FALSE)</f>
        <v>#REF!</v>
      </c>
    </row>
    <row r="299" spans="1:73" x14ac:dyDescent="0.3">
      <c r="A299" t="s">
        <v>784</v>
      </c>
      <c r="B299" t="str">
        <f>VLOOKUP(A299,classifications!A$3:C$336,3,FALSE)</f>
        <v>Predominantly Urban</v>
      </c>
      <c r="D299" s="12">
        <f>VLOOKUP($A299,Sheet1!$B$5:$AZ$428,2,FALSE)</f>
        <v>145098</v>
      </c>
      <c r="E299" s="12">
        <f>VLOOKUP($A299,Sheet1!$B$5:$AZ$428,3,FALSE)</f>
        <v>1168</v>
      </c>
      <c r="F299" s="12">
        <f>VLOOKUP($A299,Sheet1!$B$5:$AZ$428,4,FALSE)</f>
        <v>1106</v>
      </c>
      <c r="G299" s="12">
        <f>VLOOKUP($A299,Sheet1!$B$5:$AZ$428,5,FALSE)</f>
        <v>8470</v>
      </c>
      <c r="H299" s="12">
        <f>VLOOKUP($A299,Sheet1!$B$5:$AZ$428,6,FALSE)</f>
        <v>8057</v>
      </c>
      <c r="I299" s="12">
        <f>VLOOKUP($A299,Sheet1!$B$5:$AZ$428,7,FALSE)</f>
        <v>145742</v>
      </c>
      <c r="J299" s="12">
        <f>VLOOKUP($A299,Sheet1!$B$5:$AZ$428,8,FALSE)</f>
        <v>992</v>
      </c>
      <c r="K299" s="12">
        <f>VLOOKUP($A299,Sheet1!$B$5:$AZ$428,9,FALSE)</f>
        <v>1130</v>
      </c>
      <c r="L299" s="12">
        <f>VLOOKUP($A299,Sheet1!$B$5:$AZ$428,10,FALSE)</f>
        <v>8783</v>
      </c>
      <c r="M299" s="12">
        <f>VLOOKUP($A299,Sheet1!$B$5:$AZ$428,11,FALSE)</f>
        <v>8616</v>
      </c>
      <c r="N299" s="12">
        <f>VLOOKUP($A299,Sheet1!$B$5:$AZ$428,12,FALSE)</f>
        <v>146278</v>
      </c>
      <c r="O299" s="12">
        <f>VLOOKUP($A299,Sheet1!$B$5:$AZ$428,13,FALSE)</f>
        <v>976</v>
      </c>
      <c r="P299" s="12">
        <f>VLOOKUP($A299,Sheet1!$B$5:$AZ$428,14,FALSE)</f>
        <v>871</v>
      </c>
      <c r="Q299" s="12">
        <f>VLOOKUP($A299,Sheet1!$B$5:$AZ$428,15,FALSE)</f>
        <v>8567</v>
      </c>
      <c r="R299" s="12">
        <f>VLOOKUP($A299,Sheet1!$B$5:$AZ$428,16,FALSE)</f>
        <v>8737</v>
      </c>
      <c r="S299" s="12">
        <f>VLOOKUP($A299,Sheet1!$B$5:$AZ$428,17,FALSE)</f>
        <v>147476</v>
      </c>
      <c r="T299" s="12">
        <f>VLOOKUP($A299,Sheet1!$B$5:$AZ$428,18,FALSE)</f>
        <v>1136</v>
      </c>
      <c r="U299" s="12">
        <f>VLOOKUP($A299,Sheet1!$B$5:$AZ$428,19,FALSE)</f>
        <v>685</v>
      </c>
      <c r="V299" s="12">
        <f>VLOOKUP($A299,Sheet1!$B$5:$AZ$428,20,FALSE)</f>
        <v>9094</v>
      </c>
      <c r="W299" s="12">
        <f>VLOOKUP($A299,Sheet1!$B$5:$AZ$428,21,FALSE)</f>
        <v>8898</v>
      </c>
      <c r="X299" s="12">
        <f>VLOOKUP($A299,Sheet1!$B$5:$AZ$428,22,FALSE)</f>
        <v>148277</v>
      </c>
      <c r="Y299" s="12">
        <f>VLOOKUP($A299,Sheet1!$B$5:$AZ$428,23,FALSE)</f>
        <v>1286</v>
      </c>
      <c r="Z299" s="12">
        <f>VLOOKUP($A299,Sheet1!$B$5:$AZ$428,24,FALSE)</f>
        <v>724</v>
      </c>
      <c r="AA299" s="12">
        <f>VLOOKUP($A299,Sheet1!$B$5:$AZ$428,25,FALSE)</f>
        <v>8963</v>
      </c>
      <c r="AB299" s="12">
        <f>VLOOKUP($A299,Sheet1!$B$5:$AZ$428,26,FALSE)</f>
        <v>9155</v>
      </c>
      <c r="AC299" s="12">
        <f>VLOOKUP($A299,Sheet1!$B$5:$AZ$428,27,FALSE)</f>
        <v>149689</v>
      </c>
      <c r="AD299" s="12">
        <f>VLOOKUP($A299,Sheet1!$B$5:$AZ$428,28,FALSE)</f>
        <v>1282</v>
      </c>
      <c r="AE299" s="12">
        <f>VLOOKUP($A299,Sheet1!$B$5:$AZ$428,29,FALSE)</f>
        <v>692</v>
      </c>
      <c r="AF299" s="12">
        <f>VLOOKUP($A299,Sheet1!$B$5:$AZ$428,30,FALSE)</f>
        <v>9160</v>
      </c>
      <c r="AG299" s="12">
        <f>VLOOKUP($A299,Sheet1!$B$5:$AZ$428,31,FALSE)</f>
        <v>8832</v>
      </c>
      <c r="AH299" s="12">
        <f>VLOOKUP($A299,Sheet1!$B$5:$AZ$428,32,FALSE)</f>
        <v>150140</v>
      </c>
      <c r="AI299" s="12">
        <f>VLOOKUP($A299,Sheet1!$B$5:$AZ$428,33,FALSE)</f>
        <v>1139</v>
      </c>
      <c r="AJ299" s="12">
        <f>VLOOKUP($A299,Sheet1!$B$5:$AZ$428,34,FALSE)</f>
        <v>754</v>
      </c>
      <c r="AK299" s="12">
        <f>VLOOKUP($A299,Sheet1!$B$5:$AZ$428,35,FALSE)</f>
        <v>9297</v>
      </c>
      <c r="AL299" s="12">
        <f>VLOOKUP($A299,Sheet1!$B$5:$AZ$428,36,FALSE)</f>
        <v>9683</v>
      </c>
      <c r="AM299" s="12">
        <f>VLOOKUP($A299,Sheet1!$B$5:$AZ$428,37,FALSE)</f>
        <v>150906</v>
      </c>
      <c r="AN299" s="12">
        <f>VLOOKUP($A299,Sheet1!$B$5:$AZ$428,38,FALSE)</f>
        <v>1298</v>
      </c>
      <c r="AO299" s="12">
        <f>VLOOKUP($A299,Sheet1!$B$5:$AZ$428,39,FALSE)</f>
        <v>763</v>
      </c>
      <c r="AP299" s="12">
        <f>VLOOKUP($A299,Sheet1!$B$5:$AZ$428,40,FALSE)</f>
        <v>9675</v>
      </c>
      <c r="AQ299" s="12">
        <f>VLOOKUP($A299,Sheet1!$B$5:$AZ$428,41,FALSE)</f>
        <v>9774</v>
      </c>
      <c r="AR299" s="12">
        <f>VLOOKUP($A299,Sheet1!$B$5:$AZ$428,42,FALSE)</f>
        <v>151422</v>
      </c>
      <c r="AS299" s="12">
        <f>VLOOKUP($A299,Sheet1!$B$5:$AZ$428,43,FALSE)</f>
        <v>1136</v>
      </c>
      <c r="AT299" s="12">
        <f>VLOOKUP($A299,Sheet1!$B$5:$AZ$428,44,FALSE)</f>
        <v>821</v>
      </c>
      <c r="AU299" s="12">
        <f>VLOOKUP($A299,Sheet1!$B$5:$AZ$428,45,FALSE)</f>
        <v>9629</v>
      </c>
      <c r="AV299" s="12">
        <f>VLOOKUP($A299,Sheet1!$B$5:$AZ$428,46,FALSE)</f>
        <v>9628</v>
      </c>
      <c r="AW299" s="12">
        <f>VLOOKUP($A299,Sheet1!$B$5:$AZ$428,47,FALSE)</f>
        <v>151273</v>
      </c>
      <c r="AX299" s="12">
        <f>VLOOKUP($A299,Sheet1!$B$5:$AZ$428,48,FALSE)</f>
        <v>1039</v>
      </c>
      <c r="AY299" s="12">
        <f>VLOOKUP($A299,Sheet1!$B$5:$AZ$428,49,FALSE)</f>
        <v>1021</v>
      </c>
      <c r="AZ299" s="12">
        <f>VLOOKUP($A299,Sheet1!$B$5:$AZ$428,50,FALSE)</f>
        <v>8519</v>
      </c>
      <c r="BA299" s="12">
        <f>VLOOKUP($A299,Sheet1!$B$5:$AZ$428,51,FALSE)</f>
        <v>8805</v>
      </c>
      <c r="BB299" s="12">
        <f>VLOOKUP($A299,Sheet1!$B$5:$BB$428,BB$4,FALSE)</f>
        <v>0</v>
      </c>
      <c r="BC299" s="12">
        <f>VLOOKUP($A299,Sheet1!$B$5:$BB$428,BC$4,FALSE)</f>
        <v>0</v>
      </c>
      <c r="BD299" s="12" t="e">
        <f>VLOOKUP($A299,Sheet1!$B$5:$BB$428,BD$4,FALSE)</f>
        <v>#REF!</v>
      </c>
      <c r="BE299" s="12" t="e">
        <f>VLOOKUP($A299,Sheet1!$B$5:$BB$428,BE$4,FALSE)</f>
        <v>#REF!</v>
      </c>
      <c r="BF299" s="12" t="e">
        <f>VLOOKUP($A299,Sheet1!$B$5:$BB$428,BF$4,FALSE)</f>
        <v>#REF!</v>
      </c>
      <c r="BG299" s="12" t="e">
        <f>VLOOKUP($A299,Sheet1!$B$5:$BB$428,BG$4,FALSE)</f>
        <v>#REF!</v>
      </c>
      <c r="BH299" s="12" t="e">
        <f>VLOOKUP($A299,Sheet1!$B$5:$BB$428,BH$4,FALSE)</f>
        <v>#REF!</v>
      </c>
      <c r="BI299" s="12" t="e">
        <f>VLOOKUP($A299,Sheet1!$B$5:$BB$428,BI$4,FALSE)</f>
        <v>#REF!</v>
      </c>
      <c r="BJ299" s="12" t="e">
        <f>VLOOKUP($A299,Sheet1!$B$5:$BB$428,BJ$4,FALSE)</f>
        <v>#REF!</v>
      </c>
      <c r="BK299" s="12" t="e">
        <f>VLOOKUP($A299,Sheet1!$B$5:$BB$428,BK$4,FALSE)</f>
        <v>#REF!</v>
      </c>
      <c r="BL299" s="12" t="e">
        <f>VLOOKUP($A299,Sheet1!$B$5:$BB$428,BL$4,FALSE)</f>
        <v>#REF!</v>
      </c>
      <c r="BM299" s="12" t="e">
        <f>VLOOKUP($A299,Sheet1!$B$5:$BB$428,BM$4,FALSE)</f>
        <v>#REF!</v>
      </c>
      <c r="BN299" s="12" t="e">
        <f>VLOOKUP($A299,Sheet1!$B$5:$BB$428,BN$4,FALSE)</f>
        <v>#REF!</v>
      </c>
      <c r="BO299" s="12" t="e">
        <f>VLOOKUP($A299,Sheet1!$B$5:$BB$428,BO$4,FALSE)</f>
        <v>#REF!</v>
      </c>
      <c r="BP299" s="12" t="e">
        <f>VLOOKUP($A299,Sheet1!$B$5:$BB$428,BP$4,FALSE)</f>
        <v>#REF!</v>
      </c>
      <c r="BQ299" s="12" t="e">
        <f>VLOOKUP($A299,Sheet1!$B$5:$BB$428,BQ$4,FALSE)</f>
        <v>#REF!</v>
      </c>
      <c r="BR299" s="12" t="e">
        <f>VLOOKUP($A299,Sheet1!$B$5:$BB$428,BR$4,FALSE)</f>
        <v>#REF!</v>
      </c>
      <c r="BS299" s="12" t="e">
        <f>VLOOKUP($A299,Sheet1!$B$5:$BB$428,BS$4,FALSE)</f>
        <v>#REF!</v>
      </c>
      <c r="BT299" s="12" t="e">
        <f>VLOOKUP($A299,Sheet1!$B$5:$BB$428,BT$4,FALSE)</f>
        <v>#REF!</v>
      </c>
      <c r="BU299" s="12" t="e">
        <f>VLOOKUP($A299,Sheet1!$B$5:$BB$428,BU$4,FALSE)</f>
        <v>#REF!</v>
      </c>
    </row>
    <row r="300" spans="1:73" x14ac:dyDescent="0.3">
      <c r="A300" t="s">
        <v>786</v>
      </c>
      <c r="B300" t="str">
        <f>VLOOKUP(A300,classifications!A$3:C$336,3,FALSE)</f>
        <v>Predominantly Urban</v>
      </c>
      <c r="D300" s="12">
        <f>VLOOKUP($A300,Sheet1!$B$5:$AZ$428,2,FALSE)</f>
        <v>319837</v>
      </c>
      <c r="E300" s="12">
        <f>VLOOKUP($A300,Sheet1!$B$5:$AZ$428,3,FALSE)</f>
        <v>771</v>
      </c>
      <c r="F300" s="12">
        <f>VLOOKUP($A300,Sheet1!$B$5:$AZ$428,4,FALSE)</f>
        <v>713</v>
      </c>
      <c r="G300" s="12">
        <f>VLOOKUP($A300,Sheet1!$B$5:$AZ$428,5,FALSE)</f>
        <v>6784</v>
      </c>
      <c r="H300" s="12">
        <f>VLOOKUP($A300,Sheet1!$B$5:$AZ$428,6,FALSE)</f>
        <v>7120</v>
      </c>
      <c r="I300" s="12">
        <f>VLOOKUP($A300,Sheet1!$B$5:$AZ$428,7,FALSE)</f>
        <v>320389</v>
      </c>
      <c r="J300" s="12">
        <f>VLOOKUP($A300,Sheet1!$B$5:$AZ$428,8,FALSE)</f>
        <v>591</v>
      </c>
      <c r="K300" s="12">
        <f>VLOOKUP($A300,Sheet1!$B$5:$AZ$428,9,FALSE)</f>
        <v>546</v>
      </c>
      <c r="L300" s="12">
        <f>VLOOKUP($A300,Sheet1!$B$5:$AZ$428,10,FALSE)</f>
        <v>7722</v>
      </c>
      <c r="M300" s="12">
        <f>VLOOKUP($A300,Sheet1!$B$5:$AZ$428,11,FALSE)</f>
        <v>7676</v>
      </c>
      <c r="N300" s="12">
        <f>VLOOKUP($A300,Sheet1!$B$5:$AZ$428,12,FALSE)</f>
        <v>320670</v>
      </c>
      <c r="O300" s="12">
        <f>VLOOKUP($A300,Sheet1!$B$5:$AZ$428,13,FALSE)</f>
        <v>612</v>
      </c>
      <c r="P300" s="12">
        <f>VLOOKUP($A300,Sheet1!$B$5:$AZ$428,14,FALSE)</f>
        <v>675</v>
      </c>
      <c r="Q300" s="12">
        <f>VLOOKUP($A300,Sheet1!$B$5:$AZ$428,15,FALSE)</f>
        <v>7547</v>
      </c>
      <c r="R300" s="12">
        <f>VLOOKUP($A300,Sheet1!$B$5:$AZ$428,16,FALSE)</f>
        <v>7209</v>
      </c>
      <c r="S300" s="12">
        <f>VLOOKUP($A300,Sheet1!$B$5:$AZ$428,17,FALSE)</f>
        <v>321503</v>
      </c>
      <c r="T300" s="12">
        <f>VLOOKUP($A300,Sheet1!$B$5:$AZ$428,18,FALSE)</f>
        <v>693</v>
      </c>
      <c r="U300" s="12">
        <f>VLOOKUP($A300,Sheet1!$B$5:$AZ$428,19,FALSE)</f>
        <v>611</v>
      </c>
      <c r="V300" s="12">
        <f>VLOOKUP($A300,Sheet1!$B$5:$AZ$428,20,FALSE)</f>
        <v>8091</v>
      </c>
      <c r="W300" s="12">
        <f>VLOOKUP($A300,Sheet1!$B$5:$AZ$428,21,FALSE)</f>
        <v>7497</v>
      </c>
      <c r="X300" s="12">
        <f>VLOOKUP($A300,Sheet1!$B$5:$AZ$428,22,FALSE)</f>
        <v>321700</v>
      </c>
      <c r="Y300" s="12">
        <f>VLOOKUP($A300,Sheet1!$B$5:$AZ$428,23,FALSE)</f>
        <v>719</v>
      </c>
      <c r="Z300" s="12">
        <f>VLOOKUP($A300,Sheet1!$B$5:$AZ$428,24,FALSE)</f>
        <v>513</v>
      </c>
      <c r="AA300" s="12">
        <f>VLOOKUP($A300,Sheet1!$B$5:$AZ$428,25,FALSE)</f>
        <v>7654</v>
      </c>
      <c r="AB300" s="12">
        <f>VLOOKUP($A300,Sheet1!$B$5:$AZ$428,26,FALSE)</f>
        <v>7504</v>
      </c>
      <c r="AC300" s="12">
        <f>VLOOKUP($A300,Sheet1!$B$5:$AZ$428,27,FALSE)</f>
        <v>322216</v>
      </c>
      <c r="AD300" s="12">
        <f>VLOOKUP($A300,Sheet1!$B$5:$AZ$428,28,FALSE)</f>
        <v>696</v>
      </c>
      <c r="AE300" s="12">
        <f>VLOOKUP($A300,Sheet1!$B$5:$AZ$428,29,FALSE)</f>
        <v>507</v>
      </c>
      <c r="AF300" s="12">
        <f>VLOOKUP($A300,Sheet1!$B$5:$AZ$428,30,FALSE)</f>
        <v>7757</v>
      </c>
      <c r="AG300" s="12">
        <f>VLOOKUP($A300,Sheet1!$B$5:$AZ$428,31,FALSE)</f>
        <v>7304</v>
      </c>
      <c r="AH300" s="12">
        <f>VLOOKUP($A300,Sheet1!$B$5:$AZ$428,32,FALSE)</f>
        <v>322796</v>
      </c>
      <c r="AI300" s="12">
        <f>VLOOKUP($A300,Sheet1!$B$5:$AZ$428,33,FALSE)</f>
        <v>753</v>
      </c>
      <c r="AJ300" s="12">
        <f>VLOOKUP($A300,Sheet1!$B$5:$AZ$428,34,FALSE)</f>
        <v>647</v>
      </c>
      <c r="AK300" s="12">
        <f>VLOOKUP($A300,Sheet1!$B$5:$AZ$428,35,FALSE)</f>
        <v>8791</v>
      </c>
      <c r="AL300" s="12">
        <f>VLOOKUP($A300,Sheet1!$B$5:$AZ$428,36,FALSE)</f>
        <v>8080</v>
      </c>
      <c r="AM300" s="12">
        <f>VLOOKUP($A300,Sheet1!$B$5:$AZ$428,37,FALSE)</f>
        <v>323235</v>
      </c>
      <c r="AN300" s="12">
        <f>VLOOKUP($A300,Sheet1!$B$5:$AZ$428,38,FALSE)</f>
        <v>942</v>
      </c>
      <c r="AO300" s="12">
        <f>VLOOKUP($A300,Sheet1!$B$5:$AZ$428,39,FALSE)</f>
        <v>719</v>
      </c>
      <c r="AP300" s="12">
        <f>VLOOKUP($A300,Sheet1!$B$5:$AZ$428,40,FALSE)</f>
        <v>8825</v>
      </c>
      <c r="AQ300" s="12">
        <f>VLOOKUP($A300,Sheet1!$B$5:$AZ$428,41,FALSE)</f>
        <v>8174</v>
      </c>
      <c r="AR300" s="12">
        <f>VLOOKUP($A300,Sheet1!$B$5:$AZ$428,42,FALSE)</f>
        <v>324011</v>
      </c>
      <c r="AS300" s="12">
        <f>VLOOKUP($A300,Sheet1!$B$5:$AZ$428,43,FALSE)</f>
        <v>724</v>
      </c>
      <c r="AT300" s="12">
        <f>VLOOKUP($A300,Sheet1!$B$5:$AZ$428,44,FALSE)</f>
        <v>464</v>
      </c>
      <c r="AU300" s="12">
        <f>VLOOKUP($A300,Sheet1!$B$5:$AZ$428,45,FALSE)</f>
        <v>9107</v>
      </c>
      <c r="AV300" s="12">
        <f>VLOOKUP($A300,Sheet1!$B$5:$AZ$428,46,FALSE)</f>
        <v>8169</v>
      </c>
      <c r="AW300" s="12">
        <f>VLOOKUP($A300,Sheet1!$B$5:$AZ$428,47,FALSE)</f>
        <v>324336</v>
      </c>
      <c r="AX300" s="12">
        <f>VLOOKUP($A300,Sheet1!$B$5:$AZ$428,48,FALSE)</f>
        <v>687</v>
      </c>
      <c r="AY300" s="12">
        <f>VLOOKUP($A300,Sheet1!$B$5:$AZ$428,49,FALSE)</f>
        <v>700</v>
      </c>
      <c r="AZ300" s="12">
        <f>VLOOKUP($A300,Sheet1!$B$5:$AZ$428,50,FALSE)</f>
        <v>8682</v>
      </c>
      <c r="BA300" s="12">
        <f>VLOOKUP($A300,Sheet1!$B$5:$AZ$428,51,FALSE)</f>
        <v>7164</v>
      </c>
      <c r="BB300" s="12">
        <f>VLOOKUP($A300,Sheet1!$B$5:$BB$428,BB$4,FALSE)</f>
        <v>0</v>
      </c>
      <c r="BC300" s="12">
        <f>VLOOKUP($A300,Sheet1!$B$5:$BB$428,BC$4,FALSE)</f>
        <v>0</v>
      </c>
      <c r="BD300" s="12" t="e">
        <f>VLOOKUP($A300,Sheet1!$B$5:$BB$428,BD$4,FALSE)</f>
        <v>#REF!</v>
      </c>
      <c r="BE300" s="12" t="e">
        <f>VLOOKUP($A300,Sheet1!$B$5:$BB$428,BE$4,FALSE)</f>
        <v>#REF!</v>
      </c>
      <c r="BF300" s="12" t="e">
        <f>VLOOKUP($A300,Sheet1!$B$5:$BB$428,BF$4,FALSE)</f>
        <v>#REF!</v>
      </c>
      <c r="BG300" s="12" t="e">
        <f>VLOOKUP($A300,Sheet1!$B$5:$BB$428,BG$4,FALSE)</f>
        <v>#REF!</v>
      </c>
      <c r="BH300" s="12" t="e">
        <f>VLOOKUP($A300,Sheet1!$B$5:$BB$428,BH$4,FALSE)</f>
        <v>#REF!</v>
      </c>
      <c r="BI300" s="12" t="e">
        <f>VLOOKUP($A300,Sheet1!$B$5:$BB$428,BI$4,FALSE)</f>
        <v>#REF!</v>
      </c>
      <c r="BJ300" s="12" t="e">
        <f>VLOOKUP($A300,Sheet1!$B$5:$BB$428,BJ$4,FALSE)</f>
        <v>#REF!</v>
      </c>
      <c r="BK300" s="12" t="e">
        <f>VLOOKUP($A300,Sheet1!$B$5:$BB$428,BK$4,FALSE)</f>
        <v>#REF!</v>
      </c>
      <c r="BL300" s="12" t="e">
        <f>VLOOKUP($A300,Sheet1!$B$5:$BB$428,BL$4,FALSE)</f>
        <v>#REF!</v>
      </c>
      <c r="BM300" s="12" t="e">
        <f>VLOOKUP($A300,Sheet1!$B$5:$BB$428,BM$4,FALSE)</f>
        <v>#REF!</v>
      </c>
      <c r="BN300" s="12" t="e">
        <f>VLOOKUP($A300,Sheet1!$B$5:$BB$428,BN$4,FALSE)</f>
        <v>#REF!</v>
      </c>
      <c r="BO300" s="12" t="e">
        <f>VLOOKUP($A300,Sheet1!$B$5:$BB$428,BO$4,FALSE)</f>
        <v>#REF!</v>
      </c>
      <c r="BP300" s="12" t="e">
        <f>VLOOKUP($A300,Sheet1!$B$5:$BB$428,BP$4,FALSE)</f>
        <v>#REF!</v>
      </c>
      <c r="BQ300" s="12" t="e">
        <f>VLOOKUP($A300,Sheet1!$B$5:$BB$428,BQ$4,FALSE)</f>
        <v>#REF!</v>
      </c>
      <c r="BR300" s="12" t="e">
        <f>VLOOKUP($A300,Sheet1!$B$5:$BB$428,BR$4,FALSE)</f>
        <v>#REF!</v>
      </c>
      <c r="BS300" s="12" t="e">
        <f>VLOOKUP($A300,Sheet1!$B$5:$BB$428,BS$4,FALSE)</f>
        <v>#REF!</v>
      </c>
      <c r="BT300" s="12" t="e">
        <f>VLOOKUP($A300,Sheet1!$B$5:$BB$428,BT$4,FALSE)</f>
        <v>#REF!</v>
      </c>
      <c r="BU300" s="12" t="e">
        <f>VLOOKUP($A300,Sheet1!$B$5:$BB$428,BU$4,FALSE)</f>
        <v>#REF!</v>
      </c>
    </row>
    <row r="301" spans="1:73" x14ac:dyDescent="0.3">
      <c r="A301" t="s">
        <v>788</v>
      </c>
      <c r="B301" t="str">
        <f>VLOOKUP(A301,classifications!A$3:C$336,3,FALSE)</f>
        <v>Predominantly Urban</v>
      </c>
      <c r="D301" s="12">
        <f>VLOOKUP($A301,Sheet1!$B$5:$AZ$428,2,FALSE)</f>
        <v>99493</v>
      </c>
      <c r="E301" s="12">
        <f>VLOOKUP($A301,Sheet1!$B$5:$AZ$428,3,FALSE)</f>
        <v>869</v>
      </c>
      <c r="F301" s="12">
        <f>VLOOKUP($A301,Sheet1!$B$5:$AZ$428,4,FALSE)</f>
        <v>855</v>
      </c>
      <c r="G301" s="12">
        <f>VLOOKUP($A301,Sheet1!$B$5:$AZ$428,5,FALSE)</f>
        <v>5560</v>
      </c>
      <c r="H301" s="12">
        <f>VLOOKUP($A301,Sheet1!$B$5:$AZ$428,6,FALSE)</f>
        <v>5448</v>
      </c>
      <c r="I301" s="12">
        <f>VLOOKUP($A301,Sheet1!$B$5:$AZ$428,7,FALSE)</f>
        <v>99779</v>
      </c>
      <c r="J301" s="12">
        <f>VLOOKUP($A301,Sheet1!$B$5:$AZ$428,8,FALSE)</f>
        <v>643</v>
      </c>
      <c r="K301" s="12">
        <f>VLOOKUP($A301,Sheet1!$B$5:$AZ$428,9,FALSE)</f>
        <v>811</v>
      </c>
      <c r="L301" s="12">
        <f>VLOOKUP($A301,Sheet1!$B$5:$AZ$428,10,FALSE)</f>
        <v>5533</v>
      </c>
      <c r="M301" s="12">
        <f>VLOOKUP($A301,Sheet1!$B$5:$AZ$428,11,FALSE)</f>
        <v>5837</v>
      </c>
      <c r="N301" s="12">
        <f>VLOOKUP($A301,Sheet1!$B$5:$AZ$428,12,FALSE)</f>
        <v>100387</v>
      </c>
      <c r="O301" s="12">
        <f>VLOOKUP($A301,Sheet1!$B$5:$AZ$428,13,FALSE)</f>
        <v>638</v>
      </c>
      <c r="P301" s="12">
        <f>VLOOKUP($A301,Sheet1!$B$5:$AZ$428,14,FALSE)</f>
        <v>652</v>
      </c>
      <c r="Q301" s="12">
        <f>VLOOKUP($A301,Sheet1!$B$5:$AZ$428,15,FALSE)</f>
        <v>5573</v>
      </c>
      <c r="R301" s="12">
        <f>VLOOKUP($A301,Sheet1!$B$5:$AZ$428,16,FALSE)</f>
        <v>5618</v>
      </c>
      <c r="S301" s="12">
        <f>VLOOKUP($A301,Sheet1!$B$5:$AZ$428,17,FALSE)</f>
        <v>100634</v>
      </c>
      <c r="T301" s="12">
        <f>VLOOKUP($A301,Sheet1!$B$5:$AZ$428,18,FALSE)</f>
        <v>767</v>
      </c>
      <c r="U301" s="12">
        <f>VLOOKUP($A301,Sheet1!$B$5:$AZ$428,19,FALSE)</f>
        <v>557</v>
      </c>
      <c r="V301" s="12">
        <f>VLOOKUP($A301,Sheet1!$B$5:$AZ$428,20,FALSE)</f>
        <v>5573</v>
      </c>
      <c r="W301" s="12">
        <f>VLOOKUP($A301,Sheet1!$B$5:$AZ$428,21,FALSE)</f>
        <v>6117</v>
      </c>
      <c r="X301" s="12">
        <f>VLOOKUP($A301,Sheet1!$B$5:$AZ$428,22,FALSE)</f>
        <v>100976</v>
      </c>
      <c r="Y301" s="12">
        <f>VLOOKUP($A301,Sheet1!$B$5:$AZ$428,23,FALSE)</f>
        <v>872</v>
      </c>
      <c r="Z301" s="12">
        <f>VLOOKUP($A301,Sheet1!$B$5:$AZ$428,24,FALSE)</f>
        <v>600</v>
      </c>
      <c r="AA301" s="12">
        <f>VLOOKUP($A301,Sheet1!$B$5:$AZ$428,25,FALSE)</f>
        <v>5557</v>
      </c>
      <c r="AB301" s="12">
        <f>VLOOKUP($A301,Sheet1!$B$5:$AZ$428,26,FALSE)</f>
        <v>6098</v>
      </c>
      <c r="AC301" s="12">
        <f>VLOOKUP($A301,Sheet1!$B$5:$AZ$428,27,FALSE)</f>
        <v>101421</v>
      </c>
      <c r="AD301" s="12">
        <f>VLOOKUP($A301,Sheet1!$B$5:$AZ$428,28,FALSE)</f>
        <v>953</v>
      </c>
      <c r="AE301" s="12">
        <f>VLOOKUP($A301,Sheet1!$B$5:$AZ$428,29,FALSE)</f>
        <v>572</v>
      </c>
      <c r="AF301" s="12">
        <f>VLOOKUP($A301,Sheet1!$B$5:$AZ$428,30,FALSE)</f>
        <v>5426</v>
      </c>
      <c r="AG301" s="12">
        <f>VLOOKUP($A301,Sheet1!$B$5:$AZ$428,31,FALSE)</f>
        <v>5909</v>
      </c>
      <c r="AH301" s="12">
        <f>VLOOKUP($A301,Sheet1!$B$5:$AZ$428,32,FALSE)</f>
        <v>101129</v>
      </c>
      <c r="AI301" s="12">
        <f>VLOOKUP($A301,Sheet1!$B$5:$AZ$428,33,FALSE)</f>
        <v>832</v>
      </c>
      <c r="AJ301" s="12">
        <f>VLOOKUP($A301,Sheet1!$B$5:$AZ$428,34,FALSE)</f>
        <v>590</v>
      </c>
      <c r="AK301" s="12">
        <f>VLOOKUP($A301,Sheet1!$B$5:$AZ$428,35,FALSE)</f>
        <v>6181</v>
      </c>
      <c r="AL301" s="12">
        <f>VLOOKUP($A301,Sheet1!$B$5:$AZ$428,36,FALSE)</f>
        <v>7148</v>
      </c>
      <c r="AM301" s="12">
        <f>VLOOKUP($A301,Sheet1!$B$5:$AZ$428,37,FALSE)</f>
        <v>101167</v>
      </c>
      <c r="AN301" s="12">
        <f>VLOOKUP($A301,Sheet1!$B$5:$AZ$428,38,FALSE)</f>
        <v>891</v>
      </c>
      <c r="AO301" s="12">
        <f>VLOOKUP($A301,Sheet1!$B$5:$AZ$428,39,FALSE)</f>
        <v>617</v>
      </c>
      <c r="AP301" s="12">
        <f>VLOOKUP($A301,Sheet1!$B$5:$AZ$428,40,FALSE)</f>
        <v>6253</v>
      </c>
      <c r="AQ301" s="12">
        <f>VLOOKUP($A301,Sheet1!$B$5:$AZ$428,41,FALSE)</f>
        <v>7038</v>
      </c>
      <c r="AR301" s="12">
        <f>VLOOKUP($A301,Sheet1!$B$5:$AZ$428,42,FALSE)</f>
        <v>100793</v>
      </c>
      <c r="AS301" s="12">
        <f>VLOOKUP($A301,Sheet1!$B$5:$AZ$428,43,FALSE)</f>
        <v>857</v>
      </c>
      <c r="AT301" s="12">
        <f>VLOOKUP($A301,Sheet1!$B$5:$AZ$428,44,FALSE)</f>
        <v>801</v>
      </c>
      <c r="AU301" s="12">
        <f>VLOOKUP($A301,Sheet1!$B$5:$AZ$428,45,FALSE)</f>
        <v>6196</v>
      </c>
      <c r="AV301" s="12">
        <f>VLOOKUP($A301,Sheet1!$B$5:$AZ$428,46,FALSE)</f>
        <v>7176</v>
      </c>
      <c r="AW301" s="12">
        <f>VLOOKUP($A301,Sheet1!$B$5:$AZ$428,47,FALSE)</f>
        <v>100008</v>
      </c>
      <c r="AX301" s="12">
        <f>VLOOKUP($A301,Sheet1!$B$5:$AZ$428,48,FALSE)</f>
        <v>740</v>
      </c>
      <c r="AY301" s="12">
        <f>VLOOKUP($A301,Sheet1!$B$5:$AZ$428,49,FALSE)</f>
        <v>855</v>
      </c>
      <c r="AZ301" s="12">
        <f>VLOOKUP($A301,Sheet1!$B$5:$AZ$428,50,FALSE)</f>
        <v>5284</v>
      </c>
      <c r="BA301" s="12">
        <f>VLOOKUP($A301,Sheet1!$B$5:$AZ$428,51,FALSE)</f>
        <v>6222</v>
      </c>
      <c r="BB301" s="12">
        <f>VLOOKUP($A301,Sheet1!$B$5:$BB$428,BB$4,FALSE)</f>
        <v>0</v>
      </c>
      <c r="BC301" s="12">
        <f>VLOOKUP($A301,Sheet1!$B$5:$BB$428,BC$4,FALSE)</f>
        <v>0</v>
      </c>
      <c r="BD301" s="12" t="e">
        <f>VLOOKUP($A301,Sheet1!$B$5:$BB$428,BD$4,FALSE)</f>
        <v>#REF!</v>
      </c>
      <c r="BE301" s="12" t="e">
        <f>VLOOKUP($A301,Sheet1!$B$5:$BB$428,BE$4,FALSE)</f>
        <v>#REF!</v>
      </c>
      <c r="BF301" s="12" t="e">
        <f>VLOOKUP($A301,Sheet1!$B$5:$BB$428,BF$4,FALSE)</f>
        <v>#REF!</v>
      </c>
      <c r="BG301" s="12" t="e">
        <f>VLOOKUP($A301,Sheet1!$B$5:$BB$428,BG$4,FALSE)</f>
        <v>#REF!</v>
      </c>
      <c r="BH301" s="12" t="e">
        <f>VLOOKUP($A301,Sheet1!$B$5:$BB$428,BH$4,FALSE)</f>
        <v>#REF!</v>
      </c>
      <c r="BI301" s="12" t="e">
        <f>VLOOKUP($A301,Sheet1!$B$5:$BB$428,BI$4,FALSE)</f>
        <v>#REF!</v>
      </c>
      <c r="BJ301" s="12" t="e">
        <f>VLOOKUP($A301,Sheet1!$B$5:$BB$428,BJ$4,FALSE)</f>
        <v>#REF!</v>
      </c>
      <c r="BK301" s="12" t="e">
        <f>VLOOKUP($A301,Sheet1!$B$5:$BB$428,BK$4,FALSE)</f>
        <v>#REF!</v>
      </c>
      <c r="BL301" s="12" t="e">
        <f>VLOOKUP($A301,Sheet1!$B$5:$BB$428,BL$4,FALSE)</f>
        <v>#REF!</v>
      </c>
      <c r="BM301" s="12" t="e">
        <f>VLOOKUP($A301,Sheet1!$B$5:$BB$428,BM$4,FALSE)</f>
        <v>#REF!</v>
      </c>
      <c r="BN301" s="12" t="e">
        <f>VLOOKUP($A301,Sheet1!$B$5:$BB$428,BN$4,FALSE)</f>
        <v>#REF!</v>
      </c>
      <c r="BO301" s="12" t="e">
        <f>VLOOKUP($A301,Sheet1!$B$5:$BB$428,BO$4,FALSE)</f>
        <v>#REF!</v>
      </c>
      <c r="BP301" s="12" t="e">
        <f>VLOOKUP($A301,Sheet1!$B$5:$BB$428,BP$4,FALSE)</f>
        <v>#REF!</v>
      </c>
      <c r="BQ301" s="12" t="e">
        <f>VLOOKUP($A301,Sheet1!$B$5:$BB$428,BQ$4,FALSE)</f>
        <v>#REF!</v>
      </c>
      <c r="BR301" s="12" t="e">
        <f>VLOOKUP($A301,Sheet1!$B$5:$BB$428,BR$4,FALSE)</f>
        <v>#REF!</v>
      </c>
      <c r="BS301" s="12" t="e">
        <f>VLOOKUP($A301,Sheet1!$B$5:$BB$428,BS$4,FALSE)</f>
        <v>#REF!</v>
      </c>
      <c r="BT301" s="12" t="e">
        <f>VLOOKUP($A301,Sheet1!$B$5:$BB$428,BT$4,FALSE)</f>
        <v>#REF!</v>
      </c>
      <c r="BU301" s="12" t="e">
        <f>VLOOKUP($A301,Sheet1!$B$5:$BB$428,BU$4,FALSE)</f>
        <v>#REF!</v>
      </c>
    </row>
    <row r="302" spans="1:73" x14ac:dyDescent="0.3">
      <c r="A302" t="s">
        <v>790</v>
      </c>
      <c r="B302" t="str">
        <f>VLOOKUP(A302,classifications!A$3:C$336,3,FALSE)</f>
        <v>Predominantly Urban</v>
      </c>
      <c r="D302" s="12">
        <f>VLOOKUP($A302,Sheet1!$B$5:$AZ$428,2,FALSE)</f>
        <v>154943</v>
      </c>
      <c r="E302" s="12">
        <f>VLOOKUP($A302,Sheet1!$B$5:$AZ$428,3,FALSE)</f>
        <v>1047</v>
      </c>
      <c r="F302" s="12">
        <f>VLOOKUP($A302,Sheet1!$B$5:$AZ$428,4,FALSE)</f>
        <v>644</v>
      </c>
      <c r="G302" s="12">
        <f>VLOOKUP($A302,Sheet1!$B$5:$AZ$428,5,FALSE)</f>
        <v>9738</v>
      </c>
      <c r="H302" s="12">
        <f>VLOOKUP($A302,Sheet1!$B$5:$AZ$428,6,FALSE)</f>
        <v>9694</v>
      </c>
      <c r="I302" s="12">
        <f>VLOOKUP($A302,Sheet1!$B$5:$AZ$428,7,FALSE)</f>
        <v>156658</v>
      </c>
      <c r="J302" s="12">
        <f>VLOOKUP($A302,Sheet1!$B$5:$AZ$428,8,FALSE)</f>
        <v>853</v>
      </c>
      <c r="K302" s="12">
        <f>VLOOKUP($A302,Sheet1!$B$5:$AZ$428,9,FALSE)</f>
        <v>763</v>
      </c>
      <c r="L302" s="12">
        <f>VLOOKUP($A302,Sheet1!$B$5:$AZ$428,10,FALSE)</f>
        <v>10202</v>
      </c>
      <c r="M302" s="12">
        <f>VLOOKUP($A302,Sheet1!$B$5:$AZ$428,11,FALSE)</f>
        <v>9555</v>
      </c>
      <c r="N302" s="12">
        <f>VLOOKUP($A302,Sheet1!$B$5:$AZ$428,12,FALSE)</f>
        <v>158065</v>
      </c>
      <c r="O302" s="12">
        <f>VLOOKUP($A302,Sheet1!$B$5:$AZ$428,13,FALSE)</f>
        <v>895</v>
      </c>
      <c r="P302" s="12">
        <f>VLOOKUP($A302,Sheet1!$B$5:$AZ$428,14,FALSE)</f>
        <v>663</v>
      </c>
      <c r="Q302" s="12">
        <f>VLOOKUP($A302,Sheet1!$B$5:$AZ$428,15,FALSE)</f>
        <v>9905</v>
      </c>
      <c r="R302" s="12">
        <f>VLOOKUP($A302,Sheet1!$B$5:$AZ$428,16,FALSE)</f>
        <v>9399</v>
      </c>
      <c r="S302" s="12">
        <f>VLOOKUP($A302,Sheet1!$B$5:$AZ$428,17,FALSE)</f>
        <v>159414</v>
      </c>
      <c r="T302" s="12">
        <f>VLOOKUP($A302,Sheet1!$B$5:$AZ$428,18,FALSE)</f>
        <v>1202</v>
      </c>
      <c r="U302" s="12">
        <f>VLOOKUP($A302,Sheet1!$B$5:$AZ$428,19,FALSE)</f>
        <v>623</v>
      </c>
      <c r="V302" s="12">
        <f>VLOOKUP($A302,Sheet1!$B$5:$AZ$428,20,FALSE)</f>
        <v>9760</v>
      </c>
      <c r="W302" s="12">
        <f>VLOOKUP($A302,Sheet1!$B$5:$AZ$428,21,FALSE)</f>
        <v>9670</v>
      </c>
      <c r="X302" s="12">
        <f>VLOOKUP($A302,Sheet1!$B$5:$AZ$428,22,FALSE)</f>
        <v>161200</v>
      </c>
      <c r="Y302" s="12">
        <f>VLOOKUP($A302,Sheet1!$B$5:$AZ$428,23,FALSE)</f>
        <v>1444</v>
      </c>
      <c r="Z302" s="12">
        <f>VLOOKUP($A302,Sheet1!$B$5:$AZ$428,24,FALSE)</f>
        <v>748</v>
      </c>
      <c r="AA302" s="12">
        <f>VLOOKUP($A302,Sheet1!$B$5:$AZ$428,25,FALSE)</f>
        <v>10509</v>
      </c>
      <c r="AB302" s="12">
        <f>VLOOKUP($A302,Sheet1!$B$5:$AZ$428,26,FALSE)</f>
        <v>9865</v>
      </c>
      <c r="AC302" s="12">
        <f>VLOOKUP($A302,Sheet1!$B$5:$AZ$428,27,FALSE)</f>
        <v>163087</v>
      </c>
      <c r="AD302" s="12">
        <f>VLOOKUP($A302,Sheet1!$B$5:$AZ$428,28,FALSE)</f>
        <v>1572</v>
      </c>
      <c r="AE302" s="12">
        <f>VLOOKUP($A302,Sheet1!$B$5:$AZ$428,29,FALSE)</f>
        <v>673</v>
      </c>
      <c r="AF302" s="12">
        <f>VLOOKUP($A302,Sheet1!$B$5:$AZ$428,30,FALSE)</f>
        <v>10306</v>
      </c>
      <c r="AG302" s="12">
        <f>VLOOKUP($A302,Sheet1!$B$5:$AZ$428,31,FALSE)</f>
        <v>9788</v>
      </c>
      <c r="AH302" s="12">
        <f>VLOOKUP($A302,Sheet1!$B$5:$AZ$428,32,FALSE)</f>
        <v>164980</v>
      </c>
      <c r="AI302" s="12">
        <f>VLOOKUP($A302,Sheet1!$B$5:$AZ$428,33,FALSE)</f>
        <v>1222</v>
      </c>
      <c r="AJ302" s="12">
        <f>VLOOKUP($A302,Sheet1!$B$5:$AZ$428,34,FALSE)</f>
        <v>730</v>
      </c>
      <c r="AK302" s="12">
        <f>VLOOKUP($A302,Sheet1!$B$5:$AZ$428,35,FALSE)</f>
        <v>11299</v>
      </c>
      <c r="AL302" s="12">
        <f>VLOOKUP($A302,Sheet1!$B$5:$AZ$428,36,FALSE)</f>
        <v>10492</v>
      </c>
      <c r="AM302" s="12">
        <f>VLOOKUP($A302,Sheet1!$B$5:$AZ$428,37,FALSE)</f>
        <v>167979</v>
      </c>
      <c r="AN302" s="12">
        <f>VLOOKUP($A302,Sheet1!$B$5:$AZ$428,38,FALSE)</f>
        <v>1379</v>
      </c>
      <c r="AO302" s="12">
        <f>VLOOKUP($A302,Sheet1!$B$5:$AZ$428,39,FALSE)</f>
        <v>692</v>
      </c>
      <c r="AP302" s="12">
        <f>VLOOKUP($A302,Sheet1!$B$5:$AZ$428,40,FALSE)</f>
        <v>12304</v>
      </c>
      <c r="AQ302" s="12">
        <f>VLOOKUP($A302,Sheet1!$B$5:$AZ$428,41,FALSE)</f>
        <v>10561</v>
      </c>
      <c r="AR302" s="12">
        <f>VLOOKUP($A302,Sheet1!$B$5:$AZ$428,42,FALSE)</f>
        <v>171119</v>
      </c>
      <c r="AS302" s="12">
        <f>VLOOKUP($A302,Sheet1!$B$5:$AZ$428,43,FALSE)</f>
        <v>1354</v>
      </c>
      <c r="AT302" s="12">
        <f>VLOOKUP($A302,Sheet1!$B$5:$AZ$428,44,FALSE)</f>
        <v>806</v>
      </c>
      <c r="AU302" s="12">
        <f>VLOOKUP($A302,Sheet1!$B$5:$AZ$428,45,FALSE)</f>
        <v>12607</v>
      </c>
      <c r="AV302" s="12">
        <f>VLOOKUP($A302,Sheet1!$B$5:$AZ$428,46,FALSE)</f>
        <v>10634</v>
      </c>
      <c r="AW302" s="12">
        <f>VLOOKUP($A302,Sheet1!$B$5:$AZ$428,47,FALSE)</f>
        <v>173945</v>
      </c>
      <c r="AX302" s="12">
        <f>VLOOKUP($A302,Sheet1!$B$5:$AZ$428,48,FALSE)</f>
        <v>1400</v>
      </c>
      <c r="AY302" s="12">
        <f>VLOOKUP($A302,Sheet1!$B$5:$AZ$428,49,FALSE)</f>
        <v>1020</v>
      </c>
      <c r="AZ302" s="12">
        <f>VLOOKUP($A302,Sheet1!$B$5:$AZ$428,50,FALSE)</f>
        <v>11483</v>
      </c>
      <c r="BA302" s="12">
        <f>VLOOKUP($A302,Sheet1!$B$5:$AZ$428,51,FALSE)</f>
        <v>9367</v>
      </c>
      <c r="BB302" s="12">
        <f>VLOOKUP($A302,Sheet1!$B$5:$BB$428,BB$4,FALSE)</f>
        <v>0</v>
      </c>
      <c r="BC302" s="12">
        <f>VLOOKUP($A302,Sheet1!$B$5:$BB$428,BC$4,FALSE)</f>
        <v>0</v>
      </c>
      <c r="BD302" s="12" t="e">
        <f>VLOOKUP($A302,Sheet1!$B$5:$BB$428,BD$4,FALSE)</f>
        <v>#REF!</v>
      </c>
      <c r="BE302" s="12" t="e">
        <f>VLOOKUP($A302,Sheet1!$B$5:$BB$428,BE$4,FALSE)</f>
        <v>#REF!</v>
      </c>
      <c r="BF302" s="12" t="e">
        <f>VLOOKUP($A302,Sheet1!$B$5:$BB$428,BF$4,FALSE)</f>
        <v>#REF!</v>
      </c>
      <c r="BG302" s="12" t="e">
        <f>VLOOKUP($A302,Sheet1!$B$5:$BB$428,BG$4,FALSE)</f>
        <v>#REF!</v>
      </c>
      <c r="BH302" s="12" t="e">
        <f>VLOOKUP($A302,Sheet1!$B$5:$BB$428,BH$4,FALSE)</f>
        <v>#REF!</v>
      </c>
      <c r="BI302" s="12" t="e">
        <f>VLOOKUP($A302,Sheet1!$B$5:$BB$428,BI$4,FALSE)</f>
        <v>#REF!</v>
      </c>
      <c r="BJ302" s="12" t="e">
        <f>VLOOKUP($A302,Sheet1!$B$5:$BB$428,BJ$4,FALSE)</f>
        <v>#REF!</v>
      </c>
      <c r="BK302" s="12" t="e">
        <f>VLOOKUP($A302,Sheet1!$B$5:$BB$428,BK$4,FALSE)</f>
        <v>#REF!</v>
      </c>
      <c r="BL302" s="12" t="e">
        <f>VLOOKUP($A302,Sheet1!$B$5:$BB$428,BL$4,FALSE)</f>
        <v>#REF!</v>
      </c>
      <c r="BM302" s="12" t="e">
        <f>VLOOKUP($A302,Sheet1!$B$5:$BB$428,BM$4,FALSE)</f>
        <v>#REF!</v>
      </c>
      <c r="BN302" s="12" t="e">
        <f>VLOOKUP($A302,Sheet1!$B$5:$BB$428,BN$4,FALSE)</f>
        <v>#REF!</v>
      </c>
      <c r="BO302" s="12" t="e">
        <f>VLOOKUP($A302,Sheet1!$B$5:$BB$428,BO$4,FALSE)</f>
        <v>#REF!</v>
      </c>
      <c r="BP302" s="12" t="e">
        <f>VLOOKUP($A302,Sheet1!$B$5:$BB$428,BP$4,FALSE)</f>
        <v>#REF!</v>
      </c>
      <c r="BQ302" s="12" t="e">
        <f>VLOOKUP($A302,Sheet1!$B$5:$BB$428,BQ$4,FALSE)</f>
        <v>#REF!</v>
      </c>
      <c r="BR302" s="12" t="e">
        <f>VLOOKUP($A302,Sheet1!$B$5:$BB$428,BR$4,FALSE)</f>
        <v>#REF!</v>
      </c>
      <c r="BS302" s="12" t="e">
        <f>VLOOKUP($A302,Sheet1!$B$5:$BB$428,BS$4,FALSE)</f>
        <v>#REF!</v>
      </c>
      <c r="BT302" s="12" t="e">
        <f>VLOOKUP($A302,Sheet1!$B$5:$BB$428,BT$4,FALSE)</f>
        <v>#REF!</v>
      </c>
      <c r="BU302" s="12" t="e">
        <f>VLOOKUP($A302,Sheet1!$B$5:$BB$428,BU$4,FALSE)</f>
        <v>#REF!</v>
      </c>
    </row>
    <row r="303" spans="1:73" x14ac:dyDescent="0.3">
      <c r="A303" t="s">
        <v>792</v>
      </c>
      <c r="B303" t="str">
        <f>VLOOKUP(A303,classifications!A$3:C$336,3,FALSE)</f>
        <v>Predominantly Urban</v>
      </c>
      <c r="D303" s="12">
        <f>VLOOKUP($A303,Sheet1!$B$5:$AZ$428,2,FALSE)</f>
        <v>249852</v>
      </c>
      <c r="E303" s="12">
        <f>VLOOKUP($A303,Sheet1!$B$5:$AZ$428,3,FALSE)</f>
        <v>2700</v>
      </c>
      <c r="F303" s="12">
        <f>VLOOKUP($A303,Sheet1!$B$5:$AZ$428,4,FALSE)</f>
        <v>1080</v>
      </c>
      <c r="G303" s="12">
        <f>VLOOKUP($A303,Sheet1!$B$5:$AZ$428,5,FALSE)</f>
        <v>8539</v>
      </c>
      <c r="H303" s="12">
        <f>VLOOKUP($A303,Sheet1!$B$5:$AZ$428,6,FALSE)</f>
        <v>9844</v>
      </c>
      <c r="I303" s="12">
        <f>VLOOKUP($A303,Sheet1!$B$5:$AZ$428,7,FALSE)</f>
        <v>251076</v>
      </c>
      <c r="J303" s="12">
        <f>VLOOKUP($A303,Sheet1!$B$5:$AZ$428,8,FALSE)</f>
        <v>1924</v>
      </c>
      <c r="K303" s="12">
        <f>VLOOKUP($A303,Sheet1!$B$5:$AZ$428,9,FALSE)</f>
        <v>1287</v>
      </c>
      <c r="L303" s="12">
        <f>VLOOKUP($A303,Sheet1!$B$5:$AZ$428,10,FALSE)</f>
        <v>9141</v>
      </c>
      <c r="M303" s="12">
        <f>VLOOKUP($A303,Sheet1!$B$5:$AZ$428,11,FALSE)</f>
        <v>10172</v>
      </c>
      <c r="N303" s="12">
        <f>VLOOKUP($A303,Sheet1!$B$5:$AZ$428,12,FALSE)</f>
        <v>251708</v>
      </c>
      <c r="O303" s="12">
        <f>VLOOKUP($A303,Sheet1!$B$5:$AZ$428,13,FALSE)</f>
        <v>2094</v>
      </c>
      <c r="P303" s="12">
        <f>VLOOKUP($A303,Sheet1!$B$5:$AZ$428,14,FALSE)</f>
        <v>1355</v>
      </c>
      <c r="Q303" s="12">
        <f>VLOOKUP($A303,Sheet1!$B$5:$AZ$428,15,FALSE)</f>
        <v>9239</v>
      </c>
      <c r="R303" s="12">
        <f>VLOOKUP($A303,Sheet1!$B$5:$AZ$428,16,FALSE)</f>
        <v>10038</v>
      </c>
      <c r="S303" s="12">
        <f>VLOOKUP($A303,Sheet1!$B$5:$AZ$428,17,FALSE)</f>
        <v>253250</v>
      </c>
      <c r="T303" s="12">
        <f>VLOOKUP($A303,Sheet1!$B$5:$AZ$428,18,FALSE)</f>
        <v>2347</v>
      </c>
      <c r="U303" s="12">
        <f>VLOOKUP($A303,Sheet1!$B$5:$AZ$428,19,FALSE)</f>
        <v>1331</v>
      </c>
      <c r="V303" s="12">
        <f>VLOOKUP($A303,Sheet1!$B$5:$AZ$428,20,FALSE)</f>
        <v>9835</v>
      </c>
      <c r="W303" s="12">
        <f>VLOOKUP($A303,Sheet1!$B$5:$AZ$428,21,FALSE)</f>
        <v>10437</v>
      </c>
      <c r="X303" s="12">
        <f>VLOOKUP($A303,Sheet1!$B$5:$AZ$428,22,FALSE)</f>
        <v>255106</v>
      </c>
      <c r="Y303" s="12">
        <f>VLOOKUP($A303,Sheet1!$B$5:$AZ$428,23,FALSE)</f>
        <v>3005</v>
      </c>
      <c r="Z303" s="12">
        <f>VLOOKUP($A303,Sheet1!$B$5:$AZ$428,24,FALSE)</f>
        <v>1297</v>
      </c>
      <c r="AA303" s="12">
        <f>VLOOKUP($A303,Sheet1!$B$5:$AZ$428,25,FALSE)</f>
        <v>9539</v>
      </c>
      <c r="AB303" s="12">
        <f>VLOOKUP($A303,Sheet1!$B$5:$AZ$428,26,FALSE)</f>
        <v>10245</v>
      </c>
      <c r="AC303" s="12">
        <f>VLOOKUP($A303,Sheet1!$B$5:$AZ$428,27,FALSE)</f>
        <v>258017</v>
      </c>
      <c r="AD303" s="12">
        <f>VLOOKUP($A303,Sheet1!$B$5:$AZ$428,28,FALSE)</f>
        <v>3719</v>
      </c>
      <c r="AE303" s="12">
        <f>VLOOKUP($A303,Sheet1!$B$5:$AZ$428,29,FALSE)</f>
        <v>983</v>
      </c>
      <c r="AF303" s="12">
        <f>VLOOKUP($A303,Sheet1!$B$5:$AZ$428,30,FALSE)</f>
        <v>9611</v>
      </c>
      <c r="AG303" s="12">
        <f>VLOOKUP($A303,Sheet1!$B$5:$AZ$428,31,FALSE)</f>
        <v>10338</v>
      </c>
      <c r="AH303" s="12">
        <f>VLOOKUP($A303,Sheet1!$B$5:$AZ$428,32,FALSE)</f>
        <v>259926</v>
      </c>
      <c r="AI303" s="12">
        <f>VLOOKUP($A303,Sheet1!$B$5:$AZ$428,33,FALSE)</f>
        <v>2813</v>
      </c>
      <c r="AJ303" s="12">
        <f>VLOOKUP($A303,Sheet1!$B$5:$AZ$428,34,FALSE)</f>
        <v>793</v>
      </c>
      <c r="AK303" s="12">
        <f>VLOOKUP($A303,Sheet1!$B$5:$AZ$428,35,FALSE)</f>
        <v>11354</v>
      </c>
      <c r="AL303" s="12">
        <f>VLOOKUP($A303,Sheet1!$B$5:$AZ$428,36,FALSE)</f>
        <v>12232</v>
      </c>
      <c r="AM303" s="12">
        <f>VLOOKUP($A303,Sheet1!$B$5:$AZ$428,37,FALSE)</f>
        <v>262008</v>
      </c>
      <c r="AN303" s="12">
        <f>VLOOKUP($A303,Sheet1!$B$5:$AZ$428,38,FALSE)</f>
        <v>2876</v>
      </c>
      <c r="AO303" s="12">
        <f>VLOOKUP($A303,Sheet1!$B$5:$AZ$428,39,FALSE)</f>
        <v>1148</v>
      </c>
      <c r="AP303" s="12">
        <f>VLOOKUP($A303,Sheet1!$B$5:$AZ$428,40,FALSE)</f>
        <v>11752</v>
      </c>
      <c r="AQ303" s="12">
        <f>VLOOKUP($A303,Sheet1!$B$5:$AZ$428,41,FALSE)</f>
        <v>12080</v>
      </c>
      <c r="AR303" s="12">
        <f>VLOOKUP($A303,Sheet1!$B$5:$AZ$428,42,FALSE)</f>
        <v>263357</v>
      </c>
      <c r="AS303" s="12">
        <f>VLOOKUP($A303,Sheet1!$B$5:$AZ$428,43,FALSE)</f>
        <v>2959</v>
      </c>
      <c r="AT303" s="12">
        <f>VLOOKUP($A303,Sheet1!$B$5:$AZ$428,44,FALSE)</f>
        <v>1063</v>
      </c>
      <c r="AU303" s="12">
        <f>VLOOKUP($A303,Sheet1!$B$5:$AZ$428,45,FALSE)</f>
        <v>11538</v>
      </c>
      <c r="AV303" s="12">
        <f>VLOOKUP($A303,Sheet1!$B$5:$AZ$428,46,FALSE)</f>
        <v>12827</v>
      </c>
      <c r="AW303" s="12">
        <f>VLOOKUP($A303,Sheet1!$B$5:$AZ$428,47,FALSE)</f>
        <v>264407</v>
      </c>
      <c r="AX303" s="12">
        <f>VLOOKUP($A303,Sheet1!$B$5:$AZ$428,48,FALSE)</f>
        <v>2668</v>
      </c>
      <c r="AY303" s="12">
        <f>VLOOKUP($A303,Sheet1!$B$5:$AZ$428,49,FALSE)</f>
        <v>825</v>
      </c>
      <c r="AZ303" s="12">
        <f>VLOOKUP($A303,Sheet1!$B$5:$AZ$428,50,FALSE)</f>
        <v>10199</v>
      </c>
      <c r="BA303" s="12">
        <f>VLOOKUP($A303,Sheet1!$B$5:$AZ$428,51,FALSE)</f>
        <v>11226</v>
      </c>
      <c r="BB303" s="12">
        <f>VLOOKUP($A303,Sheet1!$B$5:$BB$428,BB$4,FALSE)</f>
        <v>0</v>
      </c>
      <c r="BC303" s="12">
        <f>VLOOKUP($A303,Sheet1!$B$5:$BB$428,BC$4,FALSE)</f>
        <v>0</v>
      </c>
      <c r="BD303" s="12" t="e">
        <f>VLOOKUP($A303,Sheet1!$B$5:$BB$428,BD$4,FALSE)</f>
        <v>#REF!</v>
      </c>
      <c r="BE303" s="12" t="e">
        <f>VLOOKUP($A303,Sheet1!$B$5:$BB$428,BE$4,FALSE)</f>
        <v>#REF!</v>
      </c>
      <c r="BF303" s="12" t="e">
        <f>VLOOKUP($A303,Sheet1!$B$5:$BB$428,BF$4,FALSE)</f>
        <v>#REF!</v>
      </c>
      <c r="BG303" s="12" t="e">
        <f>VLOOKUP($A303,Sheet1!$B$5:$BB$428,BG$4,FALSE)</f>
        <v>#REF!</v>
      </c>
      <c r="BH303" s="12" t="e">
        <f>VLOOKUP($A303,Sheet1!$B$5:$BB$428,BH$4,FALSE)</f>
        <v>#REF!</v>
      </c>
      <c r="BI303" s="12" t="e">
        <f>VLOOKUP($A303,Sheet1!$B$5:$BB$428,BI$4,FALSE)</f>
        <v>#REF!</v>
      </c>
      <c r="BJ303" s="12" t="e">
        <f>VLOOKUP($A303,Sheet1!$B$5:$BB$428,BJ$4,FALSE)</f>
        <v>#REF!</v>
      </c>
      <c r="BK303" s="12" t="e">
        <f>VLOOKUP($A303,Sheet1!$B$5:$BB$428,BK$4,FALSE)</f>
        <v>#REF!</v>
      </c>
      <c r="BL303" s="12" t="e">
        <f>VLOOKUP($A303,Sheet1!$B$5:$BB$428,BL$4,FALSE)</f>
        <v>#REF!</v>
      </c>
      <c r="BM303" s="12" t="e">
        <f>VLOOKUP($A303,Sheet1!$B$5:$BB$428,BM$4,FALSE)</f>
        <v>#REF!</v>
      </c>
      <c r="BN303" s="12" t="e">
        <f>VLOOKUP($A303,Sheet1!$B$5:$BB$428,BN$4,FALSE)</f>
        <v>#REF!</v>
      </c>
      <c r="BO303" s="12" t="e">
        <f>VLOOKUP($A303,Sheet1!$B$5:$BB$428,BO$4,FALSE)</f>
        <v>#REF!</v>
      </c>
      <c r="BP303" s="12" t="e">
        <f>VLOOKUP($A303,Sheet1!$B$5:$BB$428,BP$4,FALSE)</f>
        <v>#REF!</v>
      </c>
      <c r="BQ303" s="12" t="e">
        <f>VLOOKUP($A303,Sheet1!$B$5:$BB$428,BQ$4,FALSE)</f>
        <v>#REF!</v>
      </c>
      <c r="BR303" s="12" t="e">
        <f>VLOOKUP($A303,Sheet1!$B$5:$BB$428,BR$4,FALSE)</f>
        <v>#REF!</v>
      </c>
      <c r="BS303" s="12" t="e">
        <f>VLOOKUP($A303,Sheet1!$B$5:$BB$428,BS$4,FALSE)</f>
        <v>#REF!</v>
      </c>
      <c r="BT303" s="12" t="e">
        <f>VLOOKUP($A303,Sheet1!$B$5:$BB$428,BT$4,FALSE)</f>
        <v>#REF!</v>
      </c>
      <c r="BU303" s="12" t="e">
        <f>VLOOKUP($A303,Sheet1!$B$5:$BB$428,BU$4,FALSE)</f>
        <v>#REF!</v>
      </c>
    </row>
    <row r="304" spans="1:73" x14ac:dyDescent="0.3">
      <c r="A304" t="s">
        <v>794</v>
      </c>
      <c r="B304" t="str">
        <f>VLOOKUP(A304,classifications!A$3:C$336,3,FALSE)</f>
        <v>Predominantly Urban</v>
      </c>
      <c r="D304" s="12">
        <f>VLOOKUP($A304,Sheet1!$B$5:$AZ$428,2,FALSE)</f>
        <v>98679</v>
      </c>
      <c r="E304" s="12">
        <f>VLOOKUP($A304,Sheet1!$B$5:$AZ$428,3,FALSE)</f>
        <v>731</v>
      </c>
      <c r="F304" s="12">
        <f>VLOOKUP($A304,Sheet1!$B$5:$AZ$428,4,FALSE)</f>
        <v>783</v>
      </c>
      <c r="G304" s="12">
        <f>VLOOKUP($A304,Sheet1!$B$5:$AZ$428,5,FALSE)</f>
        <v>5090</v>
      </c>
      <c r="H304" s="12">
        <f>VLOOKUP($A304,Sheet1!$B$5:$AZ$428,6,FALSE)</f>
        <v>4935</v>
      </c>
      <c r="I304" s="12">
        <f>VLOOKUP($A304,Sheet1!$B$5:$AZ$428,7,FALSE)</f>
        <v>99622</v>
      </c>
      <c r="J304" s="12">
        <f>VLOOKUP($A304,Sheet1!$B$5:$AZ$428,8,FALSE)</f>
        <v>733</v>
      </c>
      <c r="K304" s="12">
        <f>VLOOKUP($A304,Sheet1!$B$5:$AZ$428,9,FALSE)</f>
        <v>471</v>
      </c>
      <c r="L304" s="12">
        <f>VLOOKUP($A304,Sheet1!$B$5:$AZ$428,10,FALSE)</f>
        <v>5487</v>
      </c>
      <c r="M304" s="12">
        <f>VLOOKUP($A304,Sheet1!$B$5:$AZ$428,11,FALSE)</f>
        <v>5374</v>
      </c>
      <c r="N304" s="12">
        <f>VLOOKUP($A304,Sheet1!$B$5:$AZ$428,12,FALSE)</f>
        <v>100363</v>
      </c>
      <c r="O304" s="12">
        <f>VLOOKUP($A304,Sheet1!$B$5:$AZ$428,13,FALSE)</f>
        <v>663</v>
      </c>
      <c r="P304" s="12">
        <f>VLOOKUP($A304,Sheet1!$B$5:$AZ$428,14,FALSE)</f>
        <v>476</v>
      </c>
      <c r="Q304" s="12">
        <f>VLOOKUP($A304,Sheet1!$B$5:$AZ$428,15,FALSE)</f>
        <v>5422</v>
      </c>
      <c r="R304" s="12">
        <f>VLOOKUP($A304,Sheet1!$B$5:$AZ$428,16,FALSE)</f>
        <v>5469</v>
      </c>
      <c r="S304" s="12">
        <f>VLOOKUP($A304,Sheet1!$B$5:$AZ$428,17,FALSE)</f>
        <v>100739</v>
      </c>
      <c r="T304" s="12">
        <f>VLOOKUP($A304,Sheet1!$B$5:$AZ$428,18,FALSE)</f>
        <v>680</v>
      </c>
      <c r="U304" s="12">
        <f>VLOOKUP($A304,Sheet1!$B$5:$AZ$428,19,FALSE)</f>
        <v>533</v>
      </c>
      <c r="V304" s="12">
        <f>VLOOKUP($A304,Sheet1!$B$5:$AZ$428,20,FALSE)</f>
        <v>5647</v>
      </c>
      <c r="W304" s="12">
        <f>VLOOKUP($A304,Sheet1!$B$5:$AZ$428,21,FALSE)</f>
        <v>5898</v>
      </c>
      <c r="X304" s="12">
        <f>VLOOKUP($A304,Sheet1!$B$5:$AZ$428,22,FALSE)</f>
        <v>100985</v>
      </c>
      <c r="Y304" s="12">
        <f>VLOOKUP($A304,Sheet1!$B$5:$AZ$428,23,FALSE)</f>
        <v>771</v>
      </c>
      <c r="Z304" s="12">
        <f>VLOOKUP($A304,Sheet1!$B$5:$AZ$428,24,FALSE)</f>
        <v>610</v>
      </c>
      <c r="AA304" s="12">
        <f>VLOOKUP($A304,Sheet1!$B$5:$AZ$428,25,FALSE)</f>
        <v>5500</v>
      </c>
      <c r="AB304" s="12">
        <f>VLOOKUP($A304,Sheet1!$B$5:$AZ$428,26,FALSE)</f>
        <v>5860</v>
      </c>
      <c r="AC304" s="12">
        <f>VLOOKUP($A304,Sheet1!$B$5:$AZ$428,27,FALSE)</f>
        <v>101927</v>
      </c>
      <c r="AD304" s="12">
        <f>VLOOKUP($A304,Sheet1!$B$5:$AZ$428,28,FALSE)</f>
        <v>869</v>
      </c>
      <c r="AE304" s="12">
        <f>VLOOKUP($A304,Sheet1!$B$5:$AZ$428,29,FALSE)</f>
        <v>510</v>
      </c>
      <c r="AF304" s="12">
        <f>VLOOKUP($A304,Sheet1!$B$5:$AZ$428,30,FALSE)</f>
        <v>5946</v>
      </c>
      <c r="AG304" s="12">
        <f>VLOOKUP($A304,Sheet1!$B$5:$AZ$428,31,FALSE)</f>
        <v>5777</v>
      </c>
      <c r="AH304" s="12">
        <f>VLOOKUP($A304,Sheet1!$B$5:$AZ$428,32,FALSE)</f>
        <v>102314</v>
      </c>
      <c r="AI304" s="12">
        <f>VLOOKUP($A304,Sheet1!$B$5:$AZ$428,33,FALSE)</f>
        <v>718</v>
      </c>
      <c r="AJ304" s="12">
        <f>VLOOKUP($A304,Sheet1!$B$5:$AZ$428,34,FALSE)</f>
        <v>477</v>
      </c>
      <c r="AK304" s="12">
        <f>VLOOKUP($A304,Sheet1!$B$5:$AZ$428,35,FALSE)</f>
        <v>6829</v>
      </c>
      <c r="AL304" s="12">
        <f>VLOOKUP($A304,Sheet1!$B$5:$AZ$428,36,FALSE)</f>
        <v>6990</v>
      </c>
      <c r="AM304" s="12">
        <f>VLOOKUP($A304,Sheet1!$B$5:$AZ$428,37,FALSE)</f>
        <v>101891</v>
      </c>
      <c r="AN304" s="12">
        <f>VLOOKUP($A304,Sheet1!$B$5:$AZ$428,38,FALSE)</f>
        <v>808</v>
      </c>
      <c r="AO304" s="12">
        <f>VLOOKUP($A304,Sheet1!$B$5:$AZ$428,39,FALSE)</f>
        <v>673</v>
      </c>
      <c r="AP304" s="12">
        <f>VLOOKUP($A304,Sheet1!$B$5:$AZ$428,40,FALSE)</f>
        <v>6394</v>
      </c>
      <c r="AQ304" s="12">
        <f>VLOOKUP($A304,Sheet1!$B$5:$AZ$428,41,FALSE)</f>
        <v>7143</v>
      </c>
      <c r="AR304" s="12">
        <f>VLOOKUP($A304,Sheet1!$B$5:$AZ$428,42,FALSE)</f>
        <v>101222</v>
      </c>
      <c r="AS304" s="12">
        <f>VLOOKUP($A304,Sheet1!$B$5:$AZ$428,43,FALSE)</f>
        <v>726</v>
      </c>
      <c r="AT304" s="12">
        <f>VLOOKUP($A304,Sheet1!$B$5:$AZ$428,44,FALSE)</f>
        <v>628</v>
      </c>
      <c r="AU304" s="12">
        <f>VLOOKUP($A304,Sheet1!$B$5:$AZ$428,45,FALSE)</f>
        <v>6380</v>
      </c>
      <c r="AV304" s="12">
        <f>VLOOKUP($A304,Sheet1!$B$5:$AZ$428,46,FALSE)</f>
        <v>7433</v>
      </c>
      <c r="AW304" s="12">
        <f>VLOOKUP($A304,Sheet1!$B$5:$AZ$428,47,FALSE)</f>
        <v>100265</v>
      </c>
      <c r="AX304" s="12">
        <f>VLOOKUP($A304,Sheet1!$B$5:$AZ$428,48,FALSE)</f>
        <v>725</v>
      </c>
      <c r="AY304" s="12">
        <f>VLOOKUP($A304,Sheet1!$B$5:$AZ$428,49,FALSE)</f>
        <v>517</v>
      </c>
      <c r="AZ304" s="12">
        <f>VLOOKUP($A304,Sheet1!$B$5:$AZ$428,50,FALSE)</f>
        <v>5299</v>
      </c>
      <c r="BA304" s="12">
        <f>VLOOKUP($A304,Sheet1!$B$5:$AZ$428,51,FALSE)</f>
        <v>6539</v>
      </c>
      <c r="BB304" s="12">
        <f>VLOOKUP($A304,Sheet1!$B$5:$BB$428,BB$4,FALSE)</f>
        <v>0</v>
      </c>
      <c r="BC304" s="12">
        <f>VLOOKUP($A304,Sheet1!$B$5:$BB$428,BC$4,FALSE)</f>
        <v>0</v>
      </c>
      <c r="BD304" s="12" t="e">
        <f>VLOOKUP($A304,Sheet1!$B$5:$BB$428,BD$4,FALSE)</f>
        <v>#REF!</v>
      </c>
      <c r="BE304" s="12" t="e">
        <f>VLOOKUP($A304,Sheet1!$B$5:$BB$428,BE$4,FALSE)</f>
        <v>#REF!</v>
      </c>
      <c r="BF304" s="12" t="e">
        <f>VLOOKUP($A304,Sheet1!$B$5:$BB$428,BF$4,FALSE)</f>
        <v>#REF!</v>
      </c>
      <c r="BG304" s="12" t="e">
        <f>VLOOKUP($A304,Sheet1!$B$5:$BB$428,BG$4,FALSE)</f>
        <v>#REF!</v>
      </c>
      <c r="BH304" s="12" t="e">
        <f>VLOOKUP($A304,Sheet1!$B$5:$BB$428,BH$4,FALSE)</f>
        <v>#REF!</v>
      </c>
      <c r="BI304" s="12" t="e">
        <f>VLOOKUP($A304,Sheet1!$B$5:$BB$428,BI$4,FALSE)</f>
        <v>#REF!</v>
      </c>
      <c r="BJ304" s="12" t="e">
        <f>VLOOKUP($A304,Sheet1!$B$5:$BB$428,BJ$4,FALSE)</f>
        <v>#REF!</v>
      </c>
      <c r="BK304" s="12" t="e">
        <f>VLOOKUP($A304,Sheet1!$B$5:$BB$428,BK$4,FALSE)</f>
        <v>#REF!</v>
      </c>
      <c r="BL304" s="12" t="e">
        <f>VLOOKUP($A304,Sheet1!$B$5:$BB$428,BL$4,FALSE)</f>
        <v>#REF!</v>
      </c>
      <c r="BM304" s="12" t="e">
        <f>VLOOKUP($A304,Sheet1!$B$5:$BB$428,BM$4,FALSE)</f>
        <v>#REF!</v>
      </c>
      <c r="BN304" s="12" t="e">
        <f>VLOOKUP($A304,Sheet1!$B$5:$BB$428,BN$4,FALSE)</f>
        <v>#REF!</v>
      </c>
      <c r="BO304" s="12" t="e">
        <f>VLOOKUP($A304,Sheet1!$B$5:$BB$428,BO$4,FALSE)</f>
        <v>#REF!</v>
      </c>
      <c r="BP304" s="12" t="e">
        <f>VLOOKUP($A304,Sheet1!$B$5:$BB$428,BP$4,FALSE)</f>
        <v>#REF!</v>
      </c>
      <c r="BQ304" s="12" t="e">
        <f>VLOOKUP($A304,Sheet1!$B$5:$BB$428,BQ$4,FALSE)</f>
        <v>#REF!</v>
      </c>
      <c r="BR304" s="12" t="e">
        <f>VLOOKUP($A304,Sheet1!$B$5:$BB$428,BR$4,FALSE)</f>
        <v>#REF!</v>
      </c>
      <c r="BS304" s="12" t="e">
        <f>VLOOKUP($A304,Sheet1!$B$5:$BB$428,BS$4,FALSE)</f>
        <v>#REF!</v>
      </c>
      <c r="BT304" s="12" t="e">
        <f>VLOOKUP($A304,Sheet1!$B$5:$BB$428,BT$4,FALSE)</f>
        <v>#REF!</v>
      </c>
      <c r="BU304" s="12" t="e">
        <f>VLOOKUP($A304,Sheet1!$B$5:$BB$428,BU$4,FALSE)</f>
        <v>#REF!</v>
      </c>
    </row>
    <row r="305" spans="1:73" x14ac:dyDescent="0.3">
      <c r="A305" t="s">
        <v>796</v>
      </c>
      <c r="B305" t="str">
        <f>VLOOKUP(A305,classifications!A$3:C$336,3,FALSE)</f>
        <v>Predominantly Urban</v>
      </c>
      <c r="D305" s="12">
        <f>VLOOKUP($A305,Sheet1!$B$5:$AZ$428,2,FALSE)</f>
        <v>104998</v>
      </c>
      <c r="E305" s="12">
        <f>VLOOKUP($A305,Sheet1!$B$5:$AZ$428,3,FALSE)</f>
        <v>520</v>
      </c>
      <c r="F305" s="12">
        <f>VLOOKUP($A305,Sheet1!$B$5:$AZ$428,4,FALSE)</f>
        <v>462</v>
      </c>
      <c r="G305" s="12">
        <f>VLOOKUP($A305,Sheet1!$B$5:$AZ$428,5,FALSE)</f>
        <v>5435</v>
      </c>
      <c r="H305" s="12">
        <f>VLOOKUP($A305,Sheet1!$B$5:$AZ$428,6,FALSE)</f>
        <v>4424</v>
      </c>
      <c r="I305" s="12">
        <f>VLOOKUP($A305,Sheet1!$B$5:$AZ$428,7,FALSE)</f>
        <v>105774</v>
      </c>
      <c r="J305" s="12">
        <f>VLOOKUP($A305,Sheet1!$B$5:$AZ$428,8,FALSE)</f>
        <v>414</v>
      </c>
      <c r="K305" s="12">
        <f>VLOOKUP($A305,Sheet1!$B$5:$AZ$428,9,FALSE)</f>
        <v>407</v>
      </c>
      <c r="L305" s="12">
        <f>VLOOKUP($A305,Sheet1!$B$5:$AZ$428,10,FALSE)</f>
        <v>5797</v>
      </c>
      <c r="M305" s="12">
        <f>VLOOKUP($A305,Sheet1!$B$5:$AZ$428,11,FALSE)</f>
        <v>4935</v>
      </c>
      <c r="N305" s="12">
        <f>VLOOKUP($A305,Sheet1!$B$5:$AZ$428,12,FALSE)</f>
        <v>106413</v>
      </c>
      <c r="O305" s="12">
        <f>VLOOKUP($A305,Sheet1!$B$5:$AZ$428,13,FALSE)</f>
        <v>370</v>
      </c>
      <c r="P305" s="12">
        <f>VLOOKUP($A305,Sheet1!$B$5:$AZ$428,14,FALSE)</f>
        <v>300</v>
      </c>
      <c r="Q305" s="12">
        <f>VLOOKUP($A305,Sheet1!$B$5:$AZ$428,15,FALSE)</f>
        <v>5469</v>
      </c>
      <c r="R305" s="12">
        <f>VLOOKUP($A305,Sheet1!$B$5:$AZ$428,16,FALSE)</f>
        <v>4739</v>
      </c>
      <c r="S305" s="12">
        <f>VLOOKUP($A305,Sheet1!$B$5:$AZ$428,17,FALSE)</f>
        <v>107287</v>
      </c>
      <c r="T305" s="12">
        <f>VLOOKUP($A305,Sheet1!$B$5:$AZ$428,18,FALSE)</f>
        <v>466</v>
      </c>
      <c r="U305" s="12">
        <f>VLOOKUP($A305,Sheet1!$B$5:$AZ$428,19,FALSE)</f>
        <v>266</v>
      </c>
      <c r="V305" s="12">
        <f>VLOOKUP($A305,Sheet1!$B$5:$AZ$428,20,FALSE)</f>
        <v>5895</v>
      </c>
      <c r="W305" s="12">
        <f>VLOOKUP($A305,Sheet1!$B$5:$AZ$428,21,FALSE)</f>
        <v>5109</v>
      </c>
      <c r="X305" s="12">
        <f>VLOOKUP($A305,Sheet1!$B$5:$AZ$428,22,FALSE)</f>
        <v>108303</v>
      </c>
      <c r="Y305" s="12">
        <f>VLOOKUP($A305,Sheet1!$B$5:$AZ$428,23,FALSE)</f>
        <v>519</v>
      </c>
      <c r="Z305" s="12">
        <f>VLOOKUP($A305,Sheet1!$B$5:$AZ$428,24,FALSE)</f>
        <v>266</v>
      </c>
      <c r="AA305" s="12">
        <f>VLOOKUP($A305,Sheet1!$B$5:$AZ$428,25,FALSE)</f>
        <v>5984</v>
      </c>
      <c r="AB305" s="12">
        <f>VLOOKUP($A305,Sheet1!$B$5:$AZ$428,26,FALSE)</f>
        <v>4981</v>
      </c>
      <c r="AC305" s="12">
        <f>VLOOKUP($A305,Sheet1!$B$5:$AZ$428,27,FALSE)</f>
        <v>109246</v>
      </c>
      <c r="AD305" s="12">
        <f>VLOOKUP($A305,Sheet1!$B$5:$AZ$428,28,FALSE)</f>
        <v>548</v>
      </c>
      <c r="AE305" s="12">
        <f>VLOOKUP($A305,Sheet1!$B$5:$AZ$428,29,FALSE)</f>
        <v>306</v>
      </c>
      <c r="AF305" s="12">
        <f>VLOOKUP($A305,Sheet1!$B$5:$AZ$428,30,FALSE)</f>
        <v>5691</v>
      </c>
      <c r="AG305" s="12">
        <f>VLOOKUP($A305,Sheet1!$B$5:$AZ$428,31,FALSE)</f>
        <v>4830</v>
      </c>
      <c r="AH305" s="12">
        <f>VLOOKUP($A305,Sheet1!$B$5:$AZ$428,32,FALSE)</f>
        <v>109632</v>
      </c>
      <c r="AI305" s="12">
        <f>VLOOKUP($A305,Sheet1!$B$5:$AZ$428,33,FALSE)</f>
        <v>473</v>
      </c>
      <c r="AJ305" s="12">
        <f>VLOOKUP($A305,Sheet1!$B$5:$AZ$428,34,FALSE)</f>
        <v>349</v>
      </c>
      <c r="AK305" s="12">
        <f>VLOOKUP($A305,Sheet1!$B$5:$AZ$428,35,FALSE)</f>
        <v>6266</v>
      </c>
      <c r="AL305" s="12">
        <f>VLOOKUP($A305,Sheet1!$B$5:$AZ$428,36,FALSE)</f>
        <v>5658</v>
      </c>
      <c r="AM305" s="12">
        <f>VLOOKUP($A305,Sheet1!$B$5:$AZ$428,37,FALSE)</f>
        <v>110025</v>
      </c>
      <c r="AN305" s="12">
        <f>VLOOKUP($A305,Sheet1!$B$5:$AZ$428,38,FALSE)</f>
        <v>499</v>
      </c>
      <c r="AO305" s="12">
        <f>VLOOKUP($A305,Sheet1!$B$5:$AZ$428,39,FALSE)</f>
        <v>451</v>
      </c>
      <c r="AP305" s="12">
        <f>VLOOKUP($A305,Sheet1!$B$5:$AZ$428,40,FALSE)</f>
        <v>6356</v>
      </c>
      <c r="AQ305" s="12">
        <f>VLOOKUP($A305,Sheet1!$B$5:$AZ$428,41,FALSE)</f>
        <v>5708</v>
      </c>
      <c r="AR305" s="12">
        <f>VLOOKUP($A305,Sheet1!$B$5:$AZ$428,42,FALSE)</f>
        <v>110570</v>
      </c>
      <c r="AS305" s="12">
        <f>VLOOKUP($A305,Sheet1!$B$5:$AZ$428,43,FALSE)</f>
        <v>435</v>
      </c>
      <c r="AT305" s="12">
        <f>VLOOKUP($A305,Sheet1!$B$5:$AZ$428,44,FALSE)</f>
        <v>466</v>
      </c>
      <c r="AU305" s="12">
        <f>VLOOKUP($A305,Sheet1!$B$5:$AZ$428,45,FALSE)</f>
        <v>6503</v>
      </c>
      <c r="AV305" s="12">
        <f>VLOOKUP($A305,Sheet1!$B$5:$AZ$428,46,FALSE)</f>
        <v>5754</v>
      </c>
      <c r="AW305" s="12">
        <f>VLOOKUP($A305,Sheet1!$B$5:$AZ$428,47,FALSE)</f>
        <v>110727</v>
      </c>
      <c r="AX305" s="12">
        <f>VLOOKUP($A305,Sheet1!$B$5:$AZ$428,48,FALSE)</f>
        <v>418</v>
      </c>
      <c r="AY305" s="12">
        <f>VLOOKUP($A305,Sheet1!$B$5:$AZ$428,49,FALSE)</f>
        <v>497</v>
      </c>
      <c r="AZ305" s="12">
        <f>VLOOKUP($A305,Sheet1!$B$5:$AZ$428,50,FALSE)</f>
        <v>5741</v>
      </c>
      <c r="BA305" s="12">
        <f>VLOOKUP($A305,Sheet1!$B$5:$AZ$428,51,FALSE)</f>
        <v>5089</v>
      </c>
      <c r="BB305" s="12">
        <f>VLOOKUP($A305,Sheet1!$B$5:$BB$428,BB$4,FALSE)</f>
        <v>0</v>
      </c>
      <c r="BC305" s="12">
        <f>VLOOKUP($A305,Sheet1!$B$5:$BB$428,BC$4,FALSE)</f>
        <v>0</v>
      </c>
      <c r="BD305" s="12" t="e">
        <f>VLOOKUP($A305,Sheet1!$B$5:$BB$428,BD$4,FALSE)</f>
        <v>#REF!</v>
      </c>
      <c r="BE305" s="12" t="e">
        <f>VLOOKUP($A305,Sheet1!$B$5:$BB$428,BE$4,FALSE)</f>
        <v>#REF!</v>
      </c>
      <c r="BF305" s="12" t="e">
        <f>VLOOKUP($A305,Sheet1!$B$5:$BB$428,BF$4,FALSE)</f>
        <v>#REF!</v>
      </c>
      <c r="BG305" s="12" t="e">
        <f>VLOOKUP($A305,Sheet1!$B$5:$BB$428,BG$4,FALSE)</f>
        <v>#REF!</v>
      </c>
      <c r="BH305" s="12" t="e">
        <f>VLOOKUP($A305,Sheet1!$B$5:$BB$428,BH$4,FALSE)</f>
        <v>#REF!</v>
      </c>
      <c r="BI305" s="12" t="e">
        <f>VLOOKUP($A305,Sheet1!$B$5:$BB$428,BI$4,FALSE)</f>
        <v>#REF!</v>
      </c>
      <c r="BJ305" s="12" t="e">
        <f>VLOOKUP($A305,Sheet1!$B$5:$BB$428,BJ$4,FALSE)</f>
        <v>#REF!</v>
      </c>
      <c r="BK305" s="12" t="e">
        <f>VLOOKUP($A305,Sheet1!$B$5:$BB$428,BK$4,FALSE)</f>
        <v>#REF!</v>
      </c>
      <c r="BL305" s="12" t="e">
        <f>VLOOKUP($A305,Sheet1!$B$5:$BB$428,BL$4,FALSE)</f>
        <v>#REF!</v>
      </c>
      <c r="BM305" s="12" t="e">
        <f>VLOOKUP($A305,Sheet1!$B$5:$BB$428,BM$4,FALSE)</f>
        <v>#REF!</v>
      </c>
      <c r="BN305" s="12" t="e">
        <f>VLOOKUP($A305,Sheet1!$B$5:$BB$428,BN$4,FALSE)</f>
        <v>#REF!</v>
      </c>
      <c r="BO305" s="12" t="e">
        <f>VLOOKUP($A305,Sheet1!$B$5:$BB$428,BO$4,FALSE)</f>
        <v>#REF!</v>
      </c>
      <c r="BP305" s="12" t="e">
        <f>VLOOKUP($A305,Sheet1!$B$5:$BB$428,BP$4,FALSE)</f>
        <v>#REF!</v>
      </c>
      <c r="BQ305" s="12" t="e">
        <f>VLOOKUP($A305,Sheet1!$B$5:$BB$428,BQ$4,FALSE)</f>
        <v>#REF!</v>
      </c>
      <c r="BR305" s="12" t="e">
        <f>VLOOKUP($A305,Sheet1!$B$5:$BB$428,BR$4,FALSE)</f>
        <v>#REF!</v>
      </c>
      <c r="BS305" s="12" t="e">
        <f>VLOOKUP($A305,Sheet1!$B$5:$BB$428,BS$4,FALSE)</f>
        <v>#REF!</v>
      </c>
      <c r="BT305" s="12" t="e">
        <f>VLOOKUP($A305,Sheet1!$B$5:$BB$428,BT$4,FALSE)</f>
        <v>#REF!</v>
      </c>
      <c r="BU305" s="12" t="e">
        <f>VLOOKUP($A305,Sheet1!$B$5:$BB$428,BU$4,FALSE)</f>
        <v>#REF!</v>
      </c>
    </row>
    <row r="306" spans="1:73" x14ac:dyDescent="0.3">
      <c r="A306" t="s">
        <v>799</v>
      </c>
      <c r="B306" t="str">
        <f>VLOOKUP(A306,classifications!A$3:C$336,3,FALSE)</f>
        <v>Predominantly Rural</v>
      </c>
      <c r="D306" s="12">
        <f>VLOOKUP($A306,Sheet1!$B$5:$AZ$428,2,FALSE)</f>
        <v>117074</v>
      </c>
      <c r="E306" s="12">
        <f>VLOOKUP($A306,Sheet1!$B$5:$AZ$428,3,FALSE)</f>
        <v>478</v>
      </c>
      <c r="F306" s="12">
        <f>VLOOKUP($A306,Sheet1!$B$5:$AZ$428,4,FALSE)</f>
        <v>263</v>
      </c>
      <c r="G306" s="12">
        <f>VLOOKUP($A306,Sheet1!$B$5:$AZ$428,5,FALSE)</f>
        <v>5151</v>
      </c>
      <c r="H306" s="12">
        <f>VLOOKUP($A306,Sheet1!$B$5:$AZ$428,6,FALSE)</f>
        <v>4863</v>
      </c>
      <c r="I306" s="12">
        <f>VLOOKUP($A306,Sheet1!$B$5:$AZ$428,7,FALSE)</f>
        <v>117777</v>
      </c>
      <c r="J306" s="12">
        <f>VLOOKUP($A306,Sheet1!$B$5:$AZ$428,8,FALSE)</f>
        <v>550</v>
      </c>
      <c r="K306" s="12">
        <f>VLOOKUP($A306,Sheet1!$B$5:$AZ$428,9,FALSE)</f>
        <v>256</v>
      </c>
      <c r="L306" s="12">
        <f>VLOOKUP($A306,Sheet1!$B$5:$AZ$428,10,FALSE)</f>
        <v>5570</v>
      </c>
      <c r="M306" s="12">
        <f>VLOOKUP($A306,Sheet1!$B$5:$AZ$428,11,FALSE)</f>
        <v>5149</v>
      </c>
      <c r="N306" s="12">
        <f>VLOOKUP($A306,Sheet1!$B$5:$AZ$428,12,FALSE)</f>
        <v>118906</v>
      </c>
      <c r="O306" s="12">
        <f>VLOOKUP($A306,Sheet1!$B$5:$AZ$428,13,FALSE)</f>
        <v>627</v>
      </c>
      <c r="P306" s="12">
        <f>VLOOKUP($A306,Sheet1!$B$5:$AZ$428,14,FALSE)</f>
        <v>239</v>
      </c>
      <c r="Q306" s="12">
        <f>VLOOKUP($A306,Sheet1!$B$5:$AZ$428,15,FALSE)</f>
        <v>5768</v>
      </c>
      <c r="R306" s="12">
        <f>VLOOKUP($A306,Sheet1!$B$5:$AZ$428,16,FALSE)</f>
        <v>5077</v>
      </c>
      <c r="S306" s="12">
        <f>VLOOKUP($A306,Sheet1!$B$5:$AZ$428,17,FALSE)</f>
        <v>120007</v>
      </c>
      <c r="T306" s="12">
        <f>VLOOKUP($A306,Sheet1!$B$5:$AZ$428,18,FALSE)</f>
        <v>756</v>
      </c>
      <c r="U306" s="12">
        <f>VLOOKUP($A306,Sheet1!$B$5:$AZ$428,19,FALSE)</f>
        <v>312</v>
      </c>
      <c r="V306" s="12">
        <f>VLOOKUP($A306,Sheet1!$B$5:$AZ$428,20,FALSE)</f>
        <v>6231</v>
      </c>
      <c r="W306" s="12">
        <f>VLOOKUP($A306,Sheet1!$B$5:$AZ$428,21,FALSE)</f>
        <v>5424</v>
      </c>
      <c r="X306" s="12">
        <f>VLOOKUP($A306,Sheet1!$B$5:$AZ$428,22,FALSE)</f>
        <v>121709</v>
      </c>
      <c r="Y306" s="12">
        <f>VLOOKUP($A306,Sheet1!$B$5:$AZ$428,23,FALSE)</f>
        <v>739</v>
      </c>
      <c r="Z306" s="12">
        <f>VLOOKUP($A306,Sheet1!$B$5:$AZ$428,24,FALSE)</f>
        <v>298</v>
      </c>
      <c r="AA306" s="12">
        <f>VLOOKUP($A306,Sheet1!$B$5:$AZ$428,25,FALSE)</f>
        <v>6547</v>
      </c>
      <c r="AB306" s="12">
        <f>VLOOKUP($A306,Sheet1!$B$5:$AZ$428,26,FALSE)</f>
        <v>5140</v>
      </c>
      <c r="AC306" s="12">
        <f>VLOOKUP($A306,Sheet1!$B$5:$AZ$428,27,FALSE)</f>
        <v>123144</v>
      </c>
      <c r="AD306" s="12">
        <f>VLOOKUP($A306,Sheet1!$B$5:$AZ$428,28,FALSE)</f>
        <v>824</v>
      </c>
      <c r="AE306" s="12">
        <f>VLOOKUP($A306,Sheet1!$B$5:$AZ$428,29,FALSE)</f>
        <v>283</v>
      </c>
      <c r="AF306" s="12">
        <f>VLOOKUP($A306,Sheet1!$B$5:$AZ$428,30,FALSE)</f>
        <v>6308</v>
      </c>
      <c r="AG306" s="12">
        <f>VLOOKUP($A306,Sheet1!$B$5:$AZ$428,31,FALSE)</f>
        <v>5336</v>
      </c>
      <c r="AH306" s="12">
        <f>VLOOKUP($A306,Sheet1!$B$5:$AZ$428,32,FALSE)</f>
        <v>125378</v>
      </c>
      <c r="AI306" s="12">
        <f>VLOOKUP($A306,Sheet1!$B$5:$AZ$428,33,FALSE)</f>
        <v>701</v>
      </c>
      <c r="AJ306" s="12">
        <f>VLOOKUP($A306,Sheet1!$B$5:$AZ$428,34,FALSE)</f>
        <v>264</v>
      </c>
      <c r="AK306" s="12">
        <f>VLOOKUP($A306,Sheet1!$B$5:$AZ$428,35,FALSE)</f>
        <v>7779</v>
      </c>
      <c r="AL306" s="12">
        <f>VLOOKUP($A306,Sheet1!$B$5:$AZ$428,36,FALSE)</f>
        <v>5936</v>
      </c>
      <c r="AM306" s="12">
        <f>VLOOKUP($A306,Sheet1!$B$5:$AZ$428,37,FALSE)</f>
        <v>127340</v>
      </c>
      <c r="AN306" s="12">
        <f>VLOOKUP($A306,Sheet1!$B$5:$AZ$428,38,FALSE)</f>
        <v>763</v>
      </c>
      <c r="AO306" s="12">
        <f>VLOOKUP($A306,Sheet1!$B$5:$AZ$428,39,FALSE)</f>
        <v>392</v>
      </c>
      <c r="AP306" s="12">
        <f>VLOOKUP($A306,Sheet1!$B$5:$AZ$428,40,FALSE)</f>
        <v>7528</v>
      </c>
      <c r="AQ306" s="12">
        <f>VLOOKUP($A306,Sheet1!$B$5:$AZ$428,41,FALSE)</f>
        <v>5758</v>
      </c>
      <c r="AR306" s="12">
        <f>VLOOKUP($A306,Sheet1!$B$5:$AZ$428,42,FALSE)</f>
        <v>129433</v>
      </c>
      <c r="AS306" s="12">
        <f>VLOOKUP($A306,Sheet1!$B$5:$AZ$428,43,FALSE)</f>
        <v>650</v>
      </c>
      <c r="AT306" s="12">
        <f>VLOOKUP($A306,Sheet1!$B$5:$AZ$428,44,FALSE)</f>
        <v>327</v>
      </c>
      <c r="AU306" s="12">
        <f>VLOOKUP($A306,Sheet1!$B$5:$AZ$428,45,FALSE)</f>
        <v>7957</v>
      </c>
      <c r="AV306" s="12">
        <f>VLOOKUP($A306,Sheet1!$B$5:$AZ$428,46,FALSE)</f>
        <v>6160</v>
      </c>
      <c r="AW306" s="12">
        <f>VLOOKUP($A306,Sheet1!$B$5:$AZ$428,47,FALSE)</f>
        <v>131084</v>
      </c>
      <c r="AX306" s="12">
        <f>VLOOKUP($A306,Sheet1!$B$5:$AZ$428,48,FALSE)</f>
        <v>566</v>
      </c>
      <c r="AY306" s="12">
        <f>VLOOKUP($A306,Sheet1!$B$5:$AZ$428,49,FALSE)</f>
        <v>257</v>
      </c>
      <c r="AZ306" s="12">
        <f>VLOOKUP($A306,Sheet1!$B$5:$AZ$428,50,FALSE)</f>
        <v>6553</v>
      </c>
      <c r="BA306" s="12">
        <f>VLOOKUP($A306,Sheet1!$B$5:$AZ$428,51,FALSE)</f>
        <v>4898</v>
      </c>
      <c r="BB306" s="12">
        <f>VLOOKUP($A306,Sheet1!$B$5:$BB$428,BB$4,FALSE)</f>
        <v>0</v>
      </c>
      <c r="BC306" s="12">
        <f>VLOOKUP($A306,Sheet1!$B$5:$BB$428,BC$4,FALSE)</f>
        <v>0</v>
      </c>
      <c r="BD306" s="12" t="e">
        <f>VLOOKUP($A306,Sheet1!$B$5:$BB$428,BD$4,FALSE)</f>
        <v>#REF!</v>
      </c>
      <c r="BE306" s="12" t="e">
        <f>VLOOKUP($A306,Sheet1!$B$5:$BB$428,BE$4,FALSE)</f>
        <v>#REF!</v>
      </c>
      <c r="BF306" s="12" t="e">
        <f>VLOOKUP($A306,Sheet1!$B$5:$BB$428,BF$4,FALSE)</f>
        <v>#REF!</v>
      </c>
      <c r="BG306" s="12" t="e">
        <f>VLOOKUP($A306,Sheet1!$B$5:$BB$428,BG$4,FALSE)</f>
        <v>#REF!</v>
      </c>
      <c r="BH306" s="12" t="e">
        <f>VLOOKUP($A306,Sheet1!$B$5:$BB$428,BH$4,FALSE)</f>
        <v>#REF!</v>
      </c>
      <c r="BI306" s="12" t="e">
        <f>VLOOKUP($A306,Sheet1!$B$5:$BB$428,BI$4,FALSE)</f>
        <v>#REF!</v>
      </c>
      <c r="BJ306" s="12" t="e">
        <f>VLOOKUP($A306,Sheet1!$B$5:$BB$428,BJ$4,FALSE)</f>
        <v>#REF!</v>
      </c>
      <c r="BK306" s="12" t="e">
        <f>VLOOKUP($A306,Sheet1!$B$5:$BB$428,BK$4,FALSE)</f>
        <v>#REF!</v>
      </c>
      <c r="BL306" s="12" t="e">
        <f>VLOOKUP($A306,Sheet1!$B$5:$BB$428,BL$4,FALSE)</f>
        <v>#REF!</v>
      </c>
      <c r="BM306" s="12" t="e">
        <f>VLOOKUP($A306,Sheet1!$B$5:$BB$428,BM$4,FALSE)</f>
        <v>#REF!</v>
      </c>
      <c r="BN306" s="12" t="e">
        <f>VLOOKUP($A306,Sheet1!$B$5:$BB$428,BN$4,FALSE)</f>
        <v>#REF!</v>
      </c>
      <c r="BO306" s="12" t="e">
        <f>VLOOKUP($A306,Sheet1!$B$5:$BB$428,BO$4,FALSE)</f>
        <v>#REF!</v>
      </c>
      <c r="BP306" s="12" t="e">
        <f>VLOOKUP($A306,Sheet1!$B$5:$BB$428,BP$4,FALSE)</f>
        <v>#REF!</v>
      </c>
      <c r="BQ306" s="12" t="e">
        <f>VLOOKUP($A306,Sheet1!$B$5:$BB$428,BQ$4,FALSE)</f>
        <v>#REF!</v>
      </c>
      <c r="BR306" s="12" t="e">
        <f>VLOOKUP($A306,Sheet1!$B$5:$BB$428,BR$4,FALSE)</f>
        <v>#REF!</v>
      </c>
      <c r="BS306" s="12" t="e">
        <f>VLOOKUP($A306,Sheet1!$B$5:$BB$428,BS$4,FALSE)</f>
        <v>#REF!</v>
      </c>
      <c r="BT306" s="12" t="e">
        <f>VLOOKUP($A306,Sheet1!$B$5:$BB$428,BT$4,FALSE)</f>
        <v>#REF!</v>
      </c>
      <c r="BU306" s="12" t="e">
        <f>VLOOKUP($A306,Sheet1!$B$5:$BB$428,BU$4,FALSE)</f>
        <v>#REF!</v>
      </c>
    </row>
    <row r="307" spans="1:73" x14ac:dyDescent="0.3">
      <c r="A307" t="s">
        <v>802</v>
      </c>
      <c r="B307" t="str">
        <f>VLOOKUP(A307,classifications!A$3:C$336,3,FALSE)</f>
        <v>Predominantly Rural</v>
      </c>
      <c r="D307" s="12">
        <f>VLOOKUP($A307,Sheet1!$B$5:$AZ$428,2,FALSE)</f>
        <v>107692</v>
      </c>
      <c r="E307" s="12">
        <f>VLOOKUP($A307,Sheet1!$B$5:$AZ$428,3,FALSE)</f>
        <v>321</v>
      </c>
      <c r="F307" s="12">
        <f>VLOOKUP($A307,Sheet1!$B$5:$AZ$428,4,FALSE)</f>
        <v>196</v>
      </c>
      <c r="G307" s="12">
        <f>VLOOKUP($A307,Sheet1!$B$5:$AZ$428,5,FALSE)</f>
        <v>5292</v>
      </c>
      <c r="H307" s="12">
        <f>VLOOKUP($A307,Sheet1!$B$5:$AZ$428,6,FALSE)</f>
        <v>4835</v>
      </c>
      <c r="I307" s="12">
        <f>VLOOKUP($A307,Sheet1!$B$5:$AZ$428,7,FALSE)</f>
        <v>107809</v>
      </c>
      <c r="J307" s="12">
        <f>VLOOKUP($A307,Sheet1!$B$5:$AZ$428,8,FALSE)</f>
        <v>302</v>
      </c>
      <c r="K307" s="12">
        <f>VLOOKUP($A307,Sheet1!$B$5:$AZ$428,9,FALSE)</f>
        <v>160</v>
      </c>
      <c r="L307" s="12">
        <f>VLOOKUP($A307,Sheet1!$B$5:$AZ$428,10,FALSE)</f>
        <v>5662</v>
      </c>
      <c r="M307" s="12">
        <f>VLOOKUP($A307,Sheet1!$B$5:$AZ$428,11,FALSE)</f>
        <v>5170</v>
      </c>
      <c r="N307" s="12">
        <f>VLOOKUP($A307,Sheet1!$B$5:$AZ$428,12,FALSE)</f>
        <v>108167</v>
      </c>
      <c r="O307" s="12">
        <f>VLOOKUP($A307,Sheet1!$B$5:$AZ$428,13,FALSE)</f>
        <v>210</v>
      </c>
      <c r="P307" s="12">
        <f>VLOOKUP($A307,Sheet1!$B$5:$AZ$428,14,FALSE)</f>
        <v>144</v>
      </c>
      <c r="Q307" s="12">
        <f>VLOOKUP($A307,Sheet1!$B$5:$AZ$428,15,FALSE)</f>
        <v>6001</v>
      </c>
      <c r="R307" s="12">
        <f>VLOOKUP($A307,Sheet1!$B$5:$AZ$428,16,FALSE)</f>
        <v>5277</v>
      </c>
      <c r="S307" s="12">
        <f>VLOOKUP($A307,Sheet1!$B$5:$AZ$428,17,FALSE)</f>
        <v>108594</v>
      </c>
      <c r="T307" s="12">
        <f>VLOOKUP($A307,Sheet1!$B$5:$AZ$428,18,FALSE)</f>
        <v>261</v>
      </c>
      <c r="U307" s="12">
        <f>VLOOKUP($A307,Sheet1!$B$5:$AZ$428,19,FALSE)</f>
        <v>162</v>
      </c>
      <c r="V307" s="12">
        <f>VLOOKUP($A307,Sheet1!$B$5:$AZ$428,20,FALSE)</f>
        <v>6229</v>
      </c>
      <c r="W307" s="12">
        <f>VLOOKUP($A307,Sheet1!$B$5:$AZ$428,21,FALSE)</f>
        <v>5434</v>
      </c>
      <c r="X307" s="12">
        <f>VLOOKUP($A307,Sheet1!$B$5:$AZ$428,22,FALSE)</f>
        <v>109546</v>
      </c>
      <c r="Y307" s="12">
        <f>VLOOKUP($A307,Sheet1!$B$5:$AZ$428,23,FALSE)</f>
        <v>246</v>
      </c>
      <c r="Z307" s="12">
        <f>VLOOKUP($A307,Sheet1!$B$5:$AZ$428,24,FALSE)</f>
        <v>115</v>
      </c>
      <c r="AA307" s="12">
        <f>VLOOKUP($A307,Sheet1!$B$5:$AZ$428,25,FALSE)</f>
        <v>6270</v>
      </c>
      <c r="AB307" s="12">
        <f>VLOOKUP($A307,Sheet1!$B$5:$AZ$428,26,FALSE)</f>
        <v>5051</v>
      </c>
      <c r="AC307" s="12">
        <f>VLOOKUP($A307,Sheet1!$B$5:$AZ$428,27,FALSE)</f>
        <v>110002</v>
      </c>
      <c r="AD307" s="12">
        <f>VLOOKUP($A307,Sheet1!$B$5:$AZ$428,28,FALSE)</f>
        <v>231</v>
      </c>
      <c r="AE307" s="12">
        <f>VLOOKUP($A307,Sheet1!$B$5:$AZ$428,29,FALSE)</f>
        <v>117</v>
      </c>
      <c r="AF307" s="12">
        <f>VLOOKUP($A307,Sheet1!$B$5:$AZ$428,30,FALSE)</f>
        <v>6146</v>
      </c>
      <c r="AG307" s="12">
        <f>VLOOKUP($A307,Sheet1!$B$5:$AZ$428,31,FALSE)</f>
        <v>5307</v>
      </c>
      <c r="AH307" s="12">
        <f>VLOOKUP($A307,Sheet1!$B$5:$AZ$428,32,FALSE)</f>
        <v>110426</v>
      </c>
      <c r="AI307" s="12">
        <f>VLOOKUP($A307,Sheet1!$B$5:$AZ$428,33,FALSE)</f>
        <v>269</v>
      </c>
      <c r="AJ307" s="12">
        <f>VLOOKUP($A307,Sheet1!$B$5:$AZ$428,34,FALSE)</f>
        <v>105</v>
      </c>
      <c r="AK307" s="12">
        <f>VLOOKUP($A307,Sheet1!$B$5:$AZ$428,35,FALSE)</f>
        <v>6316</v>
      </c>
      <c r="AL307" s="12">
        <f>VLOOKUP($A307,Sheet1!$B$5:$AZ$428,36,FALSE)</f>
        <v>5549</v>
      </c>
      <c r="AM307" s="12">
        <f>VLOOKUP($A307,Sheet1!$B$5:$AZ$428,37,FALSE)</f>
        <v>111223</v>
      </c>
      <c r="AN307" s="12">
        <f>VLOOKUP($A307,Sheet1!$B$5:$AZ$428,38,FALSE)</f>
        <v>331</v>
      </c>
      <c r="AO307" s="12">
        <f>VLOOKUP($A307,Sheet1!$B$5:$AZ$428,39,FALSE)</f>
        <v>98</v>
      </c>
      <c r="AP307" s="12">
        <f>VLOOKUP($A307,Sheet1!$B$5:$AZ$428,40,FALSE)</f>
        <v>6259</v>
      </c>
      <c r="AQ307" s="12">
        <f>VLOOKUP($A307,Sheet1!$B$5:$AZ$428,41,FALSE)</f>
        <v>5048</v>
      </c>
      <c r="AR307" s="12">
        <f>VLOOKUP($A307,Sheet1!$B$5:$AZ$428,42,FALSE)</f>
        <v>112091</v>
      </c>
      <c r="AS307" s="12">
        <f>VLOOKUP($A307,Sheet1!$B$5:$AZ$428,43,FALSE)</f>
        <v>284</v>
      </c>
      <c r="AT307" s="12">
        <f>VLOOKUP($A307,Sheet1!$B$5:$AZ$428,44,FALSE)</f>
        <v>60</v>
      </c>
      <c r="AU307" s="12">
        <f>VLOOKUP($A307,Sheet1!$B$5:$AZ$428,45,FALSE)</f>
        <v>6549</v>
      </c>
      <c r="AV307" s="12">
        <f>VLOOKUP($A307,Sheet1!$B$5:$AZ$428,46,FALSE)</f>
        <v>5260</v>
      </c>
      <c r="AW307" s="12">
        <f>VLOOKUP($A307,Sheet1!$B$5:$AZ$428,47,FALSE)</f>
        <v>113067</v>
      </c>
      <c r="AX307" s="12">
        <f>VLOOKUP($A307,Sheet1!$B$5:$AZ$428,48,FALSE)</f>
        <v>311</v>
      </c>
      <c r="AY307" s="12">
        <f>VLOOKUP($A307,Sheet1!$B$5:$AZ$428,49,FALSE)</f>
        <v>112</v>
      </c>
      <c r="AZ307" s="12">
        <f>VLOOKUP($A307,Sheet1!$B$5:$AZ$428,50,FALSE)</f>
        <v>6351</v>
      </c>
      <c r="BA307" s="12">
        <f>VLOOKUP($A307,Sheet1!$B$5:$AZ$428,51,FALSE)</f>
        <v>4813</v>
      </c>
      <c r="BB307" s="12">
        <f>VLOOKUP($A307,Sheet1!$B$5:$BB$428,BB$4,FALSE)</f>
        <v>0</v>
      </c>
      <c r="BC307" s="12">
        <f>VLOOKUP($A307,Sheet1!$B$5:$BB$428,BC$4,FALSE)</f>
        <v>0</v>
      </c>
      <c r="BD307" s="12" t="e">
        <f>VLOOKUP($A307,Sheet1!$B$5:$BB$428,BD$4,FALSE)</f>
        <v>#REF!</v>
      </c>
      <c r="BE307" s="12" t="e">
        <f>VLOOKUP($A307,Sheet1!$B$5:$BB$428,BE$4,FALSE)</f>
        <v>#REF!</v>
      </c>
      <c r="BF307" s="12" t="e">
        <f>VLOOKUP($A307,Sheet1!$B$5:$BB$428,BF$4,FALSE)</f>
        <v>#REF!</v>
      </c>
      <c r="BG307" s="12" t="e">
        <f>VLOOKUP($A307,Sheet1!$B$5:$BB$428,BG$4,FALSE)</f>
        <v>#REF!</v>
      </c>
      <c r="BH307" s="12" t="e">
        <f>VLOOKUP($A307,Sheet1!$B$5:$BB$428,BH$4,FALSE)</f>
        <v>#REF!</v>
      </c>
      <c r="BI307" s="12" t="e">
        <f>VLOOKUP($A307,Sheet1!$B$5:$BB$428,BI$4,FALSE)</f>
        <v>#REF!</v>
      </c>
      <c r="BJ307" s="12" t="e">
        <f>VLOOKUP($A307,Sheet1!$B$5:$BB$428,BJ$4,FALSE)</f>
        <v>#REF!</v>
      </c>
      <c r="BK307" s="12" t="e">
        <f>VLOOKUP($A307,Sheet1!$B$5:$BB$428,BK$4,FALSE)</f>
        <v>#REF!</v>
      </c>
      <c r="BL307" s="12" t="e">
        <f>VLOOKUP($A307,Sheet1!$B$5:$BB$428,BL$4,FALSE)</f>
        <v>#REF!</v>
      </c>
      <c r="BM307" s="12" t="e">
        <f>VLOOKUP($A307,Sheet1!$B$5:$BB$428,BM$4,FALSE)</f>
        <v>#REF!</v>
      </c>
      <c r="BN307" s="12" t="e">
        <f>VLOOKUP($A307,Sheet1!$B$5:$BB$428,BN$4,FALSE)</f>
        <v>#REF!</v>
      </c>
      <c r="BO307" s="12" t="e">
        <f>VLOOKUP($A307,Sheet1!$B$5:$BB$428,BO$4,FALSE)</f>
        <v>#REF!</v>
      </c>
      <c r="BP307" s="12" t="e">
        <f>VLOOKUP($A307,Sheet1!$B$5:$BB$428,BP$4,FALSE)</f>
        <v>#REF!</v>
      </c>
      <c r="BQ307" s="12" t="e">
        <f>VLOOKUP($A307,Sheet1!$B$5:$BB$428,BQ$4,FALSE)</f>
        <v>#REF!</v>
      </c>
      <c r="BR307" s="12" t="e">
        <f>VLOOKUP($A307,Sheet1!$B$5:$BB$428,BR$4,FALSE)</f>
        <v>#REF!</v>
      </c>
      <c r="BS307" s="12" t="e">
        <f>VLOOKUP($A307,Sheet1!$B$5:$BB$428,BS$4,FALSE)</f>
        <v>#REF!</v>
      </c>
      <c r="BT307" s="12" t="e">
        <f>VLOOKUP($A307,Sheet1!$B$5:$BB$428,BT$4,FALSE)</f>
        <v>#REF!</v>
      </c>
      <c r="BU307" s="12" t="e">
        <f>VLOOKUP($A307,Sheet1!$B$5:$BB$428,BU$4,FALSE)</f>
        <v>#REF!</v>
      </c>
    </row>
    <row r="308" spans="1:73" x14ac:dyDescent="0.3">
      <c r="A308" t="s">
        <v>804</v>
      </c>
      <c r="B308" t="str">
        <f>VLOOKUP(A308,classifications!A$3:C$336,3,FALSE)</f>
        <v>Urban with Significant Rural</v>
      </c>
      <c r="D308" s="12">
        <f>VLOOKUP($A308,Sheet1!$B$5:$AZ$428,2,FALSE)</f>
        <v>98048</v>
      </c>
      <c r="E308" s="12">
        <f>VLOOKUP($A308,Sheet1!$B$5:$AZ$428,3,FALSE)</f>
        <v>207</v>
      </c>
      <c r="F308" s="12">
        <f>VLOOKUP($A308,Sheet1!$B$5:$AZ$428,4,FALSE)</f>
        <v>158</v>
      </c>
      <c r="G308" s="12">
        <f>VLOOKUP($A308,Sheet1!$B$5:$AZ$428,5,FALSE)</f>
        <v>3180</v>
      </c>
      <c r="H308" s="12">
        <f>VLOOKUP($A308,Sheet1!$B$5:$AZ$428,6,FALSE)</f>
        <v>3145</v>
      </c>
      <c r="I308" s="12">
        <f>VLOOKUP($A308,Sheet1!$B$5:$AZ$428,7,FALSE)</f>
        <v>98087</v>
      </c>
      <c r="J308" s="12">
        <f>VLOOKUP($A308,Sheet1!$B$5:$AZ$428,8,FALSE)</f>
        <v>147</v>
      </c>
      <c r="K308" s="12">
        <f>VLOOKUP($A308,Sheet1!$B$5:$AZ$428,9,FALSE)</f>
        <v>113</v>
      </c>
      <c r="L308" s="12">
        <f>VLOOKUP($A308,Sheet1!$B$5:$AZ$428,10,FALSE)</f>
        <v>3436</v>
      </c>
      <c r="M308" s="12">
        <f>VLOOKUP($A308,Sheet1!$B$5:$AZ$428,11,FALSE)</f>
        <v>3475</v>
      </c>
      <c r="N308" s="12">
        <f>VLOOKUP($A308,Sheet1!$B$5:$AZ$428,12,FALSE)</f>
        <v>98473</v>
      </c>
      <c r="O308" s="12">
        <f>VLOOKUP($A308,Sheet1!$B$5:$AZ$428,13,FALSE)</f>
        <v>142</v>
      </c>
      <c r="P308" s="12">
        <f>VLOOKUP($A308,Sheet1!$B$5:$AZ$428,14,FALSE)</f>
        <v>118</v>
      </c>
      <c r="Q308" s="12">
        <f>VLOOKUP($A308,Sheet1!$B$5:$AZ$428,15,FALSE)</f>
        <v>3456</v>
      </c>
      <c r="R308" s="12">
        <f>VLOOKUP($A308,Sheet1!$B$5:$AZ$428,16,FALSE)</f>
        <v>3132</v>
      </c>
      <c r="S308" s="12">
        <f>VLOOKUP($A308,Sheet1!$B$5:$AZ$428,17,FALSE)</f>
        <v>98999</v>
      </c>
      <c r="T308" s="12">
        <f>VLOOKUP($A308,Sheet1!$B$5:$AZ$428,18,FALSE)</f>
        <v>157</v>
      </c>
      <c r="U308" s="12">
        <f>VLOOKUP($A308,Sheet1!$B$5:$AZ$428,19,FALSE)</f>
        <v>126</v>
      </c>
      <c r="V308" s="12">
        <f>VLOOKUP($A308,Sheet1!$B$5:$AZ$428,20,FALSE)</f>
        <v>3676</v>
      </c>
      <c r="W308" s="12">
        <f>VLOOKUP($A308,Sheet1!$B$5:$AZ$428,21,FALSE)</f>
        <v>3268</v>
      </c>
      <c r="X308" s="12">
        <f>VLOOKUP($A308,Sheet1!$B$5:$AZ$428,22,FALSE)</f>
        <v>99599</v>
      </c>
      <c r="Y308" s="12">
        <f>VLOOKUP($A308,Sheet1!$B$5:$AZ$428,23,FALSE)</f>
        <v>197</v>
      </c>
      <c r="Z308" s="12">
        <f>VLOOKUP($A308,Sheet1!$B$5:$AZ$428,24,FALSE)</f>
        <v>97</v>
      </c>
      <c r="AA308" s="12">
        <f>VLOOKUP($A308,Sheet1!$B$5:$AZ$428,25,FALSE)</f>
        <v>3779</v>
      </c>
      <c r="AB308" s="12">
        <f>VLOOKUP($A308,Sheet1!$B$5:$AZ$428,26,FALSE)</f>
        <v>3228</v>
      </c>
      <c r="AC308" s="12">
        <f>VLOOKUP($A308,Sheet1!$B$5:$AZ$428,27,FALSE)</f>
        <v>100007</v>
      </c>
      <c r="AD308" s="12">
        <f>VLOOKUP($A308,Sheet1!$B$5:$AZ$428,28,FALSE)</f>
        <v>217</v>
      </c>
      <c r="AE308" s="12">
        <f>VLOOKUP($A308,Sheet1!$B$5:$AZ$428,29,FALSE)</f>
        <v>109</v>
      </c>
      <c r="AF308" s="12">
        <f>VLOOKUP($A308,Sheet1!$B$5:$AZ$428,30,FALSE)</f>
        <v>3601</v>
      </c>
      <c r="AG308" s="12">
        <f>VLOOKUP($A308,Sheet1!$B$5:$AZ$428,31,FALSE)</f>
        <v>3318</v>
      </c>
      <c r="AH308" s="12">
        <f>VLOOKUP($A308,Sheet1!$B$5:$AZ$428,32,FALSE)</f>
        <v>100715</v>
      </c>
      <c r="AI308" s="12">
        <f>VLOOKUP($A308,Sheet1!$B$5:$AZ$428,33,FALSE)</f>
        <v>188</v>
      </c>
      <c r="AJ308" s="12">
        <f>VLOOKUP($A308,Sheet1!$B$5:$AZ$428,34,FALSE)</f>
        <v>83</v>
      </c>
      <c r="AK308" s="12">
        <f>VLOOKUP($A308,Sheet1!$B$5:$AZ$428,35,FALSE)</f>
        <v>4235</v>
      </c>
      <c r="AL308" s="12">
        <f>VLOOKUP($A308,Sheet1!$B$5:$AZ$428,36,FALSE)</f>
        <v>3585</v>
      </c>
      <c r="AM308" s="12">
        <f>VLOOKUP($A308,Sheet1!$B$5:$AZ$428,37,FALSE)</f>
        <v>101062</v>
      </c>
      <c r="AN308" s="12">
        <f>VLOOKUP($A308,Sheet1!$B$5:$AZ$428,38,FALSE)</f>
        <v>206</v>
      </c>
      <c r="AO308" s="12">
        <f>VLOOKUP($A308,Sheet1!$B$5:$AZ$428,39,FALSE)</f>
        <v>145</v>
      </c>
      <c r="AP308" s="12">
        <f>VLOOKUP($A308,Sheet1!$B$5:$AZ$428,40,FALSE)</f>
        <v>4263</v>
      </c>
      <c r="AQ308" s="12">
        <f>VLOOKUP($A308,Sheet1!$B$5:$AZ$428,41,FALSE)</f>
        <v>3752</v>
      </c>
      <c r="AR308" s="12">
        <f>VLOOKUP($A308,Sheet1!$B$5:$AZ$428,42,FALSE)</f>
        <v>101291</v>
      </c>
      <c r="AS308" s="12">
        <f>VLOOKUP($A308,Sheet1!$B$5:$AZ$428,43,FALSE)</f>
        <v>169</v>
      </c>
      <c r="AT308" s="12">
        <f>VLOOKUP($A308,Sheet1!$B$5:$AZ$428,44,FALSE)</f>
        <v>108</v>
      </c>
      <c r="AU308" s="12">
        <f>VLOOKUP($A308,Sheet1!$B$5:$AZ$428,45,FALSE)</f>
        <v>4224</v>
      </c>
      <c r="AV308" s="12">
        <f>VLOOKUP($A308,Sheet1!$B$5:$AZ$428,46,FALSE)</f>
        <v>3892</v>
      </c>
      <c r="AW308" s="12">
        <f>VLOOKUP($A308,Sheet1!$B$5:$AZ$428,47,FALSE)</f>
        <v>101139</v>
      </c>
      <c r="AX308" s="12">
        <f>VLOOKUP($A308,Sheet1!$B$5:$AZ$428,48,FALSE)</f>
        <v>167</v>
      </c>
      <c r="AY308" s="12">
        <f>VLOOKUP($A308,Sheet1!$B$5:$AZ$428,49,FALSE)</f>
        <v>87</v>
      </c>
      <c r="AZ308" s="12">
        <f>VLOOKUP($A308,Sheet1!$B$5:$AZ$428,50,FALSE)</f>
        <v>3528</v>
      </c>
      <c r="BA308" s="12">
        <f>VLOOKUP($A308,Sheet1!$B$5:$AZ$428,51,FALSE)</f>
        <v>3298</v>
      </c>
      <c r="BB308" s="12">
        <f>VLOOKUP($A308,Sheet1!$B$5:$BB$428,BB$4,FALSE)</f>
        <v>0</v>
      </c>
      <c r="BC308" s="12">
        <f>VLOOKUP($A308,Sheet1!$B$5:$BB$428,BC$4,FALSE)</f>
        <v>0</v>
      </c>
      <c r="BD308" s="12" t="e">
        <f>VLOOKUP($A308,Sheet1!$B$5:$BB$428,BD$4,FALSE)</f>
        <v>#REF!</v>
      </c>
      <c r="BE308" s="12" t="e">
        <f>VLOOKUP($A308,Sheet1!$B$5:$BB$428,BE$4,FALSE)</f>
        <v>#REF!</v>
      </c>
      <c r="BF308" s="12" t="e">
        <f>VLOOKUP($A308,Sheet1!$B$5:$BB$428,BF$4,FALSE)</f>
        <v>#REF!</v>
      </c>
      <c r="BG308" s="12" t="e">
        <f>VLOOKUP($A308,Sheet1!$B$5:$BB$428,BG$4,FALSE)</f>
        <v>#REF!</v>
      </c>
      <c r="BH308" s="12" t="e">
        <f>VLOOKUP($A308,Sheet1!$B$5:$BB$428,BH$4,FALSE)</f>
        <v>#REF!</v>
      </c>
      <c r="BI308" s="12" t="e">
        <f>VLOOKUP($A308,Sheet1!$B$5:$BB$428,BI$4,FALSE)</f>
        <v>#REF!</v>
      </c>
      <c r="BJ308" s="12" t="e">
        <f>VLOOKUP($A308,Sheet1!$B$5:$BB$428,BJ$4,FALSE)</f>
        <v>#REF!</v>
      </c>
      <c r="BK308" s="12" t="e">
        <f>VLOOKUP($A308,Sheet1!$B$5:$BB$428,BK$4,FALSE)</f>
        <v>#REF!</v>
      </c>
      <c r="BL308" s="12" t="e">
        <f>VLOOKUP($A308,Sheet1!$B$5:$BB$428,BL$4,FALSE)</f>
        <v>#REF!</v>
      </c>
      <c r="BM308" s="12" t="e">
        <f>VLOOKUP($A308,Sheet1!$B$5:$BB$428,BM$4,FALSE)</f>
        <v>#REF!</v>
      </c>
      <c r="BN308" s="12" t="e">
        <f>VLOOKUP($A308,Sheet1!$B$5:$BB$428,BN$4,FALSE)</f>
        <v>#REF!</v>
      </c>
      <c r="BO308" s="12" t="e">
        <f>VLOOKUP($A308,Sheet1!$B$5:$BB$428,BO$4,FALSE)</f>
        <v>#REF!</v>
      </c>
      <c r="BP308" s="12" t="e">
        <f>VLOOKUP($A308,Sheet1!$B$5:$BB$428,BP$4,FALSE)</f>
        <v>#REF!</v>
      </c>
      <c r="BQ308" s="12" t="e">
        <f>VLOOKUP($A308,Sheet1!$B$5:$BB$428,BQ$4,FALSE)</f>
        <v>#REF!</v>
      </c>
      <c r="BR308" s="12" t="e">
        <f>VLOOKUP($A308,Sheet1!$B$5:$BB$428,BR$4,FALSE)</f>
        <v>#REF!</v>
      </c>
      <c r="BS308" s="12" t="e">
        <f>VLOOKUP($A308,Sheet1!$B$5:$BB$428,BS$4,FALSE)</f>
        <v>#REF!</v>
      </c>
      <c r="BT308" s="12" t="e">
        <f>VLOOKUP($A308,Sheet1!$B$5:$BB$428,BT$4,FALSE)</f>
        <v>#REF!</v>
      </c>
      <c r="BU308" s="12" t="e">
        <f>VLOOKUP($A308,Sheet1!$B$5:$BB$428,BU$4,FALSE)</f>
        <v>#REF!</v>
      </c>
    </row>
    <row r="309" spans="1:73" x14ac:dyDescent="0.3">
      <c r="A309" t="s">
        <v>806</v>
      </c>
      <c r="B309" t="str">
        <f>VLOOKUP(A309,classifications!A$3:C$336,3,FALSE)</f>
        <v>Predominantly Urban</v>
      </c>
      <c r="D309" s="12">
        <f>VLOOKUP($A309,Sheet1!$B$5:$AZ$428,2,FALSE)</f>
        <v>197783</v>
      </c>
      <c r="E309" s="12">
        <f>VLOOKUP($A309,Sheet1!$B$5:$AZ$428,3,FALSE)</f>
        <v>2817</v>
      </c>
      <c r="F309" s="12">
        <f>VLOOKUP($A309,Sheet1!$B$5:$AZ$428,4,FALSE)</f>
        <v>1158</v>
      </c>
      <c r="G309" s="12">
        <f>VLOOKUP($A309,Sheet1!$B$5:$AZ$428,5,FALSE)</f>
        <v>11776</v>
      </c>
      <c r="H309" s="12">
        <f>VLOOKUP($A309,Sheet1!$B$5:$AZ$428,6,FALSE)</f>
        <v>10931</v>
      </c>
      <c r="I309" s="12">
        <f>VLOOKUP($A309,Sheet1!$B$5:$AZ$428,7,FALSE)</f>
        <v>199567</v>
      </c>
      <c r="J309" s="12">
        <f>VLOOKUP($A309,Sheet1!$B$5:$AZ$428,8,FALSE)</f>
        <v>2330</v>
      </c>
      <c r="K309" s="12">
        <f>VLOOKUP($A309,Sheet1!$B$5:$AZ$428,9,FALSE)</f>
        <v>1577</v>
      </c>
      <c r="L309" s="12">
        <f>VLOOKUP($A309,Sheet1!$B$5:$AZ$428,10,FALSE)</f>
        <v>12768</v>
      </c>
      <c r="M309" s="12">
        <f>VLOOKUP($A309,Sheet1!$B$5:$AZ$428,11,FALSE)</f>
        <v>12078</v>
      </c>
      <c r="N309" s="12">
        <f>VLOOKUP($A309,Sheet1!$B$5:$AZ$428,12,FALSE)</f>
        <v>202113</v>
      </c>
      <c r="O309" s="12">
        <f>VLOOKUP($A309,Sheet1!$B$5:$AZ$428,13,FALSE)</f>
        <v>2571</v>
      </c>
      <c r="P309" s="12">
        <f>VLOOKUP($A309,Sheet1!$B$5:$AZ$428,14,FALSE)</f>
        <v>1366</v>
      </c>
      <c r="Q309" s="12">
        <f>VLOOKUP($A309,Sheet1!$B$5:$AZ$428,15,FALSE)</f>
        <v>12697</v>
      </c>
      <c r="R309" s="12">
        <f>VLOOKUP($A309,Sheet1!$B$5:$AZ$428,16,FALSE)</f>
        <v>11641</v>
      </c>
      <c r="S309" s="12">
        <f>VLOOKUP($A309,Sheet1!$B$5:$AZ$428,17,FALSE)</f>
        <v>203654</v>
      </c>
      <c r="T309" s="12">
        <f>VLOOKUP($A309,Sheet1!$B$5:$AZ$428,18,FALSE)</f>
        <v>2784</v>
      </c>
      <c r="U309" s="12">
        <f>VLOOKUP($A309,Sheet1!$B$5:$AZ$428,19,FALSE)</f>
        <v>1969</v>
      </c>
      <c r="V309" s="12">
        <f>VLOOKUP($A309,Sheet1!$B$5:$AZ$428,20,FALSE)</f>
        <v>13487</v>
      </c>
      <c r="W309" s="12">
        <f>VLOOKUP($A309,Sheet1!$B$5:$AZ$428,21,FALSE)</f>
        <v>13124</v>
      </c>
      <c r="X309" s="12">
        <f>VLOOKUP($A309,Sheet1!$B$5:$AZ$428,22,FALSE)</f>
        <v>205784</v>
      </c>
      <c r="Y309" s="12">
        <f>VLOOKUP($A309,Sheet1!$B$5:$AZ$428,23,FALSE)</f>
        <v>2963</v>
      </c>
      <c r="Z309" s="12">
        <f>VLOOKUP($A309,Sheet1!$B$5:$AZ$428,24,FALSE)</f>
        <v>1603</v>
      </c>
      <c r="AA309" s="12">
        <f>VLOOKUP($A309,Sheet1!$B$5:$AZ$428,25,FALSE)</f>
        <v>13195</v>
      </c>
      <c r="AB309" s="12">
        <f>VLOOKUP($A309,Sheet1!$B$5:$AZ$428,26,FALSE)</f>
        <v>12558</v>
      </c>
      <c r="AC309" s="12">
        <f>VLOOKUP($A309,Sheet1!$B$5:$AZ$428,27,FALSE)</f>
        <v>206920</v>
      </c>
      <c r="AD309" s="12">
        <f>VLOOKUP($A309,Sheet1!$B$5:$AZ$428,28,FALSE)</f>
        <v>2510</v>
      </c>
      <c r="AE309" s="12">
        <f>VLOOKUP($A309,Sheet1!$B$5:$AZ$428,29,FALSE)</f>
        <v>1542</v>
      </c>
      <c r="AF309" s="12">
        <f>VLOOKUP($A309,Sheet1!$B$5:$AZ$428,30,FALSE)</f>
        <v>13029</v>
      </c>
      <c r="AG309" s="12">
        <f>VLOOKUP($A309,Sheet1!$B$5:$AZ$428,31,FALSE)</f>
        <v>13118</v>
      </c>
      <c r="AH309" s="12">
        <f>VLOOKUP($A309,Sheet1!$B$5:$AZ$428,32,FALSE)</f>
        <v>208163</v>
      </c>
      <c r="AI309" s="12">
        <f>VLOOKUP($A309,Sheet1!$B$5:$AZ$428,33,FALSE)</f>
        <v>2398</v>
      </c>
      <c r="AJ309" s="12">
        <f>VLOOKUP($A309,Sheet1!$B$5:$AZ$428,34,FALSE)</f>
        <v>1567</v>
      </c>
      <c r="AK309" s="12">
        <f>VLOOKUP($A309,Sheet1!$B$5:$AZ$428,35,FALSE)</f>
        <v>15720</v>
      </c>
      <c r="AL309" s="12">
        <f>VLOOKUP($A309,Sheet1!$B$5:$AZ$428,36,FALSE)</f>
        <v>15382</v>
      </c>
      <c r="AM309" s="12">
        <f>VLOOKUP($A309,Sheet1!$B$5:$AZ$428,37,FALSE)</f>
        <v>209893</v>
      </c>
      <c r="AN309" s="12">
        <f>VLOOKUP($A309,Sheet1!$B$5:$AZ$428,38,FALSE)</f>
        <v>2832</v>
      </c>
      <c r="AO309" s="12">
        <f>VLOOKUP($A309,Sheet1!$B$5:$AZ$428,39,FALSE)</f>
        <v>1327</v>
      </c>
      <c r="AP309" s="12">
        <f>VLOOKUP($A309,Sheet1!$B$5:$AZ$428,40,FALSE)</f>
        <v>16136</v>
      </c>
      <c r="AQ309" s="12">
        <f>VLOOKUP($A309,Sheet1!$B$5:$AZ$428,41,FALSE)</f>
        <v>15937</v>
      </c>
      <c r="AR309" s="12">
        <f>VLOOKUP($A309,Sheet1!$B$5:$AZ$428,42,FALSE)</f>
        <v>210618</v>
      </c>
      <c r="AS309" s="12">
        <f>VLOOKUP($A309,Sheet1!$B$5:$AZ$428,43,FALSE)</f>
        <v>2799</v>
      </c>
      <c r="AT309" s="12">
        <f>VLOOKUP($A309,Sheet1!$B$5:$AZ$428,44,FALSE)</f>
        <v>1665</v>
      </c>
      <c r="AU309" s="12">
        <f>VLOOKUP($A309,Sheet1!$B$5:$AZ$428,45,FALSE)</f>
        <v>16328</v>
      </c>
      <c r="AV309" s="12">
        <f>VLOOKUP($A309,Sheet1!$B$5:$AZ$428,46,FALSE)</f>
        <v>16688</v>
      </c>
      <c r="AW309" s="12">
        <f>VLOOKUP($A309,Sheet1!$B$5:$AZ$428,47,FALSE)</f>
        <v>211012</v>
      </c>
      <c r="AX309" s="12">
        <f>VLOOKUP($A309,Sheet1!$B$5:$AZ$428,48,FALSE)</f>
        <v>3246</v>
      </c>
      <c r="AY309" s="12">
        <f>VLOOKUP($A309,Sheet1!$B$5:$AZ$428,49,FALSE)</f>
        <v>1200</v>
      </c>
      <c r="AZ309" s="12">
        <f>VLOOKUP($A309,Sheet1!$B$5:$AZ$428,50,FALSE)</f>
        <v>14948</v>
      </c>
      <c r="BA309" s="12">
        <f>VLOOKUP($A309,Sheet1!$B$5:$AZ$428,51,FALSE)</f>
        <v>16215</v>
      </c>
      <c r="BB309" s="12">
        <f>VLOOKUP($A309,Sheet1!$B$5:$BB$428,BB$4,FALSE)</f>
        <v>0</v>
      </c>
      <c r="BC309" s="12">
        <f>VLOOKUP($A309,Sheet1!$B$5:$BB$428,BC$4,FALSE)</f>
        <v>0</v>
      </c>
      <c r="BD309" s="12" t="e">
        <f>VLOOKUP($A309,Sheet1!$B$5:$BB$428,BD$4,FALSE)</f>
        <v>#REF!</v>
      </c>
      <c r="BE309" s="12" t="e">
        <f>VLOOKUP($A309,Sheet1!$B$5:$BB$428,BE$4,FALSE)</f>
        <v>#REF!</v>
      </c>
      <c r="BF309" s="12" t="e">
        <f>VLOOKUP($A309,Sheet1!$B$5:$BB$428,BF$4,FALSE)</f>
        <v>#REF!</v>
      </c>
      <c r="BG309" s="12" t="e">
        <f>VLOOKUP($A309,Sheet1!$B$5:$BB$428,BG$4,FALSE)</f>
        <v>#REF!</v>
      </c>
      <c r="BH309" s="12" t="e">
        <f>VLOOKUP($A309,Sheet1!$B$5:$BB$428,BH$4,FALSE)</f>
        <v>#REF!</v>
      </c>
      <c r="BI309" s="12" t="e">
        <f>VLOOKUP($A309,Sheet1!$B$5:$BB$428,BI$4,FALSE)</f>
        <v>#REF!</v>
      </c>
      <c r="BJ309" s="12" t="e">
        <f>VLOOKUP($A309,Sheet1!$B$5:$BB$428,BJ$4,FALSE)</f>
        <v>#REF!</v>
      </c>
      <c r="BK309" s="12" t="e">
        <f>VLOOKUP($A309,Sheet1!$B$5:$BB$428,BK$4,FALSE)</f>
        <v>#REF!</v>
      </c>
      <c r="BL309" s="12" t="e">
        <f>VLOOKUP($A309,Sheet1!$B$5:$BB$428,BL$4,FALSE)</f>
        <v>#REF!</v>
      </c>
      <c r="BM309" s="12" t="e">
        <f>VLOOKUP($A309,Sheet1!$B$5:$BB$428,BM$4,FALSE)</f>
        <v>#REF!</v>
      </c>
      <c r="BN309" s="12" t="e">
        <f>VLOOKUP($A309,Sheet1!$B$5:$BB$428,BN$4,FALSE)</f>
        <v>#REF!</v>
      </c>
      <c r="BO309" s="12" t="e">
        <f>VLOOKUP($A309,Sheet1!$B$5:$BB$428,BO$4,FALSE)</f>
        <v>#REF!</v>
      </c>
      <c r="BP309" s="12" t="e">
        <f>VLOOKUP($A309,Sheet1!$B$5:$BB$428,BP$4,FALSE)</f>
        <v>#REF!</v>
      </c>
      <c r="BQ309" s="12" t="e">
        <f>VLOOKUP($A309,Sheet1!$B$5:$BB$428,BQ$4,FALSE)</f>
        <v>#REF!</v>
      </c>
      <c r="BR309" s="12" t="e">
        <f>VLOOKUP($A309,Sheet1!$B$5:$BB$428,BR$4,FALSE)</f>
        <v>#REF!</v>
      </c>
      <c r="BS309" s="12" t="e">
        <f>VLOOKUP($A309,Sheet1!$B$5:$BB$428,BS$4,FALSE)</f>
        <v>#REF!</v>
      </c>
      <c r="BT309" s="12" t="e">
        <f>VLOOKUP($A309,Sheet1!$B$5:$BB$428,BT$4,FALSE)</f>
        <v>#REF!</v>
      </c>
      <c r="BU309" s="12" t="e">
        <f>VLOOKUP($A309,Sheet1!$B$5:$BB$428,BU$4,FALSE)</f>
        <v>#REF!</v>
      </c>
    </row>
    <row r="310" spans="1:73" x14ac:dyDescent="0.3">
      <c r="A310" t="s">
        <v>47</v>
      </c>
      <c r="B310" t="str">
        <f>VLOOKUP(A310,classifications!A$3:C$336,3,FALSE)</f>
        <v>Predominantly Rural</v>
      </c>
      <c r="D310" s="12">
        <f>VLOOKUP($A310,Sheet1!$B$5:$AZ$428,2,FALSE)</f>
        <v>365897</v>
      </c>
      <c r="E310" s="12">
        <f>VLOOKUP($A310,Sheet1!$B$5:$AZ$428,3,FALSE)</f>
        <v>1138</v>
      </c>
      <c r="F310" s="12">
        <f>VLOOKUP($A310,Sheet1!$B$5:$AZ$428,4,FALSE)</f>
        <v>1037</v>
      </c>
      <c r="G310" s="12">
        <f>VLOOKUP($A310,Sheet1!$B$5:$AZ$428,5,FALSE)</f>
        <v>16720</v>
      </c>
      <c r="H310" s="12">
        <f>VLOOKUP($A310,Sheet1!$B$5:$AZ$428,6,FALSE)</f>
        <v>14790</v>
      </c>
      <c r="I310" s="12">
        <f>VLOOKUP($A310,Sheet1!$B$5:$AZ$428,7,FALSE)</f>
        <v>366966</v>
      </c>
      <c r="J310" s="12">
        <f>VLOOKUP($A310,Sheet1!$B$5:$AZ$428,8,FALSE)</f>
        <v>1140</v>
      </c>
      <c r="K310" s="12">
        <f>VLOOKUP($A310,Sheet1!$B$5:$AZ$428,9,FALSE)</f>
        <v>879</v>
      </c>
      <c r="L310" s="12">
        <f>VLOOKUP($A310,Sheet1!$B$5:$AZ$428,10,FALSE)</f>
        <v>16910</v>
      </c>
      <c r="M310" s="12">
        <f>VLOOKUP($A310,Sheet1!$B$5:$AZ$428,11,FALSE)</f>
        <v>15147</v>
      </c>
      <c r="N310" s="12">
        <f>VLOOKUP($A310,Sheet1!$B$5:$AZ$428,12,FALSE)</f>
        <v>368555</v>
      </c>
      <c r="O310" s="12">
        <f>VLOOKUP($A310,Sheet1!$B$5:$AZ$428,13,FALSE)</f>
        <v>1039</v>
      </c>
      <c r="P310" s="12">
        <f>VLOOKUP($A310,Sheet1!$B$5:$AZ$428,14,FALSE)</f>
        <v>796</v>
      </c>
      <c r="Q310" s="12">
        <f>VLOOKUP($A310,Sheet1!$B$5:$AZ$428,15,FALSE)</f>
        <v>17222</v>
      </c>
      <c r="R310" s="12">
        <f>VLOOKUP($A310,Sheet1!$B$5:$AZ$428,16,FALSE)</f>
        <v>15121</v>
      </c>
      <c r="S310" s="12">
        <f>VLOOKUP($A310,Sheet1!$B$5:$AZ$428,17,FALSE)</f>
        <v>369485</v>
      </c>
      <c r="T310" s="12">
        <f>VLOOKUP($A310,Sheet1!$B$5:$AZ$428,18,FALSE)</f>
        <v>1267</v>
      </c>
      <c r="U310" s="12">
        <f>VLOOKUP($A310,Sheet1!$B$5:$AZ$428,19,FALSE)</f>
        <v>855</v>
      </c>
      <c r="V310" s="12">
        <f>VLOOKUP($A310,Sheet1!$B$5:$AZ$428,20,FALSE)</f>
        <v>18123</v>
      </c>
      <c r="W310" s="12">
        <f>VLOOKUP($A310,Sheet1!$B$5:$AZ$428,21,FALSE)</f>
        <v>15813</v>
      </c>
      <c r="X310" s="12">
        <f>VLOOKUP($A310,Sheet1!$B$5:$AZ$428,22,FALSE)</f>
        <v>371636</v>
      </c>
      <c r="Y310" s="12">
        <f>VLOOKUP($A310,Sheet1!$B$5:$AZ$428,23,FALSE)</f>
        <v>1314</v>
      </c>
      <c r="Z310" s="12">
        <f>VLOOKUP($A310,Sheet1!$B$5:$AZ$428,24,FALSE)</f>
        <v>739</v>
      </c>
      <c r="AA310" s="12">
        <f>VLOOKUP($A310,Sheet1!$B$5:$AZ$428,25,FALSE)</f>
        <v>18110</v>
      </c>
      <c r="AB310" s="12">
        <f>VLOOKUP($A310,Sheet1!$B$5:$AZ$428,26,FALSE)</f>
        <v>15406</v>
      </c>
      <c r="AC310" s="12">
        <f>VLOOKUP($A310,Sheet1!$B$5:$AZ$428,27,FALSE)</f>
        <v>373288</v>
      </c>
      <c r="AD310" s="12">
        <f>VLOOKUP($A310,Sheet1!$B$5:$AZ$428,28,FALSE)</f>
        <v>1235</v>
      </c>
      <c r="AE310" s="12">
        <f>VLOOKUP($A310,Sheet1!$B$5:$AZ$428,29,FALSE)</f>
        <v>738</v>
      </c>
      <c r="AF310" s="12">
        <f>VLOOKUP($A310,Sheet1!$B$5:$AZ$428,30,FALSE)</f>
        <v>17564</v>
      </c>
      <c r="AG310" s="12">
        <f>VLOOKUP($A310,Sheet1!$B$5:$AZ$428,31,FALSE)</f>
        <v>15373</v>
      </c>
      <c r="AH310" s="12">
        <f>VLOOKUP($A310,Sheet1!$B$5:$AZ$428,32,FALSE)</f>
        <v>375051</v>
      </c>
      <c r="AI310" s="12">
        <f>VLOOKUP($A310,Sheet1!$B$5:$AZ$428,33,FALSE)</f>
        <v>1156</v>
      </c>
      <c r="AJ310" s="12">
        <f>VLOOKUP($A310,Sheet1!$B$5:$AZ$428,34,FALSE)</f>
        <v>693</v>
      </c>
      <c r="AK310" s="12">
        <f>VLOOKUP($A310,Sheet1!$B$5:$AZ$428,35,FALSE)</f>
        <v>19777</v>
      </c>
      <c r="AL310" s="12">
        <f>VLOOKUP($A310,Sheet1!$B$5:$AZ$428,36,FALSE)</f>
        <v>17125</v>
      </c>
      <c r="AM310" s="12">
        <f>VLOOKUP($A310,Sheet1!$B$5:$AZ$428,37,FALSE)</f>
        <v>376484</v>
      </c>
      <c r="AN310" s="12">
        <f>VLOOKUP($A310,Sheet1!$B$5:$AZ$428,38,FALSE)</f>
        <v>1366</v>
      </c>
      <c r="AO310" s="12">
        <f>VLOOKUP($A310,Sheet1!$B$5:$AZ$428,39,FALSE)</f>
        <v>587</v>
      </c>
      <c r="AP310" s="12">
        <f>VLOOKUP($A310,Sheet1!$B$5:$AZ$428,40,FALSE)</f>
        <v>19753</v>
      </c>
      <c r="AQ310" s="12">
        <f>VLOOKUP($A310,Sheet1!$B$5:$AZ$428,41,FALSE)</f>
        <v>17001</v>
      </c>
      <c r="AR310" s="12">
        <f>VLOOKUP($A310,Sheet1!$B$5:$AZ$428,42,FALSE)</f>
        <v>378508</v>
      </c>
      <c r="AS310" s="12">
        <f>VLOOKUP($A310,Sheet1!$B$5:$AZ$428,43,FALSE)</f>
        <v>1172</v>
      </c>
      <c r="AT310" s="12">
        <f>VLOOKUP($A310,Sheet1!$B$5:$AZ$428,44,FALSE)</f>
        <v>937</v>
      </c>
      <c r="AU310" s="12">
        <f>VLOOKUP($A310,Sheet1!$B$5:$AZ$428,45,FALSE)</f>
        <v>19853</v>
      </c>
      <c r="AV310" s="12">
        <f>VLOOKUP($A310,Sheet1!$B$5:$AZ$428,46,FALSE)</f>
        <v>16743</v>
      </c>
      <c r="AW310" s="12">
        <f>VLOOKUP($A310,Sheet1!$B$5:$AZ$428,47,FALSE)</f>
        <v>379791</v>
      </c>
      <c r="AX310" s="12">
        <f>VLOOKUP($A310,Sheet1!$B$5:$AZ$428,48,FALSE)</f>
        <v>1114</v>
      </c>
      <c r="AY310" s="12">
        <f>VLOOKUP($A310,Sheet1!$B$5:$AZ$428,49,FALSE)</f>
        <v>689</v>
      </c>
      <c r="AZ310" s="12">
        <f>VLOOKUP($A310,Sheet1!$B$5:$AZ$428,50,FALSE)</f>
        <v>17017</v>
      </c>
      <c r="BA310" s="12">
        <f>VLOOKUP($A310,Sheet1!$B$5:$AZ$428,51,FALSE)</f>
        <v>14278</v>
      </c>
      <c r="BB310" s="12">
        <f>VLOOKUP($A310,Sheet1!$B$5:$BB$428,BB$4,FALSE)</f>
        <v>0</v>
      </c>
      <c r="BC310" s="12">
        <f>VLOOKUP($A310,Sheet1!$B$5:$BB$428,BC$4,FALSE)</f>
        <v>0</v>
      </c>
      <c r="BD310" s="12" t="e">
        <f>VLOOKUP($A310,Sheet1!$B$5:$BB$428,BD$4,FALSE)</f>
        <v>#REF!</v>
      </c>
      <c r="BE310" s="12" t="e">
        <f>VLOOKUP($A310,Sheet1!$B$5:$BB$428,BE$4,FALSE)</f>
        <v>#REF!</v>
      </c>
      <c r="BF310" s="12" t="e">
        <f>VLOOKUP($A310,Sheet1!$B$5:$BB$428,BF$4,FALSE)</f>
        <v>#REF!</v>
      </c>
      <c r="BG310" s="12" t="e">
        <f>VLOOKUP($A310,Sheet1!$B$5:$BB$428,BG$4,FALSE)</f>
        <v>#REF!</v>
      </c>
      <c r="BH310" s="12" t="e">
        <f>VLOOKUP($A310,Sheet1!$B$5:$BB$428,BH$4,FALSE)</f>
        <v>#REF!</v>
      </c>
      <c r="BI310" s="12" t="e">
        <f>VLOOKUP($A310,Sheet1!$B$5:$BB$428,BI$4,FALSE)</f>
        <v>#REF!</v>
      </c>
      <c r="BJ310" s="12" t="e">
        <f>VLOOKUP($A310,Sheet1!$B$5:$BB$428,BJ$4,FALSE)</f>
        <v>#REF!</v>
      </c>
      <c r="BK310" s="12" t="e">
        <f>VLOOKUP($A310,Sheet1!$B$5:$BB$428,BK$4,FALSE)</f>
        <v>#REF!</v>
      </c>
      <c r="BL310" s="12" t="e">
        <f>VLOOKUP($A310,Sheet1!$B$5:$BB$428,BL$4,FALSE)</f>
        <v>#REF!</v>
      </c>
      <c r="BM310" s="12" t="e">
        <f>VLOOKUP($A310,Sheet1!$B$5:$BB$428,BM$4,FALSE)</f>
        <v>#REF!</v>
      </c>
      <c r="BN310" s="12" t="e">
        <f>VLOOKUP($A310,Sheet1!$B$5:$BB$428,BN$4,FALSE)</f>
        <v>#REF!</v>
      </c>
      <c r="BO310" s="12" t="e">
        <f>VLOOKUP($A310,Sheet1!$B$5:$BB$428,BO$4,FALSE)</f>
        <v>#REF!</v>
      </c>
      <c r="BP310" s="12" t="e">
        <f>VLOOKUP($A310,Sheet1!$B$5:$BB$428,BP$4,FALSE)</f>
        <v>#REF!</v>
      </c>
      <c r="BQ310" s="12" t="e">
        <f>VLOOKUP($A310,Sheet1!$B$5:$BB$428,BQ$4,FALSE)</f>
        <v>#REF!</v>
      </c>
      <c r="BR310" s="12" t="e">
        <f>VLOOKUP($A310,Sheet1!$B$5:$BB$428,BR$4,FALSE)</f>
        <v>#REF!</v>
      </c>
      <c r="BS310" s="12" t="e">
        <f>VLOOKUP($A310,Sheet1!$B$5:$BB$428,BS$4,FALSE)</f>
        <v>#REF!</v>
      </c>
      <c r="BT310" s="12" t="e">
        <f>VLOOKUP($A310,Sheet1!$B$5:$BB$428,BT$4,FALSE)</f>
        <v>#REF!</v>
      </c>
      <c r="BU310" s="12" t="e">
        <f>VLOOKUP($A310,Sheet1!$B$5:$BB$428,BU$4,FALSE)</f>
        <v>#REF!</v>
      </c>
    </row>
    <row r="311" spans="1:73" x14ac:dyDescent="0.3">
      <c r="A311" t="s">
        <v>860</v>
      </c>
      <c r="B311" t="str">
        <f>VLOOKUP(A311,classifications!A$3:C$336,3,FALSE)</f>
        <v>Predominantly Rural</v>
      </c>
      <c r="D311" s="12">
        <f>VLOOKUP($A311,Sheet1!$B$5:$AZ$428,2,FALSE)</f>
        <v>239946</v>
      </c>
      <c r="E311" s="12">
        <f>VLOOKUP($A311,Sheet1!$B$5:$AZ$428,3,FALSE)</f>
        <v>767</v>
      </c>
      <c r="F311" s="12">
        <f>VLOOKUP($A311,Sheet1!$B$5:$AZ$428,4,FALSE)</f>
        <v>654</v>
      </c>
      <c r="G311" s="12">
        <f>VLOOKUP($A311,Sheet1!$B$5:$AZ$428,5,FALSE)</f>
        <v>8972</v>
      </c>
      <c r="H311" s="12">
        <f>VLOOKUP($A311,Sheet1!$B$5:$AZ$428,6,FALSE)</f>
        <v>8336</v>
      </c>
      <c r="I311" s="12">
        <f>VLOOKUP($A311,Sheet1!$B$5:$AZ$428,7,FALSE)</f>
        <v>240392</v>
      </c>
      <c r="J311" s="12">
        <f>VLOOKUP($A311,Sheet1!$B$5:$AZ$428,8,FALSE)</f>
        <v>760</v>
      </c>
      <c r="K311" s="12">
        <f>VLOOKUP($A311,Sheet1!$B$5:$AZ$428,9,FALSE)</f>
        <v>460</v>
      </c>
      <c r="L311" s="12">
        <f>VLOOKUP($A311,Sheet1!$B$5:$AZ$428,10,FALSE)</f>
        <v>9370</v>
      </c>
      <c r="M311" s="12">
        <f>VLOOKUP($A311,Sheet1!$B$5:$AZ$428,11,FALSE)</f>
        <v>8811</v>
      </c>
      <c r="N311" s="12">
        <f>VLOOKUP($A311,Sheet1!$B$5:$AZ$428,12,FALSE)</f>
        <v>241426</v>
      </c>
      <c r="O311" s="12">
        <f>VLOOKUP($A311,Sheet1!$B$5:$AZ$428,13,FALSE)</f>
        <v>559</v>
      </c>
      <c r="P311" s="12">
        <f>VLOOKUP($A311,Sheet1!$B$5:$AZ$428,14,FALSE)</f>
        <v>425</v>
      </c>
      <c r="Q311" s="12">
        <f>VLOOKUP($A311,Sheet1!$B$5:$AZ$428,15,FALSE)</f>
        <v>9677</v>
      </c>
      <c r="R311" s="12">
        <f>VLOOKUP($A311,Sheet1!$B$5:$AZ$428,16,FALSE)</f>
        <v>8214</v>
      </c>
      <c r="S311" s="12">
        <f>VLOOKUP($A311,Sheet1!$B$5:$AZ$428,17,FALSE)</f>
        <v>242179</v>
      </c>
      <c r="T311" s="12">
        <f>VLOOKUP($A311,Sheet1!$B$5:$AZ$428,18,FALSE)</f>
        <v>701</v>
      </c>
      <c r="U311" s="12">
        <f>VLOOKUP($A311,Sheet1!$B$5:$AZ$428,19,FALSE)</f>
        <v>345</v>
      </c>
      <c r="V311" s="12">
        <f>VLOOKUP($A311,Sheet1!$B$5:$AZ$428,20,FALSE)</f>
        <v>9956</v>
      </c>
      <c r="W311" s="12">
        <f>VLOOKUP($A311,Sheet1!$B$5:$AZ$428,21,FALSE)</f>
        <v>8686</v>
      </c>
      <c r="X311" s="12">
        <f>VLOOKUP($A311,Sheet1!$B$5:$AZ$428,22,FALSE)</f>
        <v>243264</v>
      </c>
      <c r="Y311" s="12">
        <f>VLOOKUP($A311,Sheet1!$B$5:$AZ$428,23,FALSE)</f>
        <v>837</v>
      </c>
      <c r="Z311" s="12">
        <f>VLOOKUP($A311,Sheet1!$B$5:$AZ$428,24,FALSE)</f>
        <v>330</v>
      </c>
      <c r="AA311" s="12">
        <f>VLOOKUP($A311,Sheet1!$B$5:$AZ$428,25,FALSE)</f>
        <v>10035</v>
      </c>
      <c r="AB311" s="12">
        <f>VLOOKUP($A311,Sheet1!$B$5:$AZ$428,26,FALSE)</f>
        <v>8682</v>
      </c>
      <c r="AC311" s="12">
        <f>VLOOKUP($A311,Sheet1!$B$5:$AZ$428,27,FALSE)</f>
        <v>245003</v>
      </c>
      <c r="AD311" s="12">
        <f>VLOOKUP($A311,Sheet1!$B$5:$AZ$428,28,FALSE)</f>
        <v>790</v>
      </c>
      <c r="AE311" s="12">
        <f>VLOOKUP($A311,Sheet1!$B$5:$AZ$428,29,FALSE)</f>
        <v>437</v>
      </c>
      <c r="AF311" s="12">
        <f>VLOOKUP($A311,Sheet1!$B$5:$AZ$428,30,FALSE)</f>
        <v>10341</v>
      </c>
      <c r="AG311" s="12">
        <f>VLOOKUP($A311,Sheet1!$B$5:$AZ$428,31,FALSE)</f>
        <v>8402</v>
      </c>
      <c r="AH311" s="12">
        <f>VLOOKUP($A311,Sheet1!$B$5:$AZ$428,32,FALSE)</f>
        <v>246913</v>
      </c>
      <c r="AI311" s="12">
        <f>VLOOKUP($A311,Sheet1!$B$5:$AZ$428,33,FALSE)</f>
        <v>711</v>
      </c>
      <c r="AJ311" s="12">
        <f>VLOOKUP($A311,Sheet1!$B$5:$AZ$428,34,FALSE)</f>
        <v>454</v>
      </c>
      <c r="AK311" s="12">
        <f>VLOOKUP($A311,Sheet1!$B$5:$AZ$428,35,FALSE)</f>
        <v>11822</v>
      </c>
      <c r="AL311" s="12">
        <f>VLOOKUP($A311,Sheet1!$B$5:$AZ$428,36,FALSE)</f>
        <v>9386</v>
      </c>
      <c r="AM311" s="12">
        <f>VLOOKUP($A311,Sheet1!$B$5:$AZ$428,37,FALSE)</f>
        <v>248249</v>
      </c>
      <c r="AN311" s="12">
        <f>VLOOKUP($A311,Sheet1!$B$5:$AZ$428,38,FALSE)</f>
        <v>752</v>
      </c>
      <c r="AO311" s="12">
        <f>VLOOKUP($A311,Sheet1!$B$5:$AZ$428,39,FALSE)</f>
        <v>592</v>
      </c>
      <c r="AP311" s="12">
        <f>VLOOKUP($A311,Sheet1!$B$5:$AZ$428,40,FALSE)</f>
        <v>11638</v>
      </c>
      <c r="AQ311" s="12">
        <f>VLOOKUP($A311,Sheet1!$B$5:$AZ$428,41,FALSE)</f>
        <v>9462</v>
      </c>
      <c r="AR311" s="12">
        <f>VLOOKUP($A311,Sheet1!$B$5:$AZ$428,42,FALSE)</f>
        <v>249461</v>
      </c>
      <c r="AS311" s="12">
        <f>VLOOKUP($A311,Sheet1!$B$5:$AZ$428,43,FALSE)</f>
        <v>706</v>
      </c>
      <c r="AT311" s="12">
        <f>VLOOKUP($A311,Sheet1!$B$5:$AZ$428,44,FALSE)</f>
        <v>487</v>
      </c>
      <c r="AU311" s="12">
        <f>VLOOKUP($A311,Sheet1!$B$5:$AZ$428,45,FALSE)</f>
        <v>11503</v>
      </c>
      <c r="AV311" s="12">
        <f>VLOOKUP($A311,Sheet1!$B$5:$AZ$428,46,FALSE)</f>
        <v>9569</v>
      </c>
      <c r="AW311" s="12">
        <f>VLOOKUP($A311,Sheet1!$B$5:$AZ$428,47,FALSE)</f>
        <v>250373</v>
      </c>
      <c r="AX311" s="12">
        <f>VLOOKUP($A311,Sheet1!$B$5:$AZ$428,48,FALSE)</f>
        <v>678</v>
      </c>
      <c r="AY311" s="12">
        <f>VLOOKUP($A311,Sheet1!$B$5:$AZ$428,49,FALSE)</f>
        <v>461</v>
      </c>
      <c r="AZ311" s="12">
        <f>VLOOKUP($A311,Sheet1!$B$5:$AZ$428,50,FALSE)</f>
        <v>10417</v>
      </c>
      <c r="BA311" s="12">
        <f>VLOOKUP($A311,Sheet1!$B$5:$AZ$428,51,FALSE)</f>
        <v>8331</v>
      </c>
      <c r="BB311" s="12">
        <f>VLOOKUP($A311,Sheet1!$B$5:$BB$428,BB$4,FALSE)</f>
        <v>0</v>
      </c>
      <c r="BC311" s="12">
        <f>VLOOKUP($A311,Sheet1!$B$5:$BB$428,BC$4,FALSE)</f>
        <v>0</v>
      </c>
      <c r="BD311" s="12" t="e">
        <f>VLOOKUP($A311,Sheet1!$B$5:$BB$428,BD$4,FALSE)</f>
        <v>#REF!</v>
      </c>
      <c r="BE311" s="12" t="e">
        <f>VLOOKUP($A311,Sheet1!$B$5:$BB$428,BE$4,FALSE)</f>
        <v>#REF!</v>
      </c>
      <c r="BF311" s="12" t="e">
        <f>VLOOKUP($A311,Sheet1!$B$5:$BB$428,BF$4,FALSE)</f>
        <v>#REF!</v>
      </c>
      <c r="BG311" s="12" t="e">
        <f>VLOOKUP($A311,Sheet1!$B$5:$BB$428,BG$4,FALSE)</f>
        <v>#REF!</v>
      </c>
      <c r="BH311" s="12" t="e">
        <f>VLOOKUP($A311,Sheet1!$B$5:$BB$428,BH$4,FALSE)</f>
        <v>#REF!</v>
      </c>
      <c r="BI311" s="12" t="e">
        <f>VLOOKUP($A311,Sheet1!$B$5:$BB$428,BI$4,FALSE)</f>
        <v>#REF!</v>
      </c>
      <c r="BJ311" s="12" t="e">
        <f>VLOOKUP($A311,Sheet1!$B$5:$BB$428,BJ$4,FALSE)</f>
        <v>#REF!</v>
      </c>
      <c r="BK311" s="12" t="e">
        <f>VLOOKUP($A311,Sheet1!$B$5:$BB$428,BK$4,FALSE)</f>
        <v>#REF!</v>
      </c>
      <c r="BL311" s="12" t="e">
        <f>VLOOKUP($A311,Sheet1!$B$5:$BB$428,BL$4,FALSE)</f>
        <v>#REF!</v>
      </c>
      <c r="BM311" s="12" t="e">
        <f>VLOOKUP($A311,Sheet1!$B$5:$BB$428,BM$4,FALSE)</f>
        <v>#REF!</v>
      </c>
      <c r="BN311" s="12" t="e">
        <f>VLOOKUP($A311,Sheet1!$B$5:$BB$428,BN$4,FALSE)</f>
        <v>#REF!</v>
      </c>
      <c r="BO311" s="12" t="e">
        <f>VLOOKUP($A311,Sheet1!$B$5:$BB$428,BO$4,FALSE)</f>
        <v>#REF!</v>
      </c>
      <c r="BP311" s="12" t="e">
        <f>VLOOKUP($A311,Sheet1!$B$5:$BB$428,BP$4,FALSE)</f>
        <v>#REF!</v>
      </c>
      <c r="BQ311" s="12" t="e">
        <f>VLOOKUP($A311,Sheet1!$B$5:$BB$428,BQ$4,FALSE)</f>
        <v>#REF!</v>
      </c>
      <c r="BR311" s="12" t="e">
        <f>VLOOKUP($A311,Sheet1!$B$5:$BB$428,BR$4,FALSE)</f>
        <v>#REF!</v>
      </c>
      <c r="BS311" s="12" t="e">
        <f>VLOOKUP($A311,Sheet1!$B$5:$BB$428,BS$4,FALSE)</f>
        <v>#REF!</v>
      </c>
      <c r="BT311" s="12" t="e">
        <f>VLOOKUP($A311,Sheet1!$B$5:$BB$428,BT$4,FALSE)</f>
        <v>#REF!</v>
      </c>
      <c r="BU311" s="12" t="e">
        <f>VLOOKUP($A311,Sheet1!$B$5:$BB$428,BU$4,FALSE)</f>
        <v>#REF!</v>
      </c>
    </row>
    <row r="312" spans="1:73" x14ac:dyDescent="0.3">
      <c r="A312" t="s">
        <v>861</v>
      </c>
      <c r="B312" t="str">
        <f>VLOOKUP(A312,classifications!A$3:C$336,3,FALSE)</f>
        <v>Predominantly Rural</v>
      </c>
      <c r="D312" s="12">
        <f>VLOOKUP($A312,Sheet1!$B$5:$AZ$428,2,FALSE)</f>
        <v>171481</v>
      </c>
      <c r="E312" s="12">
        <f>VLOOKUP($A312,Sheet1!$B$5:$AZ$428,3,FALSE)</f>
        <v>851</v>
      </c>
      <c r="F312" s="12">
        <f>VLOOKUP($A312,Sheet1!$B$5:$AZ$428,4,FALSE)</f>
        <v>1019</v>
      </c>
      <c r="G312" s="12">
        <f>VLOOKUP($A312,Sheet1!$B$5:$AZ$428,5,FALSE)</f>
        <v>7516</v>
      </c>
      <c r="H312" s="12">
        <f>VLOOKUP($A312,Sheet1!$B$5:$AZ$428,6,FALSE)</f>
        <v>6386</v>
      </c>
      <c r="I312" s="12">
        <f>VLOOKUP($A312,Sheet1!$B$5:$AZ$428,7,FALSE)</f>
        <v>171468</v>
      </c>
      <c r="J312" s="12">
        <f>VLOOKUP($A312,Sheet1!$B$5:$AZ$428,8,FALSE)</f>
        <v>821</v>
      </c>
      <c r="K312" s="12">
        <f>VLOOKUP($A312,Sheet1!$B$5:$AZ$428,9,FALSE)</f>
        <v>987</v>
      </c>
      <c r="L312" s="12">
        <f>VLOOKUP($A312,Sheet1!$B$5:$AZ$428,10,FALSE)</f>
        <v>7518</v>
      </c>
      <c r="M312" s="12">
        <f>VLOOKUP($A312,Sheet1!$B$5:$AZ$428,11,FALSE)</f>
        <v>6980</v>
      </c>
      <c r="N312" s="12">
        <f>VLOOKUP($A312,Sheet1!$B$5:$AZ$428,12,FALSE)</f>
        <v>171679</v>
      </c>
      <c r="O312" s="12">
        <f>VLOOKUP($A312,Sheet1!$B$5:$AZ$428,13,FALSE)</f>
        <v>735</v>
      </c>
      <c r="P312" s="12">
        <f>VLOOKUP($A312,Sheet1!$B$5:$AZ$428,14,FALSE)</f>
        <v>939</v>
      </c>
      <c r="Q312" s="12">
        <f>VLOOKUP($A312,Sheet1!$B$5:$AZ$428,15,FALSE)</f>
        <v>7735</v>
      </c>
      <c r="R312" s="12">
        <f>VLOOKUP($A312,Sheet1!$B$5:$AZ$428,16,FALSE)</f>
        <v>6637</v>
      </c>
      <c r="S312" s="12">
        <f>VLOOKUP($A312,Sheet1!$B$5:$AZ$428,17,FALSE)</f>
        <v>174882</v>
      </c>
      <c r="T312" s="12">
        <f>VLOOKUP($A312,Sheet1!$B$5:$AZ$428,18,FALSE)</f>
        <v>874</v>
      </c>
      <c r="U312" s="12">
        <f>VLOOKUP($A312,Sheet1!$B$5:$AZ$428,19,FALSE)</f>
        <v>606</v>
      </c>
      <c r="V312" s="12">
        <f>VLOOKUP($A312,Sheet1!$B$5:$AZ$428,20,FALSE)</f>
        <v>7663</v>
      </c>
      <c r="W312" s="12">
        <f>VLOOKUP($A312,Sheet1!$B$5:$AZ$428,21,FALSE)</f>
        <v>7420</v>
      </c>
      <c r="X312" s="12">
        <f>VLOOKUP($A312,Sheet1!$B$5:$AZ$428,22,FALSE)</f>
        <v>176625</v>
      </c>
      <c r="Y312" s="12">
        <f>VLOOKUP($A312,Sheet1!$B$5:$AZ$428,23,FALSE)</f>
        <v>923</v>
      </c>
      <c r="Z312" s="12">
        <f>VLOOKUP($A312,Sheet1!$B$5:$AZ$428,24,FALSE)</f>
        <v>753</v>
      </c>
      <c r="AA312" s="12">
        <f>VLOOKUP($A312,Sheet1!$B$5:$AZ$428,25,FALSE)</f>
        <v>8318</v>
      </c>
      <c r="AB312" s="12">
        <f>VLOOKUP($A312,Sheet1!$B$5:$AZ$428,26,FALSE)</f>
        <v>7482</v>
      </c>
      <c r="AC312" s="12">
        <f>VLOOKUP($A312,Sheet1!$B$5:$AZ$428,27,FALSE)</f>
        <v>176687</v>
      </c>
      <c r="AD312" s="12">
        <f>VLOOKUP($A312,Sheet1!$B$5:$AZ$428,28,FALSE)</f>
        <v>967</v>
      </c>
      <c r="AE312" s="12">
        <f>VLOOKUP($A312,Sheet1!$B$5:$AZ$428,29,FALSE)</f>
        <v>943</v>
      </c>
      <c r="AF312" s="12">
        <f>VLOOKUP($A312,Sheet1!$B$5:$AZ$428,30,FALSE)</f>
        <v>8308</v>
      </c>
      <c r="AG312" s="12">
        <f>VLOOKUP($A312,Sheet1!$B$5:$AZ$428,31,FALSE)</f>
        <v>7245</v>
      </c>
      <c r="AH312" s="12">
        <f>VLOOKUP($A312,Sheet1!$B$5:$AZ$428,32,FALSE)</f>
        <v>179248</v>
      </c>
      <c r="AI312" s="12">
        <f>VLOOKUP($A312,Sheet1!$B$5:$AZ$428,33,FALSE)</f>
        <v>864</v>
      </c>
      <c r="AJ312" s="12">
        <f>VLOOKUP($A312,Sheet1!$B$5:$AZ$428,34,FALSE)</f>
        <v>925</v>
      </c>
      <c r="AK312" s="12">
        <f>VLOOKUP($A312,Sheet1!$B$5:$AZ$428,35,FALSE)</f>
        <v>8917</v>
      </c>
      <c r="AL312" s="12">
        <f>VLOOKUP($A312,Sheet1!$B$5:$AZ$428,36,FALSE)</f>
        <v>8213</v>
      </c>
      <c r="AM312" s="12">
        <f>VLOOKUP($A312,Sheet1!$B$5:$AZ$428,37,FALSE)</f>
        <v>178881</v>
      </c>
      <c r="AN312" s="12">
        <f>VLOOKUP($A312,Sheet1!$B$5:$AZ$428,38,FALSE)</f>
        <v>886</v>
      </c>
      <c r="AO312" s="12">
        <f>VLOOKUP($A312,Sheet1!$B$5:$AZ$428,39,FALSE)</f>
        <v>1560</v>
      </c>
      <c r="AP312" s="12">
        <f>VLOOKUP($A312,Sheet1!$B$5:$AZ$428,40,FALSE)</f>
        <v>8592</v>
      </c>
      <c r="AQ312" s="12">
        <f>VLOOKUP($A312,Sheet1!$B$5:$AZ$428,41,FALSE)</f>
        <v>8284</v>
      </c>
      <c r="AR312" s="12">
        <f>VLOOKUP($A312,Sheet1!$B$5:$AZ$428,42,FALSE)</f>
        <v>179045</v>
      </c>
      <c r="AS312" s="12">
        <f>VLOOKUP($A312,Sheet1!$B$5:$AZ$428,43,FALSE)</f>
        <v>801</v>
      </c>
      <c r="AT312" s="12">
        <f>VLOOKUP($A312,Sheet1!$B$5:$AZ$428,44,FALSE)</f>
        <v>1376</v>
      </c>
      <c r="AU312" s="12">
        <f>VLOOKUP($A312,Sheet1!$B$5:$AZ$428,45,FALSE)</f>
        <v>8908</v>
      </c>
      <c r="AV312" s="12">
        <f>VLOOKUP($A312,Sheet1!$B$5:$AZ$428,46,FALSE)</f>
        <v>8288</v>
      </c>
      <c r="AW312" s="12">
        <f>VLOOKUP($A312,Sheet1!$B$5:$AZ$428,47,FALSE)</f>
        <v>177302</v>
      </c>
      <c r="AX312" s="12">
        <f>VLOOKUP($A312,Sheet1!$B$5:$AZ$428,48,FALSE)</f>
        <v>725</v>
      </c>
      <c r="AY312" s="12">
        <f>VLOOKUP($A312,Sheet1!$B$5:$AZ$428,49,FALSE)</f>
        <v>1060</v>
      </c>
      <c r="AZ312" s="12">
        <f>VLOOKUP($A312,Sheet1!$B$5:$AZ$428,50,FALSE)</f>
        <v>7856</v>
      </c>
      <c r="BA312" s="12">
        <f>VLOOKUP($A312,Sheet1!$B$5:$AZ$428,51,FALSE)</f>
        <v>7316</v>
      </c>
      <c r="BB312" s="12">
        <f>VLOOKUP($A312,Sheet1!$B$5:$BB$428,BB$4,FALSE)</f>
        <v>0</v>
      </c>
      <c r="BC312" s="12">
        <f>VLOOKUP($A312,Sheet1!$B$5:$BB$428,BC$4,FALSE)</f>
        <v>0</v>
      </c>
      <c r="BD312" s="12" t="e">
        <f>VLOOKUP($A312,Sheet1!$B$5:$BB$428,BD$4,FALSE)</f>
        <v>#REF!</v>
      </c>
      <c r="BE312" s="12" t="e">
        <f>VLOOKUP($A312,Sheet1!$B$5:$BB$428,BE$4,FALSE)</f>
        <v>#REF!</v>
      </c>
      <c r="BF312" s="12" t="e">
        <f>VLOOKUP($A312,Sheet1!$B$5:$BB$428,BF$4,FALSE)</f>
        <v>#REF!</v>
      </c>
      <c r="BG312" s="12" t="e">
        <f>VLOOKUP($A312,Sheet1!$B$5:$BB$428,BG$4,FALSE)</f>
        <v>#REF!</v>
      </c>
      <c r="BH312" s="12" t="e">
        <f>VLOOKUP($A312,Sheet1!$B$5:$BB$428,BH$4,FALSE)</f>
        <v>#REF!</v>
      </c>
      <c r="BI312" s="12" t="e">
        <f>VLOOKUP($A312,Sheet1!$B$5:$BB$428,BI$4,FALSE)</f>
        <v>#REF!</v>
      </c>
      <c r="BJ312" s="12" t="e">
        <f>VLOOKUP($A312,Sheet1!$B$5:$BB$428,BJ$4,FALSE)</f>
        <v>#REF!</v>
      </c>
      <c r="BK312" s="12" t="e">
        <f>VLOOKUP($A312,Sheet1!$B$5:$BB$428,BK$4,FALSE)</f>
        <v>#REF!</v>
      </c>
      <c r="BL312" s="12" t="e">
        <f>VLOOKUP($A312,Sheet1!$B$5:$BB$428,BL$4,FALSE)</f>
        <v>#REF!</v>
      </c>
      <c r="BM312" s="12" t="e">
        <f>VLOOKUP($A312,Sheet1!$B$5:$BB$428,BM$4,FALSE)</f>
        <v>#REF!</v>
      </c>
      <c r="BN312" s="12" t="e">
        <f>VLOOKUP($A312,Sheet1!$B$5:$BB$428,BN$4,FALSE)</f>
        <v>#REF!</v>
      </c>
      <c r="BO312" s="12" t="e">
        <f>VLOOKUP($A312,Sheet1!$B$5:$BB$428,BO$4,FALSE)</f>
        <v>#REF!</v>
      </c>
      <c r="BP312" s="12" t="e">
        <f>VLOOKUP($A312,Sheet1!$B$5:$BB$428,BP$4,FALSE)</f>
        <v>#REF!</v>
      </c>
      <c r="BQ312" s="12" t="e">
        <f>VLOOKUP($A312,Sheet1!$B$5:$BB$428,BQ$4,FALSE)</f>
        <v>#REF!</v>
      </c>
      <c r="BR312" s="12" t="e">
        <f>VLOOKUP($A312,Sheet1!$B$5:$BB$428,BR$4,FALSE)</f>
        <v>#REF!</v>
      </c>
      <c r="BS312" s="12" t="e">
        <f>VLOOKUP($A312,Sheet1!$B$5:$BB$428,BS$4,FALSE)</f>
        <v>#REF!</v>
      </c>
      <c r="BT312" s="12" t="e">
        <f>VLOOKUP($A312,Sheet1!$B$5:$BB$428,BT$4,FALSE)</f>
        <v>#REF!</v>
      </c>
      <c r="BU312" s="12" t="e">
        <f>VLOOKUP($A312,Sheet1!$B$5:$BB$428,BU$4,FALSE)</f>
        <v>#REF!</v>
      </c>
    </row>
    <row r="313" spans="1:73" x14ac:dyDescent="0.3">
      <c r="A313" t="s">
        <v>859</v>
      </c>
      <c r="B313" t="str">
        <f>VLOOKUP(A313,classifications!A$3:C$336,3,FALSE)</f>
        <v>Predominantly Rural</v>
      </c>
      <c r="D313" s="12">
        <f>VLOOKUP($A313,Sheet1!$B$5:$AZ$428,2,FALSE)</f>
        <v>145143</v>
      </c>
      <c r="E313" s="12">
        <f>VLOOKUP($A313,Sheet1!$B$5:$AZ$428,3,FALSE)</f>
        <v>648</v>
      </c>
      <c r="F313" s="12">
        <f>VLOOKUP($A313,Sheet1!$B$5:$AZ$428,4,FALSE)</f>
        <v>399</v>
      </c>
      <c r="G313" s="12">
        <f>VLOOKUP($A313,Sheet1!$B$5:$AZ$428,5,FALSE)</f>
        <v>6375</v>
      </c>
      <c r="H313" s="12">
        <f>VLOOKUP($A313,Sheet1!$B$5:$AZ$428,6,FALSE)</f>
        <v>6077</v>
      </c>
      <c r="I313" s="12">
        <f>VLOOKUP($A313,Sheet1!$B$5:$AZ$428,7,FALSE)</f>
        <v>146042</v>
      </c>
      <c r="J313" s="12">
        <f>VLOOKUP($A313,Sheet1!$B$5:$AZ$428,8,FALSE)</f>
        <v>653</v>
      </c>
      <c r="K313" s="12">
        <f>VLOOKUP($A313,Sheet1!$B$5:$AZ$428,9,FALSE)</f>
        <v>406</v>
      </c>
      <c r="L313" s="12">
        <f>VLOOKUP($A313,Sheet1!$B$5:$AZ$428,10,FALSE)</f>
        <v>7061</v>
      </c>
      <c r="M313" s="12">
        <f>VLOOKUP($A313,Sheet1!$B$5:$AZ$428,11,FALSE)</f>
        <v>6407</v>
      </c>
      <c r="N313" s="12">
        <f>VLOOKUP($A313,Sheet1!$B$5:$AZ$428,12,FALSE)</f>
        <v>146597</v>
      </c>
      <c r="O313" s="12">
        <f>VLOOKUP($A313,Sheet1!$B$5:$AZ$428,13,FALSE)</f>
        <v>575</v>
      </c>
      <c r="P313" s="12">
        <f>VLOOKUP($A313,Sheet1!$B$5:$AZ$428,14,FALSE)</f>
        <v>395</v>
      </c>
      <c r="Q313" s="12">
        <f>VLOOKUP($A313,Sheet1!$B$5:$AZ$428,15,FALSE)</f>
        <v>6938</v>
      </c>
      <c r="R313" s="12">
        <f>VLOOKUP($A313,Sheet1!$B$5:$AZ$428,16,FALSE)</f>
        <v>6297</v>
      </c>
      <c r="S313" s="12">
        <f>VLOOKUP($A313,Sheet1!$B$5:$AZ$428,17,FALSE)</f>
        <v>147319</v>
      </c>
      <c r="T313" s="12">
        <f>VLOOKUP($A313,Sheet1!$B$5:$AZ$428,18,FALSE)</f>
        <v>667</v>
      </c>
      <c r="U313" s="12">
        <f>VLOOKUP($A313,Sheet1!$B$5:$AZ$428,19,FALSE)</f>
        <v>485</v>
      </c>
      <c r="V313" s="12">
        <f>VLOOKUP($A313,Sheet1!$B$5:$AZ$428,20,FALSE)</f>
        <v>7112</v>
      </c>
      <c r="W313" s="12">
        <f>VLOOKUP($A313,Sheet1!$B$5:$AZ$428,21,FALSE)</f>
        <v>6421</v>
      </c>
      <c r="X313" s="12">
        <f>VLOOKUP($A313,Sheet1!$B$5:$AZ$428,22,FALSE)</f>
        <v>148759</v>
      </c>
      <c r="Y313" s="12">
        <f>VLOOKUP($A313,Sheet1!$B$5:$AZ$428,23,FALSE)</f>
        <v>786</v>
      </c>
      <c r="Z313" s="12">
        <f>VLOOKUP($A313,Sheet1!$B$5:$AZ$428,24,FALSE)</f>
        <v>412</v>
      </c>
      <c r="AA313" s="12">
        <f>VLOOKUP($A313,Sheet1!$B$5:$AZ$428,25,FALSE)</f>
        <v>7610</v>
      </c>
      <c r="AB313" s="12">
        <f>VLOOKUP($A313,Sheet1!$B$5:$AZ$428,26,FALSE)</f>
        <v>6217</v>
      </c>
      <c r="AC313" s="12">
        <f>VLOOKUP($A313,Sheet1!$B$5:$AZ$428,27,FALSE)</f>
        <v>150444</v>
      </c>
      <c r="AD313" s="12">
        <f>VLOOKUP($A313,Sheet1!$B$5:$AZ$428,28,FALSE)</f>
        <v>858</v>
      </c>
      <c r="AE313" s="12">
        <f>VLOOKUP($A313,Sheet1!$B$5:$AZ$428,29,FALSE)</f>
        <v>487</v>
      </c>
      <c r="AF313" s="12">
        <f>VLOOKUP($A313,Sheet1!$B$5:$AZ$428,30,FALSE)</f>
        <v>7782</v>
      </c>
      <c r="AG313" s="12">
        <f>VLOOKUP($A313,Sheet1!$B$5:$AZ$428,31,FALSE)</f>
        <v>6186</v>
      </c>
      <c r="AH313" s="12">
        <f>VLOOKUP($A313,Sheet1!$B$5:$AZ$428,32,FALSE)</f>
        <v>152288</v>
      </c>
      <c r="AI313" s="12">
        <f>VLOOKUP($A313,Sheet1!$B$5:$AZ$428,33,FALSE)</f>
        <v>699</v>
      </c>
      <c r="AJ313" s="12">
        <f>VLOOKUP($A313,Sheet1!$B$5:$AZ$428,34,FALSE)</f>
        <v>468</v>
      </c>
      <c r="AK313" s="12">
        <f>VLOOKUP($A313,Sheet1!$B$5:$AZ$428,35,FALSE)</f>
        <v>8813</v>
      </c>
      <c r="AL313" s="12">
        <f>VLOOKUP($A313,Sheet1!$B$5:$AZ$428,36,FALSE)</f>
        <v>6815</v>
      </c>
      <c r="AM313" s="12">
        <f>VLOOKUP($A313,Sheet1!$B$5:$AZ$428,37,FALSE)</f>
        <v>153866</v>
      </c>
      <c r="AN313" s="12">
        <f>VLOOKUP($A313,Sheet1!$B$5:$AZ$428,38,FALSE)</f>
        <v>933</v>
      </c>
      <c r="AO313" s="12">
        <f>VLOOKUP($A313,Sheet1!$B$5:$AZ$428,39,FALSE)</f>
        <v>464</v>
      </c>
      <c r="AP313" s="12">
        <f>VLOOKUP($A313,Sheet1!$B$5:$AZ$428,40,FALSE)</f>
        <v>8552</v>
      </c>
      <c r="AQ313" s="12">
        <f>VLOOKUP($A313,Sheet1!$B$5:$AZ$428,41,FALSE)</f>
        <v>6977</v>
      </c>
      <c r="AR313" s="12">
        <f>VLOOKUP($A313,Sheet1!$B$5:$AZ$428,42,FALSE)</f>
        <v>155115</v>
      </c>
      <c r="AS313" s="12">
        <f>VLOOKUP($A313,Sheet1!$B$5:$AZ$428,43,FALSE)</f>
        <v>830</v>
      </c>
      <c r="AT313" s="12">
        <f>VLOOKUP($A313,Sheet1!$B$5:$AZ$428,44,FALSE)</f>
        <v>690</v>
      </c>
      <c r="AU313" s="12">
        <f>VLOOKUP($A313,Sheet1!$B$5:$AZ$428,45,FALSE)</f>
        <v>8413</v>
      </c>
      <c r="AV313" s="12">
        <f>VLOOKUP($A313,Sheet1!$B$5:$AZ$428,46,FALSE)</f>
        <v>6904</v>
      </c>
      <c r="AW313" s="12">
        <f>VLOOKUP($A313,Sheet1!$B$5:$AZ$428,47,FALSE)</f>
        <v>155421</v>
      </c>
      <c r="AX313" s="12">
        <f>VLOOKUP($A313,Sheet1!$B$5:$AZ$428,48,FALSE)</f>
        <v>822</v>
      </c>
      <c r="AY313" s="12">
        <f>VLOOKUP($A313,Sheet1!$B$5:$AZ$428,49,FALSE)</f>
        <v>481</v>
      </c>
      <c r="AZ313" s="12">
        <f>VLOOKUP($A313,Sheet1!$B$5:$AZ$428,50,FALSE)</f>
        <v>6599</v>
      </c>
      <c r="BA313" s="12">
        <f>VLOOKUP($A313,Sheet1!$B$5:$AZ$428,51,FALSE)</f>
        <v>6148</v>
      </c>
      <c r="BB313" s="12">
        <f>VLOOKUP($A313,Sheet1!$B$5:$BB$428,BB$4,FALSE)</f>
        <v>0</v>
      </c>
      <c r="BC313" s="12">
        <f>VLOOKUP($A313,Sheet1!$B$5:$BB$428,BC$4,FALSE)</f>
        <v>0</v>
      </c>
      <c r="BD313" s="12" t="e">
        <f>VLOOKUP($A313,Sheet1!$B$5:$BB$428,BD$4,FALSE)</f>
        <v>#REF!</v>
      </c>
      <c r="BE313" s="12" t="e">
        <f>VLOOKUP($A313,Sheet1!$B$5:$BB$428,BE$4,FALSE)</f>
        <v>#REF!</v>
      </c>
      <c r="BF313" s="12" t="e">
        <f>VLOOKUP($A313,Sheet1!$B$5:$BB$428,BF$4,FALSE)</f>
        <v>#REF!</v>
      </c>
      <c r="BG313" s="12" t="e">
        <f>VLOOKUP($A313,Sheet1!$B$5:$BB$428,BG$4,FALSE)</f>
        <v>#REF!</v>
      </c>
      <c r="BH313" s="12" t="e">
        <f>VLOOKUP($A313,Sheet1!$B$5:$BB$428,BH$4,FALSE)</f>
        <v>#REF!</v>
      </c>
      <c r="BI313" s="12" t="e">
        <f>VLOOKUP($A313,Sheet1!$B$5:$BB$428,BI$4,FALSE)</f>
        <v>#REF!</v>
      </c>
      <c r="BJ313" s="12" t="e">
        <f>VLOOKUP($A313,Sheet1!$B$5:$BB$428,BJ$4,FALSE)</f>
        <v>#REF!</v>
      </c>
      <c r="BK313" s="12" t="e">
        <f>VLOOKUP($A313,Sheet1!$B$5:$BB$428,BK$4,FALSE)</f>
        <v>#REF!</v>
      </c>
      <c r="BL313" s="12" t="e">
        <f>VLOOKUP($A313,Sheet1!$B$5:$BB$428,BL$4,FALSE)</f>
        <v>#REF!</v>
      </c>
      <c r="BM313" s="12" t="e">
        <f>VLOOKUP($A313,Sheet1!$B$5:$BB$428,BM$4,FALSE)</f>
        <v>#REF!</v>
      </c>
      <c r="BN313" s="12" t="e">
        <f>VLOOKUP($A313,Sheet1!$B$5:$BB$428,BN$4,FALSE)</f>
        <v>#REF!</v>
      </c>
      <c r="BO313" s="12" t="e">
        <f>VLOOKUP($A313,Sheet1!$B$5:$BB$428,BO$4,FALSE)</f>
        <v>#REF!</v>
      </c>
      <c r="BP313" s="12" t="e">
        <f>VLOOKUP($A313,Sheet1!$B$5:$BB$428,BP$4,FALSE)</f>
        <v>#REF!</v>
      </c>
      <c r="BQ313" s="12" t="e">
        <f>VLOOKUP($A313,Sheet1!$B$5:$BB$428,BQ$4,FALSE)</f>
        <v>#REF!</v>
      </c>
      <c r="BR313" s="12" t="e">
        <f>VLOOKUP($A313,Sheet1!$B$5:$BB$428,BR$4,FALSE)</f>
        <v>#REF!</v>
      </c>
      <c r="BS313" s="12" t="e">
        <f>VLOOKUP($A313,Sheet1!$B$5:$BB$428,BS$4,FALSE)</f>
        <v>#REF!</v>
      </c>
      <c r="BT313" s="12" t="e">
        <f>VLOOKUP($A313,Sheet1!$B$5:$BB$428,BT$4,FALSE)</f>
        <v>#REF!</v>
      </c>
      <c r="BU313" s="12" t="e">
        <f>VLOOKUP($A313,Sheet1!$B$5:$BB$428,BU$4,FALSE)</f>
        <v>#REF!</v>
      </c>
    </row>
    <row r="314" spans="1:73" x14ac:dyDescent="0.3">
      <c r="A314" t="s">
        <v>843</v>
      </c>
      <c r="B314" t="str">
        <f>VLOOKUP(A314,classifications!A$3:C$336,3,FALSE)</f>
        <v>Predominantly Urban</v>
      </c>
      <c r="D314" s="12">
        <f>VLOOKUP($A314,Sheet1!$B$5:$AZ$428,2,FALSE)</f>
        <v>379441</v>
      </c>
      <c r="E314" s="12">
        <f>VLOOKUP($A314,Sheet1!$B$5:$AZ$428,3,FALSE)</f>
        <v>4375</v>
      </c>
      <c r="F314" s="12">
        <f>VLOOKUP($A314,Sheet1!$B$5:$AZ$428,4,FALSE)</f>
        <v>2217</v>
      </c>
      <c r="G314" s="12">
        <f>VLOOKUP($A314,Sheet1!$B$5:$AZ$428,5,FALSE)</f>
        <v>19136</v>
      </c>
      <c r="H314" s="12">
        <f>VLOOKUP($A314,Sheet1!$B$5:$AZ$428,6,FALSE)</f>
        <v>17363</v>
      </c>
      <c r="I314" s="12">
        <f>VLOOKUP($A314,Sheet1!$B$5:$AZ$428,7,FALSE)</f>
        <v>382788</v>
      </c>
      <c r="J314" s="12">
        <f>VLOOKUP($A314,Sheet1!$B$5:$AZ$428,8,FALSE)</f>
        <v>4239</v>
      </c>
      <c r="K314" s="12">
        <f>VLOOKUP($A314,Sheet1!$B$5:$AZ$428,9,FALSE)</f>
        <v>2555</v>
      </c>
      <c r="L314" s="12">
        <f>VLOOKUP($A314,Sheet1!$B$5:$AZ$428,10,FALSE)</f>
        <v>20122</v>
      </c>
      <c r="M314" s="12">
        <f>VLOOKUP($A314,Sheet1!$B$5:$AZ$428,11,FALSE)</f>
        <v>18963</v>
      </c>
      <c r="N314" s="12">
        <f>VLOOKUP($A314,Sheet1!$B$5:$AZ$428,12,FALSE)</f>
        <v>385178</v>
      </c>
      <c r="O314" s="12">
        <f>VLOOKUP($A314,Sheet1!$B$5:$AZ$428,13,FALSE)</f>
        <v>3644</v>
      </c>
      <c r="P314" s="12">
        <f>VLOOKUP($A314,Sheet1!$B$5:$AZ$428,14,FALSE)</f>
        <v>2139</v>
      </c>
      <c r="Q314" s="12">
        <f>VLOOKUP($A314,Sheet1!$B$5:$AZ$428,15,FALSE)</f>
        <v>19214</v>
      </c>
      <c r="R314" s="12">
        <f>VLOOKUP($A314,Sheet1!$B$5:$AZ$428,16,FALSE)</f>
        <v>18375</v>
      </c>
      <c r="S314" s="12">
        <f>VLOOKUP($A314,Sheet1!$B$5:$AZ$428,17,FALSE)</f>
        <v>388358</v>
      </c>
      <c r="T314" s="12">
        <f>VLOOKUP($A314,Sheet1!$B$5:$AZ$428,18,FALSE)</f>
        <v>4252</v>
      </c>
      <c r="U314" s="12">
        <f>VLOOKUP($A314,Sheet1!$B$5:$AZ$428,19,FALSE)</f>
        <v>3002</v>
      </c>
      <c r="V314" s="12">
        <f>VLOOKUP($A314,Sheet1!$B$5:$AZ$428,20,FALSE)</f>
        <v>20593</v>
      </c>
      <c r="W314" s="12">
        <f>VLOOKUP($A314,Sheet1!$B$5:$AZ$428,21,FALSE)</f>
        <v>18919</v>
      </c>
      <c r="X314" s="12">
        <f>VLOOKUP($A314,Sheet1!$B$5:$AZ$428,22,FALSE)</f>
        <v>390889</v>
      </c>
      <c r="Y314" s="12">
        <f>VLOOKUP($A314,Sheet1!$B$5:$AZ$428,23,FALSE)</f>
        <v>4785</v>
      </c>
      <c r="Z314" s="12">
        <f>VLOOKUP($A314,Sheet1!$B$5:$AZ$428,24,FALSE)</f>
        <v>2897</v>
      </c>
      <c r="AA314" s="12">
        <f>VLOOKUP($A314,Sheet1!$B$5:$AZ$428,25,FALSE)</f>
        <v>20000</v>
      </c>
      <c r="AB314" s="12">
        <f>VLOOKUP($A314,Sheet1!$B$5:$AZ$428,26,FALSE)</f>
        <v>19057</v>
      </c>
      <c r="AC314" s="12">
        <f>VLOOKUP($A314,Sheet1!$B$5:$AZ$428,27,FALSE)</f>
        <v>394009</v>
      </c>
      <c r="AD314" s="12">
        <f>VLOOKUP($A314,Sheet1!$B$5:$AZ$428,28,FALSE)</f>
        <v>4822</v>
      </c>
      <c r="AE314" s="12">
        <f>VLOOKUP($A314,Sheet1!$B$5:$AZ$428,29,FALSE)</f>
        <v>3422</v>
      </c>
      <c r="AF314" s="12">
        <f>VLOOKUP($A314,Sheet1!$B$5:$AZ$428,30,FALSE)</f>
        <v>20197</v>
      </c>
      <c r="AG314" s="12">
        <f>VLOOKUP($A314,Sheet1!$B$5:$AZ$428,31,FALSE)</f>
        <v>18459</v>
      </c>
      <c r="AH314" s="12">
        <f>VLOOKUP($A314,Sheet1!$B$5:$AZ$428,32,FALSE)</f>
        <v>395638</v>
      </c>
      <c r="AI314" s="12">
        <f>VLOOKUP($A314,Sheet1!$B$5:$AZ$428,33,FALSE)</f>
        <v>4272</v>
      </c>
      <c r="AJ314" s="12">
        <f>VLOOKUP($A314,Sheet1!$B$5:$AZ$428,34,FALSE)</f>
        <v>3209</v>
      </c>
      <c r="AK314" s="12">
        <f>VLOOKUP($A314,Sheet1!$B$5:$AZ$428,35,FALSE)</f>
        <v>22634</v>
      </c>
      <c r="AL314" s="12">
        <f>VLOOKUP($A314,Sheet1!$B$5:$AZ$428,36,FALSE)</f>
        <v>21750</v>
      </c>
      <c r="AM314" s="12">
        <f>VLOOKUP($A314,Sheet1!$B$5:$AZ$428,37,FALSE)</f>
        <v>395784</v>
      </c>
      <c r="AN314" s="12">
        <f>VLOOKUP($A314,Sheet1!$B$5:$AZ$428,38,FALSE)</f>
        <v>4287</v>
      </c>
      <c r="AO314" s="12">
        <f>VLOOKUP($A314,Sheet1!$B$5:$AZ$428,39,FALSE)</f>
        <v>2623</v>
      </c>
      <c r="AP314" s="12">
        <f>VLOOKUP($A314,Sheet1!$B$5:$AZ$428,40,FALSE)</f>
        <v>22346</v>
      </c>
      <c r="AQ314" s="12">
        <f>VLOOKUP($A314,Sheet1!$B$5:$AZ$428,41,FALSE)</f>
        <v>23265</v>
      </c>
      <c r="AR314" s="12">
        <f>VLOOKUP($A314,Sheet1!$B$5:$AZ$428,42,FALSE)</f>
        <v>395331</v>
      </c>
      <c r="AS314" s="12">
        <f>VLOOKUP($A314,Sheet1!$B$5:$AZ$428,43,FALSE)</f>
        <v>4340</v>
      </c>
      <c r="AT314" s="12">
        <f>VLOOKUP($A314,Sheet1!$B$5:$AZ$428,44,FALSE)</f>
        <v>3726</v>
      </c>
      <c r="AU314" s="12">
        <f>VLOOKUP($A314,Sheet1!$B$5:$AZ$428,45,FALSE)</f>
        <v>22092</v>
      </c>
      <c r="AV314" s="12">
        <f>VLOOKUP($A314,Sheet1!$B$5:$AZ$428,46,FALSE)</f>
        <v>22771</v>
      </c>
      <c r="AW314" s="12">
        <f>VLOOKUP($A314,Sheet1!$B$5:$AZ$428,47,FALSE)</f>
        <v>396989</v>
      </c>
      <c r="AX314" s="12">
        <f>VLOOKUP($A314,Sheet1!$B$5:$AZ$428,48,FALSE)</f>
        <v>4566</v>
      </c>
      <c r="AY314" s="12">
        <f>VLOOKUP($A314,Sheet1!$B$5:$AZ$428,49,FALSE)</f>
        <v>2369</v>
      </c>
      <c r="AZ314" s="12">
        <f>VLOOKUP($A314,Sheet1!$B$5:$AZ$428,50,FALSE)</f>
        <v>20727</v>
      </c>
      <c r="BA314" s="12">
        <f>VLOOKUP($A314,Sheet1!$B$5:$AZ$428,51,FALSE)</f>
        <v>20501</v>
      </c>
      <c r="BB314" s="12">
        <f>VLOOKUP($A314,Sheet1!$B$5:$BB$428,BB$4,FALSE)</f>
        <v>0</v>
      </c>
      <c r="BC314" s="12">
        <f>VLOOKUP($A314,Sheet1!$B$5:$BB$428,BC$4,FALSE)</f>
        <v>0</v>
      </c>
      <c r="BD314" s="12" t="e">
        <f>VLOOKUP($A314,Sheet1!$B$5:$BB$428,BD$4,FALSE)</f>
        <v>#REF!</v>
      </c>
      <c r="BE314" s="12" t="e">
        <f>VLOOKUP($A314,Sheet1!$B$5:$BB$428,BE$4,FALSE)</f>
        <v>#REF!</v>
      </c>
      <c r="BF314" s="12" t="e">
        <f>VLOOKUP($A314,Sheet1!$B$5:$BB$428,BF$4,FALSE)</f>
        <v>#REF!</v>
      </c>
      <c r="BG314" s="12" t="e">
        <f>VLOOKUP($A314,Sheet1!$B$5:$BB$428,BG$4,FALSE)</f>
        <v>#REF!</v>
      </c>
      <c r="BH314" s="12" t="e">
        <f>VLOOKUP($A314,Sheet1!$B$5:$BB$428,BH$4,FALSE)</f>
        <v>#REF!</v>
      </c>
      <c r="BI314" s="12" t="e">
        <f>VLOOKUP($A314,Sheet1!$B$5:$BB$428,BI$4,FALSE)</f>
        <v>#REF!</v>
      </c>
      <c r="BJ314" s="12" t="e">
        <f>VLOOKUP($A314,Sheet1!$B$5:$BB$428,BJ$4,FALSE)</f>
        <v>#REF!</v>
      </c>
      <c r="BK314" s="12" t="e">
        <f>VLOOKUP($A314,Sheet1!$B$5:$BB$428,BK$4,FALSE)</f>
        <v>#REF!</v>
      </c>
      <c r="BL314" s="12" t="e">
        <f>VLOOKUP($A314,Sheet1!$B$5:$BB$428,BL$4,FALSE)</f>
        <v>#REF!</v>
      </c>
      <c r="BM314" s="12" t="e">
        <f>VLOOKUP($A314,Sheet1!$B$5:$BB$428,BM$4,FALSE)</f>
        <v>#REF!</v>
      </c>
      <c r="BN314" s="12" t="e">
        <f>VLOOKUP($A314,Sheet1!$B$5:$BB$428,BN$4,FALSE)</f>
        <v>#REF!</v>
      </c>
      <c r="BO314" s="12" t="e">
        <f>VLOOKUP($A314,Sheet1!$B$5:$BB$428,BO$4,FALSE)</f>
        <v>#REF!</v>
      </c>
      <c r="BP314" s="12" t="e">
        <f>VLOOKUP($A314,Sheet1!$B$5:$BB$428,BP$4,FALSE)</f>
        <v>#REF!</v>
      </c>
      <c r="BQ314" s="12" t="e">
        <f>VLOOKUP($A314,Sheet1!$B$5:$BB$428,BQ$4,FALSE)</f>
        <v>#REF!</v>
      </c>
      <c r="BR314" s="12" t="e">
        <f>VLOOKUP($A314,Sheet1!$B$5:$BB$428,BR$4,FALSE)</f>
        <v>#REF!</v>
      </c>
      <c r="BS314" s="12" t="e">
        <f>VLOOKUP($A314,Sheet1!$B$5:$BB$428,BS$4,FALSE)</f>
        <v>#REF!</v>
      </c>
      <c r="BT314" s="12" t="e">
        <f>VLOOKUP($A314,Sheet1!$B$5:$BB$428,BT$4,FALSE)</f>
        <v>#REF!</v>
      </c>
      <c r="BU314" s="12" t="e">
        <f>VLOOKUP($A314,Sheet1!$B$5:$BB$428,BU$4,FALSE)</f>
        <v>#REF!</v>
      </c>
    </row>
    <row r="315" spans="1:73" x14ac:dyDescent="0.3">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row>
    <row r="316" spans="1:73" x14ac:dyDescent="0.3">
      <c r="B316" t="s">
        <v>814</v>
      </c>
      <c r="D316" s="45">
        <f>SUMIF($B$6:$B$314,$B316,D$6:D$314)</f>
        <v>34674094</v>
      </c>
      <c r="E316" s="45">
        <f>SUMIF($B$6:$B$314,$B316,E$6:E$314)</f>
        <v>451579</v>
      </c>
      <c r="F316" s="45">
        <f>SUMIF($B$6:$B$314,$B316,F$6:F$314)</f>
        <v>242907</v>
      </c>
      <c r="G316" s="45">
        <f>SUMIF($B$6:$B$314,$B316,G$6:G$314)</f>
        <v>1693355</v>
      </c>
      <c r="H316" s="45">
        <f>SUMIF($B$6:$B$314,$B316,H$6:H$314)</f>
        <v>1757759</v>
      </c>
      <c r="I316" s="45">
        <f>SUMIF($B$6:$B$314,$B316,I$6:I$314)</f>
        <v>34955797</v>
      </c>
      <c r="J316" s="45">
        <f>SUMIF($B$6:$B$314,$B316,J$6:J$314)</f>
        <v>380239</v>
      </c>
      <c r="K316" s="45">
        <f>SUMIF($B$6:$B$314,$B316,K$6:K$314)</f>
        <v>245866</v>
      </c>
      <c r="L316" s="45">
        <f>SUMIF($B$6:$B$314,$B316,L$6:L$314)</f>
        <v>1797682</v>
      </c>
      <c r="M316" s="45">
        <f>SUMIF($B$6:$B$314,$B316,M$6:M$314)</f>
        <v>1862903</v>
      </c>
      <c r="N316" s="45">
        <f>SUMIF($B$6:$B$314,$B316,N$6:N$314)</f>
        <v>35219209</v>
      </c>
      <c r="O316" s="45">
        <f>SUMIF($B$6:$B$314,$B316,O$6:O$314)</f>
        <v>375500</v>
      </c>
      <c r="P316" s="45">
        <f>SUMIF($B$6:$B$314,$B316,P$6:P$314)</f>
        <v>222883</v>
      </c>
      <c r="Q316" s="45">
        <f>SUMIF($B$6:$B$314,$B316,Q$6:Q$314)</f>
        <v>1763992</v>
      </c>
      <c r="R316" s="45">
        <f>SUMIF($B$6:$B$314,$B316,R$6:R$314)</f>
        <v>1845039</v>
      </c>
      <c r="S316" s="45">
        <f>SUMIF($B$6:$B$314,$B316,S$6:S$314)</f>
        <v>35533267</v>
      </c>
      <c r="T316" s="45">
        <f>SUMIF($B$6:$B$314,$B316,T$6:T$314)</f>
        <v>435193</v>
      </c>
      <c r="U316" s="45">
        <f>SUMIF($B$6:$B$314,$B316,U$6:U$314)</f>
        <v>229344</v>
      </c>
      <c r="V316" s="45">
        <f>SUMIF($B$6:$B$314,$B316,V$6:V$314)</f>
        <v>1848944</v>
      </c>
      <c r="W316" s="45">
        <f>SUMIF($B$6:$B$314,$B316,W$6:W$314)</f>
        <v>1939960</v>
      </c>
      <c r="X316" s="45">
        <f>SUMIF($B$6:$B$314,$B316,X$6:X$314)</f>
        <v>35870311</v>
      </c>
      <c r="Y316" s="45">
        <f>SUMIF($B$6:$B$314,$B316,Y$6:Y$314)</f>
        <v>475124</v>
      </c>
      <c r="Z316" s="45">
        <f>SUMIF($B$6:$B$314,$B316,Z$6:Z$314)</f>
        <v>213292</v>
      </c>
      <c r="AA316" s="45">
        <f>SUMIF($B$6:$B$314,$B316,AA$6:AA$314)</f>
        <v>1850563</v>
      </c>
      <c r="AB316" s="45">
        <f>SUMIF($B$6:$B$314,$B316,AB$6:AB$314)</f>
        <v>1944620</v>
      </c>
      <c r="AC316" s="45">
        <f>SUMIF($B$6:$B$314,$B316,AC$6:AC$314)</f>
        <v>36207020</v>
      </c>
      <c r="AD316" s="45">
        <f>SUMIF($B$6:$B$314,$B316,AD$6:AD$314)</f>
        <v>483880</v>
      </c>
      <c r="AE316" s="45">
        <f>SUMIF($B$6:$B$314,$B316,AE$6:AE$314)</f>
        <v>227192</v>
      </c>
      <c r="AF316" s="45">
        <f>SUMIF($B$6:$B$314,$B316,AF$6:AF$314)</f>
        <v>1845757</v>
      </c>
      <c r="AG316" s="45">
        <f>SUMIF($B$6:$B$314,$B316,AG$6:AG$314)</f>
        <v>1950643</v>
      </c>
      <c r="AH316" s="45">
        <f>SUMIF($B$6:$B$314,$B316,AH$6:AH$314)</f>
        <v>36417438</v>
      </c>
      <c r="AI316" s="45">
        <f>SUMIF($B$6:$B$314,$B316,AI$6:AI$314)</f>
        <v>426996</v>
      </c>
      <c r="AJ316" s="45">
        <f>SUMIF($B$6:$B$314,$B316,AJ$6:AJ$314)</f>
        <v>247145</v>
      </c>
      <c r="AK316" s="45">
        <f>SUMIF($B$6:$B$314,$B316,AK$6:AK$314)</f>
        <v>2098417</v>
      </c>
      <c r="AL316" s="45">
        <f>SUMIF($B$6:$B$314,$B316,AL$6:AL$314)</f>
        <v>2229636</v>
      </c>
      <c r="AM316" s="45">
        <f>SUMIF($B$6:$B$314,$B316,AM$6:AM$314)</f>
        <v>36638852</v>
      </c>
      <c r="AN316" s="45">
        <f>SUMIF($B$6:$B$314,$B316,AN$6:AN$314)</f>
        <v>466547</v>
      </c>
      <c r="AO316" s="45">
        <f>SUMIF($B$6:$B$314,$B316,AO$6:AO$314)</f>
        <v>246792</v>
      </c>
      <c r="AP316" s="45">
        <f>SUMIF($B$6:$B$314,$B316,AP$6:AP$314)</f>
        <v>2142366</v>
      </c>
      <c r="AQ316" s="45">
        <f>SUMIF($B$6:$B$314,$B316,AQ$6:AQ$314)</f>
        <v>2281506</v>
      </c>
      <c r="AR316" s="45">
        <f>SUMIF($B$6:$B$314,$B316,AR$6:AR$314)</f>
        <v>36808790</v>
      </c>
      <c r="AS316" s="45">
        <f>SUMIF($B$6:$B$314,$B316,AS$6:AS$314)</f>
        <v>451520</v>
      </c>
      <c r="AT316" s="45">
        <f>SUMIF($B$6:$B$314,$B316,AT$6:AT$314)</f>
        <v>276908</v>
      </c>
      <c r="AU316" s="45">
        <f>SUMIF($B$6:$B$314,$B316,AU$6:AU$314)</f>
        <v>2228621</v>
      </c>
      <c r="AV316" s="45">
        <f>SUMIF($B$6:$B$314,$B316,AV$6:AV$314)</f>
        <v>2375734</v>
      </c>
      <c r="AW316" s="45">
        <f>SUMIF($B$6:$B$314,$B316,AW$6:AW$314)</f>
        <v>36950251</v>
      </c>
      <c r="AX316" s="45">
        <f>SUMIF($B$6:$B$314,$B316,AX$6:AX$314)</f>
        <v>469024</v>
      </c>
      <c r="AY316" s="45">
        <f>SUMIF($B$6:$B$314,$B316,AY$6:AY$314)</f>
        <v>267252</v>
      </c>
      <c r="AZ316" s="45">
        <f>SUMIF($B$6:$B$314,$B316,AZ$6:AZ$314)</f>
        <v>1969924</v>
      </c>
      <c r="BA316" s="45">
        <f>SUMIF($B$6:$B$314,$B316,BA$6:BA$314)</f>
        <v>2119013</v>
      </c>
      <c r="BB316" s="45">
        <f>SUMIF($B$6:$B$314,$B316,BB$6:BB$314)</f>
        <v>0</v>
      </c>
      <c r="BC316" s="45">
        <f>SUMIF($B$6:$B$314,$B316,BC$6:BC$314)</f>
        <v>0</v>
      </c>
      <c r="BD316" s="45" t="e">
        <f>SUMIF($B$6:$B$314,$B316,BD$6:BD$314)</f>
        <v>#REF!</v>
      </c>
      <c r="BE316" s="45" t="e">
        <f>SUMIF($B$6:$B$314,$B316,BE$6:BE$314)</f>
        <v>#REF!</v>
      </c>
      <c r="BF316" s="45" t="e">
        <f>SUMIF($B$6:$B$314,$B316,BF$6:BF$314)</f>
        <v>#REF!</v>
      </c>
      <c r="BG316" s="45" t="e">
        <f>SUMIF($B$6:$B$314,$B316,BG$6:BG$314)</f>
        <v>#REF!</v>
      </c>
      <c r="BH316" s="45" t="e">
        <f>SUMIF($B$6:$B$314,$B316,BH$6:BH$314)</f>
        <v>#REF!</v>
      </c>
      <c r="BI316" s="45" t="e">
        <f>SUMIF($B$6:$B$314,$B316,BI$6:BI$314)</f>
        <v>#REF!</v>
      </c>
      <c r="BJ316" s="45" t="e">
        <f>SUMIF($B$6:$B$314,$B316,BJ$6:BJ$314)</f>
        <v>#REF!</v>
      </c>
      <c r="BK316" s="45" t="e">
        <f>SUMIF($B$6:$B$314,$B316,BK$6:BK$314)</f>
        <v>#REF!</v>
      </c>
      <c r="BL316" s="45" t="e">
        <f>SUMIF($B$6:$B$314,$B316,BL$6:BL$314)</f>
        <v>#REF!</v>
      </c>
      <c r="BM316" s="45" t="e">
        <f>SUMIF($B$6:$B$314,$B316,BM$6:BM$314)</f>
        <v>#REF!</v>
      </c>
      <c r="BN316" s="45" t="e">
        <f>SUMIF($B$6:$B$314,$B316,BN$6:BN$314)</f>
        <v>#REF!</v>
      </c>
      <c r="BO316" s="45" t="e">
        <f>SUMIF($B$6:$B$314,$B316,BO$6:BO$314)</f>
        <v>#REF!</v>
      </c>
      <c r="BP316" s="45" t="e">
        <f>SUMIF($B$6:$B$314,$B316,BP$6:BP$314)</f>
        <v>#REF!</v>
      </c>
      <c r="BQ316" s="45" t="e">
        <f>SUMIF($B$6:$B$314,$B316,BQ$6:BQ$314)</f>
        <v>#REF!</v>
      </c>
      <c r="BR316" s="45" t="e">
        <f>SUMIF($B$6:$B$314,$B316,BR$6:BR$314)</f>
        <v>#REF!</v>
      </c>
      <c r="BS316" s="45" t="e">
        <f>SUMIF($B$6:$B$314,$B316,BS$6:BS$314)</f>
        <v>#REF!</v>
      </c>
      <c r="BT316" s="45" t="e">
        <f>SUMIF($B$6:$B$314,$B316,BT$6:BT$314)</f>
        <v>#REF!</v>
      </c>
      <c r="BU316" s="45" t="e">
        <f>SUMIF($B$6:$B$314,$B316,BU$6:BU$314)</f>
        <v>#REF!</v>
      </c>
    </row>
    <row r="317" spans="1:73" x14ac:dyDescent="0.3">
      <c r="B317" t="s">
        <v>831</v>
      </c>
      <c r="D317" s="45">
        <f>SUMIF($B$6:$B$314,$B317,D$6:D$314)</f>
        <v>7390516</v>
      </c>
      <c r="E317" s="45">
        <f>SUMIF($B$6:$B$314,$B317,E$6:E$314)</f>
        <v>39830</v>
      </c>
      <c r="F317" s="45">
        <f>SUMIF($B$6:$B$314,$B317,F$6:F$314)</f>
        <v>28369</v>
      </c>
      <c r="G317" s="45">
        <f>SUMIF($B$6:$B$314,$B317,G$6:G$314)</f>
        <v>327497</v>
      </c>
      <c r="H317" s="45">
        <f>SUMIF($B$6:$B$314,$B317,H$6:H$314)</f>
        <v>311498</v>
      </c>
      <c r="I317" s="45">
        <f>SUMIF($B$6:$B$314,$B317,I$6:I$314)</f>
        <v>7437405</v>
      </c>
      <c r="J317" s="45">
        <f>SUMIF($B$6:$B$314,$B317,J$6:J$314)</f>
        <v>34214</v>
      </c>
      <c r="K317" s="45">
        <f>SUMIF($B$6:$B$314,$B317,K$6:K$314)</f>
        <v>26436</v>
      </c>
      <c r="L317" s="45">
        <f>SUMIF($B$6:$B$314,$B317,L$6:L$314)</f>
        <v>326463</v>
      </c>
      <c r="M317" s="45">
        <f>SUMIF($B$6:$B$314,$B317,M$6:M$314)</f>
        <v>309664</v>
      </c>
      <c r="N317" s="45">
        <f>SUMIF($B$6:$B$314,$B317,N$6:N$314)</f>
        <v>7486486</v>
      </c>
      <c r="O317" s="45">
        <f>SUMIF($B$6:$B$314,$B317,O$6:O$314)</f>
        <v>34962</v>
      </c>
      <c r="P317" s="45">
        <f>SUMIF($B$6:$B$314,$B317,P$6:P$314)</f>
        <v>24163</v>
      </c>
      <c r="Q317" s="45">
        <f>SUMIF($B$6:$B$314,$B317,Q$6:Q$314)</f>
        <v>347282</v>
      </c>
      <c r="R317" s="45">
        <f>SUMIF($B$6:$B$314,$B317,R$6:R$314)</f>
        <v>325012</v>
      </c>
      <c r="S317" s="45">
        <f>SUMIF($B$6:$B$314,$B317,S$6:S$314)</f>
        <v>7542202</v>
      </c>
      <c r="T317" s="45">
        <f>SUMIF($B$6:$B$314,$B317,T$6:T$314)</f>
        <v>40774</v>
      </c>
      <c r="U317" s="45">
        <f>SUMIF($B$6:$B$314,$B317,U$6:U$314)</f>
        <v>22825</v>
      </c>
      <c r="V317" s="45">
        <f>SUMIF($B$6:$B$314,$B317,V$6:V$314)</f>
        <v>365917</v>
      </c>
      <c r="W317" s="45">
        <f>SUMIF($B$6:$B$314,$B317,W$6:W$314)</f>
        <v>343773</v>
      </c>
      <c r="X317" s="45">
        <f>SUMIF($B$6:$B$314,$B317,X$6:X$314)</f>
        <v>7598347</v>
      </c>
      <c r="Y317" s="45">
        <f>SUMIF($B$6:$B$314,$B317,Y$6:Y$314)</f>
        <v>46056</v>
      </c>
      <c r="Z317" s="45">
        <f>SUMIF($B$6:$B$314,$B317,Z$6:Z$314)</f>
        <v>22803</v>
      </c>
      <c r="AA317" s="45">
        <f>SUMIF($B$6:$B$314,$B317,AA$6:AA$314)</f>
        <v>364192</v>
      </c>
      <c r="AB317" s="45">
        <f>SUMIF($B$6:$B$314,$B317,AB$6:AB$314)</f>
        <v>341867</v>
      </c>
      <c r="AC317" s="45">
        <f>SUMIF($B$6:$B$314,$B317,AC$6:AC$314)</f>
        <v>7659076</v>
      </c>
      <c r="AD317" s="45">
        <f>SUMIF($B$6:$B$314,$B317,AD$6:AD$314)</f>
        <v>47966</v>
      </c>
      <c r="AE317" s="45">
        <f>SUMIF($B$6:$B$314,$B317,AE$6:AE$314)</f>
        <v>24358</v>
      </c>
      <c r="AF317" s="45">
        <f>SUMIF($B$6:$B$314,$B317,AF$6:AF$314)</f>
        <v>364367</v>
      </c>
      <c r="AG317" s="45">
        <f>SUMIF($B$6:$B$314,$B317,AG$6:AG$314)</f>
        <v>340816</v>
      </c>
      <c r="AH317" s="45">
        <f>SUMIF($B$6:$B$314,$B317,AH$6:AH$314)</f>
        <v>7709727</v>
      </c>
      <c r="AI317" s="45">
        <f>SUMIF($B$6:$B$314,$B317,AI$6:AI$314)</f>
        <v>41465</v>
      </c>
      <c r="AJ317" s="45">
        <f>SUMIF($B$6:$B$314,$B317,AJ$6:AJ$314)</f>
        <v>26233</v>
      </c>
      <c r="AK317" s="45">
        <f>SUMIF($B$6:$B$314,$B317,AK$6:AK$314)</f>
        <v>412080</v>
      </c>
      <c r="AL317" s="45">
        <f>SUMIF($B$6:$B$314,$B317,AL$6:AL$314)</f>
        <v>385594</v>
      </c>
      <c r="AM317" s="45">
        <f>SUMIF($B$6:$B$314,$B317,AM$6:AM$314)</f>
        <v>7763390</v>
      </c>
      <c r="AN317" s="45">
        <f>SUMIF($B$6:$B$314,$B317,AN$6:AN$314)</f>
        <v>47757</v>
      </c>
      <c r="AO317" s="45">
        <f>SUMIF($B$6:$B$314,$B317,AO$6:AO$314)</f>
        <v>30805</v>
      </c>
      <c r="AP317" s="45">
        <f>SUMIF($B$6:$B$314,$B317,AP$6:AP$314)</f>
        <v>417004</v>
      </c>
      <c r="AQ317" s="45">
        <f>SUMIF($B$6:$B$314,$B317,AQ$6:AQ$314)</f>
        <v>384804</v>
      </c>
      <c r="AR317" s="45">
        <f>SUMIF($B$6:$B$314,$B317,AR$6:AR$314)</f>
        <v>7816630</v>
      </c>
      <c r="AS317" s="45">
        <f>SUMIF($B$6:$B$314,$B317,AS$6:AS$314)</f>
        <v>42816</v>
      </c>
      <c r="AT317" s="45">
        <f>SUMIF($B$6:$B$314,$B317,AT$6:AT$314)</f>
        <v>28753</v>
      </c>
      <c r="AU317" s="45">
        <f>SUMIF($B$6:$B$314,$B317,AU$6:AU$314)</f>
        <v>429471</v>
      </c>
      <c r="AV317" s="45">
        <f>SUMIF($B$6:$B$314,$B317,AV$6:AV$314)</f>
        <v>395381</v>
      </c>
      <c r="AW317" s="45">
        <f>SUMIF($B$6:$B$314,$B317,AW$6:AW$314)</f>
        <v>7858364</v>
      </c>
      <c r="AX317" s="45">
        <f>SUMIF($B$6:$B$314,$B317,AX$6:AX$314)</f>
        <v>42180</v>
      </c>
      <c r="AY317" s="45">
        <f>SUMIF($B$6:$B$314,$B317,AY$6:AY$314)</f>
        <v>27568</v>
      </c>
      <c r="AZ317" s="45">
        <f>SUMIF($B$6:$B$314,$B317,AZ$6:AZ$314)</f>
        <v>370376</v>
      </c>
      <c r="BA317" s="45">
        <f>SUMIF($B$6:$B$314,$B317,BA$6:BA$314)</f>
        <v>339071</v>
      </c>
      <c r="BB317" s="45">
        <f>SUMIF($B$6:$B$314,$B317,BB$6:BB$314)</f>
        <v>0</v>
      </c>
      <c r="BC317" s="45">
        <f>SUMIF($B$6:$B$314,$B317,BC$6:BC$314)</f>
        <v>0</v>
      </c>
      <c r="BD317" s="45" t="e">
        <f>SUMIF($B$6:$B$314,$B317,BD$6:BD$314)</f>
        <v>#REF!</v>
      </c>
      <c r="BE317" s="45" t="e">
        <f>SUMIF($B$6:$B$314,$B317,BE$6:BE$314)</f>
        <v>#REF!</v>
      </c>
      <c r="BF317" s="45" t="e">
        <f>SUMIF($B$6:$B$314,$B317,BF$6:BF$314)</f>
        <v>#REF!</v>
      </c>
      <c r="BG317" s="45" t="e">
        <f>SUMIF($B$6:$B$314,$B317,BG$6:BG$314)</f>
        <v>#REF!</v>
      </c>
      <c r="BH317" s="45" t="e">
        <f>SUMIF($B$6:$B$314,$B317,BH$6:BH$314)</f>
        <v>#REF!</v>
      </c>
      <c r="BI317" s="45" t="e">
        <f>SUMIF($B$6:$B$314,$B317,BI$6:BI$314)</f>
        <v>#REF!</v>
      </c>
      <c r="BJ317" s="45" t="e">
        <f>SUMIF($B$6:$B$314,$B317,BJ$6:BJ$314)</f>
        <v>#REF!</v>
      </c>
      <c r="BK317" s="45" t="e">
        <f>SUMIF($B$6:$B$314,$B317,BK$6:BK$314)</f>
        <v>#REF!</v>
      </c>
      <c r="BL317" s="45" t="e">
        <f>SUMIF($B$6:$B$314,$B317,BL$6:BL$314)</f>
        <v>#REF!</v>
      </c>
      <c r="BM317" s="45" t="e">
        <f>SUMIF($B$6:$B$314,$B317,BM$6:BM$314)</f>
        <v>#REF!</v>
      </c>
      <c r="BN317" s="45" t="e">
        <f>SUMIF($B$6:$B$314,$B317,BN$6:BN$314)</f>
        <v>#REF!</v>
      </c>
      <c r="BO317" s="45" t="e">
        <f>SUMIF($B$6:$B$314,$B317,BO$6:BO$314)</f>
        <v>#REF!</v>
      </c>
      <c r="BP317" s="45" t="e">
        <f>SUMIF($B$6:$B$314,$B317,BP$6:BP$314)</f>
        <v>#REF!</v>
      </c>
      <c r="BQ317" s="45" t="e">
        <f>SUMIF($B$6:$B$314,$B317,BQ$6:BQ$314)</f>
        <v>#REF!</v>
      </c>
      <c r="BR317" s="45" t="e">
        <f>SUMIF($B$6:$B$314,$B317,BR$6:BR$314)</f>
        <v>#REF!</v>
      </c>
      <c r="BS317" s="45" t="e">
        <f>SUMIF($B$6:$B$314,$B317,BS$6:BS$314)</f>
        <v>#REF!</v>
      </c>
      <c r="BT317" s="45" t="e">
        <f>SUMIF($B$6:$B$314,$B317,BT$6:BT$314)</f>
        <v>#REF!</v>
      </c>
      <c r="BU317" s="45" t="e">
        <f>SUMIF($B$6:$B$314,$B317,BU$6:BU$314)</f>
        <v>#REF!</v>
      </c>
    </row>
    <row r="318" spans="1:73" x14ac:dyDescent="0.3">
      <c r="B318" t="s">
        <v>813</v>
      </c>
      <c r="D318" s="45">
        <f>SUMIF($B$6:$B$314,$B318,D$6:D$314)</f>
        <v>11042559</v>
      </c>
      <c r="E318" s="45">
        <f>SUMIF($B$6:$B$314,$B318,E$6:E$314)</f>
        <v>44611</v>
      </c>
      <c r="F318" s="45">
        <f>SUMIF($B$6:$B$314,$B318,F$6:F$314)</f>
        <v>29736</v>
      </c>
      <c r="G318" s="45">
        <f>SUMIF($B$6:$B$314,$B318,G$6:G$314)</f>
        <v>493340</v>
      </c>
      <c r="H318" s="45">
        <f>SUMIF($B$6:$B$314,$B318,H$6:H$314)</f>
        <v>449522</v>
      </c>
      <c r="I318" s="45">
        <f>SUMIF($B$6:$B$314,$B318,I$6:I$314)</f>
        <v>11100527</v>
      </c>
      <c r="J318" s="45">
        <f>SUMIF($B$6:$B$314,$B318,J$6:J$314)</f>
        <v>40766</v>
      </c>
      <c r="K318" s="45">
        <f>SUMIF($B$6:$B$314,$B318,K$6:K$314)</f>
        <v>28579</v>
      </c>
      <c r="L318" s="45">
        <f>SUMIF($B$6:$B$314,$B318,L$6:L$314)</f>
        <v>519493</v>
      </c>
      <c r="M318" s="45">
        <f>SUMIF($B$6:$B$314,$B318,M$6:M$314)</f>
        <v>479148</v>
      </c>
      <c r="N318" s="45">
        <f>SUMIF($B$6:$B$314,$B318,N$6:N$314)</f>
        <v>11160122</v>
      </c>
      <c r="O318" s="45">
        <f>SUMIF($B$6:$B$314,$B318,O$6:O$314)</f>
        <v>38600</v>
      </c>
      <c r="P318" s="45">
        <f>SUMIF($B$6:$B$314,$B318,P$6:P$314)</f>
        <v>27180</v>
      </c>
      <c r="Q318" s="45">
        <f>SUMIF($B$6:$B$314,$B318,Q$6:Q$314)</f>
        <v>518103</v>
      </c>
      <c r="R318" s="45">
        <f>SUMIF($B$6:$B$314,$B318,R$6:R$314)</f>
        <v>465063</v>
      </c>
      <c r="S318" s="45">
        <f>SUMIF($B$6:$B$314,$B318,S$6:S$314)</f>
        <v>11241149</v>
      </c>
      <c r="T318" s="45">
        <f>SUMIF($B$6:$B$314,$B318,T$6:T$314)</f>
        <v>44974</v>
      </c>
      <c r="U318" s="45">
        <f>SUMIF($B$6:$B$314,$B318,U$6:U$314)</f>
        <v>25211</v>
      </c>
      <c r="V318" s="45">
        <f>SUMIF($B$6:$B$314,$B318,V$6:V$314)</f>
        <v>551142</v>
      </c>
      <c r="W318" s="45">
        <f>SUMIF($B$6:$B$314,$B318,W$6:W$314)</f>
        <v>491337</v>
      </c>
      <c r="X318" s="45">
        <f>SUMIF($B$6:$B$314,$B318,X$6:X$314)</f>
        <v>11317669</v>
      </c>
      <c r="Y318" s="45">
        <f>SUMIF($B$6:$B$314,$B318,Y$6:Y$314)</f>
        <v>47505</v>
      </c>
      <c r="Z318" s="45">
        <f>SUMIF($B$6:$B$314,$B318,Z$6:Z$314)</f>
        <v>25272</v>
      </c>
      <c r="AA318" s="45">
        <f>SUMIF($B$6:$B$314,$B318,AA$6:AA$314)</f>
        <v>549647</v>
      </c>
      <c r="AB318" s="45">
        <f>SUMIF($B$6:$B$314,$B318,AB$6:AB$314)</f>
        <v>486351</v>
      </c>
      <c r="AC318" s="45">
        <f>SUMIF($B$6:$B$314,$B318,AC$6:AC$314)</f>
        <v>11401971</v>
      </c>
      <c r="AD318" s="45">
        <f>SUMIF($B$6:$B$314,$B318,AD$6:AD$314)</f>
        <v>47480</v>
      </c>
      <c r="AE318" s="45">
        <f>SUMIF($B$6:$B$314,$B318,AE$6:AE$314)</f>
        <v>26159</v>
      </c>
      <c r="AF318" s="45">
        <f>SUMIF($B$6:$B$314,$B318,AF$6:AF$314)</f>
        <v>549467</v>
      </c>
      <c r="AG318" s="45">
        <f>SUMIF($B$6:$B$314,$B318,AG$6:AG$314)</f>
        <v>480317</v>
      </c>
      <c r="AH318" s="45">
        <f>SUMIF($B$6:$B$314,$B318,AH$6:AH$314)</f>
        <v>11492265</v>
      </c>
      <c r="AI318" s="45">
        <f>SUMIF($B$6:$B$314,$B318,AI$6:AI$314)</f>
        <v>43614</v>
      </c>
      <c r="AJ318" s="45">
        <f>SUMIF($B$6:$B$314,$B318,AJ$6:AJ$314)</f>
        <v>28127</v>
      </c>
      <c r="AK318" s="45">
        <f>SUMIF($B$6:$B$314,$B318,AK$6:AK$314)</f>
        <v>623640</v>
      </c>
      <c r="AL318" s="45">
        <f>SUMIF($B$6:$B$314,$B318,AL$6:AL$314)</f>
        <v>537331</v>
      </c>
      <c r="AM318" s="45">
        <f>SUMIF($B$6:$B$314,$B318,AM$6:AM$314)</f>
        <v>11574936</v>
      </c>
      <c r="AN318" s="45">
        <f>SUMIF($B$6:$B$314,$B318,AN$6:AN$314)</f>
        <v>48153</v>
      </c>
      <c r="AO318" s="45">
        <f>SUMIF($B$6:$B$314,$B318,AO$6:AO$314)</f>
        <v>31363</v>
      </c>
      <c r="AP318" s="45">
        <f>SUMIF($B$6:$B$314,$B318,AP$6:AP$314)</f>
        <v>625604</v>
      </c>
      <c r="AQ318" s="45">
        <f>SUMIF($B$6:$B$314,$B318,AQ$6:AQ$314)</f>
        <v>537690</v>
      </c>
      <c r="AR318" s="45">
        <f>SUMIF($B$6:$B$314,$B318,AR$6:AR$314)</f>
        <v>11661541</v>
      </c>
      <c r="AS318" s="45">
        <f>SUMIF($B$6:$B$314,$B318,AS$6:AS$314)</f>
        <v>43363</v>
      </c>
      <c r="AT318" s="45">
        <f>SUMIF($B$6:$B$314,$B318,AT$6:AT$314)</f>
        <v>33229</v>
      </c>
      <c r="AU318" s="45">
        <f>SUMIF($B$6:$B$314,$B318,AU$6:AU$314)</f>
        <v>640558</v>
      </c>
      <c r="AV318" s="45">
        <f>SUMIF($B$6:$B$314,$B318,AV$6:AV$314)</f>
        <v>547353</v>
      </c>
      <c r="AW318" s="45">
        <f>SUMIF($B$6:$B$314,$B318,AW$6:AW$314)</f>
        <v>11741523</v>
      </c>
      <c r="AX318" s="45">
        <f>SUMIF($B$6:$B$314,$B318,AX$6:AX$314)</f>
        <v>41912</v>
      </c>
      <c r="AY318" s="45">
        <f>SUMIF($B$6:$B$314,$B318,AY$6:AY$314)</f>
        <v>27182</v>
      </c>
      <c r="AZ318" s="45">
        <f>SUMIF($B$6:$B$314,$B318,AZ$6:AZ$314)</f>
        <v>572065</v>
      </c>
      <c r="BA318" s="45">
        <f>SUMIF($B$6:$B$314,$B318,BA$6:BA$314)</f>
        <v>474574</v>
      </c>
      <c r="BB318" s="45">
        <f>SUMIF($B$6:$B$314,$B318,BB$6:BB$314)</f>
        <v>0</v>
      </c>
      <c r="BC318" s="45">
        <f>SUMIF($B$6:$B$314,$B318,BC$6:BC$314)</f>
        <v>0</v>
      </c>
      <c r="BD318" s="45" t="e">
        <f>SUMIF($B$6:$B$314,$B318,BD$6:BD$314)</f>
        <v>#REF!</v>
      </c>
      <c r="BE318" s="45" t="e">
        <f>SUMIF($B$6:$B$314,$B318,BE$6:BE$314)</f>
        <v>#REF!</v>
      </c>
      <c r="BF318" s="45" t="e">
        <f>SUMIF($B$6:$B$314,$B318,BF$6:BF$314)</f>
        <v>#REF!</v>
      </c>
      <c r="BG318" s="45" t="e">
        <f>SUMIF($B$6:$B$314,$B318,BG$6:BG$314)</f>
        <v>#REF!</v>
      </c>
      <c r="BH318" s="45" t="e">
        <f>SUMIF($B$6:$B$314,$B318,BH$6:BH$314)</f>
        <v>#REF!</v>
      </c>
      <c r="BI318" s="45" t="e">
        <f>SUMIF($B$6:$B$314,$B318,BI$6:BI$314)</f>
        <v>#REF!</v>
      </c>
      <c r="BJ318" s="45" t="e">
        <f>SUMIF($B$6:$B$314,$B318,BJ$6:BJ$314)</f>
        <v>#REF!</v>
      </c>
      <c r="BK318" s="45" t="e">
        <f>SUMIF($B$6:$B$314,$B318,BK$6:BK$314)</f>
        <v>#REF!</v>
      </c>
      <c r="BL318" s="45" t="e">
        <f>SUMIF($B$6:$B$314,$B318,BL$6:BL$314)</f>
        <v>#REF!</v>
      </c>
      <c r="BM318" s="45" t="e">
        <f>SUMIF($B$6:$B$314,$B318,BM$6:BM$314)</f>
        <v>#REF!</v>
      </c>
      <c r="BN318" s="45" t="e">
        <f>SUMIF($B$6:$B$314,$B318,BN$6:BN$314)</f>
        <v>#REF!</v>
      </c>
      <c r="BO318" s="45" t="e">
        <f>SUMIF($B$6:$B$314,$B318,BO$6:BO$314)</f>
        <v>#REF!</v>
      </c>
      <c r="BP318" s="45" t="e">
        <f>SUMIF($B$6:$B$314,$B318,BP$6:BP$314)</f>
        <v>#REF!</v>
      </c>
      <c r="BQ318" s="45" t="e">
        <f>SUMIF($B$6:$B$314,$B318,BQ$6:BQ$314)</f>
        <v>#REF!</v>
      </c>
      <c r="BR318" s="45" t="e">
        <f>SUMIF($B$6:$B$314,$B318,BR$6:BR$314)</f>
        <v>#REF!</v>
      </c>
      <c r="BS318" s="45" t="e">
        <f>SUMIF($B$6:$B$314,$B318,BS$6:BS$314)</f>
        <v>#REF!</v>
      </c>
      <c r="BT318" s="45" t="e">
        <f>SUMIF($B$6:$B$314,$B318,BT$6:BT$314)</f>
        <v>#REF!</v>
      </c>
      <c r="BU318" s="45" t="e">
        <f>SUMIF($B$6:$B$314,$B318,BU$6:BU$314)</f>
        <v>#REF!</v>
      </c>
    </row>
    <row r="319" spans="1:73" x14ac:dyDescent="0.3">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row>
    <row r="320" spans="1:73" x14ac:dyDescent="0.3">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row>
    <row r="321" spans="1:73" x14ac:dyDescent="0.3">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row>
    <row r="322" spans="1:73" x14ac:dyDescent="0.3">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row>
    <row r="323" spans="1:73" x14ac:dyDescent="0.3">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row>
    <row r="324" spans="1:73" x14ac:dyDescent="0.3">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row>
    <row r="325" spans="1:73" x14ac:dyDescent="0.3">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row>
    <row r="326" spans="1:73" x14ac:dyDescent="0.3">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row>
    <row r="327" spans="1:73" x14ac:dyDescent="0.3">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row>
    <row r="328" spans="1:73" x14ac:dyDescent="0.3">
      <c r="A328" t="s">
        <v>40</v>
      </c>
      <c r="B328" t="str">
        <f>VLOOKUP(A328,classifications!I$2:K$27,3,FALSE)</f>
        <v>Predominantly Rural</v>
      </c>
      <c r="D328" s="12">
        <f>VLOOKUP($A328,Sheet1!$B$5:$AZ$428,2,FALSE)</f>
        <v>622312</v>
      </c>
      <c r="E328" s="12">
        <f>VLOOKUP($A328,Sheet1!$B$5:$AZ$428,3,FALSE)</f>
        <v>7841</v>
      </c>
      <c r="F328" s="12">
        <f>VLOOKUP($A328,Sheet1!$B$5:$AZ$428,4,FALSE)</f>
        <v>4958</v>
      </c>
      <c r="G328" s="12">
        <f>VLOOKUP($A328,Sheet1!$B$5:$AZ$428,5,FALSE)</f>
        <v>29039</v>
      </c>
      <c r="H328" s="12">
        <f>VLOOKUP($A328,Sheet1!$B$5:$AZ$428,6,FALSE)</f>
        <v>28373</v>
      </c>
      <c r="I328" s="12">
        <f>VLOOKUP($A328,Sheet1!$B$5:$AZ$428,7,FALSE)</f>
        <v>625908</v>
      </c>
      <c r="J328" s="12">
        <f>VLOOKUP($A328,Sheet1!$B$5:$AZ$428,8,FALSE)</f>
        <v>7758</v>
      </c>
      <c r="K328" s="12">
        <f>VLOOKUP($A328,Sheet1!$B$5:$AZ$428,9,FALSE)</f>
        <v>7553</v>
      </c>
      <c r="L328" s="12" t="str">
        <f>VLOOKUP($A328,Sheet1!$B$5:$AZ$428,10,FALSE)</f>
        <v>:</v>
      </c>
      <c r="M328" s="12" t="str">
        <f>VLOOKUP($A328,Sheet1!$B$5:$AZ$428,11,FALSE)</f>
        <v>:</v>
      </c>
      <c r="N328" s="12">
        <f>VLOOKUP($A328,Sheet1!$B$5:$AZ$428,12,FALSE)</f>
        <v>628918</v>
      </c>
      <c r="O328" s="12">
        <f>VLOOKUP($A328,Sheet1!$B$5:$AZ$428,13,FALSE)</f>
        <v>6847</v>
      </c>
      <c r="P328" s="12">
        <f>VLOOKUP($A328,Sheet1!$B$5:$AZ$428,14,FALSE)</f>
        <v>5135</v>
      </c>
      <c r="Q328" s="12">
        <f>VLOOKUP($A328,Sheet1!$B$5:$AZ$428,15,FALSE)</f>
        <v>28677</v>
      </c>
      <c r="R328" s="12">
        <f>VLOOKUP($A328,Sheet1!$B$5:$AZ$428,16,FALSE)</f>
        <v>28351</v>
      </c>
      <c r="S328" s="12">
        <f>VLOOKUP($A328,Sheet1!$B$5:$AZ$428,17,FALSE)</f>
        <v>635186</v>
      </c>
      <c r="T328" s="12">
        <f>VLOOKUP($A328,Sheet1!$B$5:$AZ$428,18,FALSE)</f>
        <v>7421</v>
      </c>
      <c r="U328" s="12">
        <f>VLOOKUP($A328,Sheet1!$B$5:$AZ$428,19,FALSE)</f>
        <v>4691</v>
      </c>
      <c r="V328" s="12">
        <f>VLOOKUP($A328,Sheet1!$B$5:$AZ$428,20,FALSE)</f>
        <v>30185</v>
      </c>
      <c r="W328" s="12">
        <f>VLOOKUP($A328,Sheet1!$B$5:$AZ$428,21,FALSE)</f>
        <v>29450</v>
      </c>
      <c r="X328" s="12">
        <f>VLOOKUP($A328,Sheet1!$B$5:$AZ$428,22,FALSE)</f>
        <v>641524</v>
      </c>
      <c r="Y328" s="12">
        <f>VLOOKUP($A328,Sheet1!$B$5:$AZ$428,23,FALSE)</f>
        <v>7864</v>
      </c>
      <c r="Z328" s="12">
        <f>VLOOKUP($A328,Sheet1!$B$5:$AZ$428,24,FALSE)</f>
        <v>4355</v>
      </c>
      <c r="AA328" s="12">
        <f>VLOOKUP($A328,Sheet1!$B$5:$AZ$428,25,FALSE)</f>
        <v>30415</v>
      </c>
      <c r="AB328" s="12">
        <f>VLOOKUP($A328,Sheet1!$B$5:$AZ$428,26,FALSE)</f>
        <v>30164</v>
      </c>
      <c r="AC328" s="12">
        <f>VLOOKUP($A328,Sheet1!$B$5:$AZ$428,27,FALSE)</f>
        <v>644575</v>
      </c>
      <c r="AD328" s="12">
        <f>VLOOKUP($A328,Sheet1!$B$5:$AZ$428,28,FALSE)</f>
        <v>7749</v>
      </c>
      <c r="AE328" s="12">
        <f>VLOOKUP($A328,Sheet1!$B$5:$AZ$428,29,FALSE)</f>
        <v>5946</v>
      </c>
      <c r="AF328" s="12">
        <f>VLOOKUP($A328,Sheet1!$B$5:$AZ$428,30,FALSE)</f>
        <v>29586</v>
      </c>
      <c r="AG328" s="12">
        <f>VLOOKUP($A328,Sheet1!$B$5:$AZ$428,31,FALSE)</f>
        <v>30416</v>
      </c>
      <c r="AH328" s="12">
        <f>VLOOKUP($A328,Sheet1!$B$5:$AZ$428,32,FALSE)</f>
        <v>648237</v>
      </c>
      <c r="AI328" s="12">
        <f>VLOOKUP($A328,Sheet1!$B$5:$AZ$428,33,FALSE)</f>
        <v>7080</v>
      </c>
      <c r="AJ328" s="12">
        <f>VLOOKUP($A328,Sheet1!$B$5:$AZ$428,34,FALSE)</f>
        <v>5865</v>
      </c>
      <c r="AK328" s="12">
        <f>VLOOKUP($A328,Sheet1!$B$5:$AZ$428,35,FALSE)</f>
        <v>34819</v>
      </c>
      <c r="AL328" s="12">
        <f>VLOOKUP($A328,Sheet1!$B$5:$AZ$428,36,FALSE)</f>
        <v>34305</v>
      </c>
      <c r="AM328" s="12">
        <f>VLOOKUP($A328,Sheet1!$B$5:$AZ$428,37,FALSE)</f>
        <v>651482</v>
      </c>
      <c r="AN328" s="12">
        <f>VLOOKUP($A328,Sheet1!$B$5:$AZ$428,38,FALSE)</f>
        <v>8977</v>
      </c>
      <c r="AO328" s="12">
        <f>VLOOKUP($A328,Sheet1!$B$5:$AZ$428,39,FALSE)</f>
        <v>7440</v>
      </c>
      <c r="AP328" s="12">
        <f>VLOOKUP($A328,Sheet1!$B$5:$AZ$428,40,FALSE)</f>
        <v>35066</v>
      </c>
      <c r="AQ328" s="12">
        <f>VLOOKUP($A328,Sheet1!$B$5:$AZ$428,41,FALSE)</f>
        <v>34799</v>
      </c>
      <c r="AR328" s="12">
        <f>VLOOKUP($A328,Sheet1!$B$5:$AZ$428,42,FALSE)</f>
        <v>653537</v>
      </c>
      <c r="AS328" s="12">
        <f>VLOOKUP($A328,Sheet1!$B$5:$AZ$428,43,FALSE)</f>
        <v>8169</v>
      </c>
      <c r="AT328" s="12">
        <f>VLOOKUP($A328,Sheet1!$B$5:$AZ$428,44,FALSE)</f>
        <v>7709</v>
      </c>
      <c r="AU328" s="12">
        <f>VLOOKUP($A328,Sheet1!$B$5:$AZ$428,45,FALSE)</f>
        <v>35851</v>
      </c>
      <c r="AV328" s="12">
        <f>VLOOKUP($A328,Sheet1!$B$5:$AZ$428,46,FALSE)</f>
        <v>35766</v>
      </c>
      <c r="AW328" s="12">
        <f>VLOOKUP($A328,Sheet1!$B$5:$AZ$428,47,FALSE)</f>
        <v>657204</v>
      </c>
      <c r="AX328" s="12">
        <f>VLOOKUP($A328,Sheet1!$B$5:$AZ$428,48,FALSE)</f>
        <v>8663</v>
      </c>
      <c r="AY328" s="12">
        <f>VLOOKUP($A328,Sheet1!$B$5:$AZ$428,49,FALSE)</f>
        <v>6218</v>
      </c>
      <c r="AZ328" s="12">
        <f>VLOOKUP($A328,Sheet1!$B$5:$AZ$428,50,FALSE)</f>
        <v>32978</v>
      </c>
      <c r="BA328" s="12">
        <f>VLOOKUP($A328,Sheet1!$B$5:$AZ$428,51,FALSE)</f>
        <v>32071</v>
      </c>
      <c r="BB328" s="12">
        <f>VLOOKUP($A328,Sheet1!$B$5:$BB$428,BB$4,FALSE)</f>
        <v>0</v>
      </c>
      <c r="BC328" s="12">
        <f>VLOOKUP($A328,Sheet1!$B$5:$BB$428,BC$4,FALSE)</f>
        <v>0</v>
      </c>
      <c r="BD328" s="12" t="e">
        <f>VLOOKUP($A328,Sheet1!$B$5:$BB$428,BD$4,FALSE)</f>
        <v>#REF!</v>
      </c>
      <c r="BE328" s="12" t="e">
        <f>VLOOKUP($A328,Sheet1!$B$5:$BB$428,BE$4,FALSE)</f>
        <v>#REF!</v>
      </c>
      <c r="BF328" s="12" t="e">
        <f>VLOOKUP($A328,Sheet1!$B$5:$BB$428,BF$4,FALSE)</f>
        <v>#REF!</v>
      </c>
      <c r="BG328" s="12" t="e">
        <f>VLOOKUP($A328,Sheet1!$B$5:$BB$428,BG$4,FALSE)</f>
        <v>#REF!</v>
      </c>
      <c r="BH328" s="12" t="e">
        <f>VLOOKUP($A328,Sheet1!$B$5:$BB$428,BH$4,FALSE)</f>
        <v>#REF!</v>
      </c>
      <c r="BI328" s="12" t="e">
        <f>VLOOKUP($A328,Sheet1!$B$5:$BB$428,BI$4,FALSE)</f>
        <v>#REF!</v>
      </c>
      <c r="BJ328" s="12" t="e">
        <f>VLOOKUP($A328,Sheet1!$B$5:$BB$428,BJ$4,FALSE)</f>
        <v>#REF!</v>
      </c>
      <c r="BK328" s="12" t="e">
        <f>VLOOKUP($A328,Sheet1!$B$5:$BB$428,BK$4,FALSE)</f>
        <v>#REF!</v>
      </c>
      <c r="BL328" s="12" t="e">
        <f>VLOOKUP($A328,Sheet1!$B$5:$BB$428,BL$4,FALSE)</f>
        <v>#REF!</v>
      </c>
      <c r="BM328" s="12" t="e">
        <f>VLOOKUP($A328,Sheet1!$B$5:$BB$428,BM$4,FALSE)</f>
        <v>#REF!</v>
      </c>
      <c r="BN328" s="12" t="e">
        <f>VLOOKUP($A328,Sheet1!$B$5:$BB$428,BN$4,FALSE)</f>
        <v>#REF!</v>
      </c>
      <c r="BO328" s="12" t="e">
        <f>VLOOKUP($A328,Sheet1!$B$5:$BB$428,BO$4,FALSE)</f>
        <v>#REF!</v>
      </c>
      <c r="BP328" s="12" t="e">
        <f>VLOOKUP($A328,Sheet1!$B$5:$BB$428,BP$4,FALSE)</f>
        <v>#REF!</v>
      </c>
      <c r="BQ328" s="12" t="e">
        <f>VLOOKUP($A328,Sheet1!$B$5:BB$428,BQ$4,FALSE)</f>
        <v>#REF!</v>
      </c>
      <c r="BR328" s="12" t="e">
        <f>VLOOKUP($A328,Sheet1!$B$5:BB$428,BR$4,FALSE)</f>
        <v>#REF!</v>
      </c>
      <c r="BS328" s="12" t="e">
        <f>VLOOKUP($A328,Sheet1!$B$5:BB$428,BS$4,FALSE)</f>
        <v>#REF!</v>
      </c>
      <c r="BT328" s="12" t="e">
        <f>VLOOKUP($A328,Sheet1!$B$5:BB$428,BT$4,FALSE)</f>
        <v>#REF!</v>
      </c>
      <c r="BU328" s="12" t="e">
        <f>VLOOKUP($A328,Sheet1!$B$5:BB$428,BU$4,FALSE)</f>
        <v>#REF!</v>
      </c>
    </row>
    <row r="329" spans="1:73" x14ac:dyDescent="0.3">
      <c r="A329" t="s">
        <v>42</v>
      </c>
      <c r="B329" t="str">
        <f>VLOOKUP(A329,classifications!I$2:K$27,3,FALSE)</f>
        <v>Predominantly Rural</v>
      </c>
      <c r="D329" s="12">
        <f>VLOOKUP($A329,Sheet1!$B$5:$AZ$428,2,FALSE)</f>
        <v>499817</v>
      </c>
      <c r="E329" s="12">
        <f>VLOOKUP($A329,Sheet1!$B$5:$AZ$428,3,FALSE)</f>
        <v>1583</v>
      </c>
      <c r="F329" s="12">
        <f>VLOOKUP($A329,Sheet1!$B$5:$AZ$428,4,FALSE)</f>
        <v>1273</v>
      </c>
      <c r="G329" s="12">
        <f>VLOOKUP($A329,Sheet1!$B$5:$AZ$428,5,FALSE)</f>
        <v>11317</v>
      </c>
      <c r="H329" s="12">
        <f>VLOOKUP($A329,Sheet1!$B$5:$AZ$428,6,FALSE)</f>
        <v>11576</v>
      </c>
      <c r="I329" s="12">
        <f>VLOOKUP($A329,Sheet1!$B$5:$AZ$428,7,FALSE)</f>
        <v>499205</v>
      </c>
      <c r="J329" s="12">
        <f>VLOOKUP($A329,Sheet1!$B$5:$AZ$428,8,FALSE)</f>
        <v>1336</v>
      </c>
      <c r="K329" s="12">
        <f>VLOOKUP($A329,Sheet1!$B$5:$AZ$428,9,FALSE)</f>
        <v>1169</v>
      </c>
      <c r="L329" s="12" t="str">
        <f>VLOOKUP($A329,Sheet1!$B$5:$AZ$428,10,FALSE)</f>
        <v>:</v>
      </c>
      <c r="M329" s="12" t="str">
        <f>VLOOKUP($A329,Sheet1!$B$5:$AZ$428,11,FALSE)</f>
        <v>:</v>
      </c>
      <c r="N329" s="12">
        <f>VLOOKUP($A329,Sheet1!$B$5:$AZ$428,12,FALSE)</f>
        <v>498499</v>
      </c>
      <c r="O329" s="12">
        <f>VLOOKUP($A329,Sheet1!$B$5:$AZ$428,13,FALSE)</f>
        <v>1253</v>
      </c>
      <c r="P329" s="12">
        <f>VLOOKUP($A329,Sheet1!$B$5:$AZ$428,14,FALSE)</f>
        <v>1128</v>
      </c>
      <c r="Q329" s="12">
        <f>VLOOKUP($A329,Sheet1!$B$5:$AZ$428,15,FALSE)</f>
        <v>11426</v>
      </c>
      <c r="R329" s="12">
        <f>VLOOKUP($A329,Sheet1!$B$5:$AZ$428,16,FALSE)</f>
        <v>11579</v>
      </c>
      <c r="S329" s="12">
        <f>VLOOKUP($A329,Sheet1!$B$5:$AZ$428,17,FALSE)</f>
        <v>498376</v>
      </c>
      <c r="T329" s="12">
        <f>VLOOKUP($A329,Sheet1!$B$5:$AZ$428,18,FALSE)</f>
        <v>1378</v>
      </c>
      <c r="U329" s="12">
        <f>VLOOKUP($A329,Sheet1!$B$5:$AZ$428,19,FALSE)</f>
        <v>1358</v>
      </c>
      <c r="V329" s="12">
        <f>VLOOKUP($A329,Sheet1!$B$5:$AZ$428,20,FALSE)</f>
        <v>12212</v>
      </c>
      <c r="W329" s="12">
        <f>VLOOKUP($A329,Sheet1!$B$5:$AZ$428,21,FALSE)</f>
        <v>12028</v>
      </c>
      <c r="X329" s="12">
        <f>VLOOKUP($A329,Sheet1!$B$5:$AZ$428,22,FALSE)</f>
        <v>498581</v>
      </c>
      <c r="Y329" s="12">
        <f>VLOOKUP($A329,Sheet1!$B$5:$AZ$428,23,FALSE)</f>
        <v>1580</v>
      </c>
      <c r="Z329" s="12">
        <f>VLOOKUP($A329,Sheet1!$B$5:$AZ$428,24,FALSE)</f>
        <v>1238</v>
      </c>
      <c r="AA329" s="12">
        <f>VLOOKUP($A329,Sheet1!$B$5:$AZ$428,25,FALSE)</f>
        <v>12113</v>
      </c>
      <c r="AB329" s="12">
        <f>VLOOKUP($A329,Sheet1!$B$5:$AZ$428,26,FALSE)</f>
        <v>11463</v>
      </c>
      <c r="AC329" s="12">
        <f>VLOOKUP($A329,Sheet1!$B$5:$AZ$428,27,FALSE)</f>
        <v>498793</v>
      </c>
      <c r="AD329" s="12">
        <f>VLOOKUP($A329,Sheet1!$B$5:$AZ$428,28,FALSE)</f>
        <v>1592</v>
      </c>
      <c r="AE329" s="12">
        <f>VLOOKUP($A329,Sheet1!$B$5:$AZ$428,29,FALSE)</f>
        <v>1126</v>
      </c>
      <c r="AF329" s="12">
        <f>VLOOKUP($A329,Sheet1!$B$5:$AZ$428,30,FALSE)</f>
        <v>11882</v>
      </c>
      <c r="AG329" s="12">
        <f>VLOOKUP($A329,Sheet1!$B$5:$AZ$428,31,FALSE)</f>
        <v>11518</v>
      </c>
      <c r="AH329" s="12">
        <f>VLOOKUP($A329,Sheet1!$B$5:$AZ$428,32,FALSE)</f>
        <v>498375</v>
      </c>
      <c r="AI329" s="12">
        <f>VLOOKUP($A329,Sheet1!$B$5:$AZ$428,33,FALSE)</f>
        <v>1394</v>
      </c>
      <c r="AJ329" s="12">
        <f>VLOOKUP($A329,Sheet1!$B$5:$AZ$428,34,FALSE)</f>
        <v>1529</v>
      </c>
      <c r="AK329" s="12">
        <f>VLOOKUP($A329,Sheet1!$B$5:$AZ$428,35,FALSE)</f>
        <v>13285</v>
      </c>
      <c r="AL329" s="12">
        <f>VLOOKUP($A329,Sheet1!$B$5:$AZ$428,36,FALSE)</f>
        <v>12183</v>
      </c>
      <c r="AM329" s="12">
        <f>VLOOKUP($A329,Sheet1!$B$5:$AZ$428,37,FALSE)</f>
        <v>498888</v>
      </c>
      <c r="AN329" s="12">
        <f>VLOOKUP($A329,Sheet1!$B$5:$AZ$428,38,FALSE)</f>
        <v>1625</v>
      </c>
      <c r="AO329" s="12">
        <f>VLOOKUP($A329,Sheet1!$B$5:$AZ$428,39,FALSE)</f>
        <v>1465</v>
      </c>
      <c r="AP329" s="12">
        <f>VLOOKUP($A329,Sheet1!$B$5:$AZ$428,40,FALSE)</f>
        <v>13595</v>
      </c>
      <c r="AQ329" s="12">
        <f>VLOOKUP($A329,Sheet1!$B$5:$AZ$428,41,FALSE)</f>
        <v>11929</v>
      </c>
      <c r="AR329" s="12">
        <f>VLOOKUP($A329,Sheet1!$B$5:$AZ$428,42,FALSE)</f>
        <v>500012</v>
      </c>
      <c r="AS329" s="12">
        <f>VLOOKUP($A329,Sheet1!$B$5:$AZ$428,43,FALSE)</f>
        <v>1425</v>
      </c>
      <c r="AT329" s="12">
        <f>VLOOKUP($A329,Sheet1!$B$5:$AZ$428,44,FALSE)</f>
        <v>826</v>
      </c>
      <c r="AU329" s="12">
        <f>VLOOKUP($A329,Sheet1!$B$5:$AZ$428,45,FALSE)</f>
        <v>13783</v>
      </c>
      <c r="AV329" s="12">
        <f>VLOOKUP($A329,Sheet1!$B$5:$AZ$428,46,FALSE)</f>
        <v>12360</v>
      </c>
      <c r="AW329" s="12">
        <f>VLOOKUP($A329,Sheet1!$B$5:$AZ$428,47,FALSE)</f>
        <v>499781</v>
      </c>
      <c r="AX329" s="12">
        <f>VLOOKUP($A329,Sheet1!$B$5:$AZ$428,48,FALSE)</f>
        <v>1301</v>
      </c>
      <c r="AY329" s="12">
        <f>VLOOKUP($A329,Sheet1!$B$5:$AZ$428,49,FALSE)</f>
        <v>1040</v>
      </c>
      <c r="AZ329" s="12">
        <f>VLOOKUP($A329,Sheet1!$B$5:$AZ$428,50,FALSE)</f>
        <v>12302</v>
      </c>
      <c r="BA329" s="12">
        <f>VLOOKUP($A329,Sheet1!$B$5:$AZ$428,51,FALSE)</f>
        <v>10519</v>
      </c>
      <c r="BB329" s="12">
        <f>VLOOKUP($A329,Sheet1!$B$5:$BB$428,BB$4,FALSE)</f>
        <v>0</v>
      </c>
      <c r="BC329" s="12">
        <f>VLOOKUP($A329,Sheet1!$B$5:$BB$428,BC$4,FALSE)</f>
        <v>0</v>
      </c>
      <c r="BD329" s="12" t="e">
        <f>VLOOKUP($A329,Sheet1!$B$5:$BB$428,BD$4,FALSE)</f>
        <v>#REF!</v>
      </c>
      <c r="BE329" s="12" t="e">
        <f>VLOOKUP($A329,Sheet1!$B$5:$BB$428,BE$4,FALSE)</f>
        <v>#REF!</v>
      </c>
      <c r="BF329" s="12" t="e">
        <f>VLOOKUP($A329,Sheet1!$B$5:$BB$428,BF$4,FALSE)</f>
        <v>#REF!</v>
      </c>
      <c r="BG329" s="12" t="e">
        <f>VLOOKUP($A329,Sheet1!$B$5:$BB$428,BG$4,FALSE)</f>
        <v>#REF!</v>
      </c>
      <c r="BH329" s="12" t="e">
        <f>VLOOKUP($A329,Sheet1!$B$5:$BB$428,BH$4,FALSE)</f>
        <v>#REF!</v>
      </c>
      <c r="BI329" s="12" t="e">
        <f>VLOOKUP($A329,Sheet1!$B$5:$BB$428,BI$4,FALSE)</f>
        <v>#REF!</v>
      </c>
      <c r="BJ329" s="12" t="e">
        <f>VLOOKUP($A329,Sheet1!$B$5:$BB$428,BJ$4,FALSE)</f>
        <v>#REF!</v>
      </c>
      <c r="BK329" s="12" t="e">
        <f>VLOOKUP($A329,Sheet1!$B$5:$BB$428,BK$4,FALSE)</f>
        <v>#REF!</v>
      </c>
      <c r="BL329" s="12" t="e">
        <f>VLOOKUP($A329,Sheet1!$B$5:$BB$428,BL$4,FALSE)</f>
        <v>#REF!</v>
      </c>
      <c r="BM329" s="12" t="e">
        <f>VLOOKUP($A329,Sheet1!$B$5:$BB$428,BM$4,FALSE)</f>
        <v>#REF!</v>
      </c>
      <c r="BN329" s="12" t="e">
        <f>VLOOKUP($A329,Sheet1!$B$5:$BB$428,BN$4,FALSE)</f>
        <v>#REF!</v>
      </c>
      <c r="BO329" s="12" t="e">
        <f>VLOOKUP($A329,Sheet1!$B$5:$BB$428,BO$4,FALSE)</f>
        <v>#REF!</v>
      </c>
      <c r="BP329" s="12" t="e">
        <f>VLOOKUP($A329,Sheet1!$B$5:$BB$428,BP$4,FALSE)</f>
        <v>#REF!</v>
      </c>
      <c r="BQ329" s="12" t="e">
        <f>VLOOKUP($A329,Sheet1!$B$5:BB$428,BQ$4,FALSE)</f>
        <v>#REF!</v>
      </c>
      <c r="BR329" s="12" t="e">
        <f>VLOOKUP($A329,Sheet1!$B$5:BB$428,BR$4,FALSE)</f>
        <v>#REF!</v>
      </c>
      <c r="BS329" s="12" t="e">
        <f>VLOOKUP($A329,Sheet1!$B$5:BB$428,BS$4,FALSE)</f>
        <v>#REF!</v>
      </c>
      <c r="BT329" s="12" t="e">
        <f>VLOOKUP($A329,Sheet1!$B$5:BB$428,BT$4,FALSE)</f>
        <v>#REF!</v>
      </c>
      <c r="BU329" s="12" t="e">
        <f>VLOOKUP($A329,Sheet1!$B$5:BB$428,BU$4,FALSE)</f>
        <v>#REF!</v>
      </c>
    </row>
    <row r="330" spans="1:73" x14ac:dyDescent="0.3">
      <c r="A330" t="s">
        <v>44</v>
      </c>
      <c r="B330" t="str">
        <f>VLOOKUP(A330,classifications!I$2:K$27,3,FALSE)</f>
        <v>Urban with Significant Rural</v>
      </c>
      <c r="D330" s="12">
        <f>VLOOKUP($A330,Sheet1!$B$5:$AZ$428,2,FALSE)</f>
        <v>770688</v>
      </c>
      <c r="E330" s="12">
        <f>VLOOKUP($A330,Sheet1!$B$5:$AZ$428,3,FALSE)</f>
        <v>1609</v>
      </c>
      <c r="F330" s="12">
        <f>VLOOKUP($A330,Sheet1!$B$5:$AZ$428,4,FALSE)</f>
        <v>1347</v>
      </c>
      <c r="G330" s="12">
        <f>VLOOKUP($A330,Sheet1!$B$5:$AZ$428,5,FALSE)</f>
        <v>23940</v>
      </c>
      <c r="H330" s="12">
        <f>VLOOKUP($A330,Sheet1!$B$5:$AZ$428,6,FALSE)</f>
        <v>22354</v>
      </c>
      <c r="I330" s="12">
        <f>VLOOKUP($A330,Sheet1!$B$5:$AZ$428,7,FALSE)</f>
        <v>773726</v>
      </c>
      <c r="J330" s="12">
        <f>VLOOKUP($A330,Sheet1!$B$5:$AZ$428,8,FALSE)</f>
        <v>1230</v>
      </c>
      <c r="K330" s="12">
        <f>VLOOKUP($A330,Sheet1!$B$5:$AZ$428,9,FALSE)</f>
        <v>1004</v>
      </c>
      <c r="L330" s="12" t="str">
        <f>VLOOKUP($A330,Sheet1!$B$5:$AZ$428,10,FALSE)</f>
        <v>:</v>
      </c>
      <c r="M330" s="12" t="str">
        <f>VLOOKUP($A330,Sheet1!$B$5:$AZ$428,11,FALSE)</f>
        <v>:</v>
      </c>
      <c r="N330" s="12">
        <f>VLOOKUP($A330,Sheet1!$B$5:$AZ$428,12,FALSE)</f>
        <v>776639</v>
      </c>
      <c r="O330" s="12">
        <f>VLOOKUP($A330,Sheet1!$B$5:$AZ$428,13,FALSE)</f>
        <v>1305</v>
      </c>
      <c r="P330" s="12">
        <f>VLOOKUP($A330,Sheet1!$B$5:$AZ$428,14,FALSE)</f>
        <v>950</v>
      </c>
      <c r="Q330" s="12">
        <f>VLOOKUP($A330,Sheet1!$B$5:$AZ$428,15,FALSE)</f>
        <v>24601</v>
      </c>
      <c r="R330" s="12">
        <f>VLOOKUP($A330,Sheet1!$B$5:$AZ$428,16,FALSE)</f>
        <v>22533</v>
      </c>
      <c r="S330" s="12">
        <f>VLOOKUP($A330,Sheet1!$B$5:$AZ$428,17,FALSE)</f>
        <v>780382</v>
      </c>
      <c r="T330" s="12">
        <f>VLOOKUP($A330,Sheet1!$B$5:$AZ$428,18,FALSE)</f>
        <v>1484</v>
      </c>
      <c r="U330" s="12">
        <f>VLOOKUP($A330,Sheet1!$B$5:$AZ$428,19,FALSE)</f>
        <v>656</v>
      </c>
      <c r="V330" s="12">
        <f>VLOOKUP($A330,Sheet1!$B$5:$AZ$428,20,FALSE)</f>
        <v>26516</v>
      </c>
      <c r="W330" s="12">
        <f>VLOOKUP($A330,Sheet1!$B$5:$AZ$428,21,FALSE)</f>
        <v>24011</v>
      </c>
      <c r="X330" s="12">
        <f>VLOOKUP($A330,Sheet1!$B$5:$AZ$428,22,FALSE)</f>
        <v>783082</v>
      </c>
      <c r="Y330" s="12">
        <f>VLOOKUP($A330,Sheet1!$B$5:$AZ$428,23,FALSE)</f>
        <v>1597</v>
      </c>
      <c r="Z330" s="12">
        <f>VLOOKUP($A330,Sheet1!$B$5:$AZ$428,24,FALSE)</f>
        <v>740</v>
      </c>
      <c r="AA330" s="12">
        <f>VLOOKUP($A330,Sheet1!$B$5:$AZ$428,25,FALSE)</f>
        <v>26076</v>
      </c>
      <c r="AB330" s="12">
        <f>VLOOKUP($A330,Sheet1!$B$5:$AZ$428,26,FALSE)</f>
        <v>23554</v>
      </c>
      <c r="AC330" s="12">
        <f>VLOOKUP($A330,Sheet1!$B$5:$AZ$428,27,FALSE)</f>
        <v>786734</v>
      </c>
      <c r="AD330" s="12">
        <f>VLOOKUP($A330,Sheet1!$B$5:$AZ$428,28,FALSE)</f>
        <v>1610</v>
      </c>
      <c r="AE330" s="12">
        <f>VLOOKUP($A330,Sheet1!$B$5:$AZ$428,29,FALSE)</f>
        <v>822</v>
      </c>
      <c r="AF330" s="12">
        <f>VLOOKUP($A330,Sheet1!$B$5:$AZ$428,30,FALSE)</f>
        <v>26055</v>
      </c>
      <c r="AG330" s="12">
        <f>VLOOKUP($A330,Sheet1!$B$5:$AZ$428,31,FALSE)</f>
        <v>23157</v>
      </c>
      <c r="AH330" s="12">
        <f>VLOOKUP($A330,Sheet1!$B$5:$AZ$428,32,FALSE)</f>
        <v>791966</v>
      </c>
      <c r="AI330" s="12">
        <f>VLOOKUP($A330,Sheet1!$B$5:$AZ$428,33,FALSE)</f>
        <v>1508</v>
      </c>
      <c r="AJ330" s="12">
        <f>VLOOKUP($A330,Sheet1!$B$5:$AZ$428,34,FALSE)</f>
        <v>798</v>
      </c>
      <c r="AK330" s="12">
        <f>VLOOKUP($A330,Sheet1!$B$5:$AZ$428,35,FALSE)</f>
        <v>32239</v>
      </c>
      <c r="AL330" s="12">
        <f>VLOOKUP($A330,Sheet1!$B$5:$AZ$428,36,FALSE)</f>
        <v>27182</v>
      </c>
      <c r="AM330" s="12">
        <f>VLOOKUP($A330,Sheet1!$B$5:$AZ$428,37,FALSE)</f>
        <v>796142</v>
      </c>
      <c r="AN330" s="12">
        <f>VLOOKUP($A330,Sheet1!$B$5:$AZ$428,38,FALSE)</f>
        <v>1475</v>
      </c>
      <c r="AO330" s="12">
        <f>VLOOKUP($A330,Sheet1!$B$5:$AZ$428,39,FALSE)</f>
        <v>1423</v>
      </c>
      <c r="AP330" s="12">
        <f>VLOOKUP($A330,Sheet1!$B$5:$AZ$428,40,FALSE)</f>
        <v>32438</v>
      </c>
      <c r="AQ330" s="12">
        <f>VLOOKUP($A330,Sheet1!$B$5:$AZ$428,41,FALSE)</f>
        <v>27472</v>
      </c>
      <c r="AR330" s="12">
        <f>VLOOKUP($A330,Sheet1!$B$5:$AZ$428,42,FALSE)</f>
        <v>802694</v>
      </c>
      <c r="AS330" s="12">
        <f>VLOOKUP($A330,Sheet1!$B$5:$AZ$428,43,FALSE)</f>
        <v>1426</v>
      </c>
      <c r="AT330" s="12">
        <f>VLOOKUP($A330,Sheet1!$B$5:$AZ$428,44,FALSE)</f>
        <v>899</v>
      </c>
      <c r="AU330" s="12">
        <f>VLOOKUP($A330,Sheet1!$B$5:$AZ$428,45,FALSE)</f>
        <v>34771</v>
      </c>
      <c r="AV330" s="12">
        <f>VLOOKUP($A330,Sheet1!$B$5:$AZ$428,46,FALSE)</f>
        <v>27891</v>
      </c>
      <c r="AW330" s="12">
        <f>VLOOKUP($A330,Sheet1!$B$5:$AZ$428,47,FALSE)</f>
        <v>807183</v>
      </c>
      <c r="AX330" s="12">
        <f>VLOOKUP($A330,Sheet1!$B$5:$AZ$428,48,FALSE)</f>
        <v>1293</v>
      </c>
      <c r="AY330" s="12">
        <f>VLOOKUP($A330,Sheet1!$B$5:$AZ$428,49,FALSE)</f>
        <v>557</v>
      </c>
      <c r="AZ330" s="12">
        <f>VLOOKUP($A330,Sheet1!$B$5:$AZ$428,50,FALSE)</f>
        <v>30581</v>
      </c>
      <c r="BA330" s="12">
        <f>VLOOKUP($A330,Sheet1!$B$5:$AZ$428,51,FALSE)</f>
        <v>24950</v>
      </c>
      <c r="BB330" s="12">
        <f>VLOOKUP($A330,Sheet1!$B$5:$BB$428,BB$4,FALSE)</f>
        <v>0</v>
      </c>
      <c r="BC330" s="12">
        <f>VLOOKUP($A330,Sheet1!$B$5:$BB$428,BC$4,FALSE)</f>
        <v>0</v>
      </c>
      <c r="BD330" s="12" t="e">
        <f>VLOOKUP($A330,Sheet1!$B$5:$BB$428,BD$4,FALSE)</f>
        <v>#REF!</v>
      </c>
      <c r="BE330" s="12" t="e">
        <f>VLOOKUP($A330,Sheet1!$B$5:$BB$428,BE$4,FALSE)</f>
        <v>#REF!</v>
      </c>
      <c r="BF330" s="12" t="e">
        <f>VLOOKUP($A330,Sheet1!$B$5:$BB$428,BF$4,FALSE)</f>
        <v>#REF!</v>
      </c>
      <c r="BG330" s="12" t="e">
        <f>VLOOKUP($A330,Sheet1!$B$5:$BB$428,BG$4,FALSE)</f>
        <v>#REF!</v>
      </c>
      <c r="BH330" s="12" t="e">
        <f>VLOOKUP($A330,Sheet1!$B$5:$BB$428,BH$4,FALSE)</f>
        <v>#REF!</v>
      </c>
      <c r="BI330" s="12" t="e">
        <f>VLOOKUP($A330,Sheet1!$B$5:$BB$428,BI$4,FALSE)</f>
        <v>#REF!</v>
      </c>
      <c r="BJ330" s="12" t="e">
        <f>VLOOKUP($A330,Sheet1!$B$5:$BB$428,BJ$4,FALSE)</f>
        <v>#REF!</v>
      </c>
      <c r="BK330" s="12" t="e">
        <f>VLOOKUP($A330,Sheet1!$B$5:$BB$428,BK$4,FALSE)</f>
        <v>#REF!</v>
      </c>
      <c r="BL330" s="12" t="e">
        <f>VLOOKUP($A330,Sheet1!$B$5:$BB$428,BL$4,FALSE)</f>
        <v>#REF!</v>
      </c>
      <c r="BM330" s="12" t="e">
        <f>VLOOKUP($A330,Sheet1!$B$5:$BB$428,BM$4,FALSE)</f>
        <v>#REF!</v>
      </c>
      <c r="BN330" s="12" t="e">
        <f>VLOOKUP($A330,Sheet1!$B$5:$BB$428,BN$4,FALSE)</f>
        <v>#REF!</v>
      </c>
      <c r="BO330" s="12" t="e">
        <f>VLOOKUP($A330,Sheet1!$B$5:$BB$428,BO$4,FALSE)</f>
        <v>#REF!</v>
      </c>
      <c r="BP330" s="12" t="e">
        <f>VLOOKUP($A330,Sheet1!$B$5:$BB$428,BP$4,FALSE)</f>
        <v>#REF!</v>
      </c>
      <c r="BQ330" s="12" t="e">
        <f>VLOOKUP($A330,Sheet1!$B$5:BB$428,BQ$4,FALSE)</f>
        <v>#REF!</v>
      </c>
      <c r="BR330" s="12" t="e">
        <f>VLOOKUP($A330,Sheet1!$B$5:BB$428,BR$4,FALSE)</f>
        <v>#REF!</v>
      </c>
      <c r="BS330" s="12" t="e">
        <f>VLOOKUP($A330,Sheet1!$B$5:BB$428,BS$4,FALSE)</f>
        <v>#REF!</v>
      </c>
      <c r="BT330" s="12" t="e">
        <f>VLOOKUP($A330,Sheet1!$B$5:BB$428,BT$4,FALSE)</f>
        <v>#REF!</v>
      </c>
      <c r="BU330" s="12" t="e">
        <f>VLOOKUP($A330,Sheet1!$B$5:BB$428,BU$4,FALSE)</f>
        <v>#REF!</v>
      </c>
    </row>
    <row r="331" spans="1:73" x14ac:dyDescent="0.3">
      <c r="A331" t="s">
        <v>46</v>
      </c>
      <c r="B331" t="str">
        <f>VLOOKUP(A331,classifications!I$2:K$27,3,FALSE)</f>
        <v>Predominantly Rural</v>
      </c>
      <c r="D331" s="12">
        <f>VLOOKUP($A331,Sheet1!$B$5:$AZ$428,2,FALSE)</f>
        <v>747709</v>
      </c>
      <c r="E331" s="12">
        <f>VLOOKUP($A331,Sheet1!$B$5:$AZ$428,3,FALSE)</f>
        <v>4690</v>
      </c>
      <c r="F331" s="12">
        <f>VLOOKUP($A331,Sheet1!$B$5:$AZ$428,4,FALSE)</f>
        <v>2782</v>
      </c>
      <c r="G331" s="12">
        <f>VLOOKUP($A331,Sheet1!$B$5:$AZ$428,5,FALSE)</f>
        <v>30288</v>
      </c>
      <c r="H331" s="12">
        <f>VLOOKUP($A331,Sheet1!$B$5:$AZ$428,6,FALSE)</f>
        <v>26964</v>
      </c>
      <c r="I331" s="12">
        <f>VLOOKUP($A331,Sheet1!$B$5:$AZ$428,7,FALSE)</f>
        <v>753102</v>
      </c>
      <c r="J331" s="12">
        <f>VLOOKUP($A331,Sheet1!$B$5:$AZ$428,8,FALSE)</f>
        <v>3803</v>
      </c>
      <c r="K331" s="12">
        <f>VLOOKUP($A331,Sheet1!$B$5:$AZ$428,9,FALSE)</f>
        <v>1990</v>
      </c>
      <c r="L331" s="12" t="str">
        <f>VLOOKUP($A331,Sheet1!$B$5:$AZ$428,10,FALSE)</f>
        <v>:</v>
      </c>
      <c r="M331" s="12" t="str">
        <f>VLOOKUP($A331,Sheet1!$B$5:$AZ$428,11,FALSE)</f>
        <v>:</v>
      </c>
      <c r="N331" s="12">
        <f>VLOOKUP($A331,Sheet1!$B$5:$AZ$428,12,FALSE)</f>
        <v>757930</v>
      </c>
      <c r="O331" s="12">
        <f>VLOOKUP($A331,Sheet1!$B$5:$AZ$428,13,FALSE)</f>
        <v>3992</v>
      </c>
      <c r="P331" s="12">
        <f>VLOOKUP($A331,Sheet1!$B$5:$AZ$428,14,FALSE)</f>
        <v>2070</v>
      </c>
      <c r="Q331" s="12">
        <f>VLOOKUP($A331,Sheet1!$B$5:$AZ$428,15,FALSE)</f>
        <v>30225</v>
      </c>
      <c r="R331" s="12">
        <f>VLOOKUP($A331,Sheet1!$B$5:$AZ$428,16,FALSE)</f>
        <v>26446</v>
      </c>
      <c r="S331" s="12">
        <f>VLOOKUP($A331,Sheet1!$B$5:$AZ$428,17,FALSE)</f>
        <v>764702</v>
      </c>
      <c r="T331" s="12">
        <f>VLOOKUP($A331,Sheet1!$B$5:$AZ$428,18,FALSE)</f>
        <v>4360</v>
      </c>
      <c r="U331" s="12">
        <f>VLOOKUP($A331,Sheet1!$B$5:$AZ$428,19,FALSE)</f>
        <v>2337</v>
      </c>
      <c r="V331" s="12">
        <f>VLOOKUP($A331,Sheet1!$B$5:$AZ$428,20,FALSE)</f>
        <v>33270</v>
      </c>
      <c r="W331" s="12">
        <f>VLOOKUP($A331,Sheet1!$B$5:$AZ$428,21,FALSE)</f>
        <v>27861</v>
      </c>
      <c r="X331" s="12">
        <f>VLOOKUP($A331,Sheet1!$B$5:$AZ$428,22,FALSE)</f>
        <v>772406</v>
      </c>
      <c r="Y331" s="12">
        <f>VLOOKUP($A331,Sheet1!$B$5:$AZ$428,23,FALSE)</f>
        <v>4582</v>
      </c>
      <c r="Z331" s="12">
        <f>VLOOKUP($A331,Sheet1!$B$5:$AZ$428,24,FALSE)</f>
        <v>2097</v>
      </c>
      <c r="AA331" s="12">
        <f>VLOOKUP($A331,Sheet1!$B$5:$AZ$428,25,FALSE)</f>
        <v>33745</v>
      </c>
      <c r="AB331" s="12">
        <f>VLOOKUP($A331,Sheet1!$B$5:$AZ$428,26,FALSE)</f>
        <v>26776</v>
      </c>
      <c r="AC331" s="12">
        <f>VLOOKUP($A331,Sheet1!$B$5:$AZ$428,27,FALSE)</f>
        <v>778831</v>
      </c>
      <c r="AD331" s="12">
        <f>VLOOKUP($A331,Sheet1!$B$5:$AZ$428,28,FALSE)</f>
        <v>4474</v>
      </c>
      <c r="AE331" s="12">
        <f>VLOOKUP($A331,Sheet1!$B$5:$AZ$428,29,FALSE)</f>
        <v>2901</v>
      </c>
      <c r="AF331" s="12">
        <f>VLOOKUP($A331,Sheet1!$B$5:$AZ$428,30,FALSE)</f>
        <v>33399</v>
      </c>
      <c r="AG331" s="12">
        <f>VLOOKUP($A331,Sheet1!$B$5:$AZ$428,31,FALSE)</f>
        <v>26958</v>
      </c>
      <c r="AH331" s="12">
        <f>VLOOKUP($A331,Sheet1!$B$5:$AZ$428,32,FALSE)</f>
        <v>787171</v>
      </c>
      <c r="AI331" s="12">
        <f>VLOOKUP($A331,Sheet1!$B$5:$AZ$428,33,FALSE)</f>
        <v>4019</v>
      </c>
      <c r="AJ331" s="12">
        <f>VLOOKUP($A331,Sheet1!$B$5:$AZ$428,34,FALSE)</f>
        <v>2673</v>
      </c>
      <c r="AK331" s="12">
        <f>VLOOKUP($A331,Sheet1!$B$5:$AZ$428,35,FALSE)</f>
        <v>39717</v>
      </c>
      <c r="AL331" s="12">
        <f>VLOOKUP($A331,Sheet1!$B$5:$AZ$428,36,FALSE)</f>
        <v>30779</v>
      </c>
      <c r="AM331" s="12">
        <f>VLOOKUP($A331,Sheet1!$B$5:$AZ$428,37,FALSE)</f>
        <v>795286</v>
      </c>
      <c r="AN331" s="12">
        <f>VLOOKUP($A331,Sheet1!$B$5:$AZ$428,38,FALSE)</f>
        <v>4641</v>
      </c>
      <c r="AO331" s="12">
        <f>VLOOKUP($A331,Sheet1!$B$5:$AZ$428,39,FALSE)</f>
        <v>2183</v>
      </c>
      <c r="AP331" s="12">
        <f>VLOOKUP($A331,Sheet1!$B$5:$AZ$428,40,FALSE)</f>
        <v>39583</v>
      </c>
      <c r="AQ331" s="12">
        <f>VLOOKUP($A331,Sheet1!$B$5:$AZ$428,41,FALSE)</f>
        <v>31495</v>
      </c>
      <c r="AR331" s="12">
        <f>VLOOKUP($A331,Sheet1!$B$5:$AZ$428,42,FALSE)</f>
        <v>802375</v>
      </c>
      <c r="AS331" s="12">
        <f>VLOOKUP($A331,Sheet1!$B$5:$AZ$428,43,FALSE)</f>
        <v>4459</v>
      </c>
      <c r="AT331" s="12">
        <f>VLOOKUP($A331,Sheet1!$B$5:$AZ$428,44,FALSE)</f>
        <v>3435</v>
      </c>
      <c r="AU331" s="12">
        <f>VLOOKUP($A331,Sheet1!$B$5:$AZ$428,45,FALSE)</f>
        <v>40372</v>
      </c>
      <c r="AV331" s="12">
        <f>VLOOKUP($A331,Sheet1!$B$5:$AZ$428,46,FALSE)</f>
        <v>32365</v>
      </c>
      <c r="AW331" s="12">
        <f>VLOOKUP($A331,Sheet1!$B$5:$AZ$428,47,FALSE)</f>
        <v>810716</v>
      </c>
      <c r="AX331" s="12">
        <f>VLOOKUP($A331,Sheet1!$B$5:$AZ$428,48,FALSE)</f>
        <v>4845</v>
      </c>
      <c r="AY331" s="12">
        <f>VLOOKUP($A331,Sheet1!$B$5:$AZ$428,49,FALSE)</f>
        <v>2480</v>
      </c>
      <c r="AZ331" s="12">
        <f>VLOOKUP($A331,Sheet1!$B$5:$AZ$428,50,FALSE)</f>
        <v>37067</v>
      </c>
      <c r="BA331" s="12">
        <f>VLOOKUP($A331,Sheet1!$B$5:$AZ$428,51,FALSE)</f>
        <v>28546</v>
      </c>
      <c r="BB331" s="12">
        <f>VLOOKUP($A331,Sheet1!$B$5:$BB$428,BB$4,FALSE)</f>
        <v>0</v>
      </c>
      <c r="BC331" s="12">
        <f>VLOOKUP($A331,Sheet1!$B$5:$BB$428,BC$4,FALSE)</f>
        <v>0</v>
      </c>
      <c r="BD331" s="12" t="e">
        <f>VLOOKUP($A331,Sheet1!$B$5:$BB$428,BD$4,FALSE)</f>
        <v>#REF!</v>
      </c>
      <c r="BE331" s="12" t="e">
        <f>VLOOKUP($A331,Sheet1!$B$5:$BB$428,BE$4,FALSE)</f>
        <v>#REF!</v>
      </c>
      <c r="BF331" s="12" t="e">
        <f>VLOOKUP($A331,Sheet1!$B$5:$BB$428,BF$4,FALSE)</f>
        <v>#REF!</v>
      </c>
      <c r="BG331" s="12" t="e">
        <f>VLOOKUP($A331,Sheet1!$B$5:$BB$428,BG$4,FALSE)</f>
        <v>#REF!</v>
      </c>
      <c r="BH331" s="12" t="e">
        <f>VLOOKUP($A331,Sheet1!$B$5:$BB$428,BH$4,FALSE)</f>
        <v>#REF!</v>
      </c>
      <c r="BI331" s="12" t="e">
        <f>VLOOKUP($A331,Sheet1!$B$5:$BB$428,BI$4,FALSE)</f>
        <v>#REF!</v>
      </c>
      <c r="BJ331" s="12" t="e">
        <f>VLOOKUP($A331,Sheet1!$B$5:$BB$428,BJ$4,FALSE)</f>
        <v>#REF!</v>
      </c>
      <c r="BK331" s="12" t="e">
        <f>VLOOKUP($A331,Sheet1!$B$5:$BB$428,BK$4,FALSE)</f>
        <v>#REF!</v>
      </c>
      <c r="BL331" s="12" t="e">
        <f>VLOOKUP($A331,Sheet1!$B$5:$BB$428,BL$4,FALSE)</f>
        <v>#REF!</v>
      </c>
      <c r="BM331" s="12" t="e">
        <f>VLOOKUP($A331,Sheet1!$B$5:$BB$428,BM$4,FALSE)</f>
        <v>#REF!</v>
      </c>
      <c r="BN331" s="12" t="e">
        <f>VLOOKUP($A331,Sheet1!$B$5:$BB$428,BN$4,FALSE)</f>
        <v>#REF!</v>
      </c>
      <c r="BO331" s="12" t="e">
        <f>VLOOKUP($A331,Sheet1!$B$5:$BB$428,BO$4,FALSE)</f>
        <v>#REF!</v>
      </c>
      <c r="BP331" s="12" t="e">
        <f>VLOOKUP($A331,Sheet1!$B$5:$BB$428,BP$4,FALSE)</f>
        <v>#REF!</v>
      </c>
      <c r="BQ331" s="12" t="e">
        <f>VLOOKUP($A331,Sheet1!$B$5:BB$428,BQ$4,FALSE)</f>
        <v>#REF!</v>
      </c>
      <c r="BR331" s="12" t="e">
        <f>VLOOKUP($A331,Sheet1!$B$5:BB$428,BR$4,FALSE)</f>
        <v>#REF!</v>
      </c>
      <c r="BS331" s="12" t="e">
        <f>VLOOKUP($A331,Sheet1!$B$5:BB$428,BS$4,FALSE)</f>
        <v>#REF!</v>
      </c>
      <c r="BT331" s="12" t="e">
        <f>VLOOKUP($A331,Sheet1!$B$5:BB$428,BT$4,FALSE)</f>
        <v>#REF!</v>
      </c>
      <c r="BU331" s="12" t="e">
        <f>VLOOKUP($A331,Sheet1!$B$5:BB$428,BU$4,FALSE)</f>
        <v>#REF!</v>
      </c>
    </row>
    <row r="332" spans="1:73" x14ac:dyDescent="0.3">
      <c r="A332" t="s">
        <v>49</v>
      </c>
      <c r="B332" t="str">
        <f>VLOOKUP(A332,classifications!I$2:K$27,3,FALSE)</f>
        <v>Urban with Significant Rural</v>
      </c>
      <c r="D332" s="12">
        <f>VLOOKUP($A332,Sheet1!$B$5:$AZ$428,2,FALSE)</f>
        <v>527209</v>
      </c>
      <c r="E332" s="12">
        <f>VLOOKUP($A332,Sheet1!$B$5:$AZ$428,3,FALSE)</f>
        <v>2358</v>
      </c>
      <c r="F332" s="12">
        <f>VLOOKUP($A332,Sheet1!$B$5:$AZ$428,4,FALSE)</f>
        <v>2197</v>
      </c>
      <c r="G332" s="12">
        <f>VLOOKUP($A332,Sheet1!$B$5:$AZ$428,5,FALSE)</f>
        <v>19901</v>
      </c>
      <c r="H332" s="12">
        <f>VLOOKUP($A332,Sheet1!$B$5:$AZ$428,6,FALSE)</f>
        <v>16095</v>
      </c>
      <c r="I332" s="12">
        <f>VLOOKUP($A332,Sheet1!$B$5:$AZ$428,7,FALSE)</f>
        <v>531088</v>
      </c>
      <c r="J332" s="12">
        <f>VLOOKUP($A332,Sheet1!$B$5:$AZ$428,8,FALSE)</f>
        <v>2295</v>
      </c>
      <c r="K332" s="12">
        <f>VLOOKUP($A332,Sheet1!$B$5:$AZ$428,9,FALSE)</f>
        <v>2048</v>
      </c>
      <c r="L332" s="12" t="str">
        <f>VLOOKUP($A332,Sheet1!$B$5:$AZ$428,10,FALSE)</f>
        <v>:</v>
      </c>
      <c r="M332" s="12" t="str">
        <f>VLOOKUP($A332,Sheet1!$B$5:$AZ$428,11,FALSE)</f>
        <v>:</v>
      </c>
      <c r="N332" s="12">
        <f>VLOOKUP($A332,Sheet1!$B$5:$AZ$428,12,FALSE)</f>
        <v>534904</v>
      </c>
      <c r="O332" s="12">
        <f>VLOOKUP($A332,Sheet1!$B$5:$AZ$428,13,FALSE)</f>
        <v>2012</v>
      </c>
      <c r="P332" s="12">
        <f>VLOOKUP($A332,Sheet1!$B$5:$AZ$428,14,FALSE)</f>
        <v>1548</v>
      </c>
      <c r="Q332" s="12">
        <f>VLOOKUP($A332,Sheet1!$B$5:$AZ$428,15,FALSE)</f>
        <v>20598</v>
      </c>
      <c r="R332" s="12">
        <f>VLOOKUP($A332,Sheet1!$B$5:$AZ$428,16,FALSE)</f>
        <v>16153</v>
      </c>
      <c r="S332" s="12">
        <f>VLOOKUP($A332,Sheet1!$B$5:$AZ$428,17,FALSE)</f>
        <v>540503</v>
      </c>
      <c r="T332" s="12">
        <f>VLOOKUP($A332,Sheet1!$B$5:$AZ$428,18,FALSE)</f>
        <v>2297</v>
      </c>
      <c r="U332" s="12">
        <f>VLOOKUP($A332,Sheet1!$B$5:$AZ$428,19,FALSE)</f>
        <v>1230</v>
      </c>
      <c r="V332" s="12">
        <f>VLOOKUP($A332,Sheet1!$B$5:$AZ$428,20,FALSE)</f>
        <v>22380</v>
      </c>
      <c r="W332" s="12">
        <f>VLOOKUP($A332,Sheet1!$B$5:$AZ$428,21,FALSE)</f>
        <v>17115</v>
      </c>
      <c r="X332" s="12">
        <f>VLOOKUP($A332,Sheet1!$B$5:$AZ$428,22,FALSE)</f>
        <v>545021</v>
      </c>
      <c r="Y332" s="12">
        <f>VLOOKUP($A332,Sheet1!$B$5:$AZ$428,23,FALSE)</f>
        <v>2382</v>
      </c>
      <c r="Z332" s="12">
        <f>VLOOKUP($A332,Sheet1!$B$5:$AZ$428,24,FALSE)</f>
        <v>1229</v>
      </c>
      <c r="AA332" s="12">
        <f>VLOOKUP($A332,Sheet1!$B$5:$AZ$428,25,FALSE)</f>
        <v>21547</v>
      </c>
      <c r="AB332" s="12">
        <f>VLOOKUP($A332,Sheet1!$B$5:$AZ$428,26,FALSE)</f>
        <v>16714</v>
      </c>
      <c r="AC332" s="12">
        <f>VLOOKUP($A332,Sheet1!$B$5:$AZ$428,27,FALSE)</f>
        <v>549557</v>
      </c>
      <c r="AD332" s="12">
        <f>VLOOKUP($A332,Sheet1!$B$5:$AZ$428,28,FALSE)</f>
        <v>2641</v>
      </c>
      <c r="AE332" s="12">
        <f>VLOOKUP($A332,Sheet1!$B$5:$AZ$428,29,FALSE)</f>
        <v>1100</v>
      </c>
      <c r="AF332" s="12">
        <f>VLOOKUP($A332,Sheet1!$B$5:$AZ$428,30,FALSE)</f>
        <v>21122</v>
      </c>
      <c r="AG332" s="12">
        <f>VLOOKUP($A332,Sheet1!$B$5:$AZ$428,31,FALSE)</f>
        <v>16830</v>
      </c>
      <c r="AH332" s="12">
        <f>VLOOKUP($A332,Sheet1!$B$5:$AZ$428,32,FALSE)</f>
        <v>552259</v>
      </c>
      <c r="AI332" s="12">
        <f>VLOOKUP($A332,Sheet1!$B$5:$AZ$428,33,FALSE)</f>
        <v>2287</v>
      </c>
      <c r="AJ332" s="12">
        <f>VLOOKUP($A332,Sheet1!$B$5:$AZ$428,34,FALSE)</f>
        <v>1193</v>
      </c>
      <c r="AK332" s="12">
        <f>VLOOKUP($A332,Sheet1!$B$5:$AZ$428,35,FALSE)</f>
        <v>21809</v>
      </c>
      <c r="AL332" s="12">
        <f>VLOOKUP($A332,Sheet1!$B$5:$AZ$428,36,FALSE)</f>
        <v>18667</v>
      </c>
      <c r="AM332" s="12">
        <f>VLOOKUP($A332,Sheet1!$B$5:$AZ$428,37,FALSE)</f>
        <v>554590</v>
      </c>
      <c r="AN332" s="12">
        <f>VLOOKUP($A332,Sheet1!$B$5:$AZ$428,38,FALSE)</f>
        <v>2665</v>
      </c>
      <c r="AO332" s="12">
        <f>VLOOKUP($A332,Sheet1!$B$5:$AZ$428,39,FALSE)</f>
        <v>1471</v>
      </c>
      <c r="AP332" s="12">
        <f>VLOOKUP($A332,Sheet1!$B$5:$AZ$428,40,FALSE)</f>
        <v>21709</v>
      </c>
      <c r="AQ332" s="12">
        <f>VLOOKUP($A332,Sheet1!$B$5:$AZ$428,41,FALSE)</f>
        <v>18749</v>
      </c>
      <c r="AR332" s="12">
        <f>VLOOKUP($A332,Sheet1!$B$5:$AZ$428,42,FALSE)</f>
        <v>557229</v>
      </c>
      <c r="AS332" s="12">
        <f>VLOOKUP($A332,Sheet1!$B$5:$AZ$428,43,FALSE)</f>
        <v>2420</v>
      </c>
      <c r="AT332" s="12">
        <f>VLOOKUP($A332,Sheet1!$B$5:$AZ$428,44,FALSE)</f>
        <v>1397</v>
      </c>
      <c r="AU332" s="12">
        <f>VLOOKUP($A332,Sheet1!$B$5:$AZ$428,45,FALSE)</f>
        <v>22120</v>
      </c>
      <c r="AV332" s="12">
        <f>VLOOKUP($A332,Sheet1!$B$5:$AZ$428,46,FALSE)</f>
        <v>18761</v>
      </c>
      <c r="AW332" s="12">
        <f>VLOOKUP($A332,Sheet1!$B$5:$AZ$428,47,FALSE)</f>
        <v>558852</v>
      </c>
      <c r="AX332" s="12">
        <f>VLOOKUP($A332,Sheet1!$B$5:$AZ$428,48,FALSE)</f>
        <v>2367</v>
      </c>
      <c r="AY332" s="12">
        <f>VLOOKUP($A332,Sheet1!$B$5:$AZ$428,49,FALSE)</f>
        <v>1582</v>
      </c>
      <c r="AZ332" s="12">
        <f>VLOOKUP($A332,Sheet1!$B$5:$AZ$428,50,FALSE)</f>
        <v>20107</v>
      </c>
      <c r="BA332" s="12">
        <f>VLOOKUP($A332,Sheet1!$B$5:$AZ$428,51,FALSE)</f>
        <v>16936</v>
      </c>
      <c r="BB332" s="12">
        <f>VLOOKUP($A332,Sheet1!$B$5:$BB$428,BB$4,FALSE)</f>
        <v>0</v>
      </c>
      <c r="BC332" s="12">
        <f>VLOOKUP($A332,Sheet1!$B$5:$BB$428,BC$4,FALSE)</f>
        <v>0</v>
      </c>
      <c r="BD332" s="12" t="e">
        <f>VLOOKUP($A332,Sheet1!$B$5:$BB$428,BD$4,FALSE)</f>
        <v>#REF!</v>
      </c>
      <c r="BE332" s="12" t="e">
        <f>VLOOKUP($A332,Sheet1!$B$5:$BB$428,BE$4,FALSE)</f>
        <v>#REF!</v>
      </c>
      <c r="BF332" s="12" t="e">
        <f>VLOOKUP($A332,Sheet1!$B$5:$BB$428,BF$4,FALSE)</f>
        <v>#REF!</v>
      </c>
      <c r="BG332" s="12" t="e">
        <f>VLOOKUP($A332,Sheet1!$B$5:$BB$428,BG$4,FALSE)</f>
        <v>#REF!</v>
      </c>
      <c r="BH332" s="12" t="e">
        <f>VLOOKUP($A332,Sheet1!$B$5:$BB$428,BH$4,FALSE)</f>
        <v>#REF!</v>
      </c>
      <c r="BI332" s="12" t="e">
        <f>VLOOKUP($A332,Sheet1!$B$5:$BB$428,BI$4,FALSE)</f>
        <v>#REF!</v>
      </c>
      <c r="BJ332" s="12" t="e">
        <f>VLOOKUP($A332,Sheet1!$B$5:$BB$428,BJ$4,FALSE)</f>
        <v>#REF!</v>
      </c>
      <c r="BK332" s="12" t="e">
        <f>VLOOKUP($A332,Sheet1!$B$5:$BB$428,BK$4,FALSE)</f>
        <v>#REF!</v>
      </c>
      <c r="BL332" s="12" t="e">
        <f>VLOOKUP($A332,Sheet1!$B$5:$BB$428,BL$4,FALSE)</f>
        <v>#REF!</v>
      </c>
      <c r="BM332" s="12" t="e">
        <f>VLOOKUP($A332,Sheet1!$B$5:$BB$428,BM$4,FALSE)</f>
        <v>#REF!</v>
      </c>
      <c r="BN332" s="12" t="e">
        <f>VLOOKUP($A332,Sheet1!$B$5:$BB$428,BN$4,FALSE)</f>
        <v>#REF!</v>
      </c>
      <c r="BO332" s="12" t="e">
        <f>VLOOKUP($A332,Sheet1!$B$5:$BB$428,BO$4,FALSE)</f>
        <v>#REF!</v>
      </c>
      <c r="BP332" s="12" t="e">
        <f>VLOOKUP($A332,Sheet1!$B$5:$BB$428,BP$4,FALSE)</f>
        <v>#REF!</v>
      </c>
      <c r="BQ332" s="12" t="e">
        <f>VLOOKUP($A332,Sheet1!$B$5:BB$428,BQ$4,FALSE)</f>
        <v>#REF!</v>
      </c>
      <c r="BR332" s="12" t="e">
        <f>VLOOKUP($A332,Sheet1!$B$5:BB$428,BR$4,FALSE)</f>
        <v>#REF!</v>
      </c>
      <c r="BS332" s="12" t="e">
        <f>VLOOKUP($A332,Sheet1!$B$5:BB$428,BS$4,FALSE)</f>
        <v>#REF!</v>
      </c>
      <c r="BT332" s="12" t="e">
        <f>VLOOKUP($A332,Sheet1!$B$5:BB$428,BT$4,FALSE)</f>
        <v>#REF!</v>
      </c>
      <c r="BU332" s="12" t="e">
        <f>VLOOKUP($A332,Sheet1!$B$5:BB$428,BU$4,FALSE)</f>
        <v>#REF!</v>
      </c>
    </row>
    <row r="333" spans="1:73" x14ac:dyDescent="0.3">
      <c r="A333" t="s">
        <v>51</v>
      </c>
      <c r="B333" t="str">
        <f>VLOOKUP(A333,classifications!I$2:K$27,3,FALSE)</f>
        <v>Urban with Significant Rural</v>
      </c>
      <c r="D333" s="12">
        <f>VLOOKUP($A333,Sheet1!$B$5:$AZ$428,2,FALSE)</f>
        <v>1396599</v>
      </c>
      <c r="E333" s="12">
        <f>VLOOKUP($A333,Sheet1!$B$5:$AZ$428,3,FALSE)</f>
        <v>6667</v>
      </c>
      <c r="F333" s="12">
        <f>VLOOKUP($A333,Sheet1!$B$5:$AZ$428,4,FALSE)</f>
        <v>4519</v>
      </c>
      <c r="G333" s="12">
        <f>VLOOKUP($A333,Sheet1!$B$5:$AZ$428,5,FALSE)</f>
        <v>44181</v>
      </c>
      <c r="H333" s="12">
        <f>VLOOKUP($A333,Sheet1!$B$5:$AZ$428,6,FALSE)</f>
        <v>40407</v>
      </c>
      <c r="I333" s="12">
        <f>VLOOKUP($A333,Sheet1!$B$5:$AZ$428,7,FALSE)</f>
        <v>1407084</v>
      </c>
      <c r="J333" s="12">
        <f>VLOOKUP($A333,Sheet1!$B$5:$AZ$428,8,FALSE)</f>
        <v>5457</v>
      </c>
      <c r="K333" s="12">
        <f>VLOOKUP($A333,Sheet1!$B$5:$AZ$428,9,FALSE)</f>
        <v>3893</v>
      </c>
      <c r="L333" s="12" t="str">
        <f>VLOOKUP($A333,Sheet1!$B$5:$AZ$428,10,FALSE)</f>
        <v>:</v>
      </c>
      <c r="M333" s="12" t="str">
        <f>VLOOKUP($A333,Sheet1!$B$5:$AZ$428,11,FALSE)</f>
        <v>:</v>
      </c>
      <c r="N333" s="12">
        <f>VLOOKUP($A333,Sheet1!$B$5:$AZ$428,12,FALSE)</f>
        <v>1417596</v>
      </c>
      <c r="O333" s="12">
        <f>VLOOKUP($A333,Sheet1!$B$5:$AZ$428,13,FALSE)</f>
        <v>5357</v>
      </c>
      <c r="P333" s="12">
        <f>VLOOKUP($A333,Sheet1!$B$5:$AZ$428,14,FALSE)</f>
        <v>3374</v>
      </c>
      <c r="Q333" s="12">
        <f>VLOOKUP($A333,Sheet1!$B$5:$AZ$428,15,FALSE)</f>
        <v>46206</v>
      </c>
      <c r="R333" s="12">
        <f>VLOOKUP($A333,Sheet1!$B$5:$AZ$428,16,FALSE)</f>
        <v>40676</v>
      </c>
      <c r="S333" s="12">
        <f>VLOOKUP($A333,Sheet1!$B$5:$AZ$428,17,FALSE)</f>
        <v>1433282</v>
      </c>
      <c r="T333" s="12">
        <f>VLOOKUP($A333,Sheet1!$B$5:$AZ$428,18,FALSE)</f>
        <v>6424</v>
      </c>
      <c r="U333" s="12">
        <f>VLOOKUP($A333,Sheet1!$B$5:$AZ$428,19,FALSE)</f>
        <v>2978</v>
      </c>
      <c r="V333" s="12">
        <f>VLOOKUP($A333,Sheet1!$B$5:$AZ$428,20,FALSE)</f>
        <v>51101</v>
      </c>
      <c r="W333" s="12">
        <f>VLOOKUP($A333,Sheet1!$B$5:$AZ$428,21,FALSE)</f>
        <v>42685</v>
      </c>
      <c r="X333" s="12">
        <f>VLOOKUP($A333,Sheet1!$B$5:$AZ$428,22,FALSE)</f>
        <v>1445323</v>
      </c>
      <c r="Y333" s="12">
        <f>VLOOKUP($A333,Sheet1!$B$5:$AZ$428,23,FALSE)</f>
        <v>7458</v>
      </c>
      <c r="Z333" s="12">
        <f>VLOOKUP($A333,Sheet1!$B$5:$AZ$428,24,FALSE)</f>
        <v>2655</v>
      </c>
      <c r="AA333" s="12">
        <f>VLOOKUP($A333,Sheet1!$B$5:$AZ$428,25,FALSE)</f>
        <v>50024</v>
      </c>
      <c r="AB333" s="12">
        <f>VLOOKUP($A333,Sheet1!$B$5:$AZ$428,26,FALSE)</f>
        <v>44941</v>
      </c>
      <c r="AC333" s="12">
        <f>VLOOKUP($A333,Sheet1!$B$5:$AZ$428,27,FALSE)</f>
        <v>1457910</v>
      </c>
      <c r="AD333" s="12">
        <f>VLOOKUP($A333,Sheet1!$B$5:$AZ$428,28,FALSE)</f>
        <v>7489</v>
      </c>
      <c r="AE333" s="12">
        <f>VLOOKUP($A333,Sheet1!$B$5:$AZ$428,29,FALSE)</f>
        <v>3866</v>
      </c>
      <c r="AF333" s="12">
        <f>VLOOKUP($A333,Sheet1!$B$5:$AZ$428,30,FALSE)</f>
        <v>50301</v>
      </c>
      <c r="AG333" s="12">
        <f>VLOOKUP($A333,Sheet1!$B$5:$AZ$428,31,FALSE)</f>
        <v>43853</v>
      </c>
      <c r="AH333" s="12">
        <f>VLOOKUP($A333,Sheet1!$B$5:$AZ$428,32,FALSE)</f>
        <v>1468177</v>
      </c>
      <c r="AI333" s="12">
        <f>VLOOKUP($A333,Sheet1!$B$5:$AZ$428,33,FALSE)</f>
        <v>6531</v>
      </c>
      <c r="AJ333" s="12">
        <f>VLOOKUP($A333,Sheet1!$B$5:$AZ$428,34,FALSE)</f>
        <v>3679</v>
      </c>
      <c r="AK333" s="12">
        <f>VLOOKUP($A333,Sheet1!$B$5:$AZ$428,35,FALSE)</f>
        <v>56289</v>
      </c>
      <c r="AL333" s="12">
        <f>VLOOKUP($A333,Sheet1!$B$5:$AZ$428,36,FALSE)</f>
        <v>50841</v>
      </c>
      <c r="AM333" s="12">
        <f>VLOOKUP($A333,Sheet1!$B$5:$AZ$428,37,FALSE)</f>
        <v>1477764</v>
      </c>
      <c r="AN333" s="12">
        <f>VLOOKUP($A333,Sheet1!$B$5:$AZ$428,38,FALSE)</f>
        <v>7065</v>
      </c>
      <c r="AO333" s="12">
        <f>VLOOKUP($A333,Sheet1!$B$5:$AZ$428,39,FALSE)</f>
        <v>4483</v>
      </c>
      <c r="AP333" s="12">
        <f>VLOOKUP($A333,Sheet1!$B$5:$AZ$428,40,FALSE)</f>
        <v>57150</v>
      </c>
      <c r="AQ333" s="12">
        <f>VLOOKUP($A333,Sheet1!$B$5:$AZ$428,41,FALSE)</f>
        <v>51468</v>
      </c>
      <c r="AR333" s="12">
        <f>VLOOKUP($A333,Sheet1!$B$5:$AZ$428,42,FALSE)</f>
        <v>1489189</v>
      </c>
      <c r="AS333" s="12">
        <f>VLOOKUP($A333,Sheet1!$B$5:$AZ$428,43,FALSE)</f>
        <v>6631</v>
      </c>
      <c r="AT333" s="12">
        <f>VLOOKUP($A333,Sheet1!$B$5:$AZ$428,44,FALSE)</f>
        <v>4232</v>
      </c>
      <c r="AU333" s="12">
        <f>VLOOKUP($A333,Sheet1!$B$5:$AZ$428,45,FALSE)</f>
        <v>59524</v>
      </c>
      <c r="AV333" s="12">
        <f>VLOOKUP($A333,Sheet1!$B$5:$AZ$428,46,FALSE)</f>
        <v>52435</v>
      </c>
      <c r="AW333" s="12">
        <f>VLOOKUP($A333,Sheet1!$B$5:$AZ$428,47,FALSE)</f>
        <v>1497759</v>
      </c>
      <c r="AX333" s="12">
        <f>VLOOKUP($A333,Sheet1!$B$5:$AZ$428,48,FALSE)</f>
        <v>6643</v>
      </c>
      <c r="AY333" s="12">
        <f>VLOOKUP($A333,Sheet1!$B$5:$AZ$428,49,FALSE)</f>
        <v>3748</v>
      </c>
      <c r="AZ333" s="12">
        <f>VLOOKUP($A333,Sheet1!$B$5:$AZ$428,50,FALSE)</f>
        <v>52719</v>
      </c>
      <c r="BA333" s="12">
        <f>VLOOKUP($A333,Sheet1!$B$5:$AZ$428,51,FALSE)</f>
        <v>47058</v>
      </c>
      <c r="BB333" s="12">
        <f>VLOOKUP($A333,Sheet1!$B$5:$BB$428,BB$4,FALSE)</f>
        <v>0</v>
      </c>
      <c r="BC333" s="12">
        <f>VLOOKUP($A333,Sheet1!$B$5:$BB$428,BC$4,FALSE)</f>
        <v>0</v>
      </c>
      <c r="BD333" s="12" t="e">
        <f>VLOOKUP($A333,Sheet1!$B$5:$BB$428,BD$4,FALSE)</f>
        <v>#REF!</v>
      </c>
      <c r="BE333" s="12" t="e">
        <f>VLOOKUP($A333,Sheet1!$B$5:$BB$428,BE$4,FALSE)</f>
        <v>#REF!</v>
      </c>
      <c r="BF333" s="12" t="e">
        <f>VLOOKUP($A333,Sheet1!$B$5:$BB$428,BF$4,FALSE)</f>
        <v>#REF!</v>
      </c>
      <c r="BG333" s="12" t="e">
        <f>VLOOKUP($A333,Sheet1!$B$5:$BB$428,BG$4,FALSE)</f>
        <v>#REF!</v>
      </c>
      <c r="BH333" s="12" t="e">
        <f>VLOOKUP($A333,Sheet1!$B$5:$BB$428,BH$4,FALSE)</f>
        <v>#REF!</v>
      </c>
      <c r="BI333" s="12" t="e">
        <f>VLOOKUP($A333,Sheet1!$B$5:$BB$428,BI$4,FALSE)</f>
        <v>#REF!</v>
      </c>
      <c r="BJ333" s="12" t="e">
        <f>VLOOKUP($A333,Sheet1!$B$5:$BB$428,BJ$4,FALSE)</f>
        <v>#REF!</v>
      </c>
      <c r="BK333" s="12" t="e">
        <f>VLOOKUP($A333,Sheet1!$B$5:$BB$428,BK$4,FALSE)</f>
        <v>#REF!</v>
      </c>
      <c r="BL333" s="12" t="e">
        <f>VLOOKUP($A333,Sheet1!$B$5:$BB$428,BL$4,FALSE)</f>
        <v>#REF!</v>
      </c>
      <c r="BM333" s="12" t="e">
        <f>VLOOKUP($A333,Sheet1!$B$5:$BB$428,BM$4,FALSE)</f>
        <v>#REF!</v>
      </c>
      <c r="BN333" s="12" t="e">
        <f>VLOOKUP($A333,Sheet1!$B$5:$BB$428,BN$4,FALSE)</f>
        <v>#REF!</v>
      </c>
      <c r="BO333" s="12" t="e">
        <f>VLOOKUP($A333,Sheet1!$B$5:$BB$428,BO$4,FALSE)</f>
        <v>#REF!</v>
      </c>
      <c r="BP333" s="12" t="e">
        <f>VLOOKUP($A333,Sheet1!$B$5:$BB$428,BP$4,FALSE)</f>
        <v>#REF!</v>
      </c>
      <c r="BQ333" s="12" t="e">
        <f>VLOOKUP($A333,Sheet1!$B$5:BB$428,BQ$4,FALSE)</f>
        <v>#REF!</v>
      </c>
      <c r="BR333" s="12" t="e">
        <f>VLOOKUP($A333,Sheet1!$B$5:BB$428,BR$4,FALSE)</f>
        <v>#REF!</v>
      </c>
      <c r="BS333" s="12" t="e">
        <f>VLOOKUP($A333,Sheet1!$B$5:BB$428,BS$4,FALSE)</f>
        <v>#REF!</v>
      </c>
      <c r="BT333" s="12" t="e">
        <f>VLOOKUP($A333,Sheet1!$B$5:BB$428,BT$4,FALSE)</f>
        <v>#REF!</v>
      </c>
      <c r="BU333" s="12" t="e">
        <f>VLOOKUP($A333,Sheet1!$B$5:BB$428,BU$4,FALSE)</f>
        <v>#REF!</v>
      </c>
    </row>
    <row r="334" spans="1:73" x14ac:dyDescent="0.3">
      <c r="A334" t="s">
        <v>53</v>
      </c>
      <c r="B334" t="str">
        <f>VLOOKUP(A334,classifications!I$2:K$27,3,FALSE)</f>
        <v>Urban with Significant Rural</v>
      </c>
      <c r="D334" s="12">
        <f>VLOOKUP($A334,Sheet1!$B$5:$AZ$428,2,FALSE)</f>
        <v>598289</v>
      </c>
      <c r="E334" s="12">
        <f>VLOOKUP($A334,Sheet1!$B$5:$AZ$428,3,FALSE)</f>
        <v>3273</v>
      </c>
      <c r="F334" s="12">
        <f>VLOOKUP($A334,Sheet1!$B$5:$AZ$428,4,FALSE)</f>
        <v>1805</v>
      </c>
      <c r="G334" s="12">
        <f>VLOOKUP($A334,Sheet1!$B$5:$AZ$428,5,FALSE)</f>
        <v>21606</v>
      </c>
      <c r="H334" s="12">
        <f>VLOOKUP($A334,Sheet1!$B$5:$AZ$428,6,FALSE)</f>
        <v>19790</v>
      </c>
      <c r="I334" s="12">
        <f>VLOOKUP($A334,Sheet1!$B$5:$AZ$428,7,FALSE)</f>
        <v>602216</v>
      </c>
      <c r="J334" s="12">
        <f>VLOOKUP($A334,Sheet1!$B$5:$AZ$428,8,FALSE)</f>
        <v>3136</v>
      </c>
      <c r="K334" s="12">
        <f>VLOOKUP($A334,Sheet1!$B$5:$AZ$428,9,FALSE)</f>
        <v>2247</v>
      </c>
      <c r="L334" s="12" t="str">
        <f>VLOOKUP($A334,Sheet1!$B$5:$AZ$428,10,FALSE)</f>
        <v>:</v>
      </c>
      <c r="M334" s="12" t="str">
        <f>VLOOKUP($A334,Sheet1!$B$5:$AZ$428,11,FALSE)</f>
        <v>:</v>
      </c>
      <c r="N334" s="12">
        <f>VLOOKUP($A334,Sheet1!$B$5:$AZ$428,12,FALSE)</f>
        <v>605959</v>
      </c>
      <c r="O334" s="12">
        <f>VLOOKUP($A334,Sheet1!$B$5:$AZ$428,13,FALSE)</f>
        <v>2689</v>
      </c>
      <c r="P334" s="12">
        <f>VLOOKUP($A334,Sheet1!$B$5:$AZ$428,14,FALSE)</f>
        <v>2050</v>
      </c>
      <c r="Q334" s="12">
        <f>VLOOKUP($A334,Sheet1!$B$5:$AZ$428,15,FALSE)</f>
        <v>22096</v>
      </c>
      <c r="R334" s="12">
        <f>VLOOKUP($A334,Sheet1!$B$5:$AZ$428,16,FALSE)</f>
        <v>19805</v>
      </c>
      <c r="S334" s="12">
        <f>VLOOKUP($A334,Sheet1!$B$5:$AZ$428,17,FALSE)</f>
        <v>611739</v>
      </c>
      <c r="T334" s="12">
        <f>VLOOKUP($A334,Sheet1!$B$5:$AZ$428,18,FALSE)</f>
        <v>3277</v>
      </c>
      <c r="U334" s="12">
        <f>VLOOKUP($A334,Sheet1!$B$5:$AZ$428,19,FALSE)</f>
        <v>2347</v>
      </c>
      <c r="V334" s="12">
        <f>VLOOKUP($A334,Sheet1!$B$5:$AZ$428,20,FALSE)</f>
        <v>23975</v>
      </c>
      <c r="W334" s="12">
        <f>VLOOKUP($A334,Sheet1!$B$5:$AZ$428,21,FALSE)</f>
        <v>20126</v>
      </c>
      <c r="X334" s="12">
        <f>VLOOKUP($A334,Sheet1!$B$5:$AZ$428,22,FALSE)</f>
        <v>617527</v>
      </c>
      <c r="Y334" s="12">
        <f>VLOOKUP($A334,Sheet1!$B$5:$AZ$428,23,FALSE)</f>
        <v>3396</v>
      </c>
      <c r="Z334" s="12">
        <f>VLOOKUP($A334,Sheet1!$B$5:$AZ$428,24,FALSE)</f>
        <v>2321</v>
      </c>
      <c r="AA334" s="12">
        <f>VLOOKUP($A334,Sheet1!$B$5:$AZ$428,25,FALSE)</f>
        <v>23963</v>
      </c>
      <c r="AB334" s="12">
        <f>VLOOKUP($A334,Sheet1!$B$5:$AZ$428,26,FALSE)</f>
        <v>19804</v>
      </c>
      <c r="AC334" s="12">
        <f>VLOOKUP($A334,Sheet1!$B$5:$AZ$428,27,FALSE)</f>
        <v>623094</v>
      </c>
      <c r="AD334" s="12">
        <f>VLOOKUP($A334,Sheet1!$B$5:$AZ$428,28,FALSE)</f>
        <v>3433</v>
      </c>
      <c r="AE334" s="12">
        <f>VLOOKUP($A334,Sheet1!$B$5:$AZ$428,29,FALSE)</f>
        <v>2578</v>
      </c>
      <c r="AF334" s="12">
        <f>VLOOKUP($A334,Sheet1!$B$5:$AZ$428,30,FALSE)</f>
        <v>23765</v>
      </c>
      <c r="AG334" s="12">
        <f>VLOOKUP($A334,Sheet1!$B$5:$AZ$428,31,FALSE)</f>
        <v>19890</v>
      </c>
      <c r="AH334" s="12">
        <f>VLOOKUP($A334,Sheet1!$B$5:$AZ$428,32,FALSE)</f>
        <v>628139</v>
      </c>
      <c r="AI334" s="12">
        <f>VLOOKUP($A334,Sheet1!$B$5:$AZ$428,33,FALSE)</f>
        <v>3098</v>
      </c>
      <c r="AJ334" s="12">
        <f>VLOOKUP($A334,Sheet1!$B$5:$AZ$428,34,FALSE)</f>
        <v>2407</v>
      </c>
      <c r="AK334" s="12">
        <f>VLOOKUP($A334,Sheet1!$B$5:$AZ$428,35,FALSE)</f>
        <v>27249</v>
      </c>
      <c r="AL334" s="12">
        <f>VLOOKUP($A334,Sheet1!$B$5:$AZ$428,36,FALSE)</f>
        <v>23127</v>
      </c>
      <c r="AM334" s="12">
        <f>VLOOKUP($A334,Sheet1!$B$5:$AZ$428,37,FALSE)</f>
        <v>633558</v>
      </c>
      <c r="AN334" s="12">
        <f>VLOOKUP($A334,Sheet1!$B$5:$AZ$428,38,FALSE)</f>
        <v>3510</v>
      </c>
      <c r="AO334" s="12">
        <f>VLOOKUP($A334,Sheet1!$B$5:$AZ$428,39,FALSE)</f>
        <v>2289</v>
      </c>
      <c r="AP334" s="12">
        <f>VLOOKUP($A334,Sheet1!$B$5:$AZ$428,40,FALSE)</f>
        <v>27041</v>
      </c>
      <c r="AQ334" s="12">
        <f>VLOOKUP($A334,Sheet1!$B$5:$AZ$428,41,FALSE)</f>
        <v>23216</v>
      </c>
      <c r="AR334" s="12">
        <f>VLOOKUP($A334,Sheet1!$B$5:$AZ$428,42,FALSE)</f>
        <v>637070</v>
      </c>
      <c r="AS334" s="12">
        <f>VLOOKUP($A334,Sheet1!$B$5:$AZ$428,43,FALSE)</f>
        <v>3171</v>
      </c>
      <c r="AT334" s="12">
        <f>VLOOKUP($A334,Sheet1!$B$5:$AZ$428,44,FALSE)</f>
        <v>3338</v>
      </c>
      <c r="AU334" s="12">
        <f>VLOOKUP($A334,Sheet1!$B$5:$AZ$428,45,FALSE)</f>
        <v>27689</v>
      </c>
      <c r="AV334" s="12">
        <f>VLOOKUP($A334,Sheet1!$B$5:$AZ$428,46,FALSE)</f>
        <v>24139</v>
      </c>
      <c r="AW334" s="12">
        <f>VLOOKUP($A334,Sheet1!$B$5:$AZ$428,47,FALSE)</f>
        <v>640650</v>
      </c>
      <c r="AX334" s="12">
        <f>VLOOKUP($A334,Sheet1!$B$5:$AZ$428,48,FALSE)</f>
        <v>3093</v>
      </c>
      <c r="AY334" s="12">
        <f>VLOOKUP($A334,Sheet1!$B$5:$AZ$428,49,FALSE)</f>
        <v>2089</v>
      </c>
      <c r="AZ334" s="12">
        <f>VLOOKUP($A334,Sheet1!$B$5:$AZ$428,50,FALSE)</f>
        <v>24877</v>
      </c>
      <c r="BA334" s="12">
        <f>VLOOKUP($A334,Sheet1!$B$5:$AZ$428,51,FALSE)</f>
        <v>21647</v>
      </c>
      <c r="BB334" s="12">
        <f>VLOOKUP($A334,Sheet1!$B$5:$BB$428,BB$4,FALSE)</f>
        <v>0</v>
      </c>
      <c r="BC334" s="12">
        <f>VLOOKUP($A334,Sheet1!$B$5:$BB$428,BC$4,FALSE)</f>
        <v>0</v>
      </c>
      <c r="BD334" s="12" t="e">
        <f>VLOOKUP($A334,Sheet1!$B$5:$BB$428,BD$4,FALSE)</f>
        <v>#REF!</v>
      </c>
      <c r="BE334" s="12" t="e">
        <f>VLOOKUP($A334,Sheet1!$B$5:$BB$428,BE$4,FALSE)</f>
        <v>#REF!</v>
      </c>
      <c r="BF334" s="12" t="e">
        <f>VLOOKUP($A334,Sheet1!$B$5:$BB$428,BF$4,FALSE)</f>
        <v>#REF!</v>
      </c>
      <c r="BG334" s="12" t="e">
        <f>VLOOKUP($A334,Sheet1!$B$5:$BB$428,BG$4,FALSE)</f>
        <v>#REF!</v>
      </c>
      <c r="BH334" s="12" t="e">
        <f>VLOOKUP($A334,Sheet1!$B$5:$BB$428,BH$4,FALSE)</f>
        <v>#REF!</v>
      </c>
      <c r="BI334" s="12" t="e">
        <f>VLOOKUP($A334,Sheet1!$B$5:$BB$428,BI$4,FALSE)</f>
        <v>#REF!</v>
      </c>
      <c r="BJ334" s="12" t="e">
        <f>VLOOKUP($A334,Sheet1!$B$5:$BB$428,BJ$4,FALSE)</f>
        <v>#REF!</v>
      </c>
      <c r="BK334" s="12" t="e">
        <f>VLOOKUP($A334,Sheet1!$B$5:$BB$428,BK$4,FALSE)</f>
        <v>#REF!</v>
      </c>
      <c r="BL334" s="12" t="e">
        <f>VLOOKUP($A334,Sheet1!$B$5:$BB$428,BL$4,FALSE)</f>
        <v>#REF!</v>
      </c>
      <c r="BM334" s="12" t="e">
        <f>VLOOKUP($A334,Sheet1!$B$5:$BB$428,BM$4,FALSE)</f>
        <v>#REF!</v>
      </c>
      <c r="BN334" s="12" t="e">
        <f>VLOOKUP($A334,Sheet1!$B$5:$BB$428,BN$4,FALSE)</f>
        <v>#REF!</v>
      </c>
      <c r="BO334" s="12" t="e">
        <f>VLOOKUP($A334,Sheet1!$B$5:$BB$428,BO$4,FALSE)</f>
        <v>#REF!</v>
      </c>
      <c r="BP334" s="12" t="e">
        <f>VLOOKUP($A334,Sheet1!$B$5:$BB$428,BP$4,FALSE)</f>
        <v>#REF!</v>
      </c>
      <c r="BQ334" s="12" t="e">
        <f>VLOOKUP($A334,Sheet1!$B$5:BB$428,BQ$4,FALSE)</f>
        <v>#REF!</v>
      </c>
      <c r="BR334" s="12" t="e">
        <f>VLOOKUP($A334,Sheet1!$B$5:BB$428,BR$4,FALSE)</f>
        <v>#REF!</v>
      </c>
      <c r="BS334" s="12" t="e">
        <f>VLOOKUP($A334,Sheet1!$B$5:BB$428,BS$4,FALSE)</f>
        <v>#REF!</v>
      </c>
      <c r="BT334" s="12" t="e">
        <f>VLOOKUP($A334,Sheet1!$B$5:BB$428,BT$4,FALSE)</f>
        <v>#REF!</v>
      </c>
      <c r="BU334" s="12" t="e">
        <f>VLOOKUP($A334,Sheet1!$B$5:BB$428,BU$4,FALSE)</f>
        <v>#REF!</v>
      </c>
    </row>
    <row r="335" spans="1:73" x14ac:dyDescent="0.3">
      <c r="A335" t="s">
        <v>57</v>
      </c>
      <c r="B335" t="str">
        <f>VLOOKUP(A335,classifications!I$2:K$27,3,FALSE)</f>
        <v>Urban with Significant Rural</v>
      </c>
      <c r="D335" s="12">
        <f>VLOOKUP($A335,Sheet1!$B$5:$AZ$428,2,FALSE)</f>
        <v>1322118</v>
      </c>
      <c r="E335" s="12">
        <f>VLOOKUP($A335,Sheet1!$B$5:$AZ$428,3,FALSE)</f>
        <v>6028</v>
      </c>
      <c r="F335" s="12">
        <f>VLOOKUP($A335,Sheet1!$B$5:$AZ$428,4,FALSE)</f>
        <v>5130</v>
      </c>
      <c r="G335" s="12">
        <f>VLOOKUP($A335,Sheet1!$B$5:$AZ$428,5,FALSE)</f>
        <v>49196</v>
      </c>
      <c r="H335" s="12">
        <f>VLOOKUP($A335,Sheet1!$B$5:$AZ$428,6,FALSE)</f>
        <v>44991</v>
      </c>
      <c r="I335" s="12">
        <f>VLOOKUP($A335,Sheet1!$B$5:$AZ$428,7,FALSE)</f>
        <v>1331394</v>
      </c>
      <c r="J335" s="12">
        <f>VLOOKUP($A335,Sheet1!$B$5:$AZ$428,8,FALSE)</f>
        <v>4902</v>
      </c>
      <c r="K335" s="12">
        <f>VLOOKUP($A335,Sheet1!$B$5:$AZ$428,9,FALSE)</f>
        <v>4090</v>
      </c>
      <c r="L335" s="12" t="str">
        <f>VLOOKUP($A335,Sheet1!$B$5:$AZ$428,10,FALSE)</f>
        <v>:</v>
      </c>
      <c r="M335" s="12" t="str">
        <f>VLOOKUP($A335,Sheet1!$B$5:$AZ$428,11,FALSE)</f>
        <v>:</v>
      </c>
      <c r="N335" s="12">
        <f>VLOOKUP($A335,Sheet1!$B$5:$AZ$428,12,FALSE)</f>
        <v>1340180</v>
      </c>
      <c r="O335" s="12">
        <f>VLOOKUP($A335,Sheet1!$B$5:$AZ$428,13,FALSE)</f>
        <v>4555</v>
      </c>
      <c r="P335" s="12">
        <f>VLOOKUP($A335,Sheet1!$B$5:$AZ$428,14,FALSE)</f>
        <v>4020</v>
      </c>
      <c r="Q335" s="12">
        <f>VLOOKUP($A335,Sheet1!$B$5:$AZ$428,15,FALSE)</f>
        <v>50424</v>
      </c>
      <c r="R335" s="12">
        <f>VLOOKUP($A335,Sheet1!$B$5:$AZ$428,16,FALSE)</f>
        <v>45384</v>
      </c>
      <c r="S335" s="12">
        <f>VLOOKUP($A335,Sheet1!$B$5:$AZ$428,17,FALSE)</f>
        <v>1349627</v>
      </c>
      <c r="T335" s="12">
        <f>VLOOKUP($A335,Sheet1!$B$5:$AZ$428,18,FALSE)</f>
        <v>5440</v>
      </c>
      <c r="U335" s="12">
        <f>VLOOKUP($A335,Sheet1!$B$5:$AZ$428,19,FALSE)</f>
        <v>3070</v>
      </c>
      <c r="V335" s="12">
        <f>VLOOKUP($A335,Sheet1!$B$5:$AZ$428,20,FALSE)</f>
        <v>51623</v>
      </c>
      <c r="W335" s="12">
        <f>VLOOKUP($A335,Sheet1!$B$5:$AZ$428,21,FALSE)</f>
        <v>47637</v>
      </c>
      <c r="X335" s="12">
        <f>VLOOKUP($A335,Sheet1!$B$5:$AZ$428,22,FALSE)</f>
        <v>1356994</v>
      </c>
      <c r="Y335" s="12">
        <f>VLOOKUP($A335,Sheet1!$B$5:$AZ$428,23,FALSE)</f>
        <v>5543</v>
      </c>
      <c r="Z335" s="12">
        <f>VLOOKUP($A335,Sheet1!$B$5:$AZ$428,24,FALSE)</f>
        <v>3417</v>
      </c>
      <c r="AA335" s="12">
        <f>VLOOKUP($A335,Sheet1!$B$5:$AZ$428,25,FALSE)</f>
        <v>51671</v>
      </c>
      <c r="AB335" s="12">
        <f>VLOOKUP($A335,Sheet1!$B$5:$AZ$428,26,FALSE)</f>
        <v>48483</v>
      </c>
      <c r="AC335" s="12">
        <f>VLOOKUP($A335,Sheet1!$B$5:$AZ$428,27,FALSE)</f>
        <v>1365103</v>
      </c>
      <c r="AD335" s="12">
        <f>VLOOKUP($A335,Sheet1!$B$5:$AZ$428,28,FALSE)</f>
        <v>5741</v>
      </c>
      <c r="AE335" s="12">
        <f>VLOOKUP($A335,Sheet1!$B$5:$AZ$428,29,FALSE)</f>
        <v>3118</v>
      </c>
      <c r="AF335" s="12">
        <f>VLOOKUP($A335,Sheet1!$B$5:$AZ$428,30,FALSE)</f>
        <v>50715</v>
      </c>
      <c r="AG335" s="12">
        <f>VLOOKUP($A335,Sheet1!$B$5:$AZ$428,31,FALSE)</f>
        <v>48262</v>
      </c>
      <c r="AH335" s="12">
        <f>VLOOKUP($A335,Sheet1!$B$5:$AZ$428,32,FALSE)</f>
        <v>1370728</v>
      </c>
      <c r="AI335" s="12">
        <f>VLOOKUP($A335,Sheet1!$B$5:$AZ$428,33,FALSE)</f>
        <v>5094</v>
      </c>
      <c r="AJ335" s="12">
        <f>VLOOKUP($A335,Sheet1!$B$5:$AZ$428,34,FALSE)</f>
        <v>3543</v>
      </c>
      <c r="AK335" s="12">
        <f>VLOOKUP($A335,Sheet1!$B$5:$AZ$428,35,FALSE)</f>
        <v>58179</v>
      </c>
      <c r="AL335" s="12">
        <f>VLOOKUP($A335,Sheet1!$B$5:$AZ$428,36,FALSE)</f>
        <v>55202</v>
      </c>
      <c r="AM335" s="12">
        <f>VLOOKUP($A335,Sheet1!$B$5:$AZ$428,37,FALSE)</f>
        <v>1376316</v>
      </c>
      <c r="AN335" s="12">
        <f>VLOOKUP($A335,Sheet1!$B$5:$AZ$428,38,FALSE)</f>
        <v>5620</v>
      </c>
      <c r="AO335" s="12">
        <f>VLOOKUP($A335,Sheet1!$B$5:$AZ$428,39,FALSE)</f>
        <v>4252</v>
      </c>
      <c r="AP335" s="12">
        <f>VLOOKUP($A335,Sheet1!$B$5:$AZ$428,40,FALSE)</f>
        <v>58366</v>
      </c>
      <c r="AQ335" s="12">
        <f>VLOOKUP($A335,Sheet1!$B$5:$AZ$428,41,FALSE)</f>
        <v>53893</v>
      </c>
      <c r="AR335" s="12">
        <f>VLOOKUP($A335,Sheet1!$B$5:$AZ$428,42,FALSE)</f>
        <v>1382542</v>
      </c>
      <c r="AS335" s="12">
        <f>VLOOKUP($A335,Sheet1!$B$5:$AZ$428,43,FALSE)</f>
        <v>4927</v>
      </c>
      <c r="AT335" s="12">
        <f>VLOOKUP($A335,Sheet1!$B$5:$AZ$428,44,FALSE)</f>
        <v>4175</v>
      </c>
      <c r="AU335" s="12">
        <f>VLOOKUP($A335,Sheet1!$B$5:$AZ$428,45,FALSE)</f>
        <v>59865</v>
      </c>
      <c r="AV335" s="12">
        <f>VLOOKUP($A335,Sheet1!$B$5:$AZ$428,46,FALSE)</f>
        <v>55157</v>
      </c>
      <c r="AW335" s="12">
        <f>VLOOKUP($A335,Sheet1!$B$5:$AZ$428,47,FALSE)</f>
        <v>1389206</v>
      </c>
      <c r="AX335" s="12">
        <f>VLOOKUP($A335,Sheet1!$B$5:$AZ$428,48,FALSE)</f>
        <v>4687</v>
      </c>
      <c r="AY335" s="12">
        <f>VLOOKUP($A335,Sheet1!$B$5:$AZ$428,49,FALSE)</f>
        <v>4670</v>
      </c>
      <c r="AZ335" s="12">
        <f>VLOOKUP($A335,Sheet1!$B$5:$AZ$428,50,FALSE)</f>
        <v>53602</v>
      </c>
      <c r="BA335" s="12">
        <f>VLOOKUP($A335,Sheet1!$B$5:$AZ$428,51,FALSE)</f>
        <v>47268</v>
      </c>
      <c r="BB335" s="12">
        <f>VLOOKUP($A335,Sheet1!$B$5:$BB$428,BB$4,FALSE)</f>
        <v>0</v>
      </c>
      <c r="BC335" s="12">
        <f>VLOOKUP($A335,Sheet1!$B$5:$BB$428,BC$4,FALSE)</f>
        <v>0</v>
      </c>
      <c r="BD335" s="12" t="e">
        <f>VLOOKUP($A335,Sheet1!$B$5:$BB$428,BD$4,FALSE)</f>
        <v>#REF!</v>
      </c>
      <c r="BE335" s="12" t="e">
        <f>VLOOKUP($A335,Sheet1!$B$5:$BB$428,BE$4,FALSE)</f>
        <v>#REF!</v>
      </c>
      <c r="BF335" s="12" t="e">
        <f>VLOOKUP($A335,Sheet1!$B$5:$BB$428,BF$4,FALSE)</f>
        <v>#REF!</v>
      </c>
      <c r="BG335" s="12" t="e">
        <f>VLOOKUP($A335,Sheet1!$B$5:$BB$428,BG$4,FALSE)</f>
        <v>#REF!</v>
      </c>
      <c r="BH335" s="12" t="e">
        <f>VLOOKUP($A335,Sheet1!$B$5:$BB$428,BH$4,FALSE)</f>
        <v>#REF!</v>
      </c>
      <c r="BI335" s="12" t="e">
        <f>VLOOKUP($A335,Sheet1!$B$5:$BB$428,BI$4,FALSE)</f>
        <v>#REF!</v>
      </c>
      <c r="BJ335" s="12" t="e">
        <f>VLOOKUP($A335,Sheet1!$B$5:$BB$428,BJ$4,FALSE)</f>
        <v>#REF!</v>
      </c>
      <c r="BK335" s="12" t="e">
        <f>VLOOKUP($A335,Sheet1!$B$5:$BB$428,BK$4,FALSE)</f>
        <v>#REF!</v>
      </c>
      <c r="BL335" s="12" t="e">
        <f>VLOOKUP($A335,Sheet1!$B$5:$BB$428,BL$4,FALSE)</f>
        <v>#REF!</v>
      </c>
      <c r="BM335" s="12" t="e">
        <f>VLOOKUP($A335,Sheet1!$B$5:$BB$428,BM$4,FALSE)</f>
        <v>#REF!</v>
      </c>
      <c r="BN335" s="12" t="e">
        <f>VLOOKUP($A335,Sheet1!$B$5:$BB$428,BN$4,FALSE)</f>
        <v>#REF!</v>
      </c>
      <c r="BO335" s="12" t="e">
        <f>VLOOKUP($A335,Sheet1!$B$5:$BB$428,BO$4,FALSE)</f>
        <v>#REF!</v>
      </c>
      <c r="BP335" s="12" t="e">
        <f>VLOOKUP($A335,Sheet1!$B$5:$BB$428,BP$4,FALSE)</f>
        <v>#REF!</v>
      </c>
      <c r="BQ335" s="12" t="e">
        <f>VLOOKUP($A335,Sheet1!$B$5:BB$428,BQ$4,FALSE)</f>
        <v>#REF!</v>
      </c>
      <c r="BR335" s="12" t="e">
        <f>VLOOKUP($A335,Sheet1!$B$5:BB$428,BR$4,FALSE)</f>
        <v>#REF!</v>
      </c>
      <c r="BS335" s="12" t="e">
        <f>VLOOKUP($A335,Sheet1!$B$5:BB$428,BS$4,FALSE)</f>
        <v>#REF!</v>
      </c>
      <c r="BT335" s="12" t="e">
        <f>VLOOKUP($A335,Sheet1!$B$5:BB$428,BT$4,FALSE)</f>
        <v>#REF!</v>
      </c>
      <c r="BU335" s="12" t="e">
        <f>VLOOKUP($A335,Sheet1!$B$5:BB$428,BU$4,FALSE)</f>
        <v>#REF!</v>
      </c>
    </row>
    <row r="336" spans="1:73" x14ac:dyDescent="0.3">
      <c r="A336" t="s">
        <v>101</v>
      </c>
      <c r="B336" t="str">
        <f>VLOOKUP(A336,classifications!I$2:K$27,3,FALSE)</f>
        <v>Urban with Significant Rural</v>
      </c>
      <c r="D336" s="12">
        <f>VLOOKUP($A336,Sheet1!$B$5:$AZ$428,2,FALSE)</f>
        <v>566557</v>
      </c>
      <c r="E336" s="12">
        <f>VLOOKUP($A336,Sheet1!$B$5:$AZ$428,3,FALSE)</f>
        <v>2300</v>
      </c>
      <c r="F336" s="12">
        <f>VLOOKUP($A336,Sheet1!$B$5:$AZ$428,4,FALSE)</f>
        <v>1893</v>
      </c>
      <c r="G336" s="12">
        <f>VLOOKUP($A336,Sheet1!$B$5:$AZ$428,5,FALSE)</f>
        <v>17465</v>
      </c>
      <c r="H336" s="12">
        <f>VLOOKUP($A336,Sheet1!$B$5:$AZ$428,6,FALSE)</f>
        <v>16480</v>
      </c>
      <c r="I336" s="12">
        <f>VLOOKUP($A336,Sheet1!$B$5:$AZ$428,7,FALSE)</f>
        <v>569301</v>
      </c>
      <c r="J336" s="12">
        <f>VLOOKUP($A336,Sheet1!$B$5:$AZ$428,8,FALSE)</f>
        <v>2246</v>
      </c>
      <c r="K336" s="12">
        <f>VLOOKUP($A336,Sheet1!$B$5:$AZ$428,9,FALSE)</f>
        <v>1344</v>
      </c>
      <c r="L336" s="12" t="str">
        <f>VLOOKUP($A336,Sheet1!$B$5:$AZ$428,10,FALSE)</f>
        <v>:</v>
      </c>
      <c r="M336" s="12" t="str">
        <f>VLOOKUP($A336,Sheet1!$B$5:$AZ$428,11,FALSE)</f>
        <v>:</v>
      </c>
      <c r="N336" s="12">
        <f>VLOOKUP($A336,Sheet1!$B$5:$AZ$428,12,FALSE)</f>
        <v>572613</v>
      </c>
      <c r="O336" s="12">
        <f>VLOOKUP($A336,Sheet1!$B$5:$AZ$428,13,FALSE)</f>
        <v>2251</v>
      </c>
      <c r="P336" s="12">
        <f>VLOOKUP($A336,Sheet1!$B$5:$AZ$428,14,FALSE)</f>
        <v>1323</v>
      </c>
      <c r="Q336" s="12">
        <f>VLOOKUP($A336,Sheet1!$B$5:$AZ$428,15,FALSE)</f>
        <v>18743</v>
      </c>
      <c r="R336" s="12">
        <f>VLOOKUP($A336,Sheet1!$B$5:$AZ$428,16,FALSE)</f>
        <v>16757</v>
      </c>
      <c r="S336" s="12">
        <f>VLOOKUP($A336,Sheet1!$B$5:$AZ$428,17,FALSE)</f>
        <v>575993</v>
      </c>
      <c r="T336" s="12">
        <f>VLOOKUP($A336,Sheet1!$B$5:$AZ$428,18,FALSE)</f>
        <v>2614</v>
      </c>
      <c r="U336" s="12">
        <f>VLOOKUP($A336,Sheet1!$B$5:$AZ$428,19,FALSE)</f>
        <v>1464</v>
      </c>
      <c r="V336" s="12">
        <f>VLOOKUP($A336,Sheet1!$B$5:$AZ$428,20,FALSE)</f>
        <v>19815</v>
      </c>
      <c r="W336" s="12">
        <f>VLOOKUP($A336,Sheet1!$B$5:$AZ$428,21,FALSE)</f>
        <v>18226</v>
      </c>
      <c r="X336" s="12">
        <f>VLOOKUP($A336,Sheet1!$B$5:$AZ$428,22,FALSE)</f>
        <v>579050</v>
      </c>
      <c r="Y336" s="12">
        <f>VLOOKUP($A336,Sheet1!$B$5:$AZ$428,23,FALSE)</f>
        <v>2836</v>
      </c>
      <c r="Z336" s="12">
        <f>VLOOKUP($A336,Sheet1!$B$5:$AZ$428,24,FALSE)</f>
        <v>1525</v>
      </c>
      <c r="AA336" s="12">
        <f>VLOOKUP($A336,Sheet1!$B$5:$AZ$428,25,FALSE)</f>
        <v>19813</v>
      </c>
      <c r="AB336" s="12">
        <f>VLOOKUP($A336,Sheet1!$B$5:$AZ$428,26,FALSE)</f>
        <v>18038</v>
      </c>
      <c r="AC336" s="12">
        <f>VLOOKUP($A336,Sheet1!$B$5:$AZ$428,27,FALSE)</f>
        <v>583491</v>
      </c>
      <c r="AD336" s="12">
        <f>VLOOKUP($A336,Sheet1!$B$5:$AZ$428,28,FALSE)</f>
        <v>3023</v>
      </c>
      <c r="AE336" s="12">
        <f>VLOOKUP($A336,Sheet1!$B$5:$AZ$428,29,FALSE)</f>
        <v>1303</v>
      </c>
      <c r="AF336" s="12">
        <f>VLOOKUP($A336,Sheet1!$B$5:$AZ$428,30,FALSE)</f>
        <v>20029</v>
      </c>
      <c r="AG336" s="12">
        <f>VLOOKUP($A336,Sheet1!$B$5:$AZ$428,31,FALSE)</f>
        <v>17572</v>
      </c>
      <c r="AH336" s="12">
        <f>VLOOKUP($A336,Sheet1!$B$5:$AZ$428,32,FALSE)</f>
        <v>588370</v>
      </c>
      <c r="AI336" s="12">
        <f>VLOOKUP($A336,Sheet1!$B$5:$AZ$428,33,FALSE)</f>
        <v>2584</v>
      </c>
      <c r="AJ336" s="12">
        <f>VLOOKUP($A336,Sheet1!$B$5:$AZ$428,34,FALSE)</f>
        <v>1224</v>
      </c>
      <c r="AK336" s="12">
        <f>VLOOKUP($A336,Sheet1!$B$5:$AZ$428,35,FALSE)</f>
        <v>23835</v>
      </c>
      <c r="AL336" s="12">
        <f>VLOOKUP($A336,Sheet1!$B$5:$AZ$428,36,FALSE)</f>
        <v>20177</v>
      </c>
      <c r="AM336" s="12">
        <f>VLOOKUP($A336,Sheet1!$B$5:$AZ$428,37,FALSE)</f>
        <v>592057</v>
      </c>
      <c r="AN336" s="12">
        <f>VLOOKUP($A336,Sheet1!$B$5:$AZ$428,38,FALSE)</f>
        <v>2847</v>
      </c>
      <c r="AO336" s="12">
        <f>VLOOKUP($A336,Sheet1!$B$5:$AZ$428,39,FALSE)</f>
        <v>1773</v>
      </c>
      <c r="AP336" s="12">
        <f>VLOOKUP($A336,Sheet1!$B$5:$AZ$428,40,FALSE)</f>
        <v>23588</v>
      </c>
      <c r="AQ336" s="12">
        <f>VLOOKUP($A336,Sheet1!$B$5:$AZ$428,41,FALSE)</f>
        <v>20373</v>
      </c>
      <c r="AR336" s="12">
        <f>VLOOKUP($A336,Sheet1!$B$5:$AZ$428,42,FALSE)</f>
        <v>595786</v>
      </c>
      <c r="AS336" s="12">
        <f>VLOOKUP($A336,Sheet1!$B$5:$AZ$428,43,FALSE)</f>
        <v>2542</v>
      </c>
      <c r="AT336" s="12">
        <f>VLOOKUP($A336,Sheet1!$B$5:$AZ$428,44,FALSE)</f>
        <v>1562</v>
      </c>
      <c r="AU336" s="12">
        <f>VLOOKUP($A336,Sheet1!$B$5:$AZ$428,45,FALSE)</f>
        <v>23923</v>
      </c>
      <c r="AV336" s="12">
        <f>VLOOKUP($A336,Sheet1!$B$5:$AZ$428,46,FALSE)</f>
        <v>20862</v>
      </c>
      <c r="AW336" s="12">
        <f>VLOOKUP($A336,Sheet1!$B$5:$AZ$428,47,FALSE)</f>
        <v>598070</v>
      </c>
      <c r="AX336" s="12">
        <f>VLOOKUP($A336,Sheet1!$B$5:$AZ$428,48,FALSE)</f>
        <v>2452</v>
      </c>
      <c r="AY336" s="12">
        <f>VLOOKUP($A336,Sheet1!$B$5:$AZ$428,49,FALSE)</f>
        <v>1237</v>
      </c>
      <c r="AZ336" s="12">
        <f>VLOOKUP($A336,Sheet1!$B$5:$AZ$428,50,FALSE)</f>
        <v>20552</v>
      </c>
      <c r="BA336" s="12">
        <f>VLOOKUP($A336,Sheet1!$B$5:$AZ$428,51,FALSE)</f>
        <v>17939</v>
      </c>
      <c r="BB336" s="12">
        <f>VLOOKUP($A336,Sheet1!$B$5:$BB$428,BB$4,FALSE)</f>
        <v>0</v>
      </c>
      <c r="BC336" s="12">
        <f>VLOOKUP($A336,Sheet1!$B$5:$BB$428,BC$4,FALSE)</f>
        <v>0</v>
      </c>
      <c r="BD336" s="12" t="e">
        <f>VLOOKUP($A336,Sheet1!$B$5:$BB$428,BD$4,FALSE)</f>
        <v>#REF!</v>
      </c>
      <c r="BE336" s="12" t="e">
        <f>VLOOKUP($A336,Sheet1!$B$5:$BB$428,BE$4,FALSE)</f>
        <v>#REF!</v>
      </c>
      <c r="BF336" s="12" t="e">
        <f>VLOOKUP($A336,Sheet1!$B$5:$BB$428,BF$4,FALSE)</f>
        <v>#REF!</v>
      </c>
      <c r="BG336" s="12" t="e">
        <f>VLOOKUP($A336,Sheet1!$B$5:$BB$428,BG$4,FALSE)</f>
        <v>#REF!</v>
      </c>
      <c r="BH336" s="12" t="e">
        <f>VLOOKUP($A336,Sheet1!$B$5:$BB$428,BH$4,FALSE)</f>
        <v>#REF!</v>
      </c>
      <c r="BI336" s="12" t="e">
        <f>VLOOKUP($A336,Sheet1!$B$5:$BB$428,BI$4,FALSE)</f>
        <v>#REF!</v>
      </c>
      <c r="BJ336" s="12" t="e">
        <f>VLOOKUP($A336,Sheet1!$B$5:$BB$428,BJ$4,FALSE)</f>
        <v>#REF!</v>
      </c>
      <c r="BK336" s="12" t="e">
        <f>VLOOKUP($A336,Sheet1!$B$5:$BB$428,BK$4,FALSE)</f>
        <v>#REF!</v>
      </c>
      <c r="BL336" s="12" t="e">
        <f>VLOOKUP($A336,Sheet1!$B$5:$BB$428,BL$4,FALSE)</f>
        <v>#REF!</v>
      </c>
      <c r="BM336" s="12" t="e">
        <f>VLOOKUP($A336,Sheet1!$B$5:$BB$428,BM$4,FALSE)</f>
        <v>#REF!</v>
      </c>
      <c r="BN336" s="12" t="e">
        <f>VLOOKUP($A336,Sheet1!$B$5:$BB$428,BN$4,FALSE)</f>
        <v>#REF!</v>
      </c>
      <c r="BO336" s="12" t="e">
        <f>VLOOKUP($A336,Sheet1!$B$5:$BB$428,BO$4,FALSE)</f>
        <v>#REF!</v>
      </c>
      <c r="BP336" s="12" t="e">
        <f>VLOOKUP($A336,Sheet1!$B$5:$BB$428,BP$4,FALSE)</f>
        <v>#REF!</v>
      </c>
      <c r="BQ336" s="12" t="e">
        <f>VLOOKUP($A336,Sheet1!$B$5:BB$428,BQ$4,FALSE)</f>
        <v>#REF!</v>
      </c>
      <c r="BR336" s="12" t="e">
        <f>VLOOKUP($A336,Sheet1!$B$5:BB$428,BR$4,FALSE)</f>
        <v>#REF!</v>
      </c>
      <c r="BS336" s="12" t="e">
        <f>VLOOKUP($A336,Sheet1!$B$5:BB$428,BS$4,FALSE)</f>
        <v>#REF!</v>
      </c>
      <c r="BT336" s="12" t="e">
        <f>VLOOKUP($A336,Sheet1!$B$5:BB$428,BT$4,FALSE)</f>
        <v>#REF!</v>
      </c>
      <c r="BU336" s="12" t="e">
        <f>VLOOKUP($A336,Sheet1!$B$5:BB$428,BU$4,FALSE)</f>
        <v>#REF!</v>
      </c>
    </row>
    <row r="337" spans="1:73" x14ac:dyDescent="0.3">
      <c r="A337" t="s">
        <v>59</v>
      </c>
      <c r="B337" t="str">
        <f>VLOOKUP(A337,classifications!I$2:K$27,3,FALSE)</f>
        <v>Predominantly Urban</v>
      </c>
      <c r="D337" s="12">
        <f>VLOOKUP($A337,Sheet1!$B$5:$AZ$428,2,FALSE)</f>
        <v>1119824</v>
      </c>
      <c r="E337" s="12">
        <f>VLOOKUP($A337,Sheet1!$B$5:$AZ$428,3,FALSE)</f>
        <v>7199</v>
      </c>
      <c r="F337" s="12">
        <f>VLOOKUP($A337,Sheet1!$B$5:$AZ$428,4,FALSE)</f>
        <v>5439</v>
      </c>
      <c r="G337" s="12">
        <f>VLOOKUP($A337,Sheet1!$B$5:$AZ$428,5,FALSE)</f>
        <v>45648</v>
      </c>
      <c r="H337" s="12">
        <f>VLOOKUP($A337,Sheet1!$B$5:$AZ$428,6,FALSE)</f>
        <v>41538</v>
      </c>
      <c r="I337" s="12">
        <f>VLOOKUP($A337,Sheet1!$B$5:$AZ$428,7,FALSE)</f>
        <v>1129291</v>
      </c>
      <c r="J337" s="12">
        <f>VLOOKUP($A337,Sheet1!$B$5:$AZ$428,8,FALSE)</f>
        <v>6017</v>
      </c>
      <c r="K337" s="12">
        <f>VLOOKUP($A337,Sheet1!$B$5:$AZ$428,9,FALSE)</f>
        <v>6300</v>
      </c>
      <c r="L337" s="12" t="str">
        <f>VLOOKUP($A337,Sheet1!$B$5:$AZ$428,10,FALSE)</f>
        <v>:</v>
      </c>
      <c r="M337" s="12" t="str">
        <f>VLOOKUP($A337,Sheet1!$B$5:$AZ$428,11,FALSE)</f>
        <v>:</v>
      </c>
      <c r="N337" s="12">
        <f>VLOOKUP($A337,Sheet1!$B$5:$AZ$428,12,FALSE)</f>
        <v>1140618</v>
      </c>
      <c r="O337" s="12">
        <f>VLOOKUP($A337,Sheet1!$B$5:$AZ$428,13,FALSE)</f>
        <v>6238</v>
      </c>
      <c r="P337" s="12">
        <f>VLOOKUP($A337,Sheet1!$B$5:$AZ$428,14,FALSE)</f>
        <v>4857</v>
      </c>
      <c r="Q337" s="12">
        <f>VLOOKUP($A337,Sheet1!$B$5:$AZ$428,15,FALSE)</f>
        <v>48583</v>
      </c>
      <c r="R337" s="12">
        <f>VLOOKUP($A337,Sheet1!$B$5:$AZ$428,16,FALSE)</f>
        <v>43835</v>
      </c>
      <c r="S337" s="12">
        <f>VLOOKUP($A337,Sheet1!$B$5:$AZ$428,17,FALSE)</f>
        <v>1154195</v>
      </c>
      <c r="T337" s="12">
        <f>VLOOKUP($A337,Sheet1!$B$5:$AZ$428,18,FALSE)</f>
        <v>7627</v>
      </c>
      <c r="U337" s="12">
        <f>VLOOKUP($A337,Sheet1!$B$5:$AZ$428,19,FALSE)</f>
        <v>3626</v>
      </c>
      <c r="V337" s="12">
        <f>VLOOKUP($A337,Sheet1!$B$5:$AZ$428,20,FALSE)</f>
        <v>50919</v>
      </c>
      <c r="W337" s="12">
        <f>VLOOKUP($A337,Sheet1!$B$5:$AZ$428,21,FALSE)</f>
        <v>47428</v>
      </c>
      <c r="X337" s="12">
        <f>VLOOKUP($A337,Sheet1!$B$5:$AZ$428,22,FALSE)</f>
        <v>1165332</v>
      </c>
      <c r="Y337" s="12">
        <f>VLOOKUP($A337,Sheet1!$B$5:$AZ$428,23,FALSE)</f>
        <v>8372</v>
      </c>
      <c r="Z337" s="12">
        <f>VLOOKUP($A337,Sheet1!$B$5:$AZ$428,24,FALSE)</f>
        <v>3539</v>
      </c>
      <c r="AA337" s="12">
        <f>VLOOKUP($A337,Sheet1!$B$5:$AZ$428,25,FALSE)</f>
        <v>50351</v>
      </c>
      <c r="AB337" s="12">
        <f>VLOOKUP($A337,Sheet1!$B$5:$AZ$428,26,FALSE)</f>
        <v>48983</v>
      </c>
      <c r="AC337" s="12">
        <f>VLOOKUP($A337,Sheet1!$B$5:$AZ$428,27,FALSE)</f>
        <v>1176386</v>
      </c>
      <c r="AD337" s="12">
        <f>VLOOKUP($A337,Sheet1!$B$5:$AZ$428,28,FALSE)</f>
        <v>8967</v>
      </c>
      <c r="AE337" s="12">
        <f>VLOOKUP($A337,Sheet1!$B$5:$AZ$428,29,FALSE)</f>
        <v>4329</v>
      </c>
      <c r="AF337" s="12">
        <f>VLOOKUP($A337,Sheet1!$B$5:$AZ$428,30,FALSE)</f>
        <v>50400</v>
      </c>
      <c r="AG337" s="12">
        <f>VLOOKUP($A337,Sheet1!$B$5:$AZ$428,31,FALSE)</f>
        <v>49591</v>
      </c>
      <c r="AH337" s="12">
        <f>VLOOKUP($A337,Sheet1!$B$5:$AZ$428,32,FALSE)</f>
        <v>1180934</v>
      </c>
      <c r="AI337" s="12">
        <f>VLOOKUP($A337,Sheet1!$B$5:$AZ$428,33,FALSE)</f>
        <v>7700</v>
      </c>
      <c r="AJ337" s="12">
        <f>VLOOKUP($A337,Sheet1!$B$5:$AZ$428,34,FALSE)</f>
        <v>4897</v>
      </c>
      <c r="AK337" s="12">
        <f>VLOOKUP($A337,Sheet1!$B$5:$AZ$428,35,FALSE)</f>
        <v>54955</v>
      </c>
      <c r="AL337" s="12">
        <f>VLOOKUP($A337,Sheet1!$B$5:$AZ$428,36,FALSE)</f>
        <v>57892</v>
      </c>
      <c r="AM337" s="12">
        <f>VLOOKUP($A337,Sheet1!$B$5:$AZ$428,37,FALSE)</f>
        <v>1184365</v>
      </c>
      <c r="AN337" s="12">
        <f>VLOOKUP($A337,Sheet1!$B$5:$AZ$428,38,FALSE)</f>
        <v>8351</v>
      </c>
      <c r="AO337" s="12">
        <f>VLOOKUP($A337,Sheet1!$B$5:$AZ$428,39,FALSE)</f>
        <v>5919</v>
      </c>
      <c r="AP337" s="12">
        <f>VLOOKUP($A337,Sheet1!$B$5:$AZ$428,40,FALSE)</f>
        <v>55035</v>
      </c>
      <c r="AQ337" s="12">
        <f>VLOOKUP($A337,Sheet1!$B$5:$AZ$428,41,FALSE)</f>
        <v>58239</v>
      </c>
      <c r="AR337" s="12">
        <f>VLOOKUP($A337,Sheet1!$B$5:$AZ$428,42,FALSE)</f>
        <v>1189519</v>
      </c>
      <c r="AS337" s="12">
        <f>VLOOKUP($A337,Sheet1!$B$5:$AZ$428,43,FALSE)</f>
        <v>7780</v>
      </c>
      <c r="AT337" s="12">
        <f>VLOOKUP($A337,Sheet1!$B$5:$AZ$428,44,FALSE)</f>
        <v>5689</v>
      </c>
      <c r="AU337" s="12">
        <f>VLOOKUP($A337,Sheet1!$B$5:$AZ$428,45,FALSE)</f>
        <v>57849</v>
      </c>
      <c r="AV337" s="12">
        <f>VLOOKUP($A337,Sheet1!$B$5:$AZ$428,46,FALSE)</f>
        <v>58874</v>
      </c>
      <c r="AW337" s="12">
        <f>VLOOKUP($A337,Sheet1!$B$5:$AZ$428,47,FALSE)</f>
        <v>1195672</v>
      </c>
      <c r="AX337" s="12">
        <f>VLOOKUP($A337,Sheet1!$B$5:$AZ$428,48,FALSE)</f>
        <v>7574</v>
      </c>
      <c r="AY337" s="12">
        <f>VLOOKUP($A337,Sheet1!$B$5:$AZ$428,49,FALSE)</f>
        <v>5244</v>
      </c>
      <c r="AZ337" s="12">
        <f>VLOOKUP($A337,Sheet1!$B$5:$AZ$428,50,FALSE)</f>
        <v>52252</v>
      </c>
      <c r="BA337" s="12">
        <f>VLOOKUP($A337,Sheet1!$B$5:$AZ$428,51,FALSE)</f>
        <v>51041</v>
      </c>
      <c r="BB337" s="12">
        <f>VLOOKUP($A337,Sheet1!$B$5:$BB$428,BB$4,FALSE)</f>
        <v>0</v>
      </c>
      <c r="BC337" s="12">
        <f>VLOOKUP($A337,Sheet1!$B$5:$BB$428,BC$4,FALSE)</f>
        <v>0</v>
      </c>
      <c r="BD337" s="12" t="e">
        <f>VLOOKUP($A337,Sheet1!$B$5:$BB$428,BD$4,FALSE)</f>
        <v>#REF!</v>
      </c>
      <c r="BE337" s="12" t="e">
        <f>VLOOKUP($A337,Sheet1!$B$5:$BB$428,BE$4,FALSE)</f>
        <v>#REF!</v>
      </c>
      <c r="BF337" s="12" t="e">
        <f>VLOOKUP($A337,Sheet1!$B$5:$BB$428,BF$4,FALSE)</f>
        <v>#REF!</v>
      </c>
      <c r="BG337" s="12" t="e">
        <f>VLOOKUP($A337,Sheet1!$B$5:$BB$428,BG$4,FALSE)</f>
        <v>#REF!</v>
      </c>
      <c r="BH337" s="12" t="e">
        <f>VLOOKUP($A337,Sheet1!$B$5:$BB$428,BH$4,FALSE)</f>
        <v>#REF!</v>
      </c>
      <c r="BI337" s="12" t="e">
        <f>VLOOKUP($A337,Sheet1!$B$5:$BB$428,BI$4,FALSE)</f>
        <v>#REF!</v>
      </c>
      <c r="BJ337" s="12" t="e">
        <f>VLOOKUP($A337,Sheet1!$B$5:$BB$428,BJ$4,FALSE)</f>
        <v>#REF!</v>
      </c>
      <c r="BK337" s="12" t="e">
        <f>VLOOKUP($A337,Sheet1!$B$5:$BB$428,BK$4,FALSE)</f>
        <v>#REF!</v>
      </c>
      <c r="BL337" s="12" t="e">
        <f>VLOOKUP($A337,Sheet1!$B$5:$BB$428,BL$4,FALSE)</f>
        <v>#REF!</v>
      </c>
      <c r="BM337" s="12" t="e">
        <f>VLOOKUP($A337,Sheet1!$B$5:$BB$428,BM$4,FALSE)</f>
        <v>#REF!</v>
      </c>
      <c r="BN337" s="12" t="e">
        <f>VLOOKUP($A337,Sheet1!$B$5:$BB$428,BN$4,FALSE)</f>
        <v>#REF!</v>
      </c>
      <c r="BO337" s="12" t="e">
        <f>VLOOKUP($A337,Sheet1!$B$5:$BB$428,BO$4,FALSE)</f>
        <v>#REF!</v>
      </c>
      <c r="BP337" s="12" t="e">
        <f>VLOOKUP($A337,Sheet1!$B$5:$BB$428,BP$4,FALSE)</f>
        <v>#REF!</v>
      </c>
      <c r="BQ337" s="12" t="e">
        <f>VLOOKUP($A337,Sheet1!$B$5:BB$428,BQ$4,FALSE)</f>
        <v>#REF!</v>
      </c>
      <c r="BR337" s="12" t="e">
        <f>VLOOKUP($A337,Sheet1!$B$5:BB$428,BR$4,FALSE)</f>
        <v>#REF!</v>
      </c>
      <c r="BS337" s="12" t="e">
        <f>VLOOKUP($A337,Sheet1!$B$5:BB$428,BS$4,FALSE)</f>
        <v>#REF!</v>
      </c>
      <c r="BT337" s="12" t="e">
        <f>VLOOKUP($A337,Sheet1!$B$5:BB$428,BT$4,FALSE)</f>
        <v>#REF!</v>
      </c>
      <c r="BU337" s="12" t="e">
        <f>VLOOKUP($A337,Sheet1!$B$5:BB$428,BU$4,FALSE)</f>
        <v>#REF!</v>
      </c>
    </row>
    <row r="338" spans="1:73" x14ac:dyDescent="0.3">
      <c r="A338" t="s">
        <v>61</v>
      </c>
      <c r="B338" t="str">
        <f>VLOOKUP(A338,classifications!I$2:K$27,3,FALSE)</f>
        <v>Urban with Significant Rural</v>
      </c>
      <c r="D338" s="12">
        <f>VLOOKUP($A338,Sheet1!$B$5:$AZ$428,2,FALSE)</f>
        <v>1466466</v>
      </c>
      <c r="E338" s="12">
        <f>VLOOKUP($A338,Sheet1!$B$5:$AZ$428,3,FALSE)</f>
        <v>9400</v>
      </c>
      <c r="F338" s="12">
        <f>VLOOKUP($A338,Sheet1!$B$5:$AZ$428,4,FALSE)</f>
        <v>6602</v>
      </c>
      <c r="G338" s="12">
        <f>VLOOKUP($A338,Sheet1!$B$5:$AZ$428,5,FALSE)</f>
        <v>48505</v>
      </c>
      <c r="H338" s="12">
        <f>VLOOKUP($A338,Sheet1!$B$5:$AZ$428,6,FALSE)</f>
        <v>42308</v>
      </c>
      <c r="I338" s="12">
        <f>VLOOKUP($A338,Sheet1!$B$5:$AZ$428,7,FALSE)</f>
        <v>1480151</v>
      </c>
      <c r="J338" s="12">
        <f>VLOOKUP($A338,Sheet1!$B$5:$AZ$428,8,FALSE)</f>
        <v>8623</v>
      </c>
      <c r="K338" s="12">
        <f>VLOOKUP($A338,Sheet1!$B$5:$AZ$428,9,FALSE)</f>
        <v>6074</v>
      </c>
      <c r="L338" s="12" t="str">
        <f>VLOOKUP($A338,Sheet1!$B$5:$AZ$428,10,FALSE)</f>
        <v>:</v>
      </c>
      <c r="M338" s="12" t="str">
        <f>VLOOKUP($A338,Sheet1!$B$5:$AZ$428,11,FALSE)</f>
        <v>:</v>
      </c>
      <c r="N338" s="12">
        <f>VLOOKUP($A338,Sheet1!$B$5:$AZ$428,12,FALSE)</f>
        <v>1493114</v>
      </c>
      <c r="O338" s="12">
        <f>VLOOKUP($A338,Sheet1!$B$5:$AZ$428,13,FALSE)</f>
        <v>7821</v>
      </c>
      <c r="P338" s="12">
        <f>VLOOKUP($A338,Sheet1!$B$5:$AZ$428,14,FALSE)</f>
        <v>5247</v>
      </c>
      <c r="Q338" s="12">
        <f>VLOOKUP($A338,Sheet1!$B$5:$AZ$428,15,FALSE)</f>
        <v>50808</v>
      </c>
      <c r="R338" s="12">
        <f>VLOOKUP($A338,Sheet1!$B$5:$AZ$428,16,FALSE)</f>
        <v>43764</v>
      </c>
      <c r="S338" s="12">
        <f>VLOOKUP($A338,Sheet1!$B$5:$AZ$428,17,FALSE)</f>
        <v>1509301</v>
      </c>
      <c r="T338" s="12">
        <f>VLOOKUP($A338,Sheet1!$B$5:$AZ$428,18,FALSE)</f>
        <v>9591</v>
      </c>
      <c r="U338" s="12">
        <f>VLOOKUP($A338,Sheet1!$B$5:$AZ$428,19,FALSE)</f>
        <v>4600</v>
      </c>
      <c r="V338" s="12">
        <f>VLOOKUP($A338,Sheet1!$B$5:$AZ$428,20,FALSE)</f>
        <v>54437</v>
      </c>
      <c r="W338" s="12">
        <f>VLOOKUP($A338,Sheet1!$B$5:$AZ$428,21,FALSE)</f>
        <v>46621</v>
      </c>
      <c r="X338" s="12">
        <f>VLOOKUP($A338,Sheet1!$B$5:$AZ$428,22,FALSE)</f>
        <v>1523100</v>
      </c>
      <c r="Y338" s="12">
        <f>VLOOKUP($A338,Sheet1!$B$5:$AZ$428,23,FALSE)</f>
        <v>10402</v>
      </c>
      <c r="Z338" s="12">
        <f>VLOOKUP($A338,Sheet1!$B$5:$AZ$428,24,FALSE)</f>
        <v>4503</v>
      </c>
      <c r="AA338" s="12">
        <f>VLOOKUP($A338,Sheet1!$B$5:$AZ$428,25,FALSE)</f>
        <v>53407</v>
      </c>
      <c r="AB338" s="12">
        <f>VLOOKUP($A338,Sheet1!$B$5:$AZ$428,26,FALSE)</f>
        <v>47467</v>
      </c>
      <c r="AC338" s="12">
        <f>VLOOKUP($A338,Sheet1!$B$5:$AZ$428,27,FALSE)</f>
        <v>1540438</v>
      </c>
      <c r="AD338" s="12">
        <f>VLOOKUP($A338,Sheet1!$B$5:$AZ$428,28,FALSE)</f>
        <v>10610</v>
      </c>
      <c r="AE338" s="12">
        <f>VLOOKUP($A338,Sheet1!$B$5:$AZ$428,29,FALSE)</f>
        <v>4215</v>
      </c>
      <c r="AF338" s="12">
        <f>VLOOKUP($A338,Sheet1!$B$5:$AZ$428,30,FALSE)</f>
        <v>54097</v>
      </c>
      <c r="AG338" s="12">
        <f>VLOOKUP($A338,Sheet1!$B$5:$AZ$428,31,FALSE)</f>
        <v>46135</v>
      </c>
      <c r="AH338" s="12">
        <f>VLOOKUP($A338,Sheet1!$B$5:$AZ$428,32,FALSE)</f>
        <v>1554636</v>
      </c>
      <c r="AI338" s="12">
        <f>VLOOKUP($A338,Sheet1!$B$5:$AZ$428,33,FALSE)</f>
        <v>9384</v>
      </c>
      <c r="AJ338" s="12">
        <f>VLOOKUP($A338,Sheet1!$B$5:$AZ$428,34,FALSE)</f>
        <v>4861</v>
      </c>
      <c r="AK338" s="12">
        <f>VLOOKUP($A338,Sheet1!$B$5:$AZ$428,35,FALSE)</f>
        <v>58675</v>
      </c>
      <c r="AL338" s="12">
        <f>VLOOKUP($A338,Sheet1!$B$5:$AZ$428,36,FALSE)</f>
        <v>51477</v>
      </c>
      <c r="AM338" s="12">
        <f>VLOOKUP($A338,Sheet1!$B$5:$AZ$428,37,FALSE)</f>
        <v>1568623</v>
      </c>
      <c r="AN338" s="12">
        <f>VLOOKUP($A338,Sheet1!$B$5:$AZ$428,38,FALSE)</f>
        <v>9660</v>
      </c>
      <c r="AO338" s="12">
        <f>VLOOKUP($A338,Sheet1!$B$5:$AZ$428,39,FALSE)</f>
        <v>5673</v>
      </c>
      <c r="AP338" s="12">
        <f>VLOOKUP($A338,Sheet1!$B$5:$AZ$428,40,FALSE)</f>
        <v>59565</v>
      </c>
      <c r="AQ338" s="12">
        <f>VLOOKUP($A338,Sheet1!$B$5:$AZ$428,41,FALSE)</f>
        <v>51556</v>
      </c>
      <c r="AR338" s="12">
        <f>VLOOKUP($A338,Sheet1!$B$5:$AZ$428,42,FALSE)</f>
        <v>1581555</v>
      </c>
      <c r="AS338" s="12">
        <f>VLOOKUP($A338,Sheet1!$B$5:$AZ$428,43,FALSE)</f>
        <v>9073</v>
      </c>
      <c r="AT338" s="12">
        <f>VLOOKUP($A338,Sheet1!$B$5:$AZ$428,44,FALSE)</f>
        <v>5812</v>
      </c>
      <c r="AU338" s="12">
        <f>VLOOKUP($A338,Sheet1!$B$5:$AZ$428,45,FALSE)</f>
        <v>62066</v>
      </c>
      <c r="AV338" s="12">
        <f>VLOOKUP($A338,Sheet1!$B$5:$AZ$428,46,FALSE)</f>
        <v>53962</v>
      </c>
      <c r="AW338" s="12">
        <f>VLOOKUP($A338,Sheet1!$B$5:$AZ$428,47,FALSE)</f>
        <v>1589057</v>
      </c>
      <c r="AX338" s="12">
        <f>VLOOKUP($A338,Sheet1!$B$5:$AZ$428,48,FALSE)</f>
        <v>8922</v>
      </c>
      <c r="AY338" s="12">
        <f>VLOOKUP($A338,Sheet1!$B$5:$AZ$428,49,FALSE)</f>
        <v>7636</v>
      </c>
      <c r="AZ338" s="12">
        <f>VLOOKUP($A338,Sheet1!$B$5:$AZ$428,50,FALSE)</f>
        <v>53861</v>
      </c>
      <c r="BA338" s="12">
        <f>VLOOKUP($A338,Sheet1!$B$5:$AZ$428,51,FALSE)</f>
        <v>47592</v>
      </c>
      <c r="BB338" s="12">
        <f>VLOOKUP($A338,Sheet1!$B$5:$BB$428,BB$4,FALSE)</f>
        <v>0</v>
      </c>
      <c r="BC338" s="12">
        <f>VLOOKUP($A338,Sheet1!$B$5:$BB$428,BC$4,FALSE)</f>
        <v>0</v>
      </c>
      <c r="BD338" s="12" t="e">
        <f>VLOOKUP($A338,Sheet1!$B$5:$BB$428,BD$4,FALSE)</f>
        <v>#REF!</v>
      </c>
      <c r="BE338" s="12" t="e">
        <f>VLOOKUP($A338,Sheet1!$B$5:$BB$428,BE$4,FALSE)</f>
        <v>#REF!</v>
      </c>
      <c r="BF338" s="12" t="e">
        <f>VLOOKUP($A338,Sheet1!$B$5:$BB$428,BF$4,FALSE)</f>
        <v>#REF!</v>
      </c>
      <c r="BG338" s="12" t="e">
        <f>VLOOKUP($A338,Sheet1!$B$5:$BB$428,BG$4,FALSE)</f>
        <v>#REF!</v>
      </c>
      <c r="BH338" s="12" t="e">
        <f>VLOOKUP($A338,Sheet1!$B$5:$BB$428,BH$4,FALSE)</f>
        <v>#REF!</v>
      </c>
      <c r="BI338" s="12" t="e">
        <f>VLOOKUP($A338,Sheet1!$B$5:$BB$428,BI$4,FALSE)</f>
        <v>#REF!</v>
      </c>
      <c r="BJ338" s="12" t="e">
        <f>VLOOKUP($A338,Sheet1!$B$5:$BB$428,BJ$4,FALSE)</f>
        <v>#REF!</v>
      </c>
      <c r="BK338" s="12" t="e">
        <f>VLOOKUP($A338,Sheet1!$B$5:$BB$428,BK$4,FALSE)</f>
        <v>#REF!</v>
      </c>
      <c r="BL338" s="12" t="e">
        <f>VLOOKUP($A338,Sheet1!$B$5:$BB$428,BL$4,FALSE)</f>
        <v>#REF!</v>
      </c>
      <c r="BM338" s="12" t="e">
        <f>VLOOKUP($A338,Sheet1!$B$5:$BB$428,BM$4,FALSE)</f>
        <v>#REF!</v>
      </c>
      <c r="BN338" s="12" t="e">
        <f>VLOOKUP($A338,Sheet1!$B$5:$BB$428,BN$4,FALSE)</f>
        <v>#REF!</v>
      </c>
      <c r="BO338" s="12" t="e">
        <f>VLOOKUP($A338,Sheet1!$B$5:$BB$428,BO$4,FALSE)</f>
        <v>#REF!</v>
      </c>
      <c r="BP338" s="12" t="e">
        <f>VLOOKUP($A338,Sheet1!$B$5:$BB$428,BP$4,FALSE)</f>
        <v>#REF!</v>
      </c>
      <c r="BQ338" s="12" t="e">
        <f>VLOOKUP($A338,Sheet1!$B$5:BB$428,BQ$4,FALSE)</f>
        <v>#REF!</v>
      </c>
      <c r="BR338" s="12" t="e">
        <f>VLOOKUP($A338,Sheet1!$B$5:BB$428,BR$4,FALSE)</f>
        <v>#REF!</v>
      </c>
      <c r="BS338" s="12" t="e">
        <f>VLOOKUP($A338,Sheet1!$B$5:BB$428,BS$4,FALSE)</f>
        <v>#REF!</v>
      </c>
      <c r="BT338" s="12" t="e">
        <f>VLOOKUP($A338,Sheet1!$B$5:BB$428,BT$4,FALSE)</f>
        <v>#REF!</v>
      </c>
      <c r="BU338" s="12" t="e">
        <f>VLOOKUP($A338,Sheet1!$B$5:BB$428,BU$4,FALSE)</f>
        <v>#REF!</v>
      </c>
    </row>
    <row r="339" spans="1:73" x14ac:dyDescent="0.3">
      <c r="A339" t="s">
        <v>63</v>
      </c>
      <c r="B339" t="str">
        <f>VLOOKUP(A339,classifications!I$2:K$27,3,FALSE)</f>
        <v>Predominantly Urban</v>
      </c>
      <c r="D339" s="12">
        <f>VLOOKUP($A339,Sheet1!$B$5:$AZ$428,2,FALSE)</f>
        <v>1171558</v>
      </c>
      <c r="E339" s="12">
        <f>VLOOKUP($A339,Sheet1!$B$5:$AZ$428,3,FALSE)</f>
        <v>6767</v>
      </c>
      <c r="F339" s="12">
        <f>VLOOKUP($A339,Sheet1!$B$5:$AZ$428,4,FALSE)</f>
        <v>3393</v>
      </c>
      <c r="G339" s="12">
        <f>VLOOKUP($A339,Sheet1!$B$5:$AZ$428,5,FALSE)</f>
        <v>36294</v>
      </c>
      <c r="H339" s="12">
        <f>VLOOKUP($A339,Sheet1!$B$5:$AZ$428,6,FALSE)</f>
        <v>35681</v>
      </c>
      <c r="I339" s="12">
        <f>VLOOKUP($A339,Sheet1!$B$5:$AZ$428,7,FALSE)</f>
        <v>1175370</v>
      </c>
      <c r="J339" s="12">
        <f>VLOOKUP($A339,Sheet1!$B$5:$AZ$428,8,FALSE)</f>
        <v>5527</v>
      </c>
      <c r="K339" s="12">
        <f>VLOOKUP($A339,Sheet1!$B$5:$AZ$428,9,FALSE)</f>
        <v>3208</v>
      </c>
      <c r="L339" s="12" t="str">
        <f>VLOOKUP($A339,Sheet1!$B$5:$AZ$428,10,FALSE)</f>
        <v>:</v>
      </c>
      <c r="M339" s="12" t="str">
        <f>VLOOKUP($A339,Sheet1!$B$5:$AZ$428,11,FALSE)</f>
        <v>:</v>
      </c>
      <c r="N339" s="12">
        <f>VLOOKUP($A339,Sheet1!$B$5:$AZ$428,12,FALSE)</f>
        <v>1178594</v>
      </c>
      <c r="O339" s="12">
        <f>VLOOKUP($A339,Sheet1!$B$5:$AZ$428,13,FALSE)</f>
        <v>5415</v>
      </c>
      <c r="P339" s="12">
        <f>VLOOKUP($A339,Sheet1!$B$5:$AZ$428,14,FALSE)</f>
        <v>3777</v>
      </c>
      <c r="Q339" s="12">
        <f>VLOOKUP($A339,Sheet1!$B$5:$AZ$428,15,FALSE)</f>
        <v>37668</v>
      </c>
      <c r="R339" s="12">
        <f>VLOOKUP($A339,Sheet1!$B$5:$AZ$428,16,FALSE)</f>
        <v>37699</v>
      </c>
      <c r="S339" s="12">
        <f>VLOOKUP($A339,Sheet1!$B$5:$AZ$428,17,FALSE)</f>
        <v>1182605</v>
      </c>
      <c r="T339" s="12">
        <f>VLOOKUP($A339,Sheet1!$B$5:$AZ$428,18,FALSE)</f>
        <v>6036</v>
      </c>
      <c r="U339" s="12">
        <f>VLOOKUP($A339,Sheet1!$B$5:$AZ$428,19,FALSE)</f>
        <v>3973</v>
      </c>
      <c r="V339" s="12">
        <f>VLOOKUP($A339,Sheet1!$B$5:$AZ$428,20,FALSE)</f>
        <v>39771</v>
      </c>
      <c r="W339" s="12">
        <f>VLOOKUP($A339,Sheet1!$B$5:$AZ$428,21,FALSE)</f>
        <v>39125</v>
      </c>
      <c r="X339" s="12">
        <f>VLOOKUP($A339,Sheet1!$B$5:$AZ$428,22,FALSE)</f>
        <v>1188875</v>
      </c>
      <c r="Y339" s="12">
        <f>VLOOKUP($A339,Sheet1!$B$5:$AZ$428,23,FALSE)</f>
        <v>6492</v>
      </c>
      <c r="Z339" s="12">
        <f>VLOOKUP($A339,Sheet1!$B$5:$AZ$428,24,FALSE)</f>
        <v>3336</v>
      </c>
      <c r="AA339" s="12">
        <f>VLOOKUP($A339,Sheet1!$B$5:$AZ$428,25,FALSE)</f>
        <v>39303</v>
      </c>
      <c r="AB339" s="12">
        <f>VLOOKUP($A339,Sheet1!$B$5:$AZ$428,26,FALSE)</f>
        <v>37487</v>
      </c>
      <c r="AC339" s="12">
        <f>VLOOKUP($A339,Sheet1!$B$5:$AZ$428,27,FALSE)</f>
        <v>1195418</v>
      </c>
      <c r="AD339" s="12">
        <f>VLOOKUP($A339,Sheet1!$B$5:$AZ$428,28,FALSE)</f>
        <v>6835</v>
      </c>
      <c r="AE339" s="12">
        <f>VLOOKUP($A339,Sheet1!$B$5:$AZ$428,29,FALSE)</f>
        <v>3871</v>
      </c>
      <c r="AF339" s="12">
        <f>VLOOKUP($A339,Sheet1!$B$5:$AZ$428,30,FALSE)</f>
        <v>39409</v>
      </c>
      <c r="AG339" s="12">
        <f>VLOOKUP($A339,Sheet1!$B$5:$AZ$428,31,FALSE)</f>
        <v>37263</v>
      </c>
      <c r="AH339" s="12">
        <f>VLOOKUP($A339,Sheet1!$B$5:$AZ$428,32,FALSE)</f>
        <v>1201855</v>
      </c>
      <c r="AI339" s="12">
        <f>VLOOKUP($A339,Sheet1!$B$5:$AZ$428,33,FALSE)</f>
        <v>6112</v>
      </c>
      <c r="AJ339" s="12">
        <f>VLOOKUP($A339,Sheet1!$B$5:$AZ$428,34,FALSE)</f>
        <v>4408</v>
      </c>
      <c r="AK339" s="12">
        <f>VLOOKUP($A339,Sheet1!$B$5:$AZ$428,35,FALSE)</f>
        <v>45385</v>
      </c>
      <c r="AL339" s="12">
        <f>VLOOKUP($A339,Sheet1!$B$5:$AZ$428,36,FALSE)</f>
        <v>40801</v>
      </c>
      <c r="AM339" s="12">
        <f>VLOOKUP($A339,Sheet1!$B$5:$AZ$428,37,FALSE)</f>
        <v>1210053</v>
      </c>
      <c r="AN339" s="12">
        <f>VLOOKUP($A339,Sheet1!$B$5:$AZ$428,38,FALSE)</f>
        <v>8133</v>
      </c>
      <c r="AO339" s="12">
        <f>VLOOKUP($A339,Sheet1!$B$5:$AZ$428,39,FALSE)</f>
        <v>3547</v>
      </c>
      <c r="AP339" s="12">
        <f>VLOOKUP($A339,Sheet1!$B$5:$AZ$428,40,FALSE)</f>
        <v>45066</v>
      </c>
      <c r="AQ339" s="12">
        <f>VLOOKUP($A339,Sheet1!$B$5:$AZ$428,41,FALSE)</f>
        <v>40515</v>
      </c>
      <c r="AR339" s="12">
        <f>VLOOKUP($A339,Sheet1!$B$5:$AZ$428,42,FALSE)</f>
        <v>1219799</v>
      </c>
      <c r="AS339" s="12">
        <f>VLOOKUP($A339,Sheet1!$B$5:$AZ$428,43,FALSE)</f>
        <v>7378</v>
      </c>
      <c r="AT339" s="12">
        <f>VLOOKUP($A339,Sheet1!$B$5:$AZ$428,44,FALSE)</f>
        <v>2182</v>
      </c>
      <c r="AU339" s="12">
        <f>VLOOKUP($A339,Sheet1!$B$5:$AZ$428,45,FALSE)</f>
        <v>46737</v>
      </c>
      <c r="AV339" s="12">
        <f>VLOOKUP($A339,Sheet1!$B$5:$AZ$428,46,FALSE)</f>
        <v>42250</v>
      </c>
      <c r="AW339" s="12">
        <f>VLOOKUP($A339,Sheet1!$B$5:$AZ$428,47,FALSE)</f>
        <v>1227076</v>
      </c>
      <c r="AX339" s="12">
        <f>VLOOKUP($A339,Sheet1!$B$5:$AZ$428,48,FALSE)</f>
        <v>7664</v>
      </c>
      <c r="AY339" s="12">
        <f>VLOOKUP($A339,Sheet1!$B$5:$AZ$428,49,FALSE)</f>
        <v>3401</v>
      </c>
      <c r="AZ339" s="12">
        <f>VLOOKUP($A339,Sheet1!$B$5:$AZ$428,50,FALSE)</f>
        <v>43199</v>
      </c>
      <c r="BA339" s="12">
        <f>VLOOKUP($A339,Sheet1!$B$5:$AZ$428,51,FALSE)</f>
        <v>37939</v>
      </c>
      <c r="BB339" s="12">
        <f>VLOOKUP($A339,Sheet1!$B$5:$BB$428,BB$4,FALSE)</f>
        <v>0</v>
      </c>
      <c r="BC339" s="12">
        <f>VLOOKUP($A339,Sheet1!$B$5:$BB$428,BC$4,FALSE)</f>
        <v>0</v>
      </c>
      <c r="BD339" s="12" t="e">
        <f>VLOOKUP($A339,Sheet1!$B$5:$BB$428,BD$4,FALSE)</f>
        <v>#REF!</v>
      </c>
      <c r="BE339" s="12" t="e">
        <f>VLOOKUP($A339,Sheet1!$B$5:$BB$428,BE$4,FALSE)</f>
        <v>#REF!</v>
      </c>
      <c r="BF339" s="12" t="e">
        <f>VLOOKUP($A339,Sheet1!$B$5:$BB$428,BF$4,FALSE)</f>
        <v>#REF!</v>
      </c>
      <c r="BG339" s="12" t="e">
        <f>VLOOKUP($A339,Sheet1!$B$5:$BB$428,BG$4,FALSE)</f>
        <v>#REF!</v>
      </c>
      <c r="BH339" s="12" t="e">
        <f>VLOOKUP($A339,Sheet1!$B$5:$BB$428,BH$4,FALSE)</f>
        <v>#REF!</v>
      </c>
      <c r="BI339" s="12" t="e">
        <f>VLOOKUP($A339,Sheet1!$B$5:$BB$428,BI$4,FALSE)</f>
        <v>#REF!</v>
      </c>
      <c r="BJ339" s="12" t="e">
        <f>VLOOKUP($A339,Sheet1!$B$5:$BB$428,BJ$4,FALSE)</f>
        <v>#REF!</v>
      </c>
      <c r="BK339" s="12" t="e">
        <f>VLOOKUP($A339,Sheet1!$B$5:$BB$428,BK$4,FALSE)</f>
        <v>#REF!</v>
      </c>
      <c r="BL339" s="12" t="e">
        <f>VLOOKUP($A339,Sheet1!$B$5:$BB$428,BL$4,FALSE)</f>
        <v>#REF!</v>
      </c>
      <c r="BM339" s="12" t="e">
        <f>VLOOKUP($A339,Sheet1!$B$5:$BB$428,BM$4,FALSE)</f>
        <v>#REF!</v>
      </c>
      <c r="BN339" s="12" t="e">
        <f>VLOOKUP($A339,Sheet1!$B$5:$BB$428,BN$4,FALSE)</f>
        <v>#REF!</v>
      </c>
      <c r="BO339" s="12" t="e">
        <f>VLOOKUP($A339,Sheet1!$B$5:$BB$428,BO$4,FALSE)</f>
        <v>#REF!</v>
      </c>
      <c r="BP339" s="12" t="e">
        <f>VLOOKUP($A339,Sheet1!$B$5:$BB$428,BP$4,FALSE)</f>
        <v>#REF!</v>
      </c>
      <c r="BQ339" s="12" t="e">
        <f>VLOOKUP($A339,Sheet1!$B$5:BB$428,BQ$4,FALSE)</f>
        <v>#REF!</v>
      </c>
      <c r="BR339" s="12" t="e">
        <f>VLOOKUP($A339,Sheet1!$B$5:BB$428,BR$4,FALSE)</f>
        <v>#REF!</v>
      </c>
      <c r="BS339" s="12" t="e">
        <f>VLOOKUP($A339,Sheet1!$B$5:BB$428,BS$4,FALSE)</f>
        <v>#REF!</v>
      </c>
      <c r="BT339" s="12" t="e">
        <f>VLOOKUP($A339,Sheet1!$B$5:BB$428,BT$4,FALSE)</f>
        <v>#REF!</v>
      </c>
      <c r="BU339" s="12" t="e">
        <f>VLOOKUP($A339,Sheet1!$B$5:BB$428,BU$4,FALSE)</f>
        <v>#REF!</v>
      </c>
    </row>
    <row r="340" spans="1:73" x14ac:dyDescent="0.3">
      <c r="A340" t="s">
        <v>65</v>
      </c>
      <c r="B340" t="str">
        <f>VLOOKUP(A340,classifications!I$2:K$27,3,FALSE)</f>
        <v>Urban with Significant Rural</v>
      </c>
      <c r="D340" s="12">
        <f>VLOOKUP($A340,Sheet1!$B$5:$AZ$428,2,FALSE)</f>
        <v>651179</v>
      </c>
      <c r="E340" s="12">
        <f>VLOOKUP($A340,Sheet1!$B$5:$AZ$428,3,FALSE)</f>
        <v>3589</v>
      </c>
      <c r="F340" s="12">
        <f>VLOOKUP($A340,Sheet1!$B$5:$AZ$428,4,FALSE)</f>
        <v>1707</v>
      </c>
      <c r="G340" s="12">
        <f>VLOOKUP($A340,Sheet1!$B$5:$AZ$428,5,FALSE)</f>
        <v>26635</v>
      </c>
      <c r="H340" s="12">
        <f>VLOOKUP($A340,Sheet1!$B$5:$AZ$428,6,FALSE)</f>
        <v>24697</v>
      </c>
      <c r="I340" s="12">
        <f>VLOOKUP($A340,Sheet1!$B$5:$AZ$428,7,FALSE)</f>
        <v>656182</v>
      </c>
      <c r="J340" s="12">
        <f>VLOOKUP($A340,Sheet1!$B$5:$AZ$428,8,FALSE)</f>
        <v>2806</v>
      </c>
      <c r="K340" s="12">
        <f>VLOOKUP($A340,Sheet1!$B$5:$AZ$428,9,FALSE)</f>
        <v>1935</v>
      </c>
      <c r="L340" s="12" t="str">
        <f>VLOOKUP($A340,Sheet1!$B$5:$AZ$428,10,FALSE)</f>
        <v>:</v>
      </c>
      <c r="M340" s="12" t="str">
        <f>VLOOKUP($A340,Sheet1!$B$5:$AZ$428,11,FALSE)</f>
        <v>:</v>
      </c>
      <c r="N340" s="12">
        <f>VLOOKUP($A340,Sheet1!$B$5:$AZ$428,12,FALSE)</f>
        <v>660917</v>
      </c>
      <c r="O340" s="12">
        <f>VLOOKUP($A340,Sheet1!$B$5:$AZ$428,13,FALSE)</f>
        <v>2514</v>
      </c>
      <c r="P340" s="12">
        <f>VLOOKUP($A340,Sheet1!$B$5:$AZ$428,14,FALSE)</f>
        <v>1614</v>
      </c>
      <c r="Q340" s="12">
        <f>VLOOKUP($A340,Sheet1!$B$5:$AZ$428,15,FALSE)</f>
        <v>28102</v>
      </c>
      <c r="R340" s="12">
        <f>VLOOKUP($A340,Sheet1!$B$5:$AZ$428,16,FALSE)</f>
        <v>25385</v>
      </c>
      <c r="S340" s="12">
        <f>VLOOKUP($A340,Sheet1!$B$5:$AZ$428,17,FALSE)</f>
        <v>666682</v>
      </c>
      <c r="T340" s="12">
        <f>VLOOKUP($A340,Sheet1!$B$5:$AZ$428,18,FALSE)</f>
        <v>2905</v>
      </c>
      <c r="U340" s="12">
        <f>VLOOKUP($A340,Sheet1!$B$5:$AZ$428,19,FALSE)</f>
        <v>1394</v>
      </c>
      <c r="V340" s="12">
        <f>VLOOKUP($A340,Sheet1!$B$5:$AZ$428,20,FALSE)</f>
        <v>30123</v>
      </c>
      <c r="W340" s="12">
        <f>VLOOKUP($A340,Sheet1!$B$5:$AZ$428,21,FALSE)</f>
        <v>26827</v>
      </c>
      <c r="X340" s="12">
        <f>VLOOKUP($A340,Sheet1!$B$5:$AZ$428,22,FALSE)</f>
        <v>673410</v>
      </c>
      <c r="Y340" s="12">
        <f>VLOOKUP($A340,Sheet1!$B$5:$AZ$428,23,FALSE)</f>
        <v>3005</v>
      </c>
      <c r="Z340" s="12">
        <f>VLOOKUP($A340,Sheet1!$B$5:$AZ$428,24,FALSE)</f>
        <v>1567</v>
      </c>
      <c r="AA340" s="12">
        <f>VLOOKUP($A340,Sheet1!$B$5:$AZ$428,25,FALSE)</f>
        <v>30393</v>
      </c>
      <c r="AB340" s="12">
        <f>VLOOKUP($A340,Sheet1!$B$5:$AZ$428,26,FALSE)</f>
        <v>26015</v>
      </c>
      <c r="AC340" s="12">
        <f>VLOOKUP($A340,Sheet1!$B$5:$AZ$428,27,FALSE)</f>
        <v>680466</v>
      </c>
      <c r="AD340" s="12">
        <f>VLOOKUP($A340,Sheet1!$B$5:$AZ$428,28,FALSE)</f>
        <v>3072</v>
      </c>
      <c r="AE340" s="12">
        <f>VLOOKUP($A340,Sheet1!$B$5:$AZ$428,29,FALSE)</f>
        <v>1536</v>
      </c>
      <c r="AF340" s="12">
        <f>VLOOKUP($A340,Sheet1!$B$5:$AZ$428,30,FALSE)</f>
        <v>30298</v>
      </c>
      <c r="AG340" s="12">
        <f>VLOOKUP($A340,Sheet1!$B$5:$AZ$428,31,FALSE)</f>
        <v>25843</v>
      </c>
      <c r="AH340" s="12">
        <f>VLOOKUP($A340,Sheet1!$B$5:$AZ$428,32,FALSE)</f>
        <v>690212</v>
      </c>
      <c r="AI340" s="12">
        <f>VLOOKUP($A340,Sheet1!$B$5:$AZ$428,33,FALSE)</f>
        <v>2774</v>
      </c>
      <c r="AJ340" s="12">
        <f>VLOOKUP($A340,Sheet1!$B$5:$AZ$428,34,FALSE)</f>
        <v>1321</v>
      </c>
      <c r="AK340" s="12">
        <f>VLOOKUP($A340,Sheet1!$B$5:$AZ$428,35,FALSE)</f>
        <v>37099</v>
      </c>
      <c r="AL340" s="12">
        <f>VLOOKUP($A340,Sheet1!$B$5:$AZ$428,36,FALSE)</f>
        <v>29139</v>
      </c>
      <c r="AM340" s="12">
        <f>VLOOKUP($A340,Sheet1!$B$5:$AZ$428,37,FALSE)</f>
        <v>698268</v>
      </c>
      <c r="AN340" s="12">
        <f>VLOOKUP($A340,Sheet1!$B$5:$AZ$428,38,FALSE)</f>
        <v>3248</v>
      </c>
      <c r="AO340" s="12">
        <f>VLOOKUP($A340,Sheet1!$B$5:$AZ$428,39,FALSE)</f>
        <v>2328</v>
      </c>
      <c r="AP340" s="12">
        <f>VLOOKUP($A340,Sheet1!$B$5:$AZ$428,40,FALSE)</f>
        <v>37809</v>
      </c>
      <c r="AQ340" s="12">
        <f>VLOOKUP($A340,Sheet1!$B$5:$AZ$428,41,FALSE)</f>
        <v>31291</v>
      </c>
      <c r="AR340" s="12">
        <f>VLOOKUP($A340,Sheet1!$B$5:$AZ$428,42,FALSE)</f>
        <v>706155</v>
      </c>
      <c r="AS340" s="12">
        <f>VLOOKUP($A340,Sheet1!$B$5:$AZ$428,43,FALSE)</f>
        <v>3264</v>
      </c>
      <c r="AT340" s="12">
        <f>VLOOKUP($A340,Sheet1!$B$5:$AZ$428,44,FALSE)</f>
        <v>1713</v>
      </c>
      <c r="AU340" s="12">
        <f>VLOOKUP($A340,Sheet1!$B$5:$AZ$428,45,FALSE)</f>
        <v>38527</v>
      </c>
      <c r="AV340" s="12">
        <f>VLOOKUP($A340,Sheet1!$B$5:$AZ$428,46,FALSE)</f>
        <v>32700</v>
      </c>
      <c r="AW340" s="12">
        <f>VLOOKUP($A340,Sheet1!$B$5:$AZ$428,47,FALSE)</f>
        <v>713085</v>
      </c>
      <c r="AX340" s="12">
        <f>VLOOKUP($A340,Sheet1!$B$5:$AZ$428,48,FALSE)</f>
        <v>3528</v>
      </c>
      <c r="AY340" s="12">
        <f>VLOOKUP($A340,Sheet1!$B$5:$AZ$428,49,FALSE)</f>
        <v>1188</v>
      </c>
      <c r="AZ340" s="12">
        <f>VLOOKUP($A340,Sheet1!$B$5:$AZ$428,50,FALSE)</f>
        <v>34068</v>
      </c>
      <c r="BA340" s="12">
        <f>VLOOKUP($A340,Sheet1!$B$5:$AZ$428,51,FALSE)</f>
        <v>29284</v>
      </c>
      <c r="BB340" s="12">
        <f>VLOOKUP($A340,Sheet1!$B$5:$BB$428,BB$4,FALSE)</f>
        <v>0</v>
      </c>
      <c r="BC340" s="12">
        <f>VLOOKUP($A340,Sheet1!$B$5:$BB$428,BC$4,FALSE)</f>
        <v>0</v>
      </c>
      <c r="BD340" s="12" t="e">
        <f>VLOOKUP($A340,Sheet1!$B$5:$BB$428,BD$4,FALSE)</f>
        <v>#REF!</v>
      </c>
      <c r="BE340" s="12" t="e">
        <f>VLOOKUP($A340,Sheet1!$B$5:$BB$428,BE$4,FALSE)</f>
        <v>#REF!</v>
      </c>
      <c r="BF340" s="12" t="e">
        <f>VLOOKUP($A340,Sheet1!$B$5:$BB$428,BF$4,FALSE)</f>
        <v>#REF!</v>
      </c>
      <c r="BG340" s="12" t="e">
        <f>VLOOKUP($A340,Sheet1!$B$5:$BB$428,BG$4,FALSE)</f>
        <v>#REF!</v>
      </c>
      <c r="BH340" s="12" t="e">
        <f>VLOOKUP($A340,Sheet1!$B$5:$BB$428,BH$4,FALSE)</f>
        <v>#REF!</v>
      </c>
      <c r="BI340" s="12" t="e">
        <f>VLOOKUP($A340,Sheet1!$B$5:$BB$428,BI$4,FALSE)</f>
        <v>#REF!</v>
      </c>
      <c r="BJ340" s="12" t="e">
        <f>VLOOKUP($A340,Sheet1!$B$5:$BB$428,BJ$4,FALSE)</f>
        <v>#REF!</v>
      </c>
      <c r="BK340" s="12" t="e">
        <f>VLOOKUP($A340,Sheet1!$B$5:$BB$428,BK$4,FALSE)</f>
        <v>#REF!</v>
      </c>
      <c r="BL340" s="12" t="e">
        <f>VLOOKUP($A340,Sheet1!$B$5:$BB$428,BL$4,FALSE)</f>
        <v>#REF!</v>
      </c>
      <c r="BM340" s="12" t="e">
        <f>VLOOKUP($A340,Sheet1!$B$5:$BB$428,BM$4,FALSE)</f>
        <v>#REF!</v>
      </c>
      <c r="BN340" s="12" t="e">
        <f>VLOOKUP($A340,Sheet1!$B$5:$BB$428,BN$4,FALSE)</f>
        <v>#REF!</v>
      </c>
      <c r="BO340" s="12" t="e">
        <f>VLOOKUP($A340,Sheet1!$B$5:$BB$428,BO$4,FALSE)</f>
        <v>#REF!</v>
      </c>
      <c r="BP340" s="12" t="e">
        <f>VLOOKUP($A340,Sheet1!$B$5:$BB$428,BP$4,FALSE)</f>
        <v>#REF!</v>
      </c>
      <c r="BQ340" s="12" t="e">
        <f>VLOOKUP($A340,Sheet1!$B$5:BB$428,BQ$4,FALSE)</f>
        <v>#REF!</v>
      </c>
      <c r="BR340" s="12" t="e">
        <f>VLOOKUP($A340,Sheet1!$B$5:BB$428,BR$4,FALSE)</f>
        <v>#REF!</v>
      </c>
      <c r="BS340" s="12" t="e">
        <f>VLOOKUP($A340,Sheet1!$B$5:BB$428,BS$4,FALSE)</f>
        <v>#REF!</v>
      </c>
      <c r="BT340" s="12" t="e">
        <f>VLOOKUP($A340,Sheet1!$B$5:BB$428,BT$4,FALSE)</f>
        <v>#REF!</v>
      </c>
      <c r="BU340" s="12" t="e">
        <f>VLOOKUP($A340,Sheet1!$B$5:BB$428,BU$4,FALSE)</f>
        <v>#REF!</v>
      </c>
    </row>
    <row r="341" spans="1:73" x14ac:dyDescent="0.3">
      <c r="A341" t="s">
        <v>67</v>
      </c>
      <c r="B341" t="str">
        <f>VLOOKUP(A341,classifications!I$2:K$27,3,FALSE)</f>
        <v>Predominantly Rural</v>
      </c>
      <c r="D341" s="12">
        <f>VLOOKUP($A341,Sheet1!$B$5:$AZ$428,2,FALSE)</f>
        <v>714768</v>
      </c>
      <c r="E341" s="12">
        <f>VLOOKUP($A341,Sheet1!$B$5:$AZ$428,3,FALSE)</f>
        <v>3901</v>
      </c>
      <c r="F341" s="12">
        <f>VLOOKUP($A341,Sheet1!$B$5:$AZ$428,4,FALSE)</f>
        <v>2149</v>
      </c>
      <c r="G341" s="12">
        <f>VLOOKUP($A341,Sheet1!$B$5:$AZ$428,5,FALSE)</f>
        <v>25262</v>
      </c>
      <c r="H341" s="12">
        <f>VLOOKUP($A341,Sheet1!$B$5:$AZ$428,6,FALSE)</f>
        <v>23190</v>
      </c>
      <c r="I341" s="12">
        <f>VLOOKUP($A341,Sheet1!$B$5:$AZ$428,7,FALSE)</f>
        <v>719184</v>
      </c>
      <c r="J341" s="12">
        <f>VLOOKUP($A341,Sheet1!$B$5:$AZ$428,8,FALSE)</f>
        <v>3759</v>
      </c>
      <c r="K341" s="12">
        <f>VLOOKUP($A341,Sheet1!$B$5:$AZ$428,9,FALSE)</f>
        <v>2008</v>
      </c>
      <c r="L341" s="12" t="str">
        <f>VLOOKUP($A341,Sheet1!$B$5:$AZ$428,10,FALSE)</f>
        <v>:</v>
      </c>
      <c r="M341" s="12" t="str">
        <f>VLOOKUP($A341,Sheet1!$B$5:$AZ$428,11,FALSE)</f>
        <v>:</v>
      </c>
      <c r="N341" s="12">
        <f>VLOOKUP($A341,Sheet1!$B$5:$AZ$428,12,FALSE)</f>
        <v>724523</v>
      </c>
      <c r="O341" s="12">
        <f>VLOOKUP($A341,Sheet1!$B$5:$AZ$428,13,FALSE)</f>
        <v>4341</v>
      </c>
      <c r="P341" s="12">
        <f>VLOOKUP($A341,Sheet1!$B$5:$AZ$428,14,FALSE)</f>
        <v>1901</v>
      </c>
      <c r="Q341" s="12">
        <f>VLOOKUP($A341,Sheet1!$B$5:$AZ$428,15,FALSE)</f>
        <v>26716</v>
      </c>
      <c r="R341" s="12">
        <f>VLOOKUP($A341,Sheet1!$B$5:$AZ$428,16,FALSE)</f>
        <v>23928</v>
      </c>
      <c r="S341" s="12">
        <f>VLOOKUP($A341,Sheet1!$B$5:$AZ$428,17,FALSE)</f>
        <v>731886</v>
      </c>
      <c r="T341" s="12">
        <f>VLOOKUP($A341,Sheet1!$B$5:$AZ$428,18,FALSE)</f>
        <v>4732</v>
      </c>
      <c r="U341" s="12">
        <f>VLOOKUP($A341,Sheet1!$B$5:$AZ$428,19,FALSE)</f>
        <v>1339</v>
      </c>
      <c r="V341" s="12">
        <f>VLOOKUP($A341,Sheet1!$B$5:$AZ$428,20,FALSE)</f>
        <v>28402</v>
      </c>
      <c r="W341" s="12">
        <f>VLOOKUP($A341,Sheet1!$B$5:$AZ$428,21,FALSE)</f>
        <v>25253</v>
      </c>
      <c r="X341" s="12">
        <f>VLOOKUP($A341,Sheet1!$B$5:$AZ$428,22,FALSE)</f>
        <v>737350</v>
      </c>
      <c r="Y341" s="12">
        <f>VLOOKUP($A341,Sheet1!$B$5:$AZ$428,23,FALSE)</f>
        <v>5156</v>
      </c>
      <c r="Z341" s="12">
        <f>VLOOKUP($A341,Sheet1!$B$5:$AZ$428,24,FALSE)</f>
        <v>1452</v>
      </c>
      <c r="AA341" s="12">
        <f>VLOOKUP($A341,Sheet1!$B$5:$AZ$428,25,FALSE)</f>
        <v>27086</v>
      </c>
      <c r="AB341" s="12">
        <f>VLOOKUP($A341,Sheet1!$B$5:$AZ$428,26,FALSE)</f>
        <v>25130</v>
      </c>
      <c r="AC341" s="12">
        <f>VLOOKUP($A341,Sheet1!$B$5:$AZ$428,27,FALSE)</f>
        <v>744811</v>
      </c>
      <c r="AD341" s="12">
        <f>VLOOKUP($A341,Sheet1!$B$5:$AZ$428,28,FALSE)</f>
        <v>5350</v>
      </c>
      <c r="AE341" s="12">
        <f>VLOOKUP($A341,Sheet1!$B$5:$AZ$428,29,FALSE)</f>
        <v>1514</v>
      </c>
      <c r="AF341" s="12">
        <f>VLOOKUP($A341,Sheet1!$B$5:$AZ$428,30,FALSE)</f>
        <v>27695</v>
      </c>
      <c r="AG341" s="12">
        <f>VLOOKUP($A341,Sheet1!$B$5:$AZ$428,31,FALSE)</f>
        <v>24482</v>
      </c>
      <c r="AH341" s="12">
        <f>VLOOKUP($A341,Sheet1!$B$5:$AZ$428,32,FALSE)</f>
        <v>751171</v>
      </c>
      <c r="AI341" s="12">
        <f>VLOOKUP($A341,Sheet1!$B$5:$AZ$428,33,FALSE)</f>
        <v>4537</v>
      </c>
      <c r="AJ341" s="12">
        <f>VLOOKUP($A341,Sheet1!$B$5:$AZ$428,34,FALSE)</f>
        <v>1714</v>
      </c>
      <c r="AK341" s="12">
        <f>VLOOKUP($A341,Sheet1!$B$5:$AZ$428,35,FALSE)</f>
        <v>32949</v>
      </c>
      <c r="AL341" s="12">
        <f>VLOOKUP($A341,Sheet1!$B$5:$AZ$428,36,FALSE)</f>
        <v>28619</v>
      </c>
      <c r="AM341" s="12">
        <f>VLOOKUP($A341,Sheet1!$B$5:$AZ$428,37,FALSE)</f>
        <v>755833</v>
      </c>
      <c r="AN341" s="12">
        <f>VLOOKUP($A341,Sheet1!$B$5:$AZ$428,38,FALSE)</f>
        <v>4758</v>
      </c>
      <c r="AO341" s="12">
        <f>VLOOKUP($A341,Sheet1!$B$5:$AZ$428,39,FALSE)</f>
        <v>3449</v>
      </c>
      <c r="AP341" s="12">
        <f>VLOOKUP($A341,Sheet1!$B$5:$AZ$428,40,FALSE)</f>
        <v>32965</v>
      </c>
      <c r="AQ341" s="12">
        <f>VLOOKUP($A341,Sheet1!$B$5:$AZ$428,41,FALSE)</f>
        <v>28152</v>
      </c>
      <c r="AR341" s="12">
        <f>VLOOKUP($A341,Sheet1!$B$5:$AZ$428,42,FALSE)</f>
        <v>761224</v>
      </c>
      <c r="AS341" s="12">
        <f>VLOOKUP($A341,Sheet1!$B$5:$AZ$428,43,FALSE)</f>
        <v>4225</v>
      </c>
      <c r="AT341" s="12">
        <f>VLOOKUP($A341,Sheet1!$B$5:$AZ$428,44,FALSE)</f>
        <v>2330</v>
      </c>
      <c r="AU341" s="12">
        <f>VLOOKUP($A341,Sheet1!$B$5:$AZ$428,45,FALSE)</f>
        <v>33787</v>
      </c>
      <c r="AV341" s="12">
        <f>VLOOKUP($A341,Sheet1!$B$5:$AZ$428,46,FALSE)</f>
        <v>29081</v>
      </c>
      <c r="AW341" s="12">
        <f>VLOOKUP($A341,Sheet1!$B$5:$AZ$428,47,FALSE)</f>
        <v>766333</v>
      </c>
      <c r="AX341" s="12">
        <f>VLOOKUP($A341,Sheet1!$B$5:$AZ$428,48,FALSE)</f>
        <v>4018</v>
      </c>
      <c r="AY341" s="12">
        <f>VLOOKUP($A341,Sheet1!$B$5:$AZ$428,49,FALSE)</f>
        <v>1374</v>
      </c>
      <c r="AZ341" s="12">
        <f>VLOOKUP($A341,Sheet1!$B$5:$AZ$428,50,FALSE)</f>
        <v>31022</v>
      </c>
      <c r="BA341" s="12">
        <f>VLOOKUP($A341,Sheet1!$B$5:$AZ$428,51,FALSE)</f>
        <v>26584</v>
      </c>
      <c r="BB341" s="12">
        <f>VLOOKUP($A341,Sheet1!$B$5:$BB$428,BB$4,FALSE)</f>
        <v>0</v>
      </c>
      <c r="BC341" s="12">
        <f>VLOOKUP($A341,Sheet1!$B$5:$BB$428,BC$4,FALSE)</f>
        <v>0</v>
      </c>
      <c r="BD341" s="12" t="e">
        <f>VLOOKUP($A341,Sheet1!$B$5:$BB$428,BD$4,FALSE)</f>
        <v>#REF!</v>
      </c>
      <c r="BE341" s="12" t="e">
        <f>VLOOKUP($A341,Sheet1!$B$5:$BB$428,BE$4,FALSE)</f>
        <v>#REF!</v>
      </c>
      <c r="BF341" s="12" t="e">
        <f>VLOOKUP($A341,Sheet1!$B$5:$BB$428,BF$4,FALSE)</f>
        <v>#REF!</v>
      </c>
      <c r="BG341" s="12" t="e">
        <f>VLOOKUP($A341,Sheet1!$B$5:$BB$428,BG$4,FALSE)</f>
        <v>#REF!</v>
      </c>
      <c r="BH341" s="12" t="e">
        <f>VLOOKUP($A341,Sheet1!$B$5:$BB$428,BH$4,FALSE)</f>
        <v>#REF!</v>
      </c>
      <c r="BI341" s="12" t="e">
        <f>VLOOKUP($A341,Sheet1!$B$5:$BB$428,BI$4,FALSE)</f>
        <v>#REF!</v>
      </c>
      <c r="BJ341" s="12" t="e">
        <f>VLOOKUP($A341,Sheet1!$B$5:$BB$428,BJ$4,FALSE)</f>
        <v>#REF!</v>
      </c>
      <c r="BK341" s="12" t="e">
        <f>VLOOKUP($A341,Sheet1!$B$5:$BB$428,BK$4,FALSE)</f>
        <v>#REF!</v>
      </c>
      <c r="BL341" s="12" t="e">
        <f>VLOOKUP($A341,Sheet1!$B$5:$BB$428,BL$4,FALSE)</f>
        <v>#REF!</v>
      </c>
      <c r="BM341" s="12" t="e">
        <f>VLOOKUP($A341,Sheet1!$B$5:$BB$428,BM$4,FALSE)</f>
        <v>#REF!</v>
      </c>
      <c r="BN341" s="12" t="e">
        <f>VLOOKUP($A341,Sheet1!$B$5:$BB$428,BN$4,FALSE)</f>
        <v>#REF!</v>
      </c>
      <c r="BO341" s="12" t="e">
        <f>VLOOKUP($A341,Sheet1!$B$5:$BB$428,BO$4,FALSE)</f>
        <v>#REF!</v>
      </c>
      <c r="BP341" s="12" t="e">
        <f>VLOOKUP($A341,Sheet1!$B$5:$BB$428,BP$4,FALSE)</f>
        <v>#REF!</v>
      </c>
      <c r="BQ341" s="12" t="e">
        <f>VLOOKUP($A341,Sheet1!$B$5:BB$428,BQ$4,FALSE)</f>
        <v>#REF!</v>
      </c>
      <c r="BR341" s="12" t="e">
        <f>VLOOKUP($A341,Sheet1!$B$5:BB$428,BR$4,FALSE)</f>
        <v>#REF!</v>
      </c>
      <c r="BS341" s="12" t="e">
        <f>VLOOKUP($A341,Sheet1!$B$5:BB$428,BS$4,FALSE)</f>
        <v>#REF!</v>
      </c>
      <c r="BT341" s="12" t="e">
        <f>VLOOKUP($A341,Sheet1!$B$5:BB$428,BT$4,FALSE)</f>
        <v>#REF!</v>
      </c>
      <c r="BU341" s="12" t="e">
        <f>VLOOKUP($A341,Sheet1!$B$5:BB$428,BU$4,FALSE)</f>
        <v>#REF!</v>
      </c>
    </row>
    <row r="342" spans="1:73" x14ac:dyDescent="0.3">
      <c r="A342" t="s">
        <v>71</v>
      </c>
      <c r="B342" t="str">
        <f>VLOOKUP(A342,classifications!I$2:K$27,3,FALSE)</f>
        <v>Predominantly Rural</v>
      </c>
      <c r="D342" s="12">
        <f>VLOOKUP($A342,Sheet1!$B$5:$AZ$428,2,FALSE)</f>
        <v>859426</v>
      </c>
      <c r="E342" s="12">
        <f>VLOOKUP($A342,Sheet1!$B$5:$AZ$428,3,FALSE)</f>
        <v>5643</v>
      </c>
      <c r="F342" s="12">
        <f>VLOOKUP($A342,Sheet1!$B$5:$AZ$428,4,FALSE)</f>
        <v>2109</v>
      </c>
      <c r="G342" s="12">
        <f>VLOOKUP($A342,Sheet1!$B$5:$AZ$428,5,FALSE)</f>
        <v>24836</v>
      </c>
      <c r="H342" s="12">
        <f>VLOOKUP($A342,Sheet1!$B$5:$AZ$428,6,FALSE)</f>
        <v>22220</v>
      </c>
      <c r="I342" s="12">
        <f>VLOOKUP($A342,Sheet1!$B$5:$AZ$428,7,FALSE)</f>
        <v>864847</v>
      </c>
      <c r="J342" s="12">
        <f>VLOOKUP($A342,Sheet1!$B$5:$AZ$428,8,FALSE)</f>
        <v>4976</v>
      </c>
      <c r="K342" s="12">
        <f>VLOOKUP($A342,Sheet1!$B$5:$AZ$428,9,FALSE)</f>
        <v>2921</v>
      </c>
      <c r="L342" s="12" t="str">
        <f>VLOOKUP($A342,Sheet1!$B$5:$AZ$428,10,FALSE)</f>
        <v>:</v>
      </c>
      <c r="M342" s="12" t="str">
        <f>VLOOKUP($A342,Sheet1!$B$5:$AZ$428,11,FALSE)</f>
        <v>:</v>
      </c>
      <c r="N342" s="12">
        <f>VLOOKUP($A342,Sheet1!$B$5:$AZ$428,12,FALSE)</f>
        <v>870296</v>
      </c>
      <c r="O342" s="12">
        <f>VLOOKUP($A342,Sheet1!$B$5:$AZ$428,13,FALSE)</f>
        <v>5189</v>
      </c>
      <c r="P342" s="12">
        <f>VLOOKUP($A342,Sheet1!$B$5:$AZ$428,14,FALSE)</f>
        <v>2674</v>
      </c>
      <c r="Q342" s="12">
        <f>VLOOKUP($A342,Sheet1!$B$5:$AZ$428,15,FALSE)</f>
        <v>25553</v>
      </c>
      <c r="R342" s="12">
        <f>VLOOKUP($A342,Sheet1!$B$5:$AZ$428,16,FALSE)</f>
        <v>22459</v>
      </c>
      <c r="S342" s="12">
        <f>VLOOKUP($A342,Sheet1!$B$5:$AZ$428,17,FALSE)</f>
        <v>877388</v>
      </c>
      <c r="T342" s="12">
        <f>VLOOKUP($A342,Sheet1!$B$5:$AZ$428,18,FALSE)</f>
        <v>5657</v>
      </c>
      <c r="U342" s="12">
        <f>VLOOKUP($A342,Sheet1!$B$5:$AZ$428,19,FALSE)</f>
        <v>2124</v>
      </c>
      <c r="V342" s="12">
        <f>VLOOKUP($A342,Sheet1!$B$5:$AZ$428,20,FALSE)</f>
        <v>26734</v>
      </c>
      <c r="W342" s="12">
        <f>VLOOKUP($A342,Sheet1!$B$5:$AZ$428,21,FALSE)</f>
        <v>23848</v>
      </c>
      <c r="X342" s="12">
        <f>VLOOKUP($A342,Sheet1!$B$5:$AZ$428,22,FALSE)</f>
        <v>884748</v>
      </c>
      <c r="Y342" s="12">
        <f>VLOOKUP($A342,Sheet1!$B$5:$AZ$428,23,FALSE)</f>
        <v>6207</v>
      </c>
      <c r="Z342" s="12">
        <f>VLOOKUP($A342,Sheet1!$B$5:$AZ$428,24,FALSE)</f>
        <v>1933</v>
      </c>
      <c r="AA342" s="12">
        <f>VLOOKUP($A342,Sheet1!$B$5:$AZ$428,25,FALSE)</f>
        <v>26893</v>
      </c>
      <c r="AB342" s="12">
        <f>VLOOKUP($A342,Sheet1!$B$5:$AZ$428,26,FALSE)</f>
        <v>23167</v>
      </c>
      <c r="AC342" s="12">
        <f>VLOOKUP($A342,Sheet1!$B$5:$AZ$428,27,FALSE)</f>
        <v>891731</v>
      </c>
      <c r="AD342" s="12">
        <f>VLOOKUP($A342,Sheet1!$B$5:$AZ$428,28,FALSE)</f>
        <v>6097</v>
      </c>
      <c r="AE342" s="12">
        <f>VLOOKUP($A342,Sheet1!$B$5:$AZ$428,29,FALSE)</f>
        <v>3114</v>
      </c>
      <c r="AF342" s="12">
        <f>VLOOKUP($A342,Sheet1!$B$5:$AZ$428,30,FALSE)</f>
        <v>27414</v>
      </c>
      <c r="AG342" s="12">
        <f>VLOOKUP($A342,Sheet1!$B$5:$AZ$428,31,FALSE)</f>
        <v>22538</v>
      </c>
      <c r="AH342" s="12">
        <f>VLOOKUP($A342,Sheet1!$B$5:$AZ$428,32,FALSE)</f>
        <v>898390</v>
      </c>
      <c r="AI342" s="12">
        <f>VLOOKUP($A342,Sheet1!$B$5:$AZ$428,33,FALSE)</f>
        <v>5383</v>
      </c>
      <c r="AJ342" s="12">
        <f>VLOOKUP($A342,Sheet1!$B$5:$AZ$428,34,FALSE)</f>
        <v>3265</v>
      </c>
      <c r="AK342" s="12">
        <f>VLOOKUP($A342,Sheet1!$B$5:$AZ$428,35,FALSE)</f>
        <v>31566</v>
      </c>
      <c r="AL342" s="12">
        <f>VLOOKUP($A342,Sheet1!$B$5:$AZ$428,36,FALSE)</f>
        <v>26131</v>
      </c>
      <c r="AM342" s="12">
        <f>VLOOKUP($A342,Sheet1!$B$5:$AZ$428,37,FALSE)</f>
        <v>903680</v>
      </c>
      <c r="AN342" s="12">
        <f>VLOOKUP($A342,Sheet1!$B$5:$AZ$428,38,FALSE)</f>
        <v>5433</v>
      </c>
      <c r="AO342" s="12">
        <f>VLOOKUP($A342,Sheet1!$B$5:$AZ$428,39,FALSE)</f>
        <v>4179</v>
      </c>
      <c r="AP342" s="12">
        <f>VLOOKUP($A342,Sheet1!$B$5:$AZ$428,40,FALSE)</f>
        <v>32508</v>
      </c>
      <c r="AQ342" s="12">
        <f>VLOOKUP($A342,Sheet1!$B$5:$AZ$428,41,FALSE)</f>
        <v>26450</v>
      </c>
      <c r="AR342" s="12">
        <f>VLOOKUP($A342,Sheet1!$B$5:$AZ$428,42,FALSE)</f>
        <v>907760</v>
      </c>
      <c r="AS342" s="12">
        <f>VLOOKUP($A342,Sheet1!$B$5:$AZ$428,43,FALSE)</f>
        <v>5315</v>
      </c>
      <c r="AT342" s="12">
        <f>VLOOKUP($A342,Sheet1!$B$5:$AZ$428,44,FALSE)</f>
        <v>3804</v>
      </c>
      <c r="AU342" s="12">
        <f>VLOOKUP($A342,Sheet1!$B$5:$AZ$428,45,FALSE)</f>
        <v>33007</v>
      </c>
      <c r="AV342" s="12">
        <f>VLOOKUP($A342,Sheet1!$B$5:$AZ$428,46,FALSE)</f>
        <v>28299</v>
      </c>
      <c r="AW342" s="12">
        <f>VLOOKUP($A342,Sheet1!$B$5:$AZ$428,47,FALSE)</f>
        <v>914039</v>
      </c>
      <c r="AX342" s="12">
        <f>VLOOKUP($A342,Sheet1!$B$5:$AZ$428,48,FALSE)</f>
        <v>5422</v>
      </c>
      <c r="AY342" s="12">
        <f>VLOOKUP($A342,Sheet1!$B$5:$AZ$428,49,FALSE)</f>
        <v>3126</v>
      </c>
      <c r="AZ342" s="12">
        <f>VLOOKUP($A342,Sheet1!$B$5:$AZ$428,50,FALSE)</f>
        <v>31891</v>
      </c>
      <c r="BA342" s="12">
        <f>VLOOKUP($A342,Sheet1!$B$5:$AZ$428,51,FALSE)</f>
        <v>24710</v>
      </c>
      <c r="BB342" s="12">
        <f>VLOOKUP($A342,Sheet1!$B$5:$BB$428,BB$4,FALSE)</f>
        <v>0</v>
      </c>
      <c r="BC342" s="12">
        <f>VLOOKUP($A342,Sheet1!$B$5:$BB$428,BC$4,FALSE)</f>
        <v>0</v>
      </c>
      <c r="BD342" s="12" t="e">
        <f>VLOOKUP($A342,Sheet1!$B$5:$BB$428,BD$4,FALSE)</f>
        <v>#REF!</v>
      </c>
      <c r="BE342" s="12" t="e">
        <f>VLOOKUP($A342,Sheet1!$B$5:$BB$428,BE$4,FALSE)</f>
        <v>#REF!</v>
      </c>
      <c r="BF342" s="12" t="e">
        <f>VLOOKUP($A342,Sheet1!$B$5:$BB$428,BF$4,FALSE)</f>
        <v>#REF!</v>
      </c>
      <c r="BG342" s="12" t="e">
        <f>VLOOKUP($A342,Sheet1!$B$5:$BB$428,BG$4,FALSE)</f>
        <v>#REF!</v>
      </c>
      <c r="BH342" s="12" t="e">
        <f>VLOOKUP($A342,Sheet1!$B$5:$BB$428,BH$4,FALSE)</f>
        <v>#REF!</v>
      </c>
      <c r="BI342" s="12" t="e">
        <f>VLOOKUP($A342,Sheet1!$B$5:$BB$428,BI$4,FALSE)</f>
        <v>#REF!</v>
      </c>
      <c r="BJ342" s="12" t="e">
        <f>VLOOKUP($A342,Sheet1!$B$5:$BB$428,BJ$4,FALSE)</f>
        <v>#REF!</v>
      </c>
      <c r="BK342" s="12" t="e">
        <f>VLOOKUP($A342,Sheet1!$B$5:$BB$428,BK$4,FALSE)</f>
        <v>#REF!</v>
      </c>
      <c r="BL342" s="12" t="e">
        <f>VLOOKUP($A342,Sheet1!$B$5:$BB$428,BL$4,FALSE)</f>
        <v>#REF!</v>
      </c>
      <c r="BM342" s="12" t="e">
        <f>VLOOKUP($A342,Sheet1!$B$5:$BB$428,BM$4,FALSE)</f>
        <v>#REF!</v>
      </c>
      <c r="BN342" s="12" t="e">
        <f>VLOOKUP($A342,Sheet1!$B$5:$BB$428,BN$4,FALSE)</f>
        <v>#REF!</v>
      </c>
      <c r="BO342" s="12" t="e">
        <f>VLOOKUP($A342,Sheet1!$B$5:$BB$428,BO$4,FALSE)</f>
        <v>#REF!</v>
      </c>
      <c r="BP342" s="12" t="e">
        <f>VLOOKUP($A342,Sheet1!$B$5:$BB$428,BP$4,FALSE)</f>
        <v>#REF!</v>
      </c>
      <c r="BQ342" s="12" t="e">
        <f>VLOOKUP($A342,Sheet1!$B$5:BB$428,BQ$4,FALSE)</f>
        <v>#REF!</v>
      </c>
      <c r="BR342" s="12" t="e">
        <f>VLOOKUP($A342,Sheet1!$B$5:BB$428,BR$4,FALSE)</f>
        <v>#REF!</v>
      </c>
      <c r="BS342" s="12" t="e">
        <f>VLOOKUP($A342,Sheet1!$B$5:BB$428,BS$4,FALSE)</f>
        <v>#REF!</v>
      </c>
      <c r="BT342" s="12" t="e">
        <f>VLOOKUP($A342,Sheet1!$B$5:BB$428,BT$4,FALSE)</f>
        <v>#REF!</v>
      </c>
      <c r="BU342" s="12" t="e">
        <f>VLOOKUP($A342,Sheet1!$B$5:BB$428,BU$4,FALSE)</f>
        <v>#REF!</v>
      </c>
    </row>
    <row r="343" spans="1:73" x14ac:dyDescent="0.3">
      <c r="A343" t="s">
        <v>73</v>
      </c>
      <c r="B343" t="str">
        <f>VLOOKUP(A343,classifications!I$2:K$27,3,FALSE)</f>
        <v>Predominantly Rural</v>
      </c>
      <c r="D343" s="12">
        <f>VLOOKUP($A343,Sheet1!$B$5:$AZ$428,2,FALSE)</f>
        <v>601206</v>
      </c>
      <c r="E343" s="12">
        <f>VLOOKUP($A343,Sheet1!$B$5:$AZ$428,3,FALSE)</f>
        <v>2428</v>
      </c>
      <c r="F343" s="12">
        <f>VLOOKUP($A343,Sheet1!$B$5:$AZ$428,4,FALSE)</f>
        <v>1806</v>
      </c>
      <c r="G343" s="12">
        <f>VLOOKUP($A343,Sheet1!$B$5:$AZ$428,5,FALSE)</f>
        <v>21602</v>
      </c>
      <c r="H343" s="12">
        <f>VLOOKUP($A343,Sheet1!$B$5:$AZ$428,6,FALSE)</f>
        <v>20766</v>
      </c>
      <c r="I343" s="12">
        <f>VLOOKUP($A343,Sheet1!$B$5:$AZ$428,7,FALSE)</f>
        <v>603508</v>
      </c>
      <c r="J343" s="12">
        <f>VLOOKUP($A343,Sheet1!$B$5:$AZ$428,8,FALSE)</f>
        <v>2254</v>
      </c>
      <c r="K343" s="12">
        <f>VLOOKUP($A343,Sheet1!$B$5:$AZ$428,9,FALSE)</f>
        <v>2245</v>
      </c>
      <c r="L343" s="12" t="str">
        <f>VLOOKUP($A343,Sheet1!$B$5:$AZ$428,10,FALSE)</f>
        <v>:</v>
      </c>
      <c r="M343" s="12" t="str">
        <f>VLOOKUP($A343,Sheet1!$B$5:$AZ$428,11,FALSE)</f>
        <v>:</v>
      </c>
      <c r="N343" s="12">
        <f>VLOOKUP($A343,Sheet1!$B$5:$AZ$428,12,FALSE)</f>
        <v>604724</v>
      </c>
      <c r="O343" s="12">
        <f>VLOOKUP($A343,Sheet1!$B$5:$AZ$428,13,FALSE)</f>
        <v>2069</v>
      </c>
      <c r="P343" s="12">
        <f>VLOOKUP($A343,Sheet1!$B$5:$AZ$428,14,FALSE)</f>
        <v>1613</v>
      </c>
      <c r="Q343" s="12">
        <f>VLOOKUP($A343,Sheet1!$B$5:$AZ$428,15,FALSE)</f>
        <v>23174</v>
      </c>
      <c r="R343" s="12">
        <f>VLOOKUP($A343,Sheet1!$B$5:$AZ$428,16,FALSE)</f>
        <v>21668</v>
      </c>
      <c r="S343" s="12">
        <f>VLOOKUP($A343,Sheet1!$B$5:$AZ$428,17,FALSE)</f>
        <v>604730</v>
      </c>
      <c r="T343" s="12">
        <f>VLOOKUP($A343,Sheet1!$B$5:$AZ$428,18,FALSE)</f>
        <v>2384</v>
      </c>
      <c r="U343" s="12">
        <f>VLOOKUP($A343,Sheet1!$B$5:$AZ$428,19,FALSE)</f>
        <v>1862</v>
      </c>
      <c r="V343" s="12">
        <f>VLOOKUP($A343,Sheet1!$B$5:$AZ$428,20,FALSE)</f>
        <v>23992</v>
      </c>
      <c r="W343" s="12">
        <f>VLOOKUP($A343,Sheet1!$B$5:$AZ$428,21,FALSE)</f>
        <v>22919</v>
      </c>
      <c r="X343" s="12">
        <f>VLOOKUP($A343,Sheet1!$B$5:$AZ$428,22,FALSE)</f>
        <v>606017</v>
      </c>
      <c r="Y343" s="12">
        <f>VLOOKUP($A343,Sheet1!$B$5:$AZ$428,23,FALSE)</f>
        <v>2296</v>
      </c>
      <c r="Z343" s="12">
        <f>VLOOKUP($A343,Sheet1!$B$5:$AZ$428,24,FALSE)</f>
        <v>1475</v>
      </c>
      <c r="AA343" s="12">
        <f>VLOOKUP($A343,Sheet1!$B$5:$AZ$428,25,FALSE)</f>
        <v>24054</v>
      </c>
      <c r="AB343" s="12">
        <f>VLOOKUP($A343,Sheet1!$B$5:$AZ$428,26,FALSE)</f>
        <v>22430</v>
      </c>
      <c r="AC343" s="12">
        <f>VLOOKUP($A343,Sheet1!$B$5:$AZ$428,27,FALSE)</f>
        <v>609538</v>
      </c>
      <c r="AD343" s="12">
        <f>VLOOKUP($A343,Sheet1!$B$5:$AZ$428,28,FALSE)</f>
        <v>2515</v>
      </c>
      <c r="AE343" s="12">
        <f>VLOOKUP($A343,Sheet1!$B$5:$AZ$428,29,FALSE)</f>
        <v>1415</v>
      </c>
      <c r="AF343" s="12">
        <f>VLOOKUP($A343,Sheet1!$B$5:$AZ$428,30,FALSE)</f>
        <v>24184</v>
      </c>
      <c r="AG343" s="12">
        <f>VLOOKUP($A343,Sheet1!$B$5:$AZ$428,31,FALSE)</f>
        <v>21889</v>
      </c>
      <c r="AH343" s="12">
        <f>VLOOKUP($A343,Sheet1!$B$5:$AZ$428,32,FALSE)</f>
        <v>611633</v>
      </c>
      <c r="AI343" s="12">
        <f>VLOOKUP($A343,Sheet1!$B$5:$AZ$428,33,FALSE)</f>
        <v>2342</v>
      </c>
      <c r="AJ343" s="12">
        <f>VLOOKUP($A343,Sheet1!$B$5:$AZ$428,34,FALSE)</f>
        <v>1589</v>
      </c>
      <c r="AK343" s="12">
        <f>VLOOKUP($A343,Sheet1!$B$5:$AZ$428,35,FALSE)</f>
        <v>27838</v>
      </c>
      <c r="AL343" s="12">
        <f>VLOOKUP($A343,Sheet1!$B$5:$AZ$428,36,FALSE)</f>
        <v>25546</v>
      </c>
      <c r="AM343" s="12">
        <f>VLOOKUP($A343,Sheet1!$B$5:$AZ$428,37,FALSE)</f>
        <v>614505</v>
      </c>
      <c r="AN343" s="12">
        <f>VLOOKUP($A343,Sheet1!$B$5:$AZ$428,38,FALSE)</f>
        <v>2661</v>
      </c>
      <c r="AO343" s="12">
        <f>VLOOKUP($A343,Sheet1!$B$5:$AZ$428,39,FALSE)</f>
        <v>1453</v>
      </c>
      <c r="AP343" s="12">
        <f>VLOOKUP($A343,Sheet1!$B$5:$AZ$428,40,FALSE)</f>
        <v>27837</v>
      </c>
      <c r="AQ343" s="12">
        <f>VLOOKUP($A343,Sheet1!$B$5:$AZ$428,41,FALSE)</f>
        <v>24677</v>
      </c>
      <c r="AR343" s="12">
        <f>VLOOKUP($A343,Sheet1!$B$5:$AZ$428,42,FALSE)</f>
        <v>618054</v>
      </c>
      <c r="AS343" s="12">
        <f>VLOOKUP($A343,Sheet1!$B$5:$AZ$428,43,FALSE)</f>
        <v>2368</v>
      </c>
      <c r="AT343" s="12">
        <f>VLOOKUP($A343,Sheet1!$B$5:$AZ$428,44,FALSE)</f>
        <v>1969</v>
      </c>
      <c r="AU343" s="12">
        <f>VLOOKUP($A343,Sheet1!$B$5:$AZ$428,45,FALSE)</f>
        <v>28771</v>
      </c>
      <c r="AV343" s="12">
        <f>VLOOKUP($A343,Sheet1!$B$5:$AZ$428,46,FALSE)</f>
        <v>25392</v>
      </c>
      <c r="AW343" s="12">
        <f>VLOOKUP($A343,Sheet1!$B$5:$AZ$428,47,FALSE)</f>
        <v>620610</v>
      </c>
      <c r="AX343" s="12">
        <f>VLOOKUP($A343,Sheet1!$B$5:$AZ$428,48,FALSE)</f>
        <v>2303</v>
      </c>
      <c r="AY343" s="12">
        <f>VLOOKUP($A343,Sheet1!$B$5:$AZ$428,49,FALSE)</f>
        <v>1337</v>
      </c>
      <c r="AZ343" s="12">
        <f>VLOOKUP($A343,Sheet1!$B$5:$AZ$428,50,FALSE)</f>
        <v>25602</v>
      </c>
      <c r="BA343" s="12">
        <f>VLOOKUP($A343,Sheet1!$B$5:$AZ$428,51,FALSE)</f>
        <v>21963</v>
      </c>
      <c r="BB343" s="12">
        <f>VLOOKUP($A343,Sheet1!$B$5:$BB$428,BB$4,FALSE)</f>
        <v>0</v>
      </c>
      <c r="BC343" s="12">
        <f>VLOOKUP($A343,Sheet1!$B$5:$BB$428,BC$4,FALSE)</f>
        <v>0</v>
      </c>
      <c r="BD343" s="12" t="e">
        <f>VLOOKUP($A343,Sheet1!$B$5:$BB$428,BD$4,FALSE)</f>
        <v>#REF!</v>
      </c>
      <c r="BE343" s="12" t="e">
        <f>VLOOKUP($A343,Sheet1!$B$5:$BB$428,BE$4,FALSE)</f>
        <v>#REF!</v>
      </c>
      <c r="BF343" s="12" t="e">
        <f>VLOOKUP($A343,Sheet1!$B$5:$BB$428,BF$4,FALSE)</f>
        <v>#REF!</v>
      </c>
      <c r="BG343" s="12" t="e">
        <f>VLOOKUP($A343,Sheet1!$B$5:$BB$428,BG$4,FALSE)</f>
        <v>#REF!</v>
      </c>
      <c r="BH343" s="12" t="e">
        <f>VLOOKUP($A343,Sheet1!$B$5:$BB$428,BH$4,FALSE)</f>
        <v>#REF!</v>
      </c>
      <c r="BI343" s="12" t="e">
        <f>VLOOKUP($A343,Sheet1!$B$5:$BB$428,BI$4,FALSE)</f>
        <v>#REF!</v>
      </c>
      <c r="BJ343" s="12" t="e">
        <f>VLOOKUP($A343,Sheet1!$B$5:$BB$428,BJ$4,FALSE)</f>
        <v>#REF!</v>
      </c>
      <c r="BK343" s="12" t="e">
        <f>VLOOKUP($A343,Sheet1!$B$5:$BB$428,BK$4,FALSE)</f>
        <v>#REF!</v>
      </c>
      <c r="BL343" s="12" t="e">
        <f>VLOOKUP($A343,Sheet1!$B$5:$BB$428,BL$4,FALSE)</f>
        <v>#REF!</v>
      </c>
      <c r="BM343" s="12" t="e">
        <f>VLOOKUP($A343,Sheet1!$B$5:$BB$428,BM$4,FALSE)</f>
        <v>#REF!</v>
      </c>
      <c r="BN343" s="12" t="e">
        <f>VLOOKUP($A343,Sheet1!$B$5:$BB$428,BN$4,FALSE)</f>
        <v>#REF!</v>
      </c>
      <c r="BO343" s="12" t="e">
        <f>VLOOKUP($A343,Sheet1!$B$5:$BB$428,BO$4,FALSE)</f>
        <v>#REF!</v>
      </c>
      <c r="BP343" s="12" t="e">
        <f>VLOOKUP($A343,Sheet1!$B$5:$BB$428,BP$4,FALSE)</f>
        <v>#REF!</v>
      </c>
      <c r="BQ343" s="12" t="e">
        <f>VLOOKUP($A343,Sheet1!$B$5:BB$428,BQ$4,FALSE)</f>
        <v>#REF!</v>
      </c>
      <c r="BR343" s="12" t="e">
        <f>VLOOKUP($A343,Sheet1!$B$5:BB$428,BR$4,FALSE)</f>
        <v>#REF!</v>
      </c>
      <c r="BS343" s="12" t="e">
        <f>VLOOKUP($A343,Sheet1!$B$5:BB$428,BS$4,FALSE)</f>
        <v>#REF!</v>
      </c>
      <c r="BT343" s="12" t="e">
        <f>VLOOKUP($A343,Sheet1!$B$5:BB$428,BT$4,FALSE)</f>
        <v>#REF!</v>
      </c>
      <c r="BU343" s="12" t="e">
        <f>VLOOKUP($A343,Sheet1!$B$5:BB$428,BU$4,FALSE)</f>
        <v>#REF!</v>
      </c>
    </row>
    <row r="344" spans="1:73" x14ac:dyDescent="0.3">
      <c r="A344" t="s">
        <v>77</v>
      </c>
      <c r="B344" t="str">
        <f>VLOOKUP(A344,classifications!I$2:K$27,3,FALSE)</f>
        <v>Urban with Significant Rural</v>
      </c>
      <c r="D344" s="12">
        <f>VLOOKUP($A344,Sheet1!$B$5:$AZ$428,2,FALSE)</f>
        <v>786796</v>
      </c>
      <c r="E344" s="12">
        <f>VLOOKUP($A344,Sheet1!$B$5:$AZ$428,3,FALSE)</f>
        <v>3001</v>
      </c>
      <c r="F344" s="12">
        <f>VLOOKUP($A344,Sheet1!$B$5:$AZ$428,4,FALSE)</f>
        <v>1964</v>
      </c>
      <c r="G344" s="12">
        <f>VLOOKUP($A344,Sheet1!$B$5:$AZ$428,5,FALSE)</f>
        <v>26895</v>
      </c>
      <c r="H344" s="12">
        <f>VLOOKUP($A344,Sheet1!$B$5:$AZ$428,6,FALSE)</f>
        <v>26275</v>
      </c>
      <c r="I344" s="12">
        <f>VLOOKUP($A344,Sheet1!$B$5:$AZ$428,7,FALSE)</f>
        <v>790167</v>
      </c>
      <c r="J344" s="12">
        <f>VLOOKUP($A344,Sheet1!$B$5:$AZ$428,8,FALSE)</f>
        <v>2611</v>
      </c>
      <c r="K344" s="12">
        <f>VLOOKUP($A344,Sheet1!$B$5:$AZ$428,9,FALSE)</f>
        <v>1777</v>
      </c>
      <c r="L344" s="12" t="str">
        <f>VLOOKUP($A344,Sheet1!$B$5:$AZ$428,10,FALSE)</f>
        <v>:</v>
      </c>
      <c r="M344" s="12" t="str">
        <f>VLOOKUP($A344,Sheet1!$B$5:$AZ$428,11,FALSE)</f>
        <v>:</v>
      </c>
      <c r="N344" s="12">
        <f>VLOOKUP($A344,Sheet1!$B$5:$AZ$428,12,FALSE)</f>
        <v>796423</v>
      </c>
      <c r="O344" s="12">
        <f>VLOOKUP($A344,Sheet1!$B$5:$AZ$428,13,FALSE)</f>
        <v>2647</v>
      </c>
      <c r="P344" s="12">
        <f>VLOOKUP($A344,Sheet1!$B$5:$AZ$428,14,FALSE)</f>
        <v>1639</v>
      </c>
      <c r="Q344" s="12">
        <f>VLOOKUP($A344,Sheet1!$B$5:$AZ$428,15,FALSE)</f>
        <v>30415</v>
      </c>
      <c r="R344" s="12">
        <f>VLOOKUP($A344,Sheet1!$B$5:$AZ$428,16,FALSE)</f>
        <v>26615</v>
      </c>
      <c r="S344" s="12">
        <f>VLOOKUP($A344,Sheet1!$B$5:$AZ$428,17,FALSE)</f>
        <v>801616</v>
      </c>
      <c r="T344" s="12">
        <f>VLOOKUP($A344,Sheet1!$B$5:$AZ$428,18,FALSE)</f>
        <v>2806</v>
      </c>
      <c r="U344" s="12">
        <f>VLOOKUP($A344,Sheet1!$B$5:$AZ$428,19,FALSE)</f>
        <v>1260</v>
      </c>
      <c r="V344" s="12">
        <f>VLOOKUP($A344,Sheet1!$B$5:$AZ$428,20,FALSE)</f>
        <v>30862</v>
      </c>
      <c r="W344" s="12">
        <f>VLOOKUP($A344,Sheet1!$B$5:$AZ$428,21,FALSE)</f>
        <v>28697</v>
      </c>
      <c r="X344" s="12">
        <f>VLOOKUP($A344,Sheet1!$B$5:$AZ$428,22,FALSE)</f>
        <v>806217</v>
      </c>
      <c r="Y344" s="12">
        <f>VLOOKUP($A344,Sheet1!$B$5:$AZ$428,23,FALSE)</f>
        <v>3178</v>
      </c>
      <c r="Z344" s="12">
        <f>VLOOKUP($A344,Sheet1!$B$5:$AZ$428,24,FALSE)</f>
        <v>1327</v>
      </c>
      <c r="AA344" s="12">
        <f>VLOOKUP($A344,Sheet1!$B$5:$AZ$428,25,FALSE)</f>
        <v>30708</v>
      </c>
      <c r="AB344" s="12">
        <f>VLOOKUP($A344,Sheet1!$B$5:$AZ$428,26,FALSE)</f>
        <v>28265</v>
      </c>
      <c r="AC344" s="12">
        <f>VLOOKUP($A344,Sheet1!$B$5:$AZ$428,27,FALSE)</f>
        <v>811483</v>
      </c>
      <c r="AD344" s="12">
        <f>VLOOKUP($A344,Sheet1!$B$5:$AZ$428,28,FALSE)</f>
        <v>3503</v>
      </c>
      <c r="AE344" s="12">
        <f>VLOOKUP($A344,Sheet1!$B$5:$AZ$428,29,FALSE)</f>
        <v>1421</v>
      </c>
      <c r="AF344" s="12">
        <f>VLOOKUP($A344,Sheet1!$B$5:$AZ$428,30,FALSE)</f>
        <v>30314</v>
      </c>
      <c r="AG344" s="12">
        <f>VLOOKUP($A344,Sheet1!$B$5:$AZ$428,31,FALSE)</f>
        <v>28030</v>
      </c>
      <c r="AH344" s="12">
        <f>VLOOKUP($A344,Sheet1!$B$5:$AZ$428,32,FALSE)</f>
        <v>817851</v>
      </c>
      <c r="AI344" s="12">
        <f>VLOOKUP($A344,Sheet1!$B$5:$AZ$428,33,FALSE)</f>
        <v>3023</v>
      </c>
      <c r="AJ344" s="12">
        <f>VLOOKUP($A344,Sheet1!$B$5:$AZ$428,34,FALSE)</f>
        <v>1469</v>
      </c>
      <c r="AK344" s="12">
        <f>VLOOKUP($A344,Sheet1!$B$5:$AZ$428,35,FALSE)</f>
        <v>35733</v>
      </c>
      <c r="AL344" s="12">
        <f>VLOOKUP($A344,Sheet1!$B$5:$AZ$428,36,FALSE)</f>
        <v>31354</v>
      </c>
      <c r="AM344" s="12">
        <f>VLOOKUP($A344,Sheet1!$B$5:$AZ$428,37,FALSE)</f>
        <v>823126</v>
      </c>
      <c r="AN344" s="12">
        <f>VLOOKUP($A344,Sheet1!$B$5:$AZ$428,38,FALSE)</f>
        <v>3063</v>
      </c>
      <c r="AO344" s="12">
        <f>VLOOKUP($A344,Sheet1!$B$5:$AZ$428,39,FALSE)</f>
        <v>2593</v>
      </c>
      <c r="AP344" s="12">
        <f>VLOOKUP($A344,Sheet1!$B$5:$AZ$428,40,FALSE)</f>
        <v>36381</v>
      </c>
      <c r="AQ344" s="12">
        <f>VLOOKUP($A344,Sheet1!$B$5:$AZ$428,41,FALSE)</f>
        <v>31300</v>
      </c>
      <c r="AR344" s="12">
        <f>VLOOKUP($A344,Sheet1!$B$5:$AZ$428,42,FALSE)</f>
        <v>828224</v>
      </c>
      <c r="AS344" s="12">
        <f>VLOOKUP($A344,Sheet1!$B$5:$AZ$428,43,FALSE)</f>
        <v>2885</v>
      </c>
      <c r="AT344" s="12">
        <f>VLOOKUP($A344,Sheet1!$B$5:$AZ$428,44,FALSE)</f>
        <v>1719</v>
      </c>
      <c r="AU344" s="12">
        <f>VLOOKUP($A344,Sheet1!$B$5:$AZ$428,45,FALSE)</f>
        <v>37032</v>
      </c>
      <c r="AV344" s="12">
        <f>VLOOKUP($A344,Sheet1!$B$5:$AZ$428,46,FALSE)</f>
        <v>32975</v>
      </c>
      <c r="AW344" s="12">
        <f>VLOOKUP($A344,Sheet1!$B$5:$AZ$428,47,FALSE)</f>
        <v>833377</v>
      </c>
      <c r="AX344" s="12">
        <f>VLOOKUP($A344,Sheet1!$B$5:$AZ$428,48,FALSE)</f>
        <v>2789</v>
      </c>
      <c r="AY344" s="12">
        <f>VLOOKUP($A344,Sheet1!$B$5:$AZ$428,49,FALSE)</f>
        <v>1192</v>
      </c>
      <c r="AZ344" s="12">
        <f>VLOOKUP($A344,Sheet1!$B$5:$AZ$428,50,FALSE)</f>
        <v>34481</v>
      </c>
      <c r="BA344" s="12">
        <f>VLOOKUP($A344,Sheet1!$B$5:$AZ$428,51,FALSE)</f>
        <v>29701</v>
      </c>
      <c r="BB344" s="12">
        <f>VLOOKUP($A344,Sheet1!$B$5:$BB$428,BB$4,FALSE)</f>
        <v>0</v>
      </c>
      <c r="BC344" s="12">
        <f>VLOOKUP($A344,Sheet1!$B$5:$BB$428,BC$4,FALSE)</f>
        <v>0</v>
      </c>
      <c r="BD344" s="12" t="e">
        <f>VLOOKUP($A344,Sheet1!$B$5:$BB$428,BD$4,FALSE)</f>
        <v>#REF!</v>
      </c>
      <c r="BE344" s="12" t="e">
        <f>VLOOKUP($A344,Sheet1!$B$5:$BB$428,BE$4,FALSE)</f>
        <v>#REF!</v>
      </c>
      <c r="BF344" s="12" t="e">
        <f>VLOOKUP($A344,Sheet1!$B$5:$BB$428,BF$4,FALSE)</f>
        <v>#REF!</v>
      </c>
      <c r="BG344" s="12" t="e">
        <f>VLOOKUP($A344,Sheet1!$B$5:$BB$428,BG$4,FALSE)</f>
        <v>#REF!</v>
      </c>
      <c r="BH344" s="12" t="e">
        <f>VLOOKUP($A344,Sheet1!$B$5:$BB$428,BH$4,FALSE)</f>
        <v>#REF!</v>
      </c>
      <c r="BI344" s="12" t="e">
        <f>VLOOKUP($A344,Sheet1!$B$5:$BB$428,BI$4,FALSE)</f>
        <v>#REF!</v>
      </c>
      <c r="BJ344" s="12" t="e">
        <f>VLOOKUP($A344,Sheet1!$B$5:$BB$428,BJ$4,FALSE)</f>
        <v>#REF!</v>
      </c>
      <c r="BK344" s="12" t="e">
        <f>VLOOKUP($A344,Sheet1!$B$5:$BB$428,BK$4,FALSE)</f>
        <v>#REF!</v>
      </c>
      <c r="BL344" s="12" t="e">
        <f>VLOOKUP($A344,Sheet1!$B$5:$BB$428,BL$4,FALSE)</f>
        <v>#REF!</v>
      </c>
      <c r="BM344" s="12" t="e">
        <f>VLOOKUP($A344,Sheet1!$B$5:$BB$428,BM$4,FALSE)</f>
        <v>#REF!</v>
      </c>
      <c r="BN344" s="12" t="e">
        <f>VLOOKUP($A344,Sheet1!$B$5:$BB$428,BN$4,FALSE)</f>
        <v>#REF!</v>
      </c>
      <c r="BO344" s="12" t="e">
        <f>VLOOKUP($A344,Sheet1!$B$5:$BB$428,BO$4,FALSE)</f>
        <v>#REF!</v>
      </c>
      <c r="BP344" s="12" t="e">
        <f>VLOOKUP($A344,Sheet1!$B$5:$BB$428,BP$4,FALSE)</f>
        <v>#REF!</v>
      </c>
      <c r="BQ344" s="12" t="e">
        <f>VLOOKUP($A344,Sheet1!$B$5:BB$428,BQ$4,FALSE)</f>
        <v>#REF!</v>
      </c>
      <c r="BR344" s="12" t="e">
        <f>VLOOKUP($A344,Sheet1!$B$5:BB$428,BR$4,FALSE)</f>
        <v>#REF!</v>
      </c>
      <c r="BS344" s="12" t="e">
        <f>VLOOKUP($A344,Sheet1!$B$5:BB$428,BS$4,FALSE)</f>
        <v>#REF!</v>
      </c>
      <c r="BT344" s="12" t="e">
        <f>VLOOKUP($A344,Sheet1!$B$5:BB$428,BT$4,FALSE)</f>
        <v>#REF!</v>
      </c>
      <c r="BU344" s="12" t="e">
        <f>VLOOKUP($A344,Sheet1!$B$5:BB$428,BU$4,FALSE)</f>
        <v>#REF!</v>
      </c>
    </row>
    <row r="345" spans="1:73" x14ac:dyDescent="0.3">
      <c r="A345" t="s">
        <v>79</v>
      </c>
      <c r="B345" t="str">
        <f>VLOOKUP(A345,classifications!I$2:K$27,3,FALSE)</f>
        <v>Predominantly Rural</v>
      </c>
      <c r="D345" s="12">
        <f>VLOOKUP($A345,Sheet1!$B$5:$AZ$428,2,FALSE)</f>
        <v>654791</v>
      </c>
      <c r="E345" s="12">
        <f>VLOOKUP($A345,Sheet1!$B$5:$AZ$428,3,FALSE)</f>
        <v>8538</v>
      </c>
      <c r="F345" s="12">
        <f>VLOOKUP($A345,Sheet1!$B$5:$AZ$428,4,FALSE)</f>
        <v>5450</v>
      </c>
      <c r="G345" s="12">
        <f>VLOOKUP($A345,Sheet1!$B$5:$AZ$428,5,FALSE)</f>
        <v>31370</v>
      </c>
      <c r="H345" s="12">
        <f>VLOOKUP($A345,Sheet1!$B$5:$AZ$428,6,FALSE)</f>
        <v>32157</v>
      </c>
      <c r="I345" s="12">
        <f>VLOOKUP($A345,Sheet1!$B$5:$AZ$428,7,FALSE)</f>
        <v>660009</v>
      </c>
      <c r="J345" s="12">
        <f>VLOOKUP($A345,Sheet1!$B$5:$AZ$428,8,FALSE)</f>
        <v>7683</v>
      </c>
      <c r="K345" s="12">
        <f>VLOOKUP($A345,Sheet1!$B$5:$AZ$428,9,FALSE)</f>
        <v>6216</v>
      </c>
      <c r="L345" s="12" t="str">
        <f>VLOOKUP($A345,Sheet1!$B$5:$AZ$428,10,FALSE)</f>
        <v>:</v>
      </c>
      <c r="M345" s="12" t="str">
        <f>VLOOKUP($A345,Sheet1!$B$5:$AZ$428,11,FALSE)</f>
        <v>:</v>
      </c>
      <c r="N345" s="12">
        <f>VLOOKUP($A345,Sheet1!$B$5:$AZ$428,12,FALSE)</f>
        <v>663998</v>
      </c>
      <c r="O345" s="12">
        <f>VLOOKUP($A345,Sheet1!$B$5:$AZ$428,13,FALSE)</f>
        <v>7307</v>
      </c>
      <c r="P345" s="12">
        <f>VLOOKUP($A345,Sheet1!$B$5:$AZ$428,14,FALSE)</f>
        <v>5551</v>
      </c>
      <c r="Q345" s="12">
        <f>VLOOKUP($A345,Sheet1!$B$5:$AZ$428,15,FALSE)</f>
        <v>30932</v>
      </c>
      <c r="R345" s="12">
        <f>VLOOKUP($A345,Sheet1!$B$5:$AZ$428,16,FALSE)</f>
        <v>31250</v>
      </c>
      <c r="S345" s="12">
        <f>VLOOKUP($A345,Sheet1!$B$5:$AZ$428,17,FALSE)</f>
        <v>669377</v>
      </c>
      <c r="T345" s="12">
        <f>VLOOKUP($A345,Sheet1!$B$5:$AZ$428,18,FALSE)</f>
        <v>8862</v>
      </c>
      <c r="U345" s="12">
        <f>VLOOKUP($A345,Sheet1!$B$5:$AZ$428,19,FALSE)</f>
        <v>4791</v>
      </c>
      <c r="V345" s="12">
        <f>VLOOKUP($A345,Sheet1!$B$5:$AZ$428,20,FALSE)</f>
        <v>32208</v>
      </c>
      <c r="W345" s="12">
        <f>VLOOKUP($A345,Sheet1!$B$5:$AZ$428,21,FALSE)</f>
        <v>32961</v>
      </c>
      <c r="X345" s="12">
        <f>VLOOKUP($A345,Sheet1!$B$5:$AZ$428,22,FALSE)</f>
        <v>673590</v>
      </c>
      <c r="Y345" s="12">
        <f>VLOOKUP($A345,Sheet1!$B$5:$AZ$428,23,FALSE)</f>
        <v>9303</v>
      </c>
      <c r="Z345" s="12">
        <f>VLOOKUP($A345,Sheet1!$B$5:$AZ$428,24,FALSE)</f>
        <v>5659</v>
      </c>
      <c r="AA345" s="12">
        <f>VLOOKUP($A345,Sheet1!$B$5:$AZ$428,25,FALSE)</f>
        <v>31331</v>
      </c>
      <c r="AB345" s="12">
        <f>VLOOKUP($A345,Sheet1!$B$5:$AZ$428,26,FALSE)</f>
        <v>33520</v>
      </c>
      <c r="AC345" s="12">
        <f>VLOOKUP($A345,Sheet1!$B$5:$AZ$428,27,FALSE)</f>
        <v>678484</v>
      </c>
      <c r="AD345" s="12">
        <f>VLOOKUP($A345,Sheet1!$B$5:$AZ$428,28,FALSE)</f>
        <v>9372</v>
      </c>
      <c r="AE345" s="12">
        <f>VLOOKUP($A345,Sheet1!$B$5:$AZ$428,29,FALSE)</f>
        <v>5297</v>
      </c>
      <c r="AF345" s="12">
        <f>VLOOKUP($A345,Sheet1!$B$5:$AZ$428,30,FALSE)</f>
        <v>31068</v>
      </c>
      <c r="AG345" s="12">
        <f>VLOOKUP($A345,Sheet1!$B$5:$AZ$428,31,FALSE)</f>
        <v>33086</v>
      </c>
      <c r="AH345" s="12">
        <f>VLOOKUP($A345,Sheet1!$B$5:$AZ$428,32,FALSE)</f>
        <v>682444</v>
      </c>
      <c r="AI345" s="12">
        <f>VLOOKUP($A345,Sheet1!$B$5:$AZ$428,33,FALSE)</f>
        <v>8377</v>
      </c>
      <c r="AJ345" s="12">
        <f>VLOOKUP($A345,Sheet1!$B$5:$AZ$428,34,FALSE)</f>
        <v>6201</v>
      </c>
      <c r="AK345" s="12">
        <f>VLOOKUP($A345,Sheet1!$B$5:$AZ$428,35,FALSE)</f>
        <v>37157</v>
      </c>
      <c r="AL345" s="12">
        <f>VLOOKUP($A345,Sheet1!$B$5:$AZ$428,36,FALSE)</f>
        <v>37531</v>
      </c>
      <c r="AM345" s="12">
        <f>VLOOKUP($A345,Sheet1!$B$5:$AZ$428,37,FALSE)</f>
        <v>687524</v>
      </c>
      <c r="AN345" s="12">
        <f>VLOOKUP($A345,Sheet1!$B$5:$AZ$428,38,FALSE)</f>
        <v>10218</v>
      </c>
      <c r="AO345" s="12">
        <f>VLOOKUP($A345,Sheet1!$B$5:$AZ$428,39,FALSE)</f>
        <v>7233</v>
      </c>
      <c r="AP345" s="12">
        <f>VLOOKUP($A345,Sheet1!$B$5:$AZ$428,40,FALSE)</f>
        <v>38483</v>
      </c>
      <c r="AQ345" s="12">
        <f>VLOOKUP($A345,Sheet1!$B$5:$AZ$428,41,FALSE)</f>
        <v>37939</v>
      </c>
      <c r="AR345" s="12">
        <f>VLOOKUP($A345,Sheet1!$B$5:$AZ$428,42,FALSE)</f>
        <v>691667</v>
      </c>
      <c r="AS345" s="12">
        <f>VLOOKUP($A345,Sheet1!$B$5:$AZ$428,43,FALSE)</f>
        <v>9741</v>
      </c>
      <c r="AT345" s="12">
        <f>VLOOKUP($A345,Sheet1!$B$5:$AZ$428,44,FALSE)</f>
        <v>8138</v>
      </c>
      <c r="AU345" s="12">
        <f>VLOOKUP($A345,Sheet1!$B$5:$AZ$428,45,FALSE)</f>
        <v>40218</v>
      </c>
      <c r="AV345" s="12">
        <f>VLOOKUP($A345,Sheet1!$B$5:$AZ$428,46,FALSE)</f>
        <v>39586</v>
      </c>
      <c r="AW345" s="12">
        <f>VLOOKUP($A345,Sheet1!$B$5:$AZ$428,47,FALSE)</f>
        <v>696880</v>
      </c>
      <c r="AX345" s="12">
        <f>VLOOKUP($A345,Sheet1!$B$5:$AZ$428,48,FALSE)</f>
        <v>10454</v>
      </c>
      <c r="AY345" s="12">
        <f>VLOOKUP($A345,Sheet1!$B$5:$AZ$428,49,FALSE)</f>
        <v>9187</v>
      </c>
      <c r="AZ345" s="12">
        <f>VLOOKUP($A345,Sheet1!$B$5:$AZ$428,50,FALSE)</f>
        <v>38034</v>
      </c>
      <c r="BA345" s="12">
        <f>VLOOKUP($A345,Sheet1!$B$5:$AZ$428,51,FALSE)</f>
        <v>35166</v>
      </c>
      <c r="BB345" s="12">
        <f>VLOOKUP($A345,Sheet1!$B$5:$BB$428,BB$4,FALSE)</f>
        <v>0</v>
      </c>
      <c r="BC345" s="12">
        <f>VLOOKUP($A345,Sheet1!$B$5:$BB$428,BC$4,FALSE)</f>
        <v>0</v>
      </c>
      <c r="BD345" s="12" t="e">
        <f>VLOOKUP($A345,Sheet1!$B$5:$BB$428,BD$4,FALSE)</f>
        <v>#REF!</v>
      </c>
      <c r="BE345" s="12" t="e">
        <f>VLOOKUP($A345,Sheet1!$B$5:$BB$428,BE$4,FALSE)</f>
        <v>#REF!</v>
      </c>
      <c r="BF345" s="12" t="e">
        <f>VLOOKUP($A345,Sheet1!$B$5:$BB$428,BF$4,FALSE)</f>
        <v>#REF!</v>
      </c>
      <c r="BG345" s="12" t="e">
        <f>VLOOKUP($A345,Sheet1!$B$5:$BB$428,BG$4,FALSE)</f>
        <v>#REF!</v>
      </c>
      <c r="BH345" s="12" t="e">
        <f>VLOOKUP($A345,Sheet1!$B$5:$BB$428,BH$4,FALSE)</f>
        <v>#REF!</v>
      </c>
      <c r="BI345" s="12" t="e">
        <f>VLOOKUP($A345,Sheet1!$B$5:$BB$428,BI$4,FALSE)</f>
        <v>#REF!</v>
      </c>
      <c r="BJ345" s="12" t="e">
        <f>VLOOKUP($A345,Sheet1!$B$5:$BB$428,BJ$4,FALSE)</f>
        <v>#REF!</v>
      </c>
      <c r="BK345" s="12" t="e">
        <f>VLOOKUP($A345,Sheet1!$B$5:$BB$428,BK$4,FALSE)</f>
        <v>#REF!</v>
      </c>
      <c r="BL345" s="12" t="e">
        <f>VLOOKUP($A345,Sheet1!$B$5:$BB$428,BL$4,FALSE)</f>
        <v>#REF!</v>
      </c>
      <c r="BM345" s="12" t="e">
        <f>VLOOKUP($A345,Sheet1!$B$5:$BB$428,BM$4,FALSE)</f>
        <v>#REF!</v>
      </c>
      <c r="BN345" s="12" t="e">
        <f>VLOOKUP($A345,Sheet1!$B$5:$BB$428,BN$4,FALSE)</f>
        <v>#REF!</v>
      </c>
      <c r="BO345" s="12" t="e">
        <f>VLOOKUP($A345,Sheet1!$B$5:$BB$428,BO$4,FALSE)</f>
        <v>#REF!</v>
      </c>
      <c r="BP345" s="12" t="e">
        <f>VLOOKUP($A345,Sheet1!$B$5:$BB$428,BP$4,FALSE)</f>
        <v>#REF!</v>
      </c>
      <c r="BQ345" s="12" t="e">
        <f>VLOOKUP($A345,Sheet1!$B$5:BB$428,BQ$4,FALSE)</f>
        <v>#REF!</v>
      </c>
      <c r="BR345" s="12" t="e">
        <f>VLOOKUP($A345,Sheet1!$B$5:BB$428,BR$4,FALSE)</f>
        <v>#REF!</v>
      </c>
      <c r="BS345" s="12" t="e">
        <f>VLOOKUP($A345,Sheet1!$B$5:BB$428,BS$4,FALSE)</f>
        <v>#REF!</v>
      </c>
      <c r="BT345" s="12" t="e">
        <f>VLOOKUP($A345,Sheet1!$B$5:BB$428,BT$4,FALSE)</f>
        <v>#REF!</v>
      </c>
      <c r="BU345" s="12" t="e">
        <f>VLOOKUP($A345,Sheet1!$B$5:BB$428,BU$4,FALSE)</f>
        <v>#REF!</v>
      </c>
    </row>
    <row r="346" spans="1:73" x14ac:dyDescent="0.3">
      <c r="A346" t="s">
        <v>81</v>
      </c>
      <c r="B346" t="str">
        <f>VLOOKUP(A346,classifications!I$2:K$27,3,FALSE)</f>
        <v>Predominantly Rural</v>
      </c>
      <c r="D346" s="12">
        <f>VLOOKUP($A346,Sheet1!$B$5:$AZ$428,2,FALSE)</f>
        <v>531581</v>
      </c>
      <c r="E346" s="12">
        <f>VLOOKUP($A346,Sheet1!$B$5:$AZ$428,3,FALSE)</f>
        <v>2377</v>
      </c>
      <c r="F346" s="12">
        <f>VLOOKUP($A346,Sheet1!$B$5:$AZ$428,4,FALSE)</f>
        <v>1381</v>
      </c>
      <c r="G346" s="12">
        <f>VLOOKUP($A346,Sheet1!$B$5:$AZ$428,5,FALSE)</f>
        <v>19585</v>
      </c>
      <c r="H346" s="12">
        <f>VLOOKUP($A346,Sheet1!$B$5:$AZ$428,6,FALSE)</f>
        <v>17351</v>
      </c>
      <c r="I346" s="12">
        <f>VLOOKUP($A346,Sheet1!$B$5:$AZ$428,7,FALSE)</f>
        <v>535197</v>
      </c>
      <c r="J346" s="12">
        <f>VLOOKUP($A346,Sheet1!$B$5:$AZ$428,8,FALSE)</f>
        <v>2124</v>
      </c>
      <c r="K346" s="12">
        <f>VLOOKUP($A346,Sheet1!$B$5:$AZ$428,9,FALSE)</f>
        <v>1371</v>
      </c>
      <c r="L346" s="12" t="str">
        <f>VLOOKUP($A346,Sheet1!$B$5:$AZ$428,10,FALSE)</f>
        <v>:</v>
      </c>
      <c r="M346" s="12" t="str">
        <f>VLOOKUP($A346,Sheet1!$B$5:$AZ$428,11,FALSE)</f>
        <v>:</v>
      </c>
      <c r="N346" s="12">
        <f>VLOOKUP($A346,Sheet1!$B$5:$AZ$428,12,FALSE)</f>
        <v>538370</v>
      </c>
      <c r="O346" s="12">
        <f>VLOOKUP($A346,Sheet1!$B$5:$AZ$428,13,FALSE)</f>
        <v>1987</v>
      </c>
      <c r="P346" s="12">
        <f>VLOOKUP($A346,Sheet1!$B$5:$AZ$428,14,FALSE)</f>
        <v>1414</v>
      </c>
      <c r="Q346" s="12">
        <f>VLOOKUP($A346,Sheet1!$B$5:$AZ$428,15,FALSE)</f>
        <v>20241</v>
      </c>
      <c r="R346" s="12">
        <f>VLOOKUP($A346,Sheet1!$B$5:$AZ$428,16,FALSE)</f>
        <v>17326</v>
      </c>
      <c r="S346" s="12">
        <f>VLOOKUP($A346,Sheet1!$B$5:$AZ$428,17,FALSE)</f>
        <v>542203</v>
      </c>
      <c r="T346" s="12">
        <f>VLOOKUP($A346,Sheet1!$B$5:$AZ$428,18,FALSE)</f>
        <v>2360</v>
      </c>
      <c r="U346" s="12">
        <f>VLOOKUP($A346,Sheet1!$B$5:$AZ$428,19,FALSE)</f>
        <v>1367</v>
      </c>
      <c r="V346" s="12">
        <f>VLOOKUP($A346,Sheet1!$B$5:$AZ$428,20,FALSE)</f>
        <v>21166</v>
      </c>
      <c r="W346" s="12">
        <f>VLOOKUP($A346,Sheet1!$B$5:$AZ$428,21,FALSE)</f>
        <v>18451</v>
      </c>
      <c r="X346" s="12">
        <f>VLOOKUP($A346,Sheet1!$B$5:$AZ$428,22,FALSE)</f>
        <v>546466</v>
      </c>
      <c r="Y346" s="12">
        <f>VLOOKUP($A346,Sheet1!$B$5:$AZ$428,23,FALSE)</f>
        <v>2652</v>
      </c>
      <c r="Z346" s="12">
        <f>VLOOKUP($A346,Sheet1!$B$5:$AZ$428,24,FALSE)</f>
        <v>1411</v>
      </c>
      <c r="AA346" s="12">
        <f>VLOOKUP($A346,Sheet1!$B$5:$AZ$428,25,FALSE)</f>
        <v>21451</v>
      </c>
      <c r="AB346" s="12">
        <f>VLOOKUP($A346,Sheet1!$B$5:$AZ$428,26,FALSE)</f>
        <v>18147</v>
      </c>
      <c r="AC346" s="12">
        <f>VLOOKUP($A346,Sheet1!$B$5:$AZ$428,27,FALSE)</f>
        <v>551446</v>
      </c>
      <c r="AD346" s="12">
        <f>VLOOKUP($A346,Sheet1!$B$5:$AZ$428,28,FALSE)</f>
        <v>2763</v>
      </c>
      <c r="AE346" s="12">
        <f>VLOOKUP($A346,Sheet1!$B$5:$AZ$428,29,FALSE)</f>
        <v>1576</v>
      </c>
      <c r="AF346" s="12">
        <f>VLOOKUP($A346,Sheet1!$B$5:$AZ$428,30,FALSE)</f>
        <v>21808</v>
      </c>
      <c r="AG346" s="12">
        <f>VLOOKUP($A346,Sheet1!$B$5:$AZ$428,31,FALSE)</f>
        <v>17912</v>
      </c>
      <c r="AH346" s="12">
        <f>VLOOKUP($A346,Sheet1!$B$5:$AZ$428,32,FALSE)</f>
        <v>555195</v>
      </c>
      <c r="AI346" s="12">
        <f>VLOOKUP($A346,Sheet1!$B$5:$AZ$428,33,FALSE)</f>
        <v>2357</v>
      </c>
      <c r="AJ346" s="12">
        <f>VLOOKUP($A346,Sheet1!$B$5:$AZ$428,34,FALSE)</f>
        <v>1610</v>
      </c>
      <c r="AK346" s="12">
        <f>VLOOKUP($A346,Sheet1!$B$5:$AZ$428,35,FALSE)</f>
        <v>23420</v>
      </c>
      <c r="AL346" s="12">
        <f>VLOOKUP($A346,Sheet1!$B$5:$AZ$428,36,FALSE)</f>
        <v>20016</v>
      </c>
      <c r="AM346" s="12">
        <f>VLOOKUP($A346,Sheet1!$B$5:$AZ$428,37,FALSE)</f>
        <v>559399</v>
      </c>
      <c r="AN346" s="12">
        <f>VLOOKUP($A346,Sheet1!$B$5:$AZ$428,38,FALSE)</f>
        <v>2776</v>
      </c>
      <c r="AO346" s="12">
        <f>VLOOKUP($A346,Sheet1!$B$5:$AZ$428,39,FALSE)</f>
        <v>1478</v>
      </c>
      <c r="AP346" s="12">
        <f>VLOOKUP($A346,Sheet1!$B$5:$AZ$428,40,FALSE)</f>
        <v>23816</v>
      </c>
      <c r="AQ346" s="12">
        <f>VLOOKUP($A346,Sheet1!$B$5:$AZ$428,41,FALSE)</f>
        <v>19927</v>
      </c>
      <c r="AR346" s="12">
        <f>VLOOKUP($A346,Sheet1!$B$5:$AZ$428,42,FALSE)</f>
        <v>562225</v>
      </c>
      <c r="AS346" s="12">
        <f>VLOOKUP($A346,Sheet1!$B$5:$AZ$428,43,FALSE)</f>
        <v>2449</v>
      </c>
      <c r="AT346" s="12">
        <f>VLOOKUP($A346,Sheet1!$B$5:$AZ$428,44,FALSE)</f>
        <v>2241</v>
      </c>
      <c r="AU346" s="12">
        <f>VLOOKUP($A346,Sheet1!$B$5:$AZ$428,45,FALSE)</f>
        <v>23853</v>
      </c>
      <c r="AV346" s="12">
        <f>VLOOKUP($A346,Sheet1!$B$5:$AZ$428,46,FALSE)</f>
        <v>20305</v>
      </c>
      <c r="AW346" s="12">
        <f>VLOOKUP($A346,Sheet1!$B$5:$AZ$428,47,FALSE)</f>
        <v>563851</v>
      </c>
      <c r="AX346" s="12">
        <f>VLOOKUP($A346,Sheet1!$B$5:$AZ$428,48,FALSE)</f>
        <v>2338</v>
      </c>
      <c r="AY346" s="12">
        <f>VLOOKUP($A346,Sheet1!$B$5:$AZ$428,49,FALSE)</f>
        <v>1548</v>
      </c>
      <c r="AZ346" s="12">
        <f>VLOOKUP($A346,Sheet1!$B$5:$AZ$428,50,FALSE)</f>
        <v>19846</v>
      </c>
      <c r="BA346" s="12">
        <f>VLOOKUP($A346,Sheet1!$B$5:$AZ$428,51,FALSE)</f>
        <v>17653</v>
      </c>
      <c r="BB346" s="12">
        <f>VLOOKUP($A346,Sheet1!$B$5:$BB$428,BB$4,FALSE)</f>
        <v>0</v>
      </c>
      <c r="BC346" s="12">
        <f>VLOOKUP($A346,Sheet1!$B$5:$BB$428,BC$4,FALSE)</f>
        <v>0</v>
      </c>
      <c r="BD346" s="12" t="e">
        <f>VLOOKUP($A346,Sheet1!$B$5:$BB$428,BD$4,FALSE)</f>
        <v>#REF!</v>
      </c>
      <c r="BE346" s="12" t="e">
        <f>VLOOKUP($A346,Sheet1!$B$5:$BB$428,BE$4,FALSE)</f>
        <v>#REF!</v>
      </c>
      <c r="BF346" s="12" t="e">
        <f>VLOOKUP($A346,Sheet1!$B$5:$BB$428,BF$4,FALSE)</f>
        <v>#REF!</v>
      </c>
      <c r="BG346" s="12" t="e">
        <f>VLOOKUP($A346,Sheet1!$B$5:$BB$428,BG$4,FALSE)</f>
        <v>#REF!</v>
      </c>
      <c r="BH346" s="12" t="e">
        <f>VLOOKUP($A346,Sheet1!$B$5:$BB$428,BH$4,FALSE)</f>
        <v>#REF!</v>
      </c>
      <c r="BI346" s="12" t="e">
        <f>VLOOKUP($A346,Sheet1!$B$5:$BB$428,BI$4,FALSE)</f>
        <v>#REF!</v>
      </c>
      <c r="BJ346" s="12" t="e">
        <f>VLOOKUP($A346,Sheet1!$B$5:$BB$428,BJ$4,FALSE)</f>
        <v>#REF!</v>
      </c>
      <c r="BK346" s="12" t="e">
        <f>VLOOKUP($A346,Sheet1!$B$5:$BB$428,BK$4,FALSE)</f>
        <v>#REF!</v>
      </c>
      <c r="BL346" s="12" t="e">
        <f>VLOOKUP($A346,Sheet1!$B$5:$BB$428,BL$4,FALSE)</f>
        <v>#REF!</v>
      </c>
      <c r="BM346" s="12" t="e">
        <f>VLOOKUP($A346,Sheet1!$B$5:$BB$428,BM$4,FALSE)</f>
        <v>#REF!</v>
      </c>
      <c r="BN346" s="12" t="e">
        <f>VLOOKUP($A346,Sheet1!$B$5:$BB$428,BN$4,FALSE)</f>
        <v>#REF!</v>
      </c>
      <c r="BO346" s="12" t="e">
        <f>VLOOKUP($A346,Sheet1!$B$5:$BB$428,BO$4,FALSE)</f>
        <v>#REF!</v>
      </c>
      <c r="BP346" s="12" t="e">
        <f>VLOOKUP($A346,Sheet1!$B$5:$BB$428,BP$4,FALSE)</f>
        <v>#REF!</v>
      </c>
      <c r="BQ346" s="12" t="e">
        <f>VLOOKUP($A346,Sheet1!$B$5:BB$428,BQ$4,FALSE)</f>
        <v>#REF!</v>
      </c>
      <c r="BR346" s="12" t="e">
        <f>VLOOKUP($A346,Sheet1!$B$5:BB$428,BR$4,FALSE)</f>
        <v>#REF!</v>
      </c>
      <c r="BS346" s="12" t="e">
        <f>VLOOKUP($A346,Sheet1!$B$5:BB$428,BS$4,FALSE)</f>
        <v>#REF!</v>
      </c>
      <c r="BT346" s="12" t="e">
        <f>VLOOKUP($A346,Sheet1!$B$5:BB$428,BT$4,FALSE)</f>
        <v>#REF!</v>
      </c>
      <c r="BU346" s="12" t="e">
        <f>VLOOKUP($A346,Sheet1!$B$5:BB$428,BU$4,FALSE)</f>
        <v>#REF!</v>
      </c>
    </row>
    <row r="347" spans="1:73" x14ac:dyDescent="0.3">
      <c r="A347" t="s">
        <v>85</v>
      </c>
      <c r="B347" t="str">
        <f>VLOOKUP(A347,classifications!I$2:K$27,3,FALSE)</f>
        <v>Urban with Significant Rural</v>
      </c>
      <c r="D347" s="12">
        <f>VLOOKUP($A347,Sheet1!$B$5:$AZ$428,2,FALSE)</f>
        <v>849546</v>
      </c>
      <c r="E347" s="12">
        <f>VLOOKUP($A347,Sheet1!$B$5:$AZ$428,3,FALSE)</f>
        <v>2971</v>
      </c>
      <c r="F347" s="12">
        <f>VLOOKUP($A347,Sheet1!$B$5:$AZ$428,4,FALSE)</f>
        <v>1486</v>
      </c>
      <c r="G347" s="12">
        <f>VLOOKUP($A347,Sheet1!$B$5:$AZ$428,5,FALSE)</f>
        <v>27172</v>
      </c>
      <c r="H347" s="12">
        <f>VLOOKUP($A347,Sheet1!$B$5:$AZ$428,6,FALSE)</f>
        <v>26506</v>
      </c>
      <c r="I347" s="12">
        <f>VLOOKUP($A347,Sheet1!$B$5:$AZ$428,7,FALSE)</f>
        <v>852039</v>
      </c>
      <c r="J347" s="12">
        <f>VLOOKUP($A347,Sheet1!$B$5:$AZ$428,8,FALSE)</f>
        <v>2490</v>
      </c>
      <c r="K347" s="12">
        <f>VLOOKUP($A347,Sheet1!$B$5:$AZ$428,9,FALSE)</f>
        <v>1411</v>
      </c>
      <c r="L347" s="12" t="str">
        <f>VLOOKUP($A347,Sheet1!$B$5:$AZ$428,10,FALSE)</f>
        <v>:</v>
      </c>
      <c r="M347" s="12" t="str">
        <f>VLOOKUP($A347,Sheet1!$B$5:$AZ$428,11,FALSE)</f>
        <v>:</v>
      </c>
      <c r="N347" s="12">
        <f>VLOOKUP($A347,Sheet1!$B$5:$AZ$428,12,FALSE)</f>
        <v>856837</v>
      </c>
      <c r="O347" s="12">
        <f>VLOOKUP($A347,Sheet1!$B$5:$AZ$428,13,FALSE)</f>
        <v>2530</v>
      </c>
      <c r="P347" s="12">
        <f>VLOOKUP($A347,Sheet1!$B$5:$AZ$428,14,FALSE)</f>
        <v>1535</v>
      </c>
      <c r="Q347" s="12">
        <f>VLOOKUP($A347,Sheet1!$B$5:$AZ$428,15,FALSE)</f>
        <v>28903</v>
      </c>
      <c r="R347" s="12">
        <f>VLOOKUP($A347,Sheet1!$B$5:$AZ$428,16,FALSE)</f>
        <v>26954</v>
      </c>
      <c r="S347" s="12">
        <f>VLOOKUP($A347,Sheet1!$B$5:$AZ$428,17,FALSE)</f>
        <v>859870</v>
      </c>
      <c r="T347" s="12">
        <f>VLOOKUP($A347,Sheet1!$B$5:$AZ$428,18,FALSE)</f>
        <v>2981</v>
      </c>
      <c r="U347" s="12">
        <f>VLOOKUP($A347,Sheet1!$B$5:$AZ$428,19,FALSE)</f>
        <v>1439</v>
      </c>
      <c r="V347" s="12">
        <f>VLOOKUP($A347,Sheet1!$B$5:$AZ$428,20,FALSE)</f>
        <v>29108</v>
      </c>
      <c r="W347" s="12">
        <f>VLOOKUP($A347,Sheet1!$B$5:$AZ$428,21,FALSE)</f>
        <v>28594</v>
      </c>
      <c r="X347" s="12">
        <f>VLOOKUP($A347,Sheet1!$B$5:$AZ$428,22,FALSE)</f>
        <v>862166</v>
      </c>
      <c r="Y347" s="12">
        <f>VLOOKUP($A347,Sheet1!$B$5:$AZ$428,23,FALSE)</f>
        <v>3334</v>
      </c>
      <c r="Z347" s="12">
        <f>VLOOKUP($A347,Sheet1!$B$5:$AZ$428,24,FALSE)</f>
        <v>1497</v>
      </c>
      <c r="AA347" s="12">
        <f>VLOOKUP($A347,Sheet1!$B$5:$AZ$428,25,FALSE)</f>
        <v>28344</v>
      </c>
      <c r="AB347" s="12">
        <f>VLOOKUP($A347,Sheet1!$B$5:$AZ$428,26,FALSE)</f>
        <v>27923</v>
      </c>
      <c r="AC347" s="12">
        <f>VLOOKUP($A347,Sheet1!$B$5:$AZ$428,27,FALSE)</f>
        <v>866430</v>
      </c>
      <c r="AD347" s="12">
        <f>VLOOKUP($A347,Sheet1!$B$5:$AZ$428,28,FALSE)</f>
        <v>3446</v>
      </c>
      <c r="AE347" s="12">
        <f>VLOOKUP($A347,Sheet1!$B$5:$AZ$428,29,FALSE)</f>
        <v>1457</v>
      </c>
      <c r="AF347" s="12">
        <f>VLOOKUP($A347,Sheet1!$B$5:$AZ$428,30,FALSE)</f>
        <v>28537</v>
      </c>
      <c r="AG347" s="12">
        <f>VLOOKUP($A347,Sheet1!$B$5:$AZ$428,31,FALSE)</f>
        <v>27395</v>
      </c>
      <c r="AH347" s="12">
        <f>VLOOKUP($A347,Sheet1!$B$5:$AZ$428,32,FALSE)</f>
        <v>870825</v>
      </c>
      <c r="AI347" s="12">
        <f>VLOOKUP($A347,Sheet1!$B$5:$AZ$428,33,FALSE)</f>
        <v>2986</v>
      </c>
      <c r="AJ347" s="12">
        <f>VLOOKUP($A347,Sheet1!$B$5:$AZ$428,34,FALSE)</f>
        <v>1197</v>
      </c>
      <c r="AK347" s="12">
        <f>VLOOKUP($A347,Sheet1!$B$5:$AZ$428,35,FALSE)</f>
        <v>34453</v>
      </c>
      <c r="AL347" s="12">
        <f>VLOOKUP($A347,Sheet1!$B$5:$AZ$428,36,FALSE)</f>
        <v>32477</v>
      </c>
      <c r="AM347" s="12">
        <f>VLOOKUP($A347,Sheet1!$B$5:$AZ$428,37,FALSE)</f>
        <v>875219</v>
      </c>
      <c r="AN347" s="12">
        <f>VLOOKUP($A347,Sheet1!$B$5:$AZ$428,38,FALSE)</f>
        <v>2967</v>
      </c>
      <c r="AO347" s="12">
        <f>VLOOKUP($A347,Sheet1!$B$5:$AZ$428,39,FALSE)</f>
        <v>1665</v>
      </c>
      <c r="AP347" s="12">
        <f>VLOOKUP($A347,Sheet1!$B$5:$AZ$428,40,FALSE)</f>
        <v>34709</v>
      </c>
      <c r="AQ347" s="12">
        <f>VLOOKUP($A347,Sheet1!$B$5:$AZ$428,41,FALSE)</f>
        <v>31013</v>
      </c>
      <c r="AR347" s="12">
        <f>VLOOKUP($A347,Sheet1!$B$5:$AZ$428,42,FALSE)</f>
        <v>879560</v>
      </c>
      <c r="AS347" s="12">
        <f>VLOOKUP($A347,Sheet1!$B$5:$AZ$428,43,FALSE)</f>
        <v>2749</v>
      </c>
      <c r="AT347" s="12">
        <f>VLOOKUP($A347,Sheet1!$B$5:$AZ$428,44,FALSE)</f>
        <v>1447</v>
      </c>
      <c r="AU347" s="12">
        <f>VLOOKUP($A347,Sheet1!$B$5:$AZ$428,45,FALSE)</f>
        <v>36267</v>
      </c>
      <c r="AV347" s="12">
        <f>VLOOKUP($A347,Sheet1!$B$5:$AZ$428,46,FALSE)</f>
        <v>32690</v>
      </c>
      <c r="AW347" s="12">
        <f>VLOOKUP($A347,Sheet1!$B$5:$AZ$428,47,FALSE)</f>
        <v>883172</v>
      </c>
      <c r="AX347" s="12">
        <f>VLOOKUP($A347,Sheet1!$B$5:$AZ$428,48,FALSE)</f>
        <v>2583</v>
      </c>
      <c r="AY347" s="12">
        <f>VLOOKUP($A347,Sheet1!$B$5:$AZ$428,49,FALSE)</f>
        <v>976</v>
      </c>
      <c r="AZ347" s="12">
        <f>VLOOKUP($A347,Sheet1!$B$5:$AZ$428,50,FALSE)</f>
        <v>32018</v>
      </c>
      <c r="BA347" s="12">
        <f>VLOOKUP($A347,Sheet1!$B$5:$AZ$428,51,FALSE)</f>
        <v>28236</v>
      </c>
      <c r="BB347" s="12">
        <f>VLOOKUP($A347,Sheet1!$B$5:$BB$428,BB$4,FALSE)</f>
        <v>0</v>
      </c>
      <c r="BC347" s="12">
        <f>VLOOKUP($A347,Sheet1!$B$5:$BB$428,BC$4,FALSE)</f>
        <v>0</v>
      </c>
      <c r="BD347" s="12" t="e">
        <f>VLOOKUP($A347,Sheet1!$B$5:$BB$428,BD$4,FALSE)</f>
        <v>#REF!</v>
      </c>
      <c r="BE347" s="12" t="e">
        <f>VLOOKUP($A347,Sheet1!$B$5:$BB$428,BE$4,FALSE)</f>
        <v>#REF!</v>
      </c>
      <c r="BF347" s="12" t="e">
        <f>VLOOKUP($A347,Sheet1!$B$5:$BB$428,BF$4,FALSE)</f>
        <v>#REF!</v>
      </c>
      <c r="BG347" s="12" t="e">
        <f>VLOOKUP($A347,Sheet1!$B$5:$BB$428,BG$4,FALSE)</f>
        <v>#REF!</v>
      </c>
      <c r="BH347" s="12" t="e">
        <f>VLOOKUP($A347,Sheet1!$B$5:$BB$428,BH$4,FALSE)</f>
        <v>#REF!</v>
      </c>
      <c r="BI347" s="12" t="e">
        <f>VLOOKUP($A347,Sheet1!$B$5:$BB$428,BI$4,FALSE)</f>
        <v>#REF!</v>
      </c>
      <c r="BJ347" s="12" t="e">
        <f>VLOOKUP($A347,Sheet1!$B$5:$BB$428,BJ$4,FALSE)</f>
        <v>#REF!</v>
      </c>
      <c r="BK347" s="12" t="e">
        <f>VLOOKUP($A347,Sheet1!$B$5:$BB$428,BK$4,FALSE)</f>
        <v>#REF!</v>
      </c>
      <c r="BL347" s="12" t="e">
        <f>VLOOKUP($A347,Sheet1!$B$5:$BB$428,BL$4,FALSE)</f>
        <v>#REF!</v>
      </c>
      <c r="BM347" s="12" t="e">
        <f>VLOOKUP($A347,Sheet1!$B$5:$BB$428,BM$4,FALSE)</f>
        <v>#REF!</v>
      </c>
      <c r="BN347" s="12" t="e">
        <f>VLOOKUP($A347,Sheet1!$B$5:$BB$428,BN$4,FALSE)</f>
        <v>#REF!</v>
      </c>
      <c r="BO347" s="12" t="e">
        <f>VLOOKUP($A347,Sheet1!$B$5:$BB$428,BO$4,FALSE)</f>
        <v>#REF!</v>
      </c>
      <c r="BP347" s="12" t="e">
        <f>VLOOKUP($A347,Sheet1!$B$5:$BB$428,BP$4,FALSE)</f>
        <v>#REF!</v>
      </c>
      <c r="BQ347" s="12" t="e">
        <f>VLOOKUP($A347,Sheet1!$B$5:BB$428,BQ$4,FALSE)</f>
        <v>#REF!</v>
      </c>
      <c r="BR347" s="12" t="e">
        <f>VLOOKUP($A347,Sheet1!$B$5:BB$428,BR$4,FALSE)</f>
        <v>#REF!</v>
      </c>
      <c r="BS347" s="12" t="e">
        <f>VLOOKUP($A347,Sheet1!$B$5:BB$428,BS$4,FALSE)</f>
        <v>#REF!</v>
      </c>
      <c r="BT347" s="12" t="e">
        <f>VLOOKUP($A347,Sheet1!$B$5:BB$428,BT$4,FALSE)</f>
        <v>#REF!</v>
      </c>
      <c r="BU347" s="12" t="e">
        <f>VLOOKUP($A347,Sheet1!$B$5:BB$428,BU$4,FALSE)</f>
        <v>#REF!</v>
      </c>
    </row>
    <row r="348" spans="1:73" x14ac:dyDescent="0.3">
      <c r="A348" t="s">
        <v>87</v>
      </c>
      <c r="B348" t="str">
        <f>VLOOKUP(A348,classifications!I$2:K$27,3,FALSE)</f>
        <v>Predominantly Rural</v>
      </c>
      <c r="D348" s="12">
        <f>VLOOKUP($A348,Sheet1!$B$5:$AZ$428,2,FALSE)</f>
        <v>730133</v>
      </c>
      <c r="E348" s="12">
        <f>VLOOKUP($A348,Sheet1!$B$5:$AZ$428,3,FALSE)</f>
        <v>3083</v>
      </c>
      <c r="F348" s="12">
        <f>VLOOKUP($A348,Sheet1!$B$5:$AZ$428,4,FALSE)</f>
        <v>3022</v>
      </c>
      <c r="G348" s="12">
        <f>VLOOKUP($A348,Sheet1!$B$5:$AZ$428,5,FALSE)</f>
        <v>32791</v>
      </c>
      <c r="H348" s="12">
        <f>VLOOKUP($A348,Sheet1!$B$5:$AZ$428,6,FALSE)</f>
        <v>29942</v>
      </c>
      <c r="I348" s="12">
        <f>VLOOKUP($A348,Sheet1!$B$5:$AZ$428,7,FALSE)</f>
        <v>732802</v>
      </c>
      <c r="J348" s="12">
        <f>VLOOKUP($A348,Sheet1!$B$5:$AZ$428,8,FALSE)</f>
        <v>2932</v>
      </c>
      <c r="K348" s="12">
        <f>VLOOKUP($A348,Sheet1!$B$5:$AZ$428,9,FALSE)</f>
        <v>2566</v>
      </c>
      <c r="L348" s="12">
        <f>VLOOKUP($A348,Sheet1!$B$5:$AZ$428,10,FALSE)</f>
        <v>34639</v>
      </c>
      <c r="M348" s="12">
        <f>VLOOKUP($A348,Sheet1!$B$5:$AZ$428,11,FALSE)</f>
        <v>32504</v>
      </c>
      <c r="N348" s="12">
        <f>VLOOKUP($A348,Sheet1!$B$5:$AZ$428,12,FALSE)</f>
        <v>735844</v>
      </c>
      <c r="O348" s="12">
        <f>VLOOKUP($A348,Sheet1!$B$5:$AZ$428,13,FALSE)</f>
        <v>2583</v>
      </c>
      <c r="P348" s="12">
        <f>VLOOKUP($A348,Sheet1!$B$5:$AZ$428,14,FALSE)</f>
        <v>2321</v>
      </c>
      <c r="Q348" s="12">
        <f>VLOOKUP($A348,Sheet1!$B$5:$AZ$428,15,FALSE)</f>
        <v>34108</v>
      </c>
      <c r="R348" s="12">
        <f>VLOOKUP($A348,Sheet1!$B$5:$AZ$428,16,FALSE)</f>
        <v>30807</v>
      </c>
      <c r="S348" s="12">
        <f>VLOOKUP($A348,Sheet1!$B$5:$AZ$428,17,FALSE)</f>
        <v>742499</v>
      </c>
      <c r="T348" s="12">
        <f>VLOOKUP($A348,Sheet1!$B$5:$AZ$428,18,FALSE)</f>
        <v>3086</v>
      </c>
      <c r="U348" s="12">
        <f>VLOOKUP($A348,Sheet1!$B$5:$AZ$428,19,FALSE)</f>
        <v>1794</v>
      </c>
      <c r="V348" s="12">
        <f>VLOOKUP($A348,Sheet1!$B$5:$AZ$428,20,FALSE)</f>
        <v>35734</v>
      </c>
      <c r="W348" s="12">
        <f>VLOOKUP($A348,Sheet1!$B$5:$AZ$428,21,FALSE)</f>
        <v>32951</v>
      </c>
      <c r="X348" s="12">
        <f>VLOOKUP($A348,Sheet1!$B$5:$AZ$428,22,FALSE)</f>
        <v>747734</v>
      </c>
      <c r="Y348" s="12">
        <f>VLOOKUP($A348,Sheet1!$B$5:$AZ$428,23,FALSE)</f>
        <v>3665</v>
      </c>
      <c r="Z348" s="12">
        <f>VLOOKUP($A348,Sheet1!$B$5:$AZ$428,24,FALSE)</f>
        <v>1848</v>
      </c>
      <c r="AA348" s="12">
        <f>VLOOKUP($A348,Sheet1!$B$5:$AZ$428,25,FALSE)</f>
        <v>36320</v>
      </c>
      <c r="AB348" s="12">
        <f>VLOOKUP($A348,Sheet1!$B$5:$AZ$428,26,FALSE)</f>
        <v>33273</v>
      </c>
      <c r="AC348" s="12">
        <f>VLOOKUP($A348,Sheet1!$B$5:$AZ$428,27,FALSE)</f>
        <v>751175</v>
      </c>
      <c r="AD348" s="12">
        <f>VLOOKUP($A348,Sheet1!$B$5:$AZ$428,28,FALSE)</f>
        <v>3807</v>
      </c>
      <c r="AE348" s="12">
        <f>VLOOKUP($A348,Sheet1!$B$5:$AZ$428,29,FALSE)</f>
        <v>2461</v>
      </c>
      <c r="AF348" s="12">
        <f>VLOOKUP($A348,Sheet1!$B$5:$AZ$428,30,FALSE)</f>
        <v>36321</v>
      </c>
      <c r="AG348" s="12">
        <f>VLOOKUP($A348,Sheet1!$B$5:$AZ$428,31,FALSE)</f>
        <v>33313</v>
      </c>
      <c r="AH348" s="12">
        <f>VLOOKUP($A348,Sheet1!$B$5:$AZ$428,32,FALSE)</f>
        <v>756978</v>
      </c>
      <c r="AI348" s="12">
        <f>VLOOKUP($A348,Sheet1!$B$5:$AZ$428,33,FALSE)</f>
        <v>3326</v>
      </c>
      <c r="AJ348" s="12">
        <f>VLOOKUP($A348,Sheet1!$B$5:$AZ$428,34,FALSE)</f>
        <v>2473</v>
      </c>
      <c r="AK348" s="12">
        <f>VLOOKUP($A348,Sheet1!$B$5:$AZ$428,35,FALSE)</f>
        <v>40271</v>
      </c>
      <c r="AL348" s="12">
        <f>VLOOKUP($A348,Sheet1!$B$5:$AZ$428,36,FALSE)</f>
        <v>36816</v>
      </c>
      <c r="AM348" s="12">
        <f>VLOOKUP($A348,Sheet1!$B$5:$AZ$428,37,FALSE)</f>
        <v>758556</v>
      </c>
      <c r="AN348" s="12">
        <f>VLOOKUP($A348,Sheet1!$B$5:$AZ$428,38,FALSE)</f>
        <v>3822</v>
      </c>
      <c r="AO348" s="12">
        <f>VLOOKUP($A348,Sheet1!$B$5:$AZ$428,39,FALSE)</f>
        <v>3827</v>
      </c>
      <c r="AP348" s="12">
        <f>VLOOKUP($A348,Sheet1!$B$5:$AZ$428,40,FALSE)</f>
        <v>38424</v>
      </c>
      <c r="AQ348" s="12">
        <f>VLOOKUP($A348,Sheet1!$B$5:$AZ$428,41,FALSE)</f>
        <v>35918</v>
      </c>
      <c r="AR348" s="12">
        <f>VLOOKUP($A348,Sheet1!$B$5:$AZ$428,42,FALSE)</f>
        <v>761350</v>
      </c>
      <c r="AS348" s="12">
        <f>VLOOKUP($A348,Sheet1!$B$5:$AZ$428,43,FALSE)</f>
        <v>3320</v>
      </c>
      <c r="AT348" s="12">
        <f>VLOOKUP($A348,Sheet1!$B$5:$AZ$428,44,FALSE)</f>
        <v>3251</v>
      </c>
      <c r="AU348" s="12">
        <f>VLOOKUP($A348,Sheet1!$B$5:$AZ$428,45,FALSE)</f>
        <v>26969</v>
      </c>
      <c r="AV348" s="12">
        <f>VLOOKUP($A348,Sheet1!$B$5:$AZ$428,46,FALSE)</f>
        <v>23500</v>
      </c>
      <c r="AW348" s="12">
        <f>VLOOKUP($A348,Sheet1!$B$5:$AZ$428,47,FALSE)</f>
        <v>761246</v>
      </c>
      <c r="AX348" s="12">
        <f>VLOOKUP($A348,Sheet1!$B$5:$AZ$428,48,FALSE)</f>
        <v>3038</v>
      </c>
      <c r="AY348" s="12">
        <f>VLOOKUP($A348,Sheet1!$B$5:$AZ$428,49,FALSE)</f>
        <v>2926</v>
      </c>
      <c r="AZ348" s="12">
        <f>VLOOKUP($A348,Sheet1!$B$5:$AZ$428,50,FALSE)</f>
        <v>24484</v>
      </c>
      <c r="BA348" s="12">
        <f>VLOOKUP($A348,Sheet1!$B$5:$AZ$428,51,FALSE)</f>
        <v>21135</v>
      </c>
      <c r="BB348" s="12">
        <f>VLOOKUP($A348,Sheet1!$B$5:$BB$428,BB$4,FALSE)</f>
        <v>0</v>
      </c>
      <c r="BC348" s="12">
        <f>VLOOKUP($A348,Sheet1!$B$5:$BB$428,BC$4,FALSE)</f>
        <v>0</v>
      </c>
      <c r="BD348" s="12" t="e">
        <f>VLOOKUP($A348,Sheet1!$B$5:$BB$428,BD$4,FALSE)</f>
        <v>#REF!</v>
      </c>
      <c r="BE348" s="12" t="e">
        <f>VLOOKUP($A348,Sheet1!$B$5:$BB$428,BE$4,FALSE)</f>
        <v>#REF!</v>
      </c>
      <c r="BF348" s="12" t="e">
        <f>VLOOKUP($A348,Sheet1!$B$5:$BB$428,BF$4,FALSE)</f>
        <v>#REF!</v>
      </c>
      <c r="BG348" s="12" t="e">
        <f>VLOOKUP($A348,Sheet1!$B$5:$BB$428,BG$4,FALSE)</f>
        <v>#REF!</v>
      </c>
      <c r="BH348" s="12" t="e">
        <f>VLOOKUP($A348,Sheet1!$B$5:$BB$428,BH$4,FALSE)</f>
        <v>#REF!</v>
      </c>
      <c r="BI348" s="12" t="e">
        <f>VLOOKUP($A348,Sheet1!$B$5:$BB$428,BI$4,FALSE)</f>
        <v>#REF!</v>
      </c>
      <c r="BJ348" s="12" t="e">
        <f>VLOOKUP($A348,Sheet1!$B$5:$BB$428,BJ$4,FALSE)</f>
        <v>#REF!</v>
      </c>
      <c r="BK348" s="12" t="e">
        <f>VLOOKUP($A348,Sheet1!$B$5:$BB$428,BK$4,FALSE)</f>
        <v>#REF!</v>
      </c>
      <c r="BL348" s="12" t="e">
        <f>VLOOKUP($A348,Sheet1!$B$5:$BB$428,BL$4,FALSE)</f>
        <v>#REF!</v>
      </c>
      <c r="BM348" s="12" t="e">
        <f>VLOOKUP($A348,Sheet1!$B$5:$BB$428,BM$4,FALSE)</f>
        <v>#REF!</v>
      </c>
      <c r="BN348" s="12" t="e">
        <f>VLOOKUP($A348,Sheet1!$B$5:$BB$428,BN$4,FALSE)</f>
        <v>#REF!</v>
      </c>
      <c r="BO348" s="12" t="e">
        <f>VLOOKUP($A348,Sheet1!$B$5:$BB$428,BO$4,FALSE)</f>
        <v>#REF!</v>
      </c>
      <c r="BP348" s="12" t="e">
        <f>VLOOKUP($A348,Sheet1!$B$5:$BB$428,BP$4,FALSE)</f>
        <v>#REF!</v>
      </c>
      <c r="BQ348" s="12" t="e">
        <f>VLOOKUP($A348,Sheet1!$B$5:BB$428,BQ$4,FALSE)</f>
        <v>#REF!</v>
      </c>
      <c r="BR348" s="12" t="e">
        <f>VLOOKUP($A348,Sheet1!$B$5:BB$428,BR$4,FALSE)</f>
        <v>#REF!</v>
      </c>
      <c r="BS348" s="12" t="e">
        <f>VLOOKUP($A348,Sheet1!$B$5:BB$428,BS$4,FALSE)</f>
        <v>#REF!</v>
      </c>
      <c r="BT348" s="12" t="e">
        <f>VLOOKUP($A348,Sheet1!$B$5:BB$428,BT$4,FALSE)</f>
        <v>#REF!</v>
      </c>
      <c r="BU348" s="12" t="e">
        <f>VLOOKUP($A348,Sheet1!$B$5:BB$428,BU$4,FALSE)</f>
        <v>#REF!</v>
      </c>
    </row>
    <row r="349" spans="1:73" x14ac:dyDescent="0.3">
      <c r="A349" t="s">
        <v>89</v>
      </c>
      <c r="B349" t="str">
        <f>VLOOKUP(A349,classifications!I$2:K$27,3,FALSE)</f>
        <v>Predominantly Urban</v>
      </c>
      <c r="D349" s="12">
        <f>VLOOKUP($A349,Sheet1!$B$5:$AZ$428,2,FALSE)</f>
        <v>1135367</v>
      </c>
      <c r="E349" s="12">
        <f>VLOOKUP($A349,Sheet1!$B$5:$AZ$428,3,FALSE)</f>
        <v>10455</v>
      </c>
      <c r="F349" s="12">
        <f>VLOOKUP($A349,Sheet1!$B$5:$AZ$428,4,FALSE)</f>
        <v>8206</v>
      </c>
      <c r="G349" s="12">
        <f>VLOOKUP($A349,Sheet1!$B$5:$AZ$428,5,FALSE)</f>
        <v>52832</v>
      </c>
      <c r="H349" s="12">
        <f>VLOOKUP($A349,Sheet1!$B$5:$AZ$428,6,FALSE)</f>
        <v>48959</v>
      </c>
      <c r="I349" s="12">
        <f>VLOOKUP($A349,Sheet1!$B$5:$AZ$428,7,FALSE)</f>
        <v>1144046</v>
      </c>
      <c r="J349" s="12">
        <f>VLOOKUP($A349,Sheet1!$B$5:$AZ$428,8,FALSE)</f>
        <v>9021</v>
      </c>
      <c r="K349" s="12">
        <f>VLOOKUP($A349,Sheet1!$B$5:$AZ$428,9,FALSE)</f>
        <v>8050</v>
      </c>
      <c r="L349" s="12" t="str">
        <f>VLOOKUP($A349,Sheet1!$B$5:$AZ$428,10,FALSE)</f>
        <v>:</v>
      </c>
      <c r="M349" s="12" t="str">
        <f>VLOOKUP($A349,Sheet1!$B$5:$AZ$428,11,FALSE)</f>
        <v>:</v>
      </c>
      <c r="N349" s="12">
        <f>VLOOKUP($A349,Sheet1!$B$5:$AZ$428,12,FALSE)</f>
        <v>1154136</v>
      </c>
      <c r="O349" s="12">
        <f>VLOOKUP($A349,Sheet1!$B$5:$AZ$428,13,FALSE)</f>
        <v>8341</v>
      </c>
      <c r="P349" s="12">
        <f>VLOOKUP($A349,Sheet1!$B$5:$AZ$428,14,FALSE)</f>
        <v>6338</v>
      </c>
      <c r="Q349" s="12">
        <f>VLOOKUP($A349,Sheet1!$B$5:$AZ$428,15,FALSE)</f>
        <v>54138</v>
      </c>
      <c r="R349" s="12">
        <f>VLOOKUP($A349,Sheet1!$B$5:$AZ$428,16,FALSE)</f>
        <v>50175</v>
      </c>
      <c r="S349" s="12">
        <f>VLOOKUP($A349,Sheet1!$B$5:$AZ$428,17,FALSE)</f>
        <v>1164095</v>
      </c>
      <c r="T349" s="12">
        <f>VLOOKUP($A349,Sheet1!$B$5:$AZ$428,18,FALSE)</f>
        <v>9528</v>
      </c>
      <c r="U349" s="12">
        <f>VLOOKUP($A349,Sheet1!$B$5:$AZ$428,19,FALSE)</f>
        <v>5650</v>
      </c>
      <c r="V349" s="12">
        <f>VLOOKUP($A349,Sheet1!$B$5:$AZ$428,20,FALSE)</f>
        <v>57212</v>
      </c>
      <c r="W349" s="12">
        <f>VLOOKUP($A349,Sheet1!$B$5:$AZ$428,21,FALSE)</f>
        <v>54710</v>
      </c>
      <c r="X349" s="12">
        <f>VLOOKUP($A349,Sheet1!$B$5:$AZ$428,22,FALSE)</f>
        <v>1172382</v>
      </c>
      <c r="Y349" s="12">
        <f>VLOOKUP($A349,Sheet1!$B$5:$AZ$428,23,FALSE)</f>
        <v>10480</v>
      </c>
      <c r="Z349" s="12">
        <f>VLOOKUP($A349,Sheet1!$B$5:$AZ$428,24,FALSE)</f>
        <v>6129</v>
      </c>
      <c r="AA349" s="12">
        <f>VLOOKUP($A349,Sheet1!$B$5:$AZ$428,25,FALSE)</f>
        <v>55019</v>
      </c>
      <c r="AB349" s="12">
        <f>VLOOKUP($A349,Sheet1!$B$5:$AZ$428,26,FALSE)</f>
        <v>55138</v>
      </c>
      <c r="AC349" s="12">
        <f>VLOOKUP($A349,Sheet1!$B$5:$AZ$428,27,FALSE)</f>
        <v>1180956</v>
      </c>
      <c r="AD349" s="12">
        <f>VLOOKUP($A349,Sheet1!$B$5:$AZ$428,28,FALSE)</f>
        <v>10902</v>
      </c>
      <c r="AE349" s="12">
        <f>VLOOKUP($A349,Sheet1!$B$5:$AZ$428,29,FALSE)</f>
        <v>5476</v>
      </c>
      <c r="AF349" s="12">
        <f>VLOOKUP($A349,Sheet1!$B$5:$AZ$428,30,FALSE)</f>
        <v>54718</v>
      </c>
      <c r="AG349" s="12">
        <f>VLOOKUP($A349,Sheet1!$B$5:$AZ$428,31,FALSE)</f>
        <v>55422</v>
      </c>
      <c r="AH349" s="12">
        <f>VLOOKUP($A349,Sheet1!$B$5:$AZ$428,32,FALSE)</f>
        <v>1185321</v>
      </c>
      <c r="AI349" s="12">
        <f>VLOOKUP($A349,Sheet1!$B$5:$AZ$428,33,FALSE)</f>
        <v>9398</v>
      </c>
      <c r="AJ349" s="12">
        <f>VLOOKUP($A349,Sheet1!$B$5:$AZ$428,34,FALSE)</f>
        <v>6115</v>
      </c>
      <c r="AK349" s="12">
        <f>VLOOKUP($A349,Sheet1!$B$5:$AZ$428,35,FALSE)</f>
        <v>62051</v>
      </c>
      <c r="AL349" s="12">
        <f>VLOOKUP($A349,Sheet1!$B$5:$AZ$428,36,FALSE)</f>
        <v>63331</v>
      </c>
      <c r="AM349" s="12">
        <f>VLOOKUP($A349,Sheet1!$B$5:$AZ$428,37,FALSE)</f>
        <v>1189934</v>
      </c>
      <c r="AN349" s="12">
        <f>VLOOKUP($A349,Sheet1!$B$5:$AZ$428,38,FALSE)</f>
        <v>11182</v>
      </c>
      <c r="AO349" s="12">
        <f>VLOOKUP($A349,Sheet1!$B$5:$AZ$428,39,FALSE)</f>
        <v>6524</v>
      </c>
      <c r="AP349" s="12">
        <f>VLOOKUP($A349,Sheet1!$B$5:$AZ$428,40,FALSE)</f>
        <v>62097</v>
      </c>
      <c r="AQ349" s="12">
        <f>VLOOKUP($A349,Sheet1!$B$5:$AZ$428,41,FALSE)</f>
        <v>64573</v>
      </c>
      <c r="AR349" s="12">
        <f>VLOOKUP($A349,Sheet1!$B$5:$AZ$428,42,FALSE)</f>
        <v>1196236</v>
      </c>
      <c r="AS349" s="12">
        <f>VLOOKUP($A349,Sheet1!$B$5:$AZ$428,43,FALSE)</f>
        <v>10818</v>
      </c>
      <c r="AT349" s="12">
        <f>VLOOKUP($A349,Sheet1!$B$5:$AZ$428,44,FALSE)</f>
        <v>7000</v>
      </c>
      <c r="AU349" s="12">
        <f>VLOOKUP($A349,Sheet1!$B$5:$AZ$428,45,FALSE)</f>
        <v>65209</v>
      </c>
      <c r="AV349" s="12">
        <f>VLOOKUP($A349,Sheet1!$B$5:$AZ$428,46,FALSE)</f>
        <v>65674</v>
      </c>
      <c r="AW349" s="12">
        <f>VLOOKUP($A349,Sheet1!$B$5:$AZ$428,47,FALSE)</f>
        <v>1199870</v>
      </c>
      <c r="AX349" s="12">
        <f>VLOOKUP($A349,Sheet1!$B$5:$AZ$428,48,FALSE)</f>
        <v>11296</v>
      </c>
      <c r="AY349" s="12">
        <f>VLOOKUP($A349,Sheet1!$B$5:$AZ$428,49,FALSE)</f>
        <v>8938</v>
      </c>
      <c r="AZ349" s="12">
        <f>VLOOKUP($A349,Sheet1!$B$5:$AZ$428,50,FALSE)</f>
        <v>60458</v>
      </c>
      <c r="BA349" s="12">
        <f>VLOOKUP($A349,Sheet1!$B$5:$AZ$428,51,FALSE)</f>
        <v>59058</v>
      </c>
      <c r="BB349" s="12">
        <f>VLOOKUP($A349,Sheet1!$B$5:$BB$428,BB$4,FALSE)</f>
        <v>0</v>
      </c>
      <c r="BC349" s="12">
        <f>VLOOKUP($A349,Sheet1!$B$5:$BB$428,BC$4,FALSE)</f>
        <v>0</v>
      </c>
      <c r="BD349" s="12" t="e">
        <f>VLOOKUP($A349,Sheet1!$B$5:$BB$428,BD$4,FALSE)</f>
        <v>#REF!</v>
      </c>
      <c r="BE349" s="12" t="e">
        <f>VLOOKUP($A349,Sheet1!$B$5:$BB$428,BE$4,FALSE)</f>
        <v>#REF!</v>
      </c>
      <c r="BF349" s="12" t="e">
        <f>VLOOKUP($A349,Sheet1!$B$5:$BB$428,BF$4,FALSE)</f>
        <v>#REF!</v>
      </c>
      <c r="BG349" s="12" t="e">
        <f>VLOOKUP($A349,Sheet1!$B$5:$BB$428,BG$4,FALSE)</f>
        <v>#REF!</v>
      </c>
      <c r="BH349" s="12" t="e">
        <f>VLOOKUP($A349,Sheet1!$B$5:$BB$428,BH$4,FALSE)</f>
        <v>#REF!</v>
      </c>
      <c r="BI349" s="12" t="e">
        <f>VLOOKUP($A349,Sheet1!$B$5:$BB$428,BI$4,FALSE)</f>
        <v>#REF!</v>
      </c>
      <c r="BJ349" s="12" t="e">
        <f>VLOOKUP($A349,Sheet1!$B$5:$BB$428,BJ$4,FALSE)</f>
        <v>#REF!</v>
      </c>
      <c r="BK349" s="12" t="e">
        <f>VLOOKUP($A349,Sheet1!$B$5:$BB$428,BK$4,FALSE)</f>
        <v>#REF!</v>
      </c>
      <c r="BL349" s="12" t="e">
        <f>VLOOKUP($A349,Sheet1!$B$5:$BB$428,BL$4,FALSE)</f>
        <v>#REF!</v>
      </c>
      <c r="BM349" s="12" t="e">
        <f>VLOOKUP($A349,Sheet1!$B$5:$BB$428,BM$4,FALSE)</f>
        <v>#REF!</v>
      </c>
      <c r="BN349" s="12" t="e">
        <f>VLOOKUP($A349,Sheet1!$B$5:$BB$428,BN$4,FALSE)</f>
        <v>#REF!</v>
      </c>
      <c r="BO349" s="12" t="e">
        <f>VLOOKUP($A349,Sheet1!$B$5:$BB$428,BO$4,FALSE)</f>
        <v>#REF!</v>
      </c>
      <c r="BP349" s="12" t="e">
        <f>VLOOKUP($A349,Sheet1!$B$5:$BB$428,BP$4,FALSE)</f>
        <v>#REF!</v>
      </c>
      <c r="BQ349" s="12" t="e">
        <f>VLOOKUP($A349,Sheet1!$B$5:BB$428,BQ$4,FALSE)</f>
        <v>#REF!</v>
      </c>
      <c r="BR349" s="12" t="e">
        <f>VLOOKUP($A349,Sheet1!$B$5:BB$428,BR$4,FALSE)</f>
        <v>#REF!</v>
      </c>
      <c r="BS349" s="12" t="e">
        <f>VLOOKUP($A349,Sheet1!$B$5:BB$428,BS$4,FALSE)</f>
        <v>#REF!</v>
      </c>
      <c r="BT349" s="12" t="e">
        <f>VLOOKUP($A349,Sheet1!$B$5:BB$428,BT$4,FALSE)</f>
        <v>#REF!</v>
      </c>
      <c r="BU349" s="12" t="e">
        <f>VLOOKUP($A349,Sheet1!$B$5:BB$428,BU$4,FALSE)</f>
        <v>#REF!</v>
      </c>
    </row>
    <row r="350" spans="1:73" x14ac:dyDescent="0.3">
      <c r="A350" t="s">
        <v>93</v>
      </c>
      <c r="B350" t="str">
        <f>VLOOKUP(A350,classifications!I$2:K$27,3,FALSE)</f>
        <v>Urban with Significant Rural</v>
      </c>
      <c r="D350" s="12">
        <f>VLOOKUP($A350,Sheet1!$B$5:$AZ$428,2,FALSE)</f>
        <v>546554</v>
      </c>
      <c r="E350" s="12">
        <f>VLOOKUP($A350,Sheet1!$B$5:$AZ$428,3,FALSE)</f>
        <v>2757</v>
      </c>
      <c r="F350" s="12">
        <f>VLOOKUP($A350,Sheet1!$B$5:$AZ$428,4,FALSE)</f>
        <v>2575</v>
      </c>
      <c r="G350" s="12">
        <f>VLOOKUP($A350,Sheet1!$B$5:$AZ$428,5,FALSE)</f>
        <v>21628</v>
      </c>
      <c r="H350" s="12">
        <f>VLOOKUP($A350,Sheet1!$B$5:$AZ$428,6,FALSE)</f>
        <v>20963</v>
      </c>
      <c r="I350" s="12">
        <f>VLOOKUP($A350,Sheet1!$B$5:$AZ$428,7,FALSE)</f>
        <v>548320</v>
      </c>
      <c r="J350" s="12">
        <f>VLOOKUP($A350,Sheet1!$B$5:$AZ$428,8,FALSE)</f>
        <v>2517</v>
      </c>
      <c r="K350" s="12">
        <f>VLOOKUP($A350,Sheet1!$B$5:$AZ$428,9,FALSE)</f>
        <v>2249</v>
      </c>
      <c r="L350" s="12" t="str">
        <f>VLOOKUP($A350,Sheet1!$B$5:$AZ$428,10,FALSE)</f>
        <v>:</v>
      </c>
      <c r="M350" s="12" t="str">
        <f>VLOOKUP($A350,Sheet1!$B$5:$AZ$428,11,FALSE)</f>
        <v>:</v>
      </c>
      <c r="N350" s="12">
        <f>VLOOKUP($A350,Sheet1!$B$5:$AZ$428,12,FALSE)</f>
        <v>549517</v>
      </c>
      <c r="O350" s="12">
        <f>VLOOKUP($A350,Sheet1!$B$5:$AZ$428,13,FALSE)</f>
        <v>2488</v>
      </c>
      <c r="P350" s="12">
        <f>VLOOKUP($A350,Sheet1!$B$5:$AZ$428,14,FALSE)</f>
        <v>1986</v>
      </c>
      <c r="Q350" s="12">
        <f>VLOOKUP($A350,Sheet1!$B$5:$AZ$428,15,FALSE)</f>
        <v>21147</v>
      </c>
      <c r="R350" s="12">
        <f>VLOOKUP($A350,Sheet1!$B$5:$AZ$428,16,FALSE)</f>
        <v>21635</v>
      </c>
      <c r="S350" s="12">
        <f>VLOOKUP($A350,Sheet1!$B$5:$AZ$428,17,FALSE)</f>
        <v>552450</v>
      </c>
      <c r="T350" s="12">
        <f>VLOOKUP($A350,Sheet1!$B$5:$AZ$428,18,FALSE)</f>
        <v>3476</v>
      </c>
      <c r="U350" s="12">
        <f>VLOOKUP($A350,Sheet1!$B$5:$AZ$428,19,FALSE)</f>
        <v>2240</v>
      </c>
      <c r="V350" s="12">
        <f>VLOOKUP($A350,Sheet1!$B$5:$AZ$428,20,FALSE)</f>
        <v>22629</v>
      </c>
      <c r="W350" s="12">
        <f>VLOOKUP($A350,Sheet1!$B$5:$AZ$428,21,FALSE)</f>
        <v>22196</v>
      </c>
      <c r="X350" s="12">
        <f>VLOOKUP($A350,Sheet1!$B$5:$AZ$428,22,FALSE)</f>
        <v>555154</v>
      </c>
      <c r="Y350" s="12">
        <f>VLOOKUP($A350,Sheet1!$B$5:$AZ$428,23,FALSE)</f>
        <v>3467</v>
      </c>
      <c r="Z350" s="12">
        <f>VLOOKUP($A350,Sheet1!$B$5:$AZ$428,24,FALSE)</f>
        <v>2221</v>
      </c>
      <c r="AA350" s="12">
        <f>VLOOKUP($A350,Sheet1!$B$5:$AZ$428,25,FALSE)</f>
        <v>22498</v>
      </c>
      <c r="AB350" s="12">
        <f>VLOOKUP($A350,Sheet1!$B$5:$AZ$428,26,FALSE)</f>
        <v>21532</v>
      </c>
      <c r="AC350" s="12">
        <f>VLOOKUP($A350,Sheet1!$B$5:$AZ$428,27,FALSE)</f>
        <v>558991</v>
      </c>
      <c r="AD350" s="12">
        <f>VLOOKUP($A350,Sheet1!$B$5:$AZ$428,28,FALSE)</f>
        <v>3870</v>
      </c>
      <c r="AE350" s="12">
        <f>VLOOKUP($A350,Sheet1!$B$5:$AZ$428,29,FALSE)</f>
        <v>2102</v>
      </c>
      <c r="AF350" s="12">
        <f>VLOOKUP($A350,Sheet1!$B$5:$AZ$428,30,FALSE)</f>
        <v>22726</v>
      </c>
      <c r="AG350" s="12">
        <f>VLOOKUP($A350,Sheet1!$B$5:$AZ$428,31,FALSE)</f>
        <v>21388</v>
      </c>
      <c r="AH350" s="12">
        <f>VLOOKUP($A350,Sheet1!$B$5:$AZ$428,32,FALSE)</f>
        <v>564562</v>
      </c>
      <c r="AI350" s="12">
        <f>VLOOKUP($A350,Sheet1!$B$5:$AZ$428,33,FALSE)</f>
        <v>3381</v>
      </c>
      <c r="AJ350" s="12">
        <f>VLOOKUP($A350,Sheet1!$B$5:$AZ$428,34,FALSE)</f>
        <v>1871</v>
      </c>
      <c r="AK350" s="12">
        <f>VLOOKUP($A350,Sheet1!$B$5:$AZ$428,35,FALSE)</f>
        <v>28728</v>
      </c>
      <c r="AL350" s="12">
        <f>VLOOKUP($A350,Sheet1!$B$5:$AZ$428,36,FALSE)</f>
        <v>25167</v>
      </c>
      <c r="AM350" s="12">
        <f>VLOOKUP($A350,Sheet1!$B$5:$AZ$428,37,FALSE)</f>
        <v>571010</v>
      </c>
      <c r="AN350" s="12">
        <f>VLOOKUP($A350,Sheet1!$B$5:$AZ$428,38,FALSE)</f>
        <v>3495</v>
      </c>
      <c r="AO350" s="12">
        <f>VLOOKUP($A350,Sheet1!$B$5:$AZ$428,39,FALSE)</f>
        <v>2532</v>
      </c>
      <c r="AP350" s="12">
        <f>VLOOKUP($A350,Sheet1!$B$5:$AZ$428,40,FALSE)</f>
        <v>30604</v>
      </c>
      <c r="AQ350" s="12">
        <f>VLOOKUP($A350,Sheet1!$B$5:$AZ$428,41,FALSE)</f>
        <v>25564</v>
      </c>
      <c r="AR350" s="12">
        <f>VLOOKUP($A350,Sheet1!$B$5:$AZ$428,42,FALSE)</f>
        <v>577933</v>
      </c>
      <c r="AS350" s="12">
        <f>VLOOKUP($A350,Sheet1!$B$5:$AZ$428,43,FALSE)</f>
        <v>3146</v>
      </c>
      <c r="AT350" s="12">
        <f>VLOOKUP($A350,Sheet1!$B$5:$AZ$428,44,FALSE)</f>
        <v>2529</v>
      </c>
      <c r="AU350" s="12">
        <f>VLOOKUP($A350,Sheet1!$B$5:$AZ$428,45,FALSE)</f>
        <v>32179</v>
      </c>
      <c r="AV350" s="12">
        <f>VLOOKUP($A350,Sheet1!$B$5:$AZ$428,46,FALSE)</f>
        <v>26411</v>
      </c>
      <c r="AW350" s="12">
        <f>VLOOKUP($A350,Sheet1!$B$5:$AZ$428,47,FALSE)</f>
        <v>583786</v>
      </c>
      <c r="AX350" s="12">
        <f>VLOOKUP($A350,Sheet1!$B$5:$AZ$428,48,FALSE)</f>
        <v>2887</v>
      </c>
      <c r="AY350" s="12">
        <f>VLOOKUP($A350,Sheet1!$B$5:$AZ$428,49,FALSE)</f>
        <v>1860</v>
      </c>
      <c r="AZ350" s="12">
        <f>VLOOKUP($A350,Sheet1!$B$5:$AZ$428,50,FALSE)</f>
        <v>28459</v>
      </c>
      <c r="BA350" s="12">
        <f>VLOOKUP($A350,Sheet1!$B$5:$AZ$428,51,FALSE)</f>
        <v>23130</v>
      </c>
      <c r="BB350" s="12">
        <f>VLOOKUP($A350,Sheet1!$B$5:$BB$428,BB$4,FALSE)</f>
        <v>0</v>
      </c>
      <c r="BC350" s="12">
        <f>VLOOKUP($A350,Sheet1!$B$5:$BB$428,BC$4,FALSE)</f>
        <v>0</v>
      </c>
      <c r="BD350" s="12" t="e">
        <f>VLOOKUP($A350,Sheet1!$B$5:$BB$428,BD$4,FALSE)</f>
        <v>#REF!</v>
      </c>
      <c r="BE350" s="12" t="e">
        <f>VLOOKUP($A350,Sheet1!$B$5:$BB$428,BE$4,FALSE)</f>
        <v>#REF!</v>
      </c>
      <c r="BF350" s="12" t="e">
        <f>VLOOKUP($A350,Sheet1!$B$5:$BB$428,BF$4,FALSE)</f>
        <v>#REF!</v>
      </c>
      <c r="BG350" s="12" t="e">
        <f>VLOOKUP($A350,Sheet1!$B$5:$BB$428,BG$4,FALSE)</f>
        <v>#REF!</v>
      </c>
      <c r="BH350" s="12" t="e">
        <f>VLOOKUP($A350,Sheet1!$B$5:$BB$428,BH$4,FALSE)</f>
        <v>#REF!</v>
      </c>
      <c r="BI350" s="12" t="e">
        <f>VLOOKUP($A350,Sheet1!$B$5:$BB$428,BI$4,FALSE)</f>
        <v>#REF!</v>
      </c>
      <c r="BJ350" s="12" t="e">
        <f>VLOOKUP($A350,Sheet1!$B$5:$BB$428,BJ$4,FALSE)</f>
        <v>#REF!</v>
      </c>
      <c r="BK350" s="12" t="e">
        <f>VLOOKUP($A350,Sheet1!$B$5:$BB$428,BK$4,FALSE)</f>
        <v>#REF!</v>
      </c>
      <c r="BL350" s="12" t="e">
        <f>VLOOKUP($A350,Sheet1!$B$5:$BB$428,BL$4,FALSE)</f>
        <v>#REF!</v>
      </c>
      <c r="BM350" s="12" t="e">
        <f>VLOOKUP($A350,Sheet1!$B$5:$BB$428,BM$4,FALSE)</f>
        <v>#REF!</v>
      </c>
      <c r="BN350" s="12" t="e">
        <f>VLOOKUP($A350,Sheet1!$B$5:$BB$428,BN$4,FALSE)</f>
        <v>#REF!</v>
      </c>
      <c r="BO350" s="12" t="e">
        <f>VLOOKUP($A350,Sheet1!$B$5:$BB$428,BO$4,FALSE)</f>
        <v>#REF!</v>
      </c>
      <c r="BP350" s="12" t="e">
        <f>VLOOKUP($A350,Sheet1!$B$5:$BB$428,BP$4,FALSE)</f>
        <v>#REF!</v>
      </c>
      <c r="BQ350" s="12" t="e">
        <f>VLOOKUP($A350,Sheet1!$B$5:BB$428,BQ$4,FALSE)</f>
        <v>#REF!</v>
      </c>
      <c r="BR350" s="12" t="e">
        <f>VLOOKUP($A350,Sheet1!$B$5:BB$428,BR$4,FALSE)</f>
        <v>#REF!</v>
      </c>
      <c r="BS350" s="12" t="e">
        <f>VLOOKUP($A350,Sheet1!$B$5:BB$428,BS$4,FALSE)</f>
        <v>#REF!</v>
      </c>
      <c r="BT350" s="12" t="e">
        <f>VLOOKUP($A350,Sheet1!$B$5:BB$428,BT$4,FALSE)</f>
        <v>#REF!</v>
      </c>
      <c r="BU350" s="12" t="e">
        <f>VLOOKUP($A350,Sheet1!$B$5:BB$428,BU$4,FALSE)</f>
        <v>#REF!</v>
      </c>
    </row>
    <row r="351" spans="1:73" x14ac:dyDescent="0.3">
      <c r="A351" t="s">
        <v>97</v>
      </c>
      <c r="B351" t="str">
        <f>VLOOKUP(A351,classifications!I$2:K$27,3,FALSE)</f>
        <v>Predominantly Urban</v>
      </c>
      <c r="D351" s="12">
        <f>VLOOKUP($A351,Sheet1!$B$5:$AZ$428,2,FALSE)</f>
        <v>808919</v>
      </c>
      <c r="E351" s="12">
        <f>VLOOKUP($A351,Sheet1!$B$5:$AZ$428,3,FALSE)</f>
        <v>4399</v>
      </c>
      <c r="F351" s="12">
        <f>VLOOKUP($A351,Sheet1!$B$5:$AZ$428,4,FALSE)</f>
        <v>2966</v>
      </c>
      <c r="G351" s="12">
        <f>VLOOKUP($A351,Sheet1!$B$5:$AZ$428,5,FALSE)</f>
        <v>28898</v>
      </c>
      <c r="H351" s="12">
        <f>VLOOKUP($A351,Sheet1!$B$5:$AZ$428,6,FALSE)</f>
        <v>25267</v>
      </c>
      <c r="I351" s="12">
        <f>VLOOKUP($A351,Sheet1!$B$5:$AZ$428,7,FALSE)</f>
        <v>815960</v>
      </c>
      <c r="J351" s="12">
        <f>VLOOKUP($A351,Sheet1!$B$5:$AZ$428,8,FALSE)</f>
        <v>4472</v>
      </c>
      <c r="K351" s="12">
        <f>VLOOKUP($A351,Sheet1!$B$5:$AZ$428,9,FALSE)</f>
        <v>3258</v>
      </c>
      <c r="L351" s="12" t="str">
        <f>VLOOKUP($A351,Sheet1!$B$5:$AZ$428,10,FALSE)</f>
        <v>:</v>
      </c>
      <c r="M351" s="12" t="str">
        <f>VLOOKUP($A351,Sheet1!$B$5:$AZ$428,11,FALSE)</f>
        <v>:</v>
      </c>
      <c r="N351" s="12">
        <f>VLOOKUP($A351,Sheet1!$B$5:$AZ$428,12,FALSE)</f>
        <v>822940</v>
      </c>
      <c r="O351" s="12">
        <f>VLOOKUP($A351,Sheet1!$B$5:$AZ$428,13,FALSE)</f>
        <v>4226</v>
      </c>
      <c r="P351" s="12">
        <f>VLOOKUP($A351,Sheet1!$B$5:$AZ$428,14,FALSE)</f>
        <v>2761</v>
      </c>
      <c r="Q351" s="12">
        <f>VLOOKUP($A351,Sheet1!$B$5:$AZ$428,15,FALSE)</f>
        <v>30569</v>
      </c>
      <c r="R351" s="12">
        <f>VLOOKUP($A351,Sheet1!$B$5:$AZ$428,16,FALSE)</f>
        <v>25350</v>
      </c>
      <c r="S351" s="12">
        <f>VLOOKUP($A351,Sheet1!$B$5:$AZ$428,17,FALSE)</f>
        <v>830512</v>
      </c>
      <c r="T351" s="12">
        <f>VLOOKUP($A351,Sheet1!$B$5:$AZ$428,18,FALSE)</f>
        <v>4864</v>
      </c>
      <c r="U351" s="12">
        <f>VLOOKUP($A351,Sheet1!$B$5:$AZ$428,19,FALSE)</f>
        <v>2399</v>
      </c>
      <c r="V351" s="12">
        <f>VLOOKUP($A351,Sheet1!$B$5:$AZ$428,20,FALSE)</f>
        <v>32302</v>
      </c>
      <c r="W351" s="12">
        <f>VLOOKUP($A351,Sheet1!$B$5:$AZ$428,21,FALSE)</f>
        <v>27394</v>
      </c>
      <c r="X351" s="12">
        <f>VLOOKUP($A351,Sheet1!$B$5:$AZ$428,22,FALSE)</f>
        <v>838525</v>
      </c>
      <c r="Y351" s="12">
        <f>VLOOKUP($A351,Sheet1!$B$5:$AZ$428,23,FALSE)</f>
        <v>5134</v>
      </c>
      <c r="Z351" s="12">
        <f>VLOOKUP($A351,Sheet1!$B$5:$AZ$428,24,FALSE)</f>
        <v>2536</v>
      </c>
      <c r="AA351" s="12">
        <f>VLOOKUP($A351,Sheet1!$B$5:$AZ$428,25,FALSE)</f>
        <v>32817</v>
      </c>
      <c r="AB351" s="12">
        <f>VLOOKUP($A351,Sheet1!$B$5:$AZ$428,26,FALSE)</f>
        <v>27276</v>
      </c>
      <c r="AC351" s="12">
        <f>VLOOKUP($A351,Sheet1!$B$5:$AZ$428,27,FALSE)</f>
        <v>846888</v>
      </c>
      <c r="AD351" s="12">
        <f>VLOOKUP($A351,Sheet1!$B$5:$AZ$428,28,FALSE)</f>
        <v>5690</v>
      </c>
      <c r="AE351" s="12">
        <f>VLOOKUP($A351,Sheet1!$B$5:$AZ$428,29,FALSE)</f>
        <v>2434</v>
      </c>
      <c r="AF351" s="12">
        <f>VLOOKUP($A351,Sheet1!$B$5:$AZ$428,30,FALSE)</f>
        <v>32033</v>
      </c>
      <c r="AG351" s="12">
        <f>VLOOKUP($A351,Sheet1!$B$5:$AZ$428,31,FALSE)</f>
        <v>27065</v>
      </c>
      <c r="AH351" s="12">
        <f>VLOOKUP($A351,Sheet1!$B$5:$AZ$428,32,FALSE)</f>
        <v>852353</v>
      </c>
      <c r="AI351" s="12">
        <f>VLOOKUP($A351,Sheet1!$B$5:$AZ$428,33,FALSE)</f>
        <v>4726</v>
      </c>
      <c r="AJ351" s="12">
        <f>VLOOKUP($A351,Sheet1!$B$5:$AZ$428,34,FALSE)</f>
        <v>2923</v>
      </c>
      <c r="AK351" s="12">
        <f>VLOOKUP($A351,Sheet1!$B$5:$AZ$428,35,FALSE)</f>
        <v>35096</v>
      </c>
      <c r="AL351" s="12">
        <f>VLOOKUP($A351,Sheet1!$B$5:$AZ$428,36,FALSE)</f>
        <v>30818</v>
      </c>
      <c r="AM351" s="12">
        <f>VLOOKUP($A351,Sheet1!$B$5:$AZ$428,37,FALSE)</f>
        <v>858852</v>
      </c>
      <c r="AN351" s="12">
        <f>VLOOKUP($A351,Sheet1!$B$5:$AZ$428,38,FALSE)</f>
        <v>5436</v>
      </c>
      <c r="AO351" s="12">
        <f>VLOOKUP($A351,Sheet1!$B$5:$AZ$428,39,FALSE)</f>
        <v>3402</v>
      </c>
      <c r="AP351" s="12">
        <f>VLOOKUP($A351,Sheet1!$B$5:$AZ$428,40,FALSE)</f>
        <v>35920</v>
      </c>
      <c r="AQ351" s="12">
        <f>VLOOKUP($A351,Sheet1!$B$5:$AZ$428,41,FALSE)</f>
        <v>30627</v>
      </c>
      <c r="AR351" s="12">
        <f>VLOOKUP($A351,Sheet1!$B$5:$AZ$428,42,FALSE)</f>
        <v>863980</v>
      </c>
      <c r="AS351" s="12">
        <f>VLOOKUP($A351,Sheet1!$B$5:$AZ$428,43,FALSE)</f>
        <v>4732</v>
      </c>
      <c r="AT351" s="12">
        <f>VLOOKUP($A351,Sheet1!$B$5:$AZ$428,44,FALSE)</f>
        <v>3403</v>
      </c>
      <c r="AU351" s="12">
        <f>VLOOKUP($A351,Sheet1!$B$5:$AZ$428,45,FALSE)</f>
        <v>35879</v>
      </c>
      <c r="AV351" s="12">
        <f>VLOOKUP($A351,Sheet1!$B$5:$AZ$428,46,FALSE)</f>
        <v>31638</v>
      </c>
      <c r="AW351" s="12">
        <f>VLOOKUP($A351,Sheet1!$B$5:$AZ$428,47,FALSE)</f>
        <v>867635</v>
      </c>
      <c r="AX351" s="12">
        <f>VLOOKUP($A351,Sheet1!$B$5:$AZ$428,48,FALSE)</f>
        <v>4488</v>
      </c>
      <c r="AY351" s="12">
        <f>VLOOKUP($A351,Sheet1!$B$5:$AZ$428,49,FALSE)</f>
        <v>3991</v>
      </c>
      <c r="AZ351" s="12">
        <f>VLOOKUP($A351,Sheet1!$B$5:$AZ$428,50,FALSE)</f>
        <v>32088</v>
      </c>
      <c r="BA351" s="12">
        <f>VLOOKUP($A351,Sheet1!$B$5:$AZ$428,51,FALSE)</f>
        <v>27266</v>
      </c>
      <c r="BB351" s="12">
        <f>VLOOKUP($A351,Sheet1!$B$5:$BB$428,BB$4,FALSE)</f>
        <v>0</v>
      </c>
      <c r="BC351" s="12">
        <f>VLOOKUP($A351,Sheet1!$B$5:$BB$428,BC$4,FALSE)</f>
        <v>0</v>
      </c>
      <c r="BD351" s="12" t="e">
        <f>VLOOKUP($A351,Sheet1!$B$5:$BB$428,BD$4,FALSE)</f>
        <v>#REF!</v>
      </c>
      <c r="BE351" s="12" t="e">
        <f>VLOOKUP($A351,Sheet1!$B$5:$BB$428,BE$4,FALSE)</f>
        <v>#REF!</v>
      </c>
      <c r="BF351" s="12" t="e">
        <f>VLOOKUP($A351,Sheet1!$B$5:$BB$428,BF$4,FALSE)</f>
        <v>#REF!</v>
      </c>
      <c r="BG351" s="12" t="e">
        <f>VLOOKUP($A351,Sheet1!$B$5:$BB$428,BG$4,FALSE)</f>
        <v>#REF!</v>
      </c>
      <c r="BH351" s="12" t="e">
        <f>VLOOKUP($A351,Sheet1!$B$5:$BB$428,BH$4,FALSE)</f>
        <v>#REF!</v>
      </c>
      <c r="BI351" s="12" t="e">
        <f>VLOOKUP($A351,Sheet1!$B$5:$BB$428,BI$4,FALSE)</f>
        <v>#REF!</v>
      </c>
      <c r="BJ351" s="12" t="e">
        <f>VLOOKUP($A351,Sheet1!$B$5:$BB$428,BJ$4,FALSE)</f>
        <v>#REF!</v>
      </c>
      <c r="BK351" s="12" t="e">
        <f>VLOOKUP($A351,Sheet1!$B$5:$BB$428,BK$4,FALSE)</f>
        <v>#REF!</v>
      </c>
      <c r="BL351" s="12" t="e">
        <f>VLOOKUP($A351,Sheet1!$B$5:$BB$428,BL$4,FALSE)</f>
        <v>#REF!</v>
      </c>
      <c r="BM351" s="12" t="e">
        <f>VLOOKUP($A351,Sheet1!$B$5:$BB$428,BM$4,FALSE)</f>
        <v>#REF!</v>
      </c>
      <c r="BN351" s="12" t="e">
        <f>VLOOKUP($A351,Sheet1!$B$5:$BB$428,BN$4,FALSE)</f>
        <v>#REF!</v>
      </c>
      <c r="BO351" s="12" t="e">
        <f>VLOOKUP($A351,Sheet1!$B$5:$BB$428,BO$4,FALSE)</f>
        <v>#REF!</v>
      </c>
      <c r="BP351" s="12" t="e">
        <f>VLOOKUP($A351,Sheet1!$B$5:$BB$428,BP$4,FALSE)</f>
        <v>#REF!</v>
      </c>
      <c r="BQ351" s="12" t="e">
        <f>VLOOKUP($A351,Sheet1!$B$5:BB$428,BQ$4,FALSE)</f>
        <v>#REF!</v>
      </c>
      <c r="BR351" s="12" t="e">
        <f>VLOOKUP($A351,Sheet1!$B$5:BB$428,BR$4,FALSE)</f>
        <v>#REF!</v>
      </c>
      <c r="BS351" s="12" t="e">
        <f>VLOOKUP($A351,Sheet1!$B$5:BB$428,BS$4,FALSE)</f>
        <v>#REF!</v>
      </c>
      <c r="BT351" s="12" t="e">
        <f>VLOOKUP($A351,Sheet1!$B$5:BB$428,BT$4,FALSE)</f>
        <v>#REF!</v>
      </c>
      <c r="BU351" s="12" t="e">
        <f>VLOOKUP($A351,Sheet1!$B$5:BB$428,BU$4,FALSE)</f>
        <v>#REF!</v>
      </c>
    </row>
    <row r="352" spans="1:73" x14ac:dyDescent="0.3">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row>
    <row r="353" spans="4:53" x14ac:dyDescent="0.3">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row>
    <row r="354" spans="4:53" x14ac:dyDescent="0.3">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row>
    <row r="355" spans="4:53" x14ac:dyDescent="0.3">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row>
    <row r="356" spans="4:53" x14ac:dyDescent="0.3">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row>
    <row r="357" spans="4:53" x14ac:dyDescent="0.3">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row>
    <row r="358" spans="4:53" x14ac:dyDescent="0.3">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row>
    <row r="359" spans="4:53" x14ac:dyDescent="0.3">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row>
    <row r="360" spans="4:53" x14ac:dyDescent="0.3">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row>
    <row r="361" spans="4:53" x14ac:dyDescent="0.3">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row>
    <row r="362" spans="4:53" x14ac:dyDescent="0.3">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row>
    <row r="363" spans="4:53" x14ac:dyDescent="0.3">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row>
    <row r="364" spans="4:53" x14ac:dyDescent="0.3">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row>
    <row r="365" spans="4:53" x14ac:dyDescent="0.3">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row>
    <row r="366" spans="4:53" x14ac:dyDescent="0.3">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row>
    <row r="367" spans="4:53" x14ac:dyDescent="0.3">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row>
    <row r="368" spans="4:53" x14ac:dyDescent="0.3">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row>
    <row r="369" spans="4:53" x14ac:dyDescent="0.3">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row>
    <row r="370" spans="4:53" x14ac:dyDescent="0.3">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row>
    <row r="371" spans="4:53" x14ac:dyDescent="0.3">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row>
    <row r="372" spans="4:53" x14ac:dyDescent="0.3">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row>
    <row r="373" spans="4:53" x14ac:dyDescent="0.3">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row>
    <row r="374" spans="4:53" x14ac:dyDescent="0.3">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row>
    <row r="375" spans="4:53" x14ac:dyDescent="0.3">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row>
    <row r="376" spans="4:53" x14ac:dyDescent="0.3">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row>
    <row r="377" spans="4:53" x14ac:dyDescent="0.3">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row>
    <row r="378" spans="4:53" x14ac:dyDescent="0.3">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row>
    <row r="379" spans="4:53" x14ac:dyDescent="0.3">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row>
    <row r="380" spans="4:53" x14ac:dyDescent="0.3">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row>
    <row r="381" spans="4:53" x14ac:dyDescent="0.3">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row>
    <row r="382" spans="4:53" x14ac:dyDescent="0.3">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row>
    <row r="383" spans="4:53" x14ac:dyDescent="0.3">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row>
    <row r="384" spans="4:53" x14ac:dyDescent="0.3">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row>
    <row r="385" spans="4:53" x14ac:dyDescent="0.3">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row>
    <row r="386" spans="4:53" x14ac:dyDescent="0.3">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row>
    <row r="387" spans="4:53" x14ac:dyDescent="0.3">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row>
    <row r="388" spans="4:53" x14ac:dyDescent="0.3">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row>
    <row r="389" spans="4:53" x14ac:dyDescent="0.3">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row>
    <row r="390" spans="4:53" x14ac:dyDescent="0.3">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row>
    <row r="391" spans="4:53" x14ac:dyDescent="0.3">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row>
    <row r="392" spans="4:53" x14ac:dyDescent="0.3">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row>
    <row r="393" spans="4:53" x14ac:dyDescent="0.3">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row>
    <row r="394" spans="4:53" x14ac:dyDescent="0.3">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row>
    <row r="395" spans="4:53" x14ac:dyDescent="0.3">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row>
    <row r="396" spans="4:53" x14ac:dyDescent="0.3">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row>
    <row r="397" spans="4:53" x14ac:dyDescent="0.3">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row>
    <row r="398" spans="4:53" x14ac:dyDescent="0.3">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row>
    <row r="399" spans="4:53" x14ac:dyDescent="0.3">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row>
    <row r="400" spans="4:53" x14ac:dyDescent="0.3">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row>
    <row r="401" spans="4:53" x14ac:dyDescent="0.3">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row>
    <row r="402" spans="4:53" x14ac:dyDescent="0.3">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row>
    <row r="403" spans="4:53" x14ac:dyDescent="0.3">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row>
    <row r="404" spans="4:53" x14ac:dyDescent="0.3">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row>
    <row r="405" spans="4:53" x14ac:dyDescent="0.3">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row>
    <row r="406" spans="4:53" x14ac:dyDescent="0.3">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row>
    <row r="407" spans="4:53" x14ac:dyDescent="0.3">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row>
    <row r="408" spans="4:53" x14ac:dyDescent="0.3">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row>
    <row r="409" spans="4:53" x14ac:dyDescent="0.3">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row>
    <row r="410" spans="4:53" x14ac:dyDescent="0.3">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row>
    <row r="411" spans="4:53" x14ac:dyDescent="0.3">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row>
    <row r="412" spans="4:53" x14ac:dyDescent="0.3">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row>
    <row r="413" spans="4:53" x14ac:dyDescent="0.3">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row>
    <row r="414" spans="4:53" x14ac:dyDescent="0.3">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row>
    <row r="415" spans="4:53" x14ac:dyDescent="0.3">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row>
    <row r="416" spans="4:53" x14ac:dyDescent="0.3">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row>
    <row r="417" spans="4:53" x14ac:dyDescent="0.3">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row>
    <row r="418" spans="4:53" x14ac:dyDescent="0.3">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row>
    <row r="419" spans="4:53" x14ac:dyDescent="0.3">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row>
    <row r="420" spans="4:53" x14ac:dyDescent="0.3">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row>
    <row r="421" spans="4:53" x14ac:dyDescent="0.3">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row>
    <row r="422" spans="4:53" x14ac:dyDescent="0.3">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row>
    <row r="423" spans="4:53" x14ac:dyDescent="0.3">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row>
    <row r="424" spans="4:53" x14ac:dyDescent="0.3">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row>
    <row r="425" spans="4:53" x14ac:dyDescent="0.3">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row>
    <row r="426" spans="4:53" x14ac:dyDescent="0.3">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row>
    <row r="427" spans="4:53" x14ac:dyDescent="0.3">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row>
    <row r="428" spans="4:53" x14ac:dyDescent="0.3">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row>
    <row r="429" spans="4:53" x14ac:dyDescent="0.3">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row>
    <row r="430" spans="4:53" x14ac:dyDescent="0.3">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row>
    <row r="431" spans="4:53" x14ac:dyDescent="0.3">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row>
    <row r="432" spans="4:53" x14ac:dyDescent="0.3">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row>
    <row r="433" spans="4:53" x14ac:dyDescent="0.3">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row>
    <row r="434" spans="4:53" x14ac:dyDescent="0.3">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row>
    <row r="435" spans="4:53" x14ac:dyDescent="0.3">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row>
    <row r="436" spans="4:53" x14ac:dyDescent="0.3">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row>
    <row r="437" spans="4:53" x14ac:dyDescent="0.3">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row>
    <row r="438" spans="4:53" x14ac:dyDescent="0.3">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row>
    <row r="439" spans="4:53" x14ac:dyDescent="0.3">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row>
    <row r="440" spans="4:53" x14ac:dyDescent="0.3">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row>
    <row r="441" spans="4:53" x14ac:dyDescent="0.3">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row>
    <row r="442" spans="4:53" x14ac:dyDescent="0.3">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row>
    <row r="443" spans="4:53" x14ac:dyDescent="0.3">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row>
    <row r="444" spans="4:53" x14ac:dyDescent="0.3">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row>
    <row r="445" spans="4:53" x14ac:dyDescent="0.3">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row>
    <row r="446" spans="4:53" x14ac:dyDescent="0.3">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row>
    <row r="447" spans="4:53" x14ac:dyDescent="0.3">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row>
    <row r="448" spans="4:53" x14ac:dyDescent="0.3">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row>
    <row r="449" spans="4:53" x14ac:dyDescent="0.3">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row>
    <row r="450" spans="4:53" x14ac:dyDescent="0.3">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row>
    <row r="451" spans="4:53" x14ac:dyDescent="0.3">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row>
    <row r="452" spans="4:53" x14ac:dyDescent="0.3">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row>
    <row r="453" spans="4:53" x14ac:dyDescent="0.3">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row>
    <row r="454" spans="4:53" x14ac:dyDescent="0.3">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row>
    <row r="455" spans="4:53" x14ac:dyDescent="0.3">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row>
    <row r="456" spans="4:53" x14ac:dyDescent="0.3">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row>
    <row r="457" spans="4:53" x14ac:dyDescent="0.3">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row>
    <row r="458" spans="4:53" x14ac:dyDescent="0.3">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row>
    <row r="459" spans="4:53" x14ac:dyDescent="0.3">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row>
    <row r="460" spans="4:53" x14ac:dyDescent="0.3">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row>
    <row r="461" spans="4:53" x14ac:dyDescent="0.3">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row>
    <row r="462" spans="4:53" x14ac:dyDescent="0.3">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row>
    <row r="463" spans="4:53" x14ac:dyDescent="0.3">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row>
    <row r="464" spans="4:53" x14ac:dyDescent="0.3">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row>
    <row r="465" spans="4:53" x14ac:dyDescent="0.3">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row>
    <row r="466" spans="4:53" x14ac:dyDescent="0.3">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row>
    <row r="467" spans="4:53" x14ac:dyDescent="0.3">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row>
    <row r="468" spans="4:53" x14ac:dyDescent="0.3">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row>
    <row r="469" spans="4:53" x14ac:dyDescent="0.3">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row>
    <row r="470" spans="4:53" x14ac:dyDescent="0.3">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row>
    <row r="471" spans="4:53" x14ac:dyDescent="0.3">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row>
    <row r="472" spans="4:53" x14ac:dyDescent="0.3">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row>
    <row r="473" spans="4:53" x14ac:dyDescent="0.3">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row>
    <row r="474" spans="4:53" x14ac:dyDescent="0.3">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row>
    <row r="475" spans="4:53" x14ac:dyDescent="0.3">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row>
    <row r="476" spans="4:53" x14ac:dyDescent="0.3">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row>
    <row r="477" spans="4:53" x14ac:dyDescent="0.3">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row>
    <row r="478" spans="4:53" x14ac:dyDescent="0.3">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row>
    <row r="479" spans="4:53" x14ac:dyDescent="0.3">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row>
    <row r="480" spans="4:53" x14ac:dyDescent="0.3">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row>
    <row r="481" spans="4:53" x14ac:dyDescent="0.3">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row>
    <row r="482" spans="4:53" x14ac:dyDescent="0.3">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row>
    <row r="483" spans="4:53" x14ac:dyDescent="0.3">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row>
    <row r="484" spans="4:53" x14ac:dyDescent="0.3">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row>
    <row r="485" spans="4:53" x14ac:dyDescent="0.3">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row>
    <row r="486" spans="4:53" x14ac:dyDescent="0.3">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row>
    <row r="487" spans="4:53" x14ac:dyDescent="0.3">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row>
    <row r="488" spans="4:53" x14ac:dyDescent="0.3">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row>
    <row r="489" spans="4:53" x14ac:dyDescent="0.3">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row>
    <row r="490" spans="4:53" x14ac:dyDescent="0.3">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row>
    <row r="491" spans="4:53" x14ac:dyDescent="0.3">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row>
    <row r="492" spans="4:53" x14ac:dyDescent="0.3">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row>
    <row r="493" spans="4:53" x14ac:dyDescent="0.3">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row>
    <row r="494" spans="4:53" x14ac:dyDescent="0.3">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row>
    <row r="495" spans="4:53" x14ac:dyDescent="0.3">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row>
    <row r="496" spans="4:53" x14ac:dyDescent="0.3">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row>
  </sheetData>
  <mergeCells count="16">
    <mergeCell ref="BQ1:BU1"/>
    <mergeCell ref="BQ2:BQ3"/>
    <mergeCell ref="BR2:BS2"/>
    <mergeCell ref="BT2:BU2"/>
    <mergeCell ref="BB1:BF1"/>
    <mergeCell ref="BG1:BK1"/>
    <mergeCell ref="BL1:BP1"/>
    <mergeCell ref="BB2:BB3"/>
    <mergeCell ref="BC2:BD2"/>
    <mergeCell ref="BE2:BF2"/>
    <mergeCell ref="BG2:BG3"/>
    <mergeCell ref="BH2:BI2"/>
    <mergeCell ref="BJ2:BK2"/>
    <mergeCell ref="BL2:BL3"/>
    <mergeCell ref="BM2:BN2"/>
    <mergeCell ref="BO2:BP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BU496"/>
  <sheetViews>
    <sheetView topLeftCell="AN326" workbookViewId="0">
      <selection activeCell="AX328" sqref="AX328"/>
    </sheetView>
  </sheetViews>
  <sheetFormatPr defaultColWidth="9.109375" defaultRowHeight="14.4" x14ac:dyDescent="0.3"/>
  <cols>
    <col min="1" max="1" width="27.6640625" bestFit="1" customWidth="1"/>
    <col min="2" max="2" width="12.6640625" bestFit="1" customWidth="1"/>
    <col min="4" max="53" width="12.6640625" customWidth="1"/>
  </cols>
  <sheetData>
    <row r="1" spans="1:73" ht="35.25" customHeight="1" x14ac:dyDescent="0.3">
      <c r="D1" s="89" t="s">
        <v>3</v>
      </c>
      <c r="E1" s="90"/>
      <c r="F1" s="90"/>
      <c r="G1" s="90"/>
      <c r="H1" s="91"/>
      <c r="I1" s="89" t="s">
        <v>4</v>
      </c>
      <c r="J1" s="90"/>
      <c r="K1" s="90"/>
      <c r="L1" s="90"/>
      <c r="M1" s="91"/>
      <c r="N1" s="89" t="s">
        <v>5</v>
      </c>
      <c r="O1" s="90"/>
      <c r="P1" s="90"/>
      <c r="Q1" s="90"/>
      <c r="R1" s="91"/>
      <c r="S1" s="89" t="s">
        <v>820</v>
      </c>
      <c r="T1" s="90"/>
      <c r="U1" s="90"/>
      <c r="V1" s="90"/>
      <c r="W1" s="91"/>
      <c r="X1" s="89" t="s">
        <v>821</v>
      </c>
      <c r="Y1" s="90"/>
      <c r="Z1" s="90"/>
      <c r="AA1" s="90"/>
      <c r="AB1" s="91"/>
      <c r="AC1" s="89" t="s">
        <v>822</v>
      </c>
      <c r="AD1" s="90"/>
      <c r="AE1" s="90"/>
      <c r="AF1" s="90"/>
      <c r="AG1" s="91"/>
      <c r="AH1" s="89" t="s">
        <v>833</v>
      </c>
      <c r="AI1" s="90"/>
      <c r="AJ1" s="90"/>
      <c r="AK1" s="90"/>
      <c r="AL1" s="91"/>
      <c r="AM1" s="89" t="s">
        <v>870</v>
      </c>
      <c r="AN1" s="90"/>
      <c r="AO1" s="90"/>
      <c r="AP1" s="90"/>
      <c r="AQ1" s="91"/>
      <c r="AR1" s="89" t="s">
        <v>932</v>
      </c>
      <c r="AS1" s="90"/>
      <c r="AT1" s="90"/>
      <c r="AU1" s="90"/>
      <c r="AV1" s="91"/>
      <c r="AW1" s="89" t="s">
        <v>935</v>
      </c>
      <c r="AX1" s="90"/>
      <c r="AY1" s="90"/>
      <c r="AZ1" s="90"/>
      <c r="BA1" s="91"/>
      <c r="BB1" s="113" t="s">
        <v>820</v>
      </c>
      <c r="BC1" s="114"/>
      <c r="BD1" s="114"/>
      <c r="BE1" s="114"/>
      <c r="BF1" s="115"/>
      <c r="BG1" s="113" t="s">
        <v>821</v>
      </c>
      <c r="BH1" s="114"/>
      <c r="BI1" s="114"/>
      <c r="BJ1" s="114"/>
      <c r="BK1" s="115"/>
      <c r="BL1" s="113" t="s">
        <v>822</v>
      </c>
      <c r="BM1" s="114"/>
      <c r="BN1" s="114"/>
      <c r="BO1" s="114"/>
      <c r="BP1" s="115"/>
      <c r="BQ1" s="113" t="s">
        <v>833</v>
      </c>
      <c r="BR1" s="114"/>
      <c r="BS1" s="114"/>
      <c r="BT1" s="114"/>
      <c r="BU1" s="115"/>
    </row>
    <row r="2" spans="1:73" ht="35.25" customHeight="1" x14ac:dyDescent="0.3">
      <c r="D2" s="92" t="s">
        <v>10</v>
      </c>
      <c r="E2" s="93" t="s">
        <v>6</v>
      </c>
      <c r="F2" s="93"/>
      <c r="G2" s="93" t="s">
        <v>7</v>
      </c>
      <c r="H2" s="94"/>
      <c r="I2" s="92" t="s">
        <v>11</v>
      </c>
      <c r="J2" s="93" t="s">
        <v>6</v>
      </c>
      <c r="K2" s="93"/>
      <c r="L2" s="93" t="s">
        <v>7</v>
      </c>
      <c r="M2" s="94"/>
      <c r="N2" s="92" t="s">
        <v>12</v>
      </c>
      <c r="O2" s="93" t="s">
        <v>6</v>
      </c>
      <c r="P2" s="93"/>
      <c r="Q2" s="93" t="s">
        <v>7</v>
      </c>
      <c r="R2" s="94"/>
      <c r="S2" s="92" t="s">
        <v>823</v>
      </c>
      <c r="T2" s="93" t="s">
        <v>6</v>
      </c>
      <c r="U2" s="93"/>
      <c r="V2" s="93" t="s">
        <v>7</v>
      </c>
      <c r="W2" s="94"/>
      <c r="X2" s="92" t="s">
        <v>824</v>
      </c>
      <c r="Y2" s="93" t="s">
        <v>6</v>
      </c>
      <c r="Z2" s="93"/>
      <c r="AA2" s="93" t="s">
        <v>7</v>
      </c>
      <c r="AB2" s="94"/>
      <c r="AC2" s="92" t="s">
        <v>825</v>
      </c>
      <c r="AD2" s="93" t="s">
        <v>6</v>
      </c>
      <c r="AE2" s="93"/>
      <c r="AF2" s="93" t="s">
        <v>7</v>
      </c>
      <c r="AG2" s="94"/>
      <c r="AH2" s="92" t="s">
        <v>834</v>
      </c>
      <c r="AI2" s="93" t="s">
        <v>6</v>
      </c>
      <c r="AJ2" s="93"/>
      <c r="AK2" s="93" t="s">
        <v>7</v>
      </c>
      <c r="AL2" s="94"/>
      <c r="AM2" s="92" t="s">
        <v>871</v>
      </c>
      <c r="AN2" s="93" t="s">
        <v>6</v>
      </c>
      <c r="AO2" s="93"/>
      <c r="AP2" s="93" t="s">
        <v>7</v>
      </c>
      <c r="AQ2" s="94"/>
      <c r="AR2" s="92" t="s">
        <v>933</v>
      </c>
      <c r="AS2" s="93" t="s">
        <v>6</v>
      </c>
      <c r="AT2" s="93"/>
      <c r="AU2" s="93" t="s">
        <v>7</v>
      </c>
      <c r="AV2" s="94"/>
      <c r="AW2" s="92" t="s">
        <v>936</v>
      </c>
      <c r="AX2" s="93" t="s">
        <v>6</v>
      </c>
      <c r="AY2" s="93"/>
      <c r="AZ2" s="93" t="s">
        <v>7</v>
      </c>
      <c r="BA2" s="94"/>
      <c r="BB2" s="120" t="s">
        <v>823</v>
      </c>
      <c r="BC2" s="122" t="s">
        <v>6</v>
      </c>
      <c r="BD2" s="122"/>
      <c r="BE2" s="122" t="s">
        <v>7</v>
      </c>
      <c r="BF2" s="123"/>
      <c r="BG2" s="120" t="s">
        <v>824</v>
      </c>
      <c r="BH2" s="122" t="s">
        <v>6</v>
      </c>
      <c r="BI2" s="122"/>
      <c r="BJ2" s="122" t="s">
        <v>7</v>
      </c>
      <c r="BK2" s="123"/>
      <c r="BL2" s="120" t="s">
        <v>825</v>
      </c>
      <c r="BM2" s="122" t="s">
        <v>6</v>
      </c>
      <c r="BN2" s="122"/>
      <c r="BO2" s="122" t="s">
        <v>7</v>
      </c>
      <c r="BP2" s="123"/>
      <c r="BQ2" s="120" t="s">
        <v>834</v>
      </c>
      <c r="BR2" s="122" t="s">
        <v>6</v>
      </c>
      <c r="BS2" s="122"/>
      <c r="BT2" s="122" t="s">
        <v>7</v>
      </c>
      <c r="BU2" s="123"/>
    </row>
    <row r="3" spans="1:73" ht="35.25" customHeight="1" thickBot="1" x14ac:dyDescent="0.35">
      <c r="D3" s="96"/>
      <c r="E3" s="2" t="s">
        <v>13</v>
      </c>
      <c r="F3" s="2" t="s">
        <v>14</v>
      </c>
      <c r="G3" s="2" t="s">
        <v>13</v>
      </c>
      <c r="H3" s="2" t="s">
        <v>14</v>
      </c>
      <c r="I3" s="96"/>
      <c r="J3" s="2" t="s">
        <v>13</v>
      </c>
      <c r="K3" s="2" t="s">
        <v>14</v>
      </c>
      <c r="L3" s="2" t="s">
        <v>13</v>
      </c>
      <c r="M3" s="2" t="s">
        <v>14</v>
      </c>
      <c r="N3" s="96"/>
      <c r="O3" s="2" t="s">
        <v>13</v>
      </c>
      <c r="P3" s="2" t="s">
        <v>14</v>
      </c>
      <c r="Q3" s="2" t="s">
        <v>13</v>
      </c>
      <c r="R3" s="2" t="s">
        <v>14</v>
      </c>
      <c r="S3" s="96"/>
      <c r="T3" s="2" t="s">
        <v>13</v>
      </c>
      <c r="U3" s="2" t="s">
        <v>14</v>
      </c>
      <c r="V3" s="2" t="s">
        <v>13</v>
      </c>
      <c r="W3" s="2" t="s">
        <v>14</v>
      </c>
      <c r="X3" s="96"/>
      <c r="Y3" s="2" t="s">
        <v>13</v>
      </c>
      <c r="Z3" s="2" t="s">
        <v>14</v>
      </c>
      <c r="AA3" s="2" t="s">
        <v>13</v>
      </c>
      <c r="AB3" s="2" t="s">
        <v>14</v>
      </c>
      <c r="AC3" s="97"/>
      <c r="AD3" s="2" t="s">
        <v>13</v>
      </c>
      <c r="AE3" s="2" t="s">
        <v>14</v>
      </c>
      <c r="AF3" s="2" t="s">
        <v>13</v>
      </c>
      <c r="AG3" s="2" t="s">
        <v>14</v>
      </c>
      <c r="AH3" s="97"/>
      <c r="AI3" s="2" t="s">
        <v>13</v>
      </c>
      <c r="AJ3" s="2" t="s">
        <v>14</v>
      </c>
      <c r="AK3" s="2" t="s">
        <v>13</v>
      </c>
      <c r="AL3" s="2" t="s">
        <v>14</v>
      </c>
      <c r="AM3" s="97"/>
      <c r="AN3" s="2" t="s">
        <v>13</v>
      </c>
      <c r="AO3" s="2" t="s">
        <v>14</v>
      </c>
      <c r="AP3" s="2" t="s">
        <v>13</v>
      </c>
      <c r="AQ3" s="2" t="s">
        <v>14</v>
      </c>
      <c r="AR3" s="97"/>
      <c r="AS3" s="2" t="s">
        <v>13</v>
      </c>
      <c r="AT3" s="2" t="s">
        <v>14</v>
      </c>
      <c r="AU3" s="2" t="s">
        <v>13</v>
      </c>
      <c r="AV3" s="3" t="s">
        <v>14</v>
      </c>
      <c r="AW3" s="97"/>
      <c r="AX3" s="2" t="s">
        <v>13</v>
      </c>
      <c r="AY3" s="2" t="s">
        <v>14</v>
      </c>
      <c r="AZ3" s="2" t="s">
        <v>13</v>
      </c>
      <c r="BA3" s="3" t="s">
        <v>14</v>
      </c>
      <c r="BB3" s="121"/>
      <c r="BC3" s="2" t="s">
        <v>13</v>
      </c>
      <c r="BD3" s="2" t="s">
        <v>14</v>
      </c>
      <c r="BE3" s="2" t="s">
        <v>13</v>
      </c>
      <c r="BF3" s="3" t="s">
        <v>14</v>
      </c>
      <c r="BG3" s="121"/>
      <c r="BH3" s="2" t="s">
        <v>13</v>
      </c>
      <c r="BI3" s="2" t="s">
        <v>14</v>
      </c>
      <c r="BJ3" s="2" t="s">
        <v>13</v>
      </c>
      <c r="BK3" s="3" t="s">
        <v>14</v>
      </c>
      <c r="BL3" s="121"/>
      <c r="BM3" s="2" t="s">
        <v>13</v>
      </c>
      <c r="BN3" s="2" t="s">
        <v>14</v>
      </c>
      <c r="BO3" s="2" t="s">
        <v>13</v>
      </c>
      <c r="BP3" s="3" t="s">
        <v>14</v>
      </c>
      <c r="BQ3" s="121"/>
      <c r="BR3" s="2" t="s">
        <v>13</v>
      </c>
      <c r="BS3" s="2" t="s">
        <v>14</v>
      </c>
      <c r="BT3" s="2" t="s">
        <v>13</v>
      </c>
      <c r="BU3" s="3" t="s">
        <v>14</v>
      </c>
    </row>
    <row r="4" spans="1:73" ht="35.25" customHeight="1" x14ac:dyDescent="0.3">
      <c r="A4">
        <v>1</v>
      </c>
      <c r="B4">
        <v>2</v>
      </c>
      <c r="C4">
        <v>3</v>
      </c>
      <c r="D4" s="6">
        <v>4</v>
      </c>
      <c r="E4">
        <v>5</v>
      </c>
      <c r="F4">
        <v>6</v>
      </c>
      <c r="G4">
        <v>7</v>
      </c>
      <c r="H4" s="6">
        <v>8</v>
      </c>
      <c r="I4">
        <v>9</v>
      </c>
      <c r="J4">
        <v>10</v>
      </c>
      <c r="K4">
        <v>11</v>
      </c>
      <c r="L4" s="6">
        <v>12</v>
      </c>
      <c r="M4">
        <v>13</v>
      </c>
      <c r="N4">
        <v>14</v>
      </c>
      <c r="O4">
        <v>15</v>
      </c>
      <c r="P4" s="6">
        <v>16</v>
      </c>
      <c r="Q4">
        <v>17</v>
      </c>
      <c r="R4">
        <v>18</v>
      </c>
      <c r="S4">
        <v>19</v>
      </c>
      <c r="T4" s="6">
        <v>20</v>
      </c>
      <c r="U4">
        <v>21</v>
      </c>
      <c r="V4">
        <v>22</v>
      </c>
      <c r="W4">
        <v>23</v>
      </c>
      <c r="X4" s="6">
        <v>24</v>
      </c>
      <c r="Y4">
        <v>25</v>
      </c>
      <c r="Z4">
        <v>26</v>
      </c>
      <c r="AA4">
        <v>27</v>
      </c>
      <c r="AB4" s="6">
        <v>28</v>
      </c>
      <c r="AC4">
        <v>29</v>
      </c>
      <c r="AD4">
        <v>30</v>
      </c>
      <c r="AE4">
        <v>31</v>
      </c>
      <c r="AF4" s="6">
        <v>32</v>
      </c>
      <c r="AG4">
        <v>33</v>
      </c>
      <c r="AH4">
        <v>34</v>
      </c>
      <c r="AI4">
        <v>35</v>
      </c>
      <c r="AJ4" s="6">
        <v>36</v>
      </c>
      <c r="AK4">
        <v>37</v>
      </c>
      <c r="AL4">
        <v>38</v>
      </c>
      <c r="AM4">
        <v>39</v>
      </c>
      <c r="AN4" s="6">
        <v>40</v>
      </c>
      <c r="AO4">
        <v>41</v>
      </c>
      <c r="AP4">
        <v>42</v>
      </c>
      <c r="AQ4">
        <v>43</v>
      </c>
      <c r="AR4" s="6">
        <v>44</v>
      </c>
      <c r="AS4">
        <v>45</v>
      </c>
      <c r="AT4">
        <v>46</v>
      </c>
      <c r="AU4">
        <v>47</v>
      </c>
      <c r="AV4" s="6">
        <v>48</v>
      </c>
      <c r="AW4">
        <v>49</v>
      </c>
      <c r="AX4">
        <v>50</v>
      </c>
      <c r="AY4">
        <v>51</v>
      </c>
      <c r="AZ4" s="6">
        <v>52</v>
      </c>
      <c r="BA4">
        <v>53</v>
      </c>
      <c r="BB4">
        <v>54</v>
      </c>
      <c r="BC4">
        <v>55</v>
      </c>
      <c r="BD4">
        <v>56</v>
      </c>
      <c r="BE4" s="6">
        <v>57</v>
      </c>
      <c r="BF4">
        <v>58</v>
      </c>
      <c r="BG4">
        <v>59</v>
      </c>
      <c r="BH4">
        <v>60</v>
      </c>
      <c r="BI4">
        <v>61</v>
      </c>
      <c r="BJ4" s="6">
        <v>62</v>
      </c>
      <c r="BK4">
        <v>63</v>
      </c>
      <c r="BL4">
        <v>64</v>
      </c>
      <c r="BM4">
        <v>65</v>
      </c>
      <c r="BN4">
        <v>66</v>
      </c>
      <c r="BO4" s="6">
        <v>67</v>
      </c>
      <c r="BP4">
        <v>68</v>
      </c>
      <c r="BQ4">
        <v>69</v>
      </c>
      <c r="BR4">
        <v>70</v>
      </c>
      <c r="BS4">
        <v>71</v>
      </c>
      <c r="BT4" s="6">
        <v>72</v>
      </c>
      <c r="BU4">
        <v>73</v>
      </c>
    </row>
    <row r="5" spans="1:73" ht="35.25" customHeight="1" x14ac:dyDescent="0.3">
      <c r="A5" s="53" t="s">
        <v>810</v>
      </c>
      <c r="B5" s="53" t="s">
        <v>811</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3"/>
    </row>
    <row r="6" spans="1:73" x14ac:dyDescent="0.3">
      <c r="A6" t="s">
        <v>107</v>
      </c>
      <c r="B6" t="str">
        <f>VLOOKUP(A6,classifications!A$3:C$336,3,FALSE)</f>
        <v>Predominantly Urban</v>
      </c>
      <c r="D6" s="12"/>
      <c r="E6" s="54">
        <f>(Sheet4!E6/Sheet4!$D6)*1000</f>
        <v>2.7880131737698504</v>
      </c>
      <c r="F6" s="54">
        <f>(Sheet4!F6/Sheet4!$D6)*1000</f>
        <v>2.7717090031630089</v>
      </c>
      <c r="G6" s="54">
        <f>(Sheet4!G6/Sheet4!$D6)*1000</f>
        <v>51.619004141259332</v>
      </c>
      <c r="H6" s="54">
        <f>(Sheet4!H6/Sheet4!$D6)*1000</f>
        <v>49.320116085694721</v>
      </c>
      <c r="I6" s="12"/>
      <c r="J6" s="54">
        <f>(Sheet4!J6/Sheet4!$I6)*1000</f>
        <v>2.8562207519767631</v>
      </c>
      <c r="K6" s="54">
        <f>(Sheet4!K6/Sheet4!$I6)*1000</f>
        <v>1.9848313700177507</v>
      </c>
      <c r="L6" s="54">
        <f>(Sheet4!L6/Sheet4!$I6)*1000</f>
        <v>59.85154106825884</v>
      </c>
      <c r="M6" s="54">
        <f>(Sheet4!M6/Sheet4!$I6)*1000</f>
        <v>49.830563175730191</v>
      </c>
      <c r="N6" s="12"/>
      <c r="O6" s="54">
        <f>(Sheet4!O6/Sheet4!$N6)*1000</f>
        <v>2.6355722386390865</v>
      </c>
      <c r="P6" s="54">
        <f>(Sheet4!P6/Sheet4!$N6)*1000</f>
        <v>1.9167798099193356</v>
      </c>
      <c r="Q6" s="54">
        <f>(Sheet4!Q6/Sheet4!$N6)*1000</f>
        <v>58.318025716795788</v>
      </c>
      <c r="R6" s="54">
        <f>(Sheet4!R6/Sheet4!$N6)*1000</f>
        <v>50.027953038894658</v>
      </c>
      <c r="S6" s="12"/>
      <c r="T6" s="54">
        <f>(Sheet4!T6/Sheet4!$S6)*1000</f>
        <v>2.8609363639237508</v>
      </c>
      <c r="U6" s="54">
        <f>(Sheet4!U6/Sheet4!$S6)*1000</f>
        <v>1.5332089906110706</v>
      </c>
      <c r="V6" s="54">
        <f>(Sheet4!V6/Sheet4!$S6)*1000</f>
        <v>58.7677425473398</v>
      </c>
      <c r="W6" s="54">
        <f>(Sheet4!W6/Sheet4!$S6)*1000</f>
        <v>51.006859924762118</v>
      </c>
      <c r="X6" s="12"/>
      <c r="Y6" s="54">
        <f>(Sheet4!Y6/Sheet4!$X6)*1000</f>
        <v>3.0853508799546643</v>
      </c>
      <c r="Z6" s="54">
        <f>(Sheet4!Z6/Sheet4!$X6)*1000</f>
        <v>1.4954506816106792</v>
      </c>
      <c r="AA6" s="54">
        <f>(Sheet4!AA6/Sheet4!$X6)*1000</f>
        <v>56.811384315083593</v>
      </c>
      <c r="AB6" s="54">
        <f>(Sheet4!AB6/Sheet4!$X6)*1000</f>
        <v>53.962157226962191</v>
      </c>
      <c r="AC6" s="12"/>
      <c r="AD6" s="54">
        <f>(Sheet4!AD6/Sheet4!$AC6)*1000</f>
        <v>3.5522861948098901</v>
      </c>
      <c r="AE6" s="54">
        <f>(Sheet4!AE6/Sheet4!$AC6)*1000</f>
        <v>1.8075792584209616</v>
      </c>
      <c r="AF6" s="54">
        <f>(Sheet4!AF6/Sheet4!$AC6)*1000</f>
        <v>52.451234655223899</v>
      </c>
      <c r="AG6" s="54">
        <f>(Sheet4!AG6/Sheet4!$AC6)*1000</f>
        <v>52.246899608619792</v>
      </c>
      <c r="AH6" s="12"/>
      <c r="AI6" s="54">
        <f>(Sheet4!AI6/Sheet4!$AH6)*1000</f>
        <v>2.8718946658087599</v>
      </c>
      <c r="AJ6" s="54">
        <f>(Sheet4!AJ6/Sheet4!$AH6)*1000</f>
        <v>1.6791952417570346</v>
      </c>
      <c r="AK6" s="54">
        <f>(Sheet4!AK6/Sheet4!$AH6)*1000</f>
        <v>58.285337643790903</v>
      </c>
      <c r="AL6" s="54">
        <f>(Sheet4!AL6/Sheet4!$AH6)*1000</f>
        <v>56.967090911944254</v>
      </c>
      <c r="AM6" s="12"/>
      <c r="AN6" s="54">
        <f>(Sheet4!AN6/Sheet4!$AM6)*1000</f>
        <v>3.757691524839907</v>
      </c>
      <c r="AO6" s="54">
        <f>(Sheet4!AO6/Sheet4!$AM6)*1000</f>
        <v>1.9571310025207849</v>
      </c>
      <c r="AP6" s="54">
        <f>(Sheet4!AP6/Sheet4!$AM6)*1000</f>
        <v>59.935179821196513</v>
      </c>
      <c r="AQ6" s="54">
        <f>(Sheet4!AQ6/Sheet4!$AM6)*1000</f>
        <v>58.150276346897556</v>
      </c>
      <c r="AR6" s="12"/>
      <c r="AS6" s="54">
        <f>(Sheet4!AS6/Sheet4!$AR6)*1000</f>
        <v>3.4680642602758902</v>
      </c>
      <c r="AT6" s="54">
        <f>(Sheet4!AT6/Sheet4!$AR6)*1000</f>
        <v>1.7729117743114413</v>
      </c>
      <c r="AU6" s="54">
        <f>(Sheet4!AU6/Sheet4!$AR6)*1000</f>
        <v>60.450070760952393</v>
      </c>
      <c r="AV6" s="54">
        <f>(Sheet4!AV6/Sheet4!$AR6)*1000</f>
        <v>54.851401999968893</v>
      </c>
      <c r="AW6" s="12"/>
      <c r="AX6" s="54">
        <f>(Sheet4!AX6/Sheet4!$AW6)*1000</f>
        <v>3.5988595821583806</v>
      </c>
      <c r="AY6" s="54">
        <f>(Sheet4!AY6/Sheet4!$AW6)*1000</f>
        <v>2.648511380809198</v>
      </c>
      <c r="AZ6" s="54">
        <f>(Sheet4!AZ6/Sheet4!$AW6)*1000</f>
        <v>50.197080405689626</v>
      </c>
      <c r="BA6" s="54">
        <f>(Sheet4!BA6/Sheet4!$AW6)*1000</f>
        <v>50.056865097293844</v>
      </c>
      <c r="BC6" s="54" t="e">
        <f>(Sheet4!BC6/Sheet4!$BB6)*1000</f>
        <v>#DIV/0!</v>
      </c>
      <c r="BD6" s="54" t="e">
        <f>(Sheet4!BD6/Sheet4!$BB6)*1000</f>
        <v>#REF!</v>
      </c>
      <c r="BE6" s="54" t="e">
        <f>(Sheet4!BE6/Sheet4!$BB6)*1000</f>
        <v>#REF!</v>
      </c>
      <c r="BF6" s="54" t="e">
        <f>(Sheet4!BF6/Sheet4!$BB6)*1000</f>
        <v>#REF!</v>
      </c>
      <c r="BH6" s="54" t="e">
        <f>(Sheet4!BH6/Sheet4!$BG6)*1000</f>
        <v>#REF!</v>
      </c>
      <c r="BI6" s="54" t="e">
        <f>(Sheet4!BI6/Sheet4!$BG6)*1000</f>
        <v>#REF!</v>
      </c>
      <c r="BJ6" s="54" t="e">
        <f>(Sheet4!BJ6/Sheet4!$BG6)*1000</f>
        <v>#REF!</v>
      </c>
      <c r="BK6" s="54" t="e">
        <f>(Sheet4!BK6/Sheet4!$BG6)*1000</f>
        <v>#REF!</v>
      </c>
      <c r="BM6" s="54" t="e">
        <f>(Sheet4!BM6/Sheet4!$BL6)*1000</f>
        <v>#REF!</v>
      </c>
      <c r="BN6" s="54" t="e">
        <f>(Sheet4!BN6/Sheet4!$BL6)*1000</f>
        <v>#REF!</v>
      </c>
      <c r="BO6" s="54" t="e">
        <f>(Sheet4!BO6/Sheet4!$BL6)*1000</f>
        <v>#REF!</v>
      </c>
      <c r="BP6" s="54" t="e">
        <f>(Sheet4!BP6/Sheet4!$BL6)*1000</f>
        <v>#REF!</v>
      </c>
      <c r="BR6" s="54" t="e">
        <f>(Sheet4!BR6/Sheet4!$BQ6)*1000</f>
        <v>#REF!</v>
      </c>
      <c r="BS6" s="54" t="e">
        <f>(Sheet4!BS6/Sheet4!$BQ6)*1000</f>
        <v>#REF!</v>
      </c>
      <c r="BT6" s="54" t="e">
        <f>(Sheet4!BT6/Sheet4!$BQ6)*1000</f>
        <v>#REF!</v>
      </c>
      <c r="BU6" s="54" t="e">
        <f>(Sheet4!BU6/Sheet4!$BQ6)*1000</f>
        <v>#REF!</v>
      </c>
    </row>
    <row r="7" spans="1:73" x14ac:dyDescent="0.3">
      <c r="A7" t="s">
        <v>109</v>
      </c>
      <c r="B7" t="str">
        <f>VLOOKUP(A7,classifications!A$3:C$336,3,FALSE)</f>
        <v>Predominantly Rural</v>
      </c>
      <c r="D7" s="12"/>
      <c r="E7" s="54">
        <f>(Sheet4!E7/Sheet4!$D7)*1000</f>
        <v>2.7269710920326822</v>
      </c>
      <c r="F7" s="54">
        <f>(Sheet4!F7/Sheet4!$D7)*1000</f>
        <v>2.1255858321927747</v>
      </c>
      <c r="G7" s="54">
        <f>(Sheet4!G7/Sheet4!$D7)*1000</f>
        <v>27.228236074820622</v>
      </c>
      <c r="H7" s="54">
        <f>(Sheet4!H7/Sheet4!$D7)*1000</f>
        <v>26.22247107129526</v>
      </c>
      <c r="I7" s="12"/>
      <c r="J7" s="54">
        <f>(Sheet4!J7/Sheet4!$I7)*1000</f>
        <v>1.8905358942130903</v>
      </c>
      <c r="K7" s="54">
        <f>(Sheet4!K7/Sheet4!$I7)*1000</f>
        <v>1.4230957005889748</v>
      </c>
      <c r="L7" s="54">
        <f>(Sheet4!L7/Sheet4!$I7)*1000</f>
        <v>29.147492962428196</v>
      </c>
      <c r="M7" s="54">
        <f>(Sheet4!M7/Sheet4!$I7)*1000</f>
        <v>29.791521673643647</v>
      </c>
      <c r="N7" s="12"/>
      <c r="O7" s="54">
        <f>(Sheet4!O7/Sheet4!$N7)*1000</f>
        <v>1.641234457613562</v>
      </c>
      <c r="P7" s="54">
        <f>(Sheet4!P7/Sheet4!$N7)*1000</f>
        <v>1.246507182997642</v>
      </c>
      <c r="Q7" s="54">
        <f>(Sheet4!Q7/Sheet4!$N7)*1000</f>
        <v>28.87741640611204</v>
      </c>
      <c r="R7" s="54">
        <f>(Sheet4!R7/Sheet4!$N7)*1000</f>
        <v>27.215406828781848</v>
      </c>
      <c r="S7" s="12"/>
      <c r="T7" s="54">
        <f>(Sheet4!T7/Sheet4!$S7)*1000</f>
        <v>1.9164629345709194</v>
      </c>
      <c r="U7" s="54">
        <f>(Sheet4!U7/Sheet4!$S7)*1000</f>
        <v>1.6989184933493557</v>
      </c>
      <c r="V7" s="54">
        <f>(Sheet4!V7/Sheet4!$S7)*1000</f>
        <v>31.616458790867274</v>
      </c>
      <c r="W7" s="54">
        <f>(Sheet4!W7/Sheet4!$S7)*1000</f>
        <v>28.177184767745409</v>
      </c>
      <c r="X7" s="12"/>
      <c r="Y7" s="54">
        <f>(Sheet4!Y7/Sheet4!$X7)*1000</f>
        <v>2.2530902476332217</v>
      </c>
      <c r="Z7" s="54">
        <f>(Sheet4!Z7/Sheet4!$X7)*1000</f>
        <v>1.302244822026541</v>
      </c>
      <c r="AA7" s="54">
        <f>(Sheet4!AA7/Sheet4!$X7)*1000</f>
        <v>32.349415023357722</v>
      </c>
      <c r="AB7" s="54">
        <f>(Sheet4!AB7/Sheet4!$X7)*1000</f>
        <v>28.587374426392163</v>
      </c>
      <c r="AC7" s="12"/>
      <c r="AD7" s="54">
        <f>(Sheet4!AD7/Sheet4!$AC7)*1000</f>
        <v>2.2451312577884424</v>
      </c>
      <c r="AE7" s="54">
        <f>(Sheet4!AE7/Sheet4!$AC7)*1000</f>
        <v>1.1534619306069063</v>
      </c>
      <c r="AF7" s="54">
        <f>(Sheet4!AF7/Sheet4!$AC7)*1000</f>
        <v>31.143472126386474</v>
      </c>
      <c r="AG7" s="54">
        <f>(Sheet4!AG7/Sheet4!$AC7)*1000</f>
        <v>26.509026869483723</v>
      </c>
      <c r="AH7" s="12"/>
      <c r="AI7" s="54">
        <f>(Sheet4!AI7/Sheet4!$AH7)*1000</f>
        <v>1.9236110396757635</v>
      </c>
      <c r="AJ7" s="54">
        <f>(Sheet4!AJ7/Sheet4!$AH7)*1000</f>
        <v>1.8618908993653112</v>
      </c>
      <c r="AK7" s="54">
        <f>(Sheet4!AK7/Sheet4!$AH7)*1000</f>
        <v>33.431742668161668</v>
      </c>
      <c r="AL7" s="54">
        <f>(Sheet4!AL7/Sheet4!$AH7)*1000</f>
        <v>29.574233898758397</v>
      </c>
      <c r="AM7" s="12"/>
      <c r="AN7" s="54">
        <f>(Sheet4!AN7/Sheet4!$AM7)*1000</f>
        <v>2.0302070195945738</v>
      </c>
      <c r="AO7" s="54">
        <f>(Sheet4!AO7/Sheet4!$AM7)*1000</f>
        <v>1.5380356209049801</v>
      </c>
      <c r="AP7" s="54">
        <f>(Sheet4!AP7/Sheet4!$AM7)*1000</f>
        <v>35.990033529176536</v>
      </c>
      <c r="AQ7" s="54">
        <f>(Sheet4!AQ7/Sheet4!$AM7)*1000</f>
        <v>30.514626718754805</v>
      </c>
      <c r="AR7" s="12"/>
      <c r="AS7" s="54">
        <f>(Sheet4!AS7/Sheet4!$AR7)*1000</f>
        <v>1.9230572518693549</v>
      </c>
      <c r="AT7" s="54">
        <f>(Sheet4!AT7/Sheet4!$AR7)*1000</f>
        <v>0.91038348625730103</v>
      </c>
      <c r="AU7" s="54">
        <f>(Sheet4!AU7/Sheet4!$AR7)*1000</f>
        <v>35.065107762809298</v>
      </c>
      <c r="AV7" s="54">
        <f>(Sheet4!AV7/Sheet4!$AR7)*1000</f>
        <v>30.89166436513538</v>
      </c>
      <c r="AW7" s="12"/>
      <c r="AX7" s="54">
        <f>(Sheet4!AX7/Sheet4!$AW7)*1000</f>
        <v>1.5332563297932149</v>
      </c>
      <c r="AY7" s="54">
        <f>(Sheet4!AY7/Sheet4!$AW7)*1000</f>
        <v>1.1141662663164027</v>
      </c>
      <c r="AZ7" s="54">
        <f>(Sheet4!AZ7/Sheet4!$AW7)*1000</f>
        <v>29.68384254479664</v>
      </c>
      <c r="BA7" s="54">
        <f>(Sheet4!BA7/Sheet4!$AW7)*1000</f>
        <v>24.77742228945835</v>
      </c>
      <c r="BC7" s="54" t="e">
        <f>(Sheet4!BC7/Sheet4!$BB7)*1000</f>
        <v>#DIV/0!</v>
      </c>
      <c r="BD7" s="54" t="e">
        <f>(Sheet4!BD7/Sheet4!$BB7)*1000</f>
        <v>#REF!</v>
      </c>
      <c r="BE7" s="54" t="e">
        <f>(Sheet4!BE7/Sheet4!$BB7)*1000</f>
        <v>#REF!</v>
      </c>
      <c r="BF7" s="54" t="e">
        <f>(Sheet4!BF7/Sheet4!$BB7)*1000</f>
        <v>#REF!</v>
      </c>
      <c r="BH7" s="54" t="e">
        <f>(Sheet4!BH7/Sheet4!$BG7)*1000</f>
        <v>#REF!</v>
      </c>
      <c r="BI7" s="54" t="e">
        <f>(Sheet4!BI7/Sheet4!$BG7)*1000</f>
        <v>#REF!</v>
      </c>
      <c r="BJ7" s="54" t="e">
        <f>(Sheet4!BJ7/Sheet4!$BG7)*1000</f>
        <v>#REF!</v>
      </c>
      <c r="BK7" s="54" t="e">
        <f>(Sheet4!BK7/Sheet4!$BG7)*1000</f>
        <v>#REF!</v>
      </c>
      <c r="BM7" s="54" t="e">
        <f>(Sheet4!BM7/Sheet4!$BL7)*1000</f>
        <v>#REF!</v>
      </c>
      <c r="BN7" s="54" t="e">
        <f>(Sheet4!BN7/Sheet4!$BL7)*1000</f>
        <v>#REF!</v>
      </c>
      <c r="BO7" s="54" t="e">
        <f>(Sheet4!BO7/Sheet4!$BL7)*1000</f>
        <v>#REF!</v>
      </c>
      <c r="BP7" s="54" t="e">
        <f>(Sheet4!BP7/Sheet4!$BL7)*1000</f>
        <v>#REF!</v>
      </c>
      <c r="BR7" s="54" t="e">
        <f>(Sheet4!BR7/Sheet4!$BQ7)*1000</f>
        <v>#REF!</v>
      </c>
      <c r="BS7" s="54" t="e">
        <f>(Sheet4!BS7/Sheet4!$BQ7)*1000</f>
        <v>#REF!</v>
      </c>
      <c r="BT7" s="54" t="e">
        <f>(Sheet4!BT7/Sheet4!$BQ7)*1000</f>
        <v>#REF!</v>
      </c>
      <c r="BU7" s="54" t="e">
        <f>(Sheet4!BU7/Sheet4!$BQ7)*1000</f>
        <v>#REF!</v>
      </c>
    </row>
    <row r="8" spans="1:73" x14ac:dyDescent="0.3">
      <c r="A8" t="s">
        <v>111</v>
      </c>
      <c r="B8" t="str">
        <f>VLOOKUP(A8,classifications!A$3:C$336,3,FALSE)</f>
        <v>Predominantly Urban</v>
      </c>
      <c r="D8" s="12"/>
      <c r="E8" s="54">
        <f>(Sheet4!E8/Sheet4!$D8)*1000</f>
        <v>1.6568588242015654</v>
      </c>
      <c r="F8" s="54">
        <f>(Sheet4!F8/Sheet4!$D8)*1000</f>
        <v>1.4038409742003413</v>
      </c>
      <c r="G8" s="54">
        <f>(Sheet4!G8/Sheet4!$D8)*1000</f>
        <v>39.381004072771198</v>
      </c>
      <c r="H8" s="54">
        <f>(Sheet4!H8/Sheet4!$D8)*1000</f>
        <v>36.630455187274016</v>
      </c>
      <c r="I8" s="12"/>
      <c r="J8" s="54">
        <f>(Sheet4!J8/Sheet4!$I8)*1000</f>
        <v>1.2948093617159888</v>
      </c>
      <c r="K8" s="54">
        <f>(Sheet4!K8/Sheet4!$I8)*1000</f>
        <v>1.0586491636671607</v>
      </c>
      <c r="L8" s="54">
        <f>(Sheet4!L8/Sheet4!$I8)*1000</f>
        <v>39.951790745777622</v>
      </c>
      <c r="M8" s="54">
        <f>(Sheet4!M8/Sheet4!$I8)*1000</f>
        <v>38.40453427580254</v>
      </c>
      <c r="N8" s="12"/>
      <c r="O8" s="54">
        <f>(Sheet4!O8/Sheet4!$N8)*1000</f>
        <v>1.3997669752087514</v>
      </c>
      <c r="P8" s="54">
        <f>(Sheet4!P8/Sheet4!$N8)*1000</f>
        <v>1.0923037089779273</v>
      </c>
      <c r="Q8" s="54">
        <f>(Sheet4!Q8/Sheet4!$N8)*1000</f>
        <v>41.920189008997347</v>
      </c>
      <c r="R8" s="54">
        <f>(Sheet4!R8/Sheet4!$N8)*1000</f>
        <v>36.919865363453944</v>
      </c>
      <c r="S8" s="12"/>
      <c r="T8" s="54">
        <f>(Sheet4!T8/Sheet4!$S8)*1000</f>
        <v>1.5235792019347036</v>
      </c>
      <c r="U8" s="54">
        <f>(Sheet4!U8/Sheet4!$S8)*1000</f>
        <v>0.86255542120112849</v>
      </c>
      <c r="V8" s="54">
        <f>(Sheet4!V8/Sheet4!$S8)*1000</f>
        <v>42.241031841999188</v>
      </c>
      <c r="W8" s="54">
        <f>(Sheet4!W8/Sheet4!$S8)*1000</f>
        <v>39.056831922611849</v>
      </c>
      <c r="X8" s="12"/>
      <c r="Y8" s="54">
        <f>(Sheet4!Y8/Sheet4!$X8)*1000</f>
        <v>1.4896769414114086</v>
      </c>
      <c r="Z8" s="54">
        <f>(Sheet4!Z8/Sheet4!$X8)*1000</f>
        <v>0.92601539601249716</v>
      </c>
      <c r="AA8" s="54">
        <f>(Sheet4!AA8/Sheet4!$X8)*1000</f>
        <v>42.169935903629984</v>
      </c>
      <c r="AB8" s="54">
        <f>(Sheet4!AB8/Sheet4!$X8)*1000</f>
        <v>40.30985280381357</v>
      </c>
      <c r="AC8" s="12"/>
      <c r="AD8" s="54">
        <f>(Sheet4!AD8/Sheet4!$AC8)*1000</f>
        <v>1.4262591945641896</v>
      </c>
      <c r="AE8" s="54">
        <f>(Sheet4!AE8/Sheet4!$AC8)*1000</f>
        <v>0.87338343936795881</v>
      </c>
      <c r="AF8" s="54">
        <f>(Sheet4!AF8/Sheet4!$AC8)*1000</f>
        <v>42.427204692232493</v>
      </c>
      <c r="AG8" s="54">
        <f>(Sheet4!AG8/Sheet4!$AC8)*1000</f>
        <v>37.747792503325265</v>
      </c>
      <c r="AH8" s="12"/>
      <c r="AI8" s="54">
        <f>(Sheet4!AI8/Sheet4!$AH8)*1000</f>
        <v>1.3582423866939903</v>
      </c>
      <c r="AJ8" s="54">
        <f>(Sheet4!AJ8/Sheet4!$AH8)*1000</f>
        <v>0.87372317272712841</v>
      </c>
      <c r="AK8" s="54">
        <f>(Sheet4!AK8/Sheet4!$AH8)*1000</f>
        <v>50.167595990404934</v>
      </c>
      <c r="AL8" s="54">
        <f>(Sheet4!AL8/Sheet4!$AH8)*1000</f>
        <v>41.422421325199764</v>
      </c>
      <c r="AM8" s="12"/>
      <c r="AN8" s="54">
        <f>(Sheet4!AN8/Sheet4!$AM8)*1000</f>
        <v>1.4288195266739292</v>
      </c>
      <c r="AO8" s="54">
        <f>(Sheet4!AO8/Sheet4!$AM8)*1000</f>
        <v>1.3972434045374889</v>
      </c>
      <c r="AP8" s="54">
        <f>(Sheet4!AP8/Sheet4!$AM8)*1000</f>
        <v>49.740286395427773</v>
      </c>
      <c r="AQ8" s="54">
        <f>(Sheet4!AQ8/Sheet4!$AM8)*1000</f>
        <v>42.730387281138</v>
      </c>
      <c r="AR8" s="12"/>
      <c r="AS8" s="54">
        <f>(Sheet4!AS8/Sheet4!$AR8)*1000</f>
        <v>1.2485660998696808</v>
      </c>
      <c r="AT8" s="54">
        <f>(Sheet4!AT8/Sheet4!$AR8)*1000</f>
        <v>0.95203165115063171</v>
      </c>
      <c r="AU8" s="54">
        <f>(Sheet4!AU8/Sheet4!$AR8)*1000</f>
        <v>54.062912124357183</v>
      </c>
      <c r="AV8" s="54">
        <f>(Sheet4!AV8/Sheet4!$AR8)*1000</f>
        <v>42.045463413111499</v>
      </c>
      <c r="AW8" s="12"/>
      <c r="AX8" s="54">
        <f>(Sheet4!AX8/Sheet4!$AW8)*1000</f>
        <v>1.0711873879328411</v>
      </c>
      <c r="AY8" s="54">
        <f>(Sheet4!AY8/Sheet4!$AW8)*1000</f>
        <v>0.46573364692732228</v>
      </c>
      <c r="AZ8" s="54">
        <f>(Sheet4!AZ8/Sheet4!$AW8)*1000</f>
        <v>45.975673179175494</v>
      </c>
      <c r="BA8" s="54">
        <f>(Sheet4!BA8/Sheet4!$AW8)*1000</f>
        <v>38.981906247816873</v>
      </c>
      <c r="BC8" s="54" t="e">
        <f>(Sheet4!BC8/Sheet4!$BB8)*1000</f>
        <v>#DIV/0!</v>
      </c>
      <c r="BD8" s="54" t="e">
        <f>(Sheet4!BD8/Sheet4!$BB8)*1000</f>
        <v>#REF!</v>
      </c>
      <c r="BE8" s="54" t="e">
        <f>(Sheet4!BE8/Sheet4!$BB8)*1000</f>
        <v>#REF!</v>
      </c>
      <c r="BF8" s="54" t="e">
        <f>(Sheet4!BF8/Sheet4!$BB8)*1000</f>
        <v>#REF!</v>
      </c>
      <c r="BH8" s="54" t="e">
        <f>(Sheet4!BH8/Sheet4!$BG8)*1000</f>
        <v>#REF!</v>
      </c>
      <c r="BI8" s="54" t="e">
        <f>(Sheet4!BI8/Sheet4!$BG8)*1000</f>
        <v>#REF!</v>
      </c>
      <c r="BJ8" s="54" t="e">
        <f>(Sheet4!BJ8/Sheet4!$BG8)*1000</f>
        <v>#REF!</v>
      </c>
      <c r="BK8" s="54" t="e">
        <f>(Sheet4!BK8/Sheet4!$BG8)*1000</f>
        <v>#REF!</v>
      </c>
      <c r="BM8" s="54" t="e">
        <f>(Sheet4!BM8/Sheet4!$BL8)*1000</f>
        <v>#REF!</v>
      </c>
      <c r="BN8" s="54" t="e">
        <f>(Sheet4!BN8/Sheet4!$BL8)*1000</f>
        <v>#REF!</v>
      </c>
      <c r="BO8" s="54" t="e">
        <f>(Sheet4!BO8/Sheet4!$BL8)*1000</f>
        <v>#REF!</v>
      </c>
      <c r="BP8" s="54" t="e">
        <f>(Sheet4!BP8/Sheet4!$BL8)*1000</f>
        <v>#REF!</v>
      </c>
      <c r="BR8" s="54" t="e">
        <f>(Sheet4!BR8/Sheet4!$BQ8)*1000</f>
        <v>#REF!</v>
      </c>
      <c r="BS8" s="54" t="e">
        <f>(Sheet4!BS8/Sheet4!$BQ8)*1000</f>
        <v>#REF!</v>
      </c>
      <c r="BT8" s="54" t="e">
        <f>(Sheet4!BT8/Sheet4!$BQ8)*1000</f>
        <v>#REF!</v>
      </c>
      <c r="BU8" s="54" t="e">
        <f>(Sheet4!BU8/Sheet4!$BQ8)*1000</f>
        <v>#REF!</v>
      </c>
    </row>
    <row r="9" spans="1:73" x14ac:dyDescent="0.3">
      <c r="A9" t="s">
        <v>118</v>
      </c>
      <c r="B9" t="str">
        <f>VLOOKUP(A9,classifications!A$3:C$336,3,FALSE)</f>
        <v>Predominantly Urban</v>
      </c>
      <c r="D9" s="12"/>
      <c r="E9" s="54">
        <f>(Sheet4!E9/Sheet4!$D9)*1000</f>
        <v>5.5803645927201613</v>
      </c>
      <c r="F9" s="54">
        <f>(Sheet4!F9/Sheet4!$D9)*1000</f>
        <v>3.0638604641848732</v>
      </c>
      <c r="G9" s="54">
        <f>(Sheet4!G9/Sheet4!$D9)*1000</f>
        <v>44.108910560639735</v>
      </c>
      <c r="H9" s="54">
        <f>(Sheet4!H9/Sheet4!$D9)*1000</f>
        <v>37.947814245949893</v>
      </c>
      <c r="I9" s="12"/>
      <c r="J9" s="54">
        <f>(Sheet4!J9/Sheet4!$I9)*1000</f>
        <v>5.7668452585183037</v>
      </c>
      <c r="K9" s="54">
        <f>(Sheet4!K9/Sheet4!$I9)*1000</f>
        <v>3.6224233946528019</v>
      </c>
      <c r="L9" s="54">
        <f>(Sheet4!L9/Sheet4!$I9)*1000</f>
        <v>50.964659927683492</v>
      </c>
      <c r="M9" s="54">
        <f>(Sheet4!M9/Sheet4!$I9)*1000</f>
        <v>38.78434374092744</v>
      </c>
      <c r="N9" s="12"/>
      <c r="O9" s="54">
        <f>(Sheet4!O9/Sheet4!$N9)*1000</f>
        <v>5.3002032507041879</v>
      </c>
      <c r="P9" s="54">
        <f>(Sheet4!P9/Sheet4!$N9)*1000</f>
        <v>2.6795108912314642</v>
      </c>
      <c r="Q9" s="54">
        <f>(Sheet4!Q9/Sheet4!$N9)*1000</f>
        <v>47.95017416820793</v>
      </c>
      <c r="R9" s="54">
        <f>(Sheet4!R9/Sheet4!$N9)*1000</f>
        <v>38.147085541751359</v>
      </c>
      <c r="S9" s="12"/>
      <c r="T9" s="54">
        <f>(Sheet4!T9/Sheet4!$S9)*1000</f>
        <v>5.476777042799041</v>
      </c>
      <c r="U9" s="54">
        <f>(Sheet4!U9/Sheet4!$S9)*1000</f>
        <v>2.845078983272229</v>
      </c>
      <c r="V9" s="54">
        <f>(Sheet4!V9/Sheet4!$S9)*1000</f>
        <v>50.260906674943264</v>
      </c>
      <c r="W9" s="54">
        <f>(Sheet4!W9/Sheet4!$S9)*1000</f>
        <v>38.996980336624567</v>
      </c>
      <c r="X9" s="12"/>
      <c r="Y9" s="54">
        <f>(Sheet4!Y9/Sheet4!$X9)*1000</f>
        <v>5.5520610020667789</v>
      </c>
      <c r="Z9" s="54">
        <f>(Sheet4!Z9/Sheet4!$X9)*1000</f>
        <v>3.157935275163994</v>
      </c>
      <c r="AA9" s="54">
        <f>(Sheet4!AA9/Sheet4!$X9)*1000</f>
        <v>48.261210028370066</v>
      </c>
      <c r="AB9" s="54">
        <f>(Sheet4!AB9/Sheet4!$X9)*1000</f>
        <v>38.748892797083407</v>
      </c>
      <c r="AC9" s="12"/>
      <c r="AD9" s="54">
        <f>(Sheet4!AD9/Sheet4!$AC9)*1000</f>
        <v>6.4658871998321548</v>
      </c>
      <c r="AE9" s="54">
        <f>(Sheet4!AE9/Sheet4!$AC9)*1000</f>
        <v>2.5685530272686234</v>
      </c>
      <c r="AF9" s="54">
        <f>(Sheet4!AF9/Sheet4!$AC9)*1000</f>
        <v>47.861552448708416</v>
      </c>
      <c r="AG9" s="54">
        <f>(Sheet4!AG9/Sheet4!$AC9)*1000</f>
        <v>38.293056641680494</v>
      </c>
      <c r="AH9" s="12"/>
      <c r="AI9" s="54">
        <f>(Sheet4!AI9/Sheet4!$AH9)*1000</f>
        <v>5.2944402074916326</v>
      </c>
      <c r="AJ9" s="54">
        <f>(Sheet4!AJ9/Sheet4!$AH9)*1000</f>
        <v>3.7061081452441433</v>
      </c>
      <c r="AK9" s="54">
        <f>(Sheet4!AK9/Sheet4!$AH9)*1000</f>
        <v>53.051551460067941</v>
      </c>
      <c r="AL9" s="54">
        <f>(Sheet4!AL9/Sheet4!$AH9)*1000</f>
        <v>41.939529929344438</v>
      </c>
      <c r="AM9" s="12"/>
      <c r="AN9" s="54">
        <f>(Sheet4!AN9/Sheet4!$AM9)*1000</f>
        <v>5.6561156750736741</v>
      </c>
      <c r="AO9" s="54">
        <f>(Sheet4!AO9/Sheet4!$AM9)*1000</f>
        <v>3.8541673184130341</v>
      </c>
      <c r="AP9" s="54">
        <f>(Sheet4!AP9/Sheet4!$AM9)*1000</f>
        <v>53.764382738836368</v>
      </c>
      <c r="AQ9" s="54">
        <f>(Sheet4!AQ9/Sheet4!$AM9)*1000</f>
        <v>42.877611417345001</v>
      </c>
      <c r="AR9" s="12"/>
      <c r="AS9" s="54">
        <f>(Sheet4!AS9/Sheet4!$AR9)*1000</f>
        <v>4.9453215392080017</v>
      </c>
      <c r="AT9" s="54">
        <f>(Sheet4!AT9/Sheet4!$AR9)*1000</f>
        <v>2.898767090906829</v>
      </c>
      <c r="AU9" s="54">
        <f>(Sheet4!AU9/Sheet4!$AR9)*1000</f>
        <v>51.680165217283125</v>
      </c>
      <c r="AV9" s="54">
        <f>(Sheet4!AV9/Sheet4!$AR9)*1000</f>
        <v>42.91543811194466</v>
      </c>
      <c r="AW9" s="12"/>
      <c r="AX9" s="54">
        <f>(Sheet4!AX9/Sheet4!$AW9)*1000</f>
        <v>4.5244937097745206</v>
      </c>
      <c r="AY9" s="54">
        <f>(Sheet4!AY9/Sheet4!$AW9)*1000</f>
        <v>3.2832059979022241</v>
      </c>
      <c r="AZ9" s="54">
        <f>(Sheet4!AZ9/Sheet4!$AW9)*1000</f>
        <v>44.791867082911814</v>
      </c>
      <c r="BA9" s="54">
        <f>(Sheet4!BA9/Sheet4!$AW9)*1000</f>
        <v>38.194422894310556</v>
      </c>
      <c r="BC9" s="54" t="e">
        <f>(Sheet4!BC9/Sheet4!$BB9)*1000</f>
        <v>#DIV/0!</v>
      </c>
      <c r="BD9" s="54" t="e">
        <f>(Sheet4!BD9/Sheet4!$BB9)*1000</f>
        <v>#REF!</v>
      </c>
      <c r="BE9" s="54" t="e">
        <f>(Sheet4!BE9/Sheet4!$BB9)*1000</f>
        <v>#REF!</v>
      </c>
      <c r="BF9" s="54" t="e">
        <f>(Sheet4!BF9/Sheet4!$BB9)*1000</f>
        <v>#REF!</v>
      </c>
      <c r="BH9" s="54" t="e">
        <f>(Sheet4!BH9/Sheet4!$BG9)*1000</f>
        <v>#REF!</v>
      </c>
      <c r="BI9" s="54" t="e">
        <f>(Sheet4!BI9/Sheet4!$BG9)*1000</f>
        <v>#REF!</v>
      </c>
      <c r="BJ9" s="54" t="e">
        <f>(Sheet4!BJ9/Sheet4!$BG9)*1000</f>
        <v>#REF!</v>
      </c>
      <c r="BK9" s="54" t="e">
        <f>(Sheet4!BK9/Sheet4!$BG9)*1000</f>
        <v>#REF!</v>
      </c>
      <c r="BM9" s="54" t="e">
        <f>(Sheet4!BM9/Sheet4!$BL9)*1000</f>
        <v>#REF!</v>
      </c>
      <c r="BN9" s="54" t="e">
        <f>(Sheet4!BN9/Sheet4!$BL9)*1000</f>
        <v>#REF!</v>
      </c>
      <c r="BO9" s="54" t="e">
        <f>(Sheet4!BO9/Sheet4!$BL9)*1000</f>
        <v>#REF!</v>
      </c>
      <c r="BP9" s="54" t="e">
        <f>(Sheet4!BP9/Sheet4!$BL9)*1000</f>
        <v>#REF!</v>
      </c>
      <c r="BR9" s="54" t="e">
        <f>(Sheet4!BR9/Sheet4!$BQ9)*1000</f>
        <v>#REF!</v>
      </c>
      <c r="BS9" s="54" t="e">
        <f>(Sheet4!BS9/Sheet4!$BQ9)*1000</f>
        <v>#REF!</v>
      </c>
      <c r="BT9" s="54" t="e">
        <f>(Sheet4!BT9/Sheet4!$BQ9)*1000</f>
        <v>#REF!</v>
      </c>
      <c r="BU9" s="54" t="e">
        <f>(Sheet4!BU9/Sheet4!$BQ9)*1000</f>
        <v>#REF!</v>
      </c>
    </row>
    <row r="10" spans="1:73" x14ac:dyDescent="0.3">
      <c r="A10" t="s">
        <v>120</v>
      </c>
      <c r="B10" t="str">
        <f>VLOOKUP(A10,classifications!A$3:C$336,3,FALSE)</f>
        <v>Predominantly Urban</v>
      </c>
      <c r="D10" s="12"/>
      <c r="E10" s="54">
        <f>(Sheet4!E10/Sheet4!$D10)*1000</f>
        <v>2.4095982329612959</v>
      </c>
      <c r="F10" s="54">
        <f>(Sheet4!F10/Sheet4!$D10)*1000</f>
        <v>1.6147654825053128</v>
      </c>
      <c r="G10" s="54">
        <f>(Sheet4!G10/Sheet4!$D10)*1000</f>
        <v>39.557570991114609</v>
      </c>
      <c r="H10" s="54">
        <f>(Sheet4!H10/Sheet4!$D10)*1000</f>
        <v>36.495373236726294</v>
      </c>
      <c r="I10" s="12"/>
      <c r="J10" s="54">
        <f>(Sheet4!J10/Sheet4!$I10)*1000</f>
        <v>1.5318015318015319</v>
      </c>
      <c r="K10" s="54">
        <f>(Sheet4!K10/Sheet4!$I10)*1000</f>
        <v>1.1655011655011656</v>
      </c>
      <c r="L10" s="54">
        <f>(Sheet4!L10/Sheet4!$I10)*1000</f>
        <v>42.390942390942392</v>
      </c>
      <c r="M10" s="54">
        <f>(Sheet4!M10/Sheet4!$I10)*1000</f>
        <v>41.117216117216117</v>
      </c>
      <c r="N10" s="12"/>
      <c r="O10" s="54">
        <f>(Sheet4!O10/Sheet4!$N10)*1000</f>
        <v>1.8429236667599098</v>
      </c>
      <c r="P10" s="54">
        <f>(Sheet4!P10/Sheet4!$N10)*1000</f>
        <v>1.1765093051190496</v>
      </c>
      <c r="Q10" s="54">
        <f>(Sheet4!Q10/Sheet4!$N10)*1000</f>
        <v>46.122455695785959</v>
      </c>
      <c r="R10" s="54">
        <f>(Sheet4!R10/Sheet4!$N10)*1000</f>
        <v>38.520395570401327</v>
      </c>
      <c r="S10" s="12"/>
      <c r="T10" s="54">
        <f>(Sheet4!T10/Sheet4!$S10)*1000</f>
        <v>2.0409829373826436</v>
      </c>
      <c r="U10" s="54">
        <f>(Sheet4!U10/Sheet4!$S10)*1000</f>
        <v>0.80822924320352685</v>
      </c>
      <c r="V10" s="54">
        <f>(Sheet4!V10/Sheet4!$S10)*1000</f>
        <v>45.603722752877786</v>
      </c>
      <c r="W10" s="54">
        <f>(Sheet4!W10/Sheet4!$S10)*1000</f>
        <v>42.093232100579634</v>
      </c>
      <c r="X10" s="12"/>
      <c r="Y10" s="54">
        <f>(Sheet4!Y10/Sheet4!$X10)*1000</f>
        <v>2.2253331930699076</v>
      </c>
      <c r="Z10" s="54">
        <f>(Sheet4!Z10/Sheet4!$X10)*1000</f>
        <v>0.87394903582381833</v>
      </c>
      <c r="AA10" s="54">
        <f>(Sheet4!AA10/Sheet4!$X10)*1000</f>
        <v>47.168971572379974</v>
      </c>
      <c r="AB10" s="54">
        <f>(Sheet4!AB10/Sheet4!$X10)*1000</f>
        <v>40.743827734934492</v>
      </c>
      <c r="AC10" s="12"/>
      <c r="AD10" s="54">
        <f>(Sheet4!AD10/Sheet4!$AC10)*1000</f>
        <v>2.7306385678603844</v>
      </c>
      <c r="AE10" s="54">
        <f>(Sheet4!AE10/Sheet4!$AC10)*1000</f>
        <v>1.0681615574277386</v>
      </c>
      <c r="AF10" s="54">
        <f>(Sheet4!AF10/Sheet4!$AC10)*1000</f>
        <v>46.043385028069359</v>
      </c>
      <c r="AG10" s="54">
        <f>(Sheet4!AG10/Sheet4!$AC10)*1000</f>
        <v>42.01970878542803</v>
      </c>
      <c r="AH10" s="12"/>
      <c r="AI10" s="54">
        <f>(Sheet4!AI10/Sheet4!$AH10)*1000</f>
        <v>2.3540788180463523</v>
      </c>
      <c r="AJ10" s="54">
        <f>(Sheet4!AJ10/Sheet4!$AH10)*1000</f>
        <v>1.077962017691259</v>
      </c>
      <c r="AK10" s="54">
        <f>(Sheet4!AK10/Sheet4!$AH10)*1000</f>
        <v>55.483339145873629</v>
      </c>
      <c r="AL10" s="54">
        <f>(Sheet4!AL10/Sheet4!$AH10)*1000</f>
        <v>45.789607177958842</v>
      </c>
      <c r="AM10" s="12"/>
      <c r="AN10" s="54">
        <f>(Sheet4!AN10/Sheet4!$AM10)*1000</f>
        <v>2.2257001517880317</v>
      </c>
      <c r="AO10" s="54">
        <f>(Sheet4!AO10/Sheet4!$AM10)*1000</f>
        <v>2.1549181681622636</v>
      </c>
      <c r="AP10" s="54">
        <f>(Sheet4!AP10/Sheet4!$AM10)*1000</f>
        <v>52.960653081768925</v>
      </c>
      <c r="AQ10" s="54">
        <f>(Sheet4!AQ10/Sheet4!$AM10)*1000</f>
        <v>45.890319384039451</v>
      </c>
      <c r="AR10" s="12"/>
      <c r="AS10" s="54">
        <f>(Sheet4!AS10/Sheet4!$AR10)*1000</f>
        <v>2.0794571522381524</v>
      </c>
      <c r="AT10" s="54">
        <f>(Sheet4!AT10/Sheet4!$AR10)*1000</f>
        <v>1.1960787379414939</v>
      </c>
      <c r="AU10" s="54">
        <f>(Sheet4!AU10/Sheet4!$AR10)*1000</f>
        <v>52.846354695977105</v>
      </c>
      <c r="AV10" s="54">
        <f>(Sheet4!AV10/Sheet4!$AR10)*1000</f>
        <v>48.742162948138649</v>
      </c>
      <c r="AW10" s="12"/>
      <c r="AX10" s="54">
        <f>(Sheet4!AX10/Sheet4!$AW10)*1000</f>
        <v>1.8700764393744593</v>
      </c>
      <c r="AY10" s="54">
        <f>(Sheet4!AY10/Sheet4!$AW10)*1000</f>
        <v>1.0129580713278321</v>
      </c>
      <c r="AZ10" s="54">
        <f>(Sheet4!AZ10/Sheet4!$AW10)*1000</f>
        <v>46.315559815174112</v>
      </c>
      <c r="BA10" s="54">
        <f>(Sheet4!BA10/Sheet4!$AW10)*1000</f>
        <v>43.206557734714075</v>
      </c>
      <c r="BC10" s="54" t="e">
        <f>(Sheet4!BC10/Sheet4!$BB10)*1000</f>
        <v>#DIV/0!</v>
      </c>
      <c r="BD10" s="54" t="e">
        <f>(Sheet4!BD10/Sheet4!$BB10)*1000</f>
        <v>#REF!</v>
      </c>
      <c r="BE10" s="54" t="e">
        <f>(Sheet4!BE10/Sheet4!$BB10)*1000</f>
        <v>#REF!</v>
      </c>
      <c r="BF10" s="54" t="e">
        <f>(Sheet4!BF10/Sheet4!$BB10)*1000</f>
        <v>#REF!</v>
      </c>
      <c r="BH10" s="54" t="e">
        <f>(Sheet4!BH10/Sheet4!$BG10)*1000</f>
        <v>#REF!</v>
      </c>
      <c r="BI10" s="54" t="e">
        <f>(Sheet4!BI10/Sheet4!$BG10)*1000</f>
        <v>#REF!</v>
      </c>
      <c r="BJ10" s="54" t="e">
        <f>(Sheet4!BJ10/Sheet4!$BG10)*1000</f>
        <v>#REF!</v>
      </c>
      <c r="BK10" s="54" t="e">
        <f>(Sheet4!BK10/Sheet4!$BG10)*1000</f>
        <v>#REF!</v>
      </c>
      <c r="BM10" s="54" t="e">
        <f>(Sheet4!BM10/Sheet4!$BL10)*1000</f>
        <v>#REF!</v>
      </c>
      <c r="BN10" s="54" t="e">
        <f>(Sheet4!BN10/Sheet4!$BL10)*1000</f>
        <v>#REF!</v>
      </c>
      <c r="BO10" s="54" t="e">
        <f>(Sheet4!BO10/Sheet4!$BL10)*1000</f>
        <v>#REF!</v>
      </c>
      <c r="BP10" s="54" t="e">
        <f>(Sheet4!BP10/Sheet4!$BL10)*1000</f>
        <v>#REF!</v>
      </c>
      <c r="BR10" s="54" t="e">
        <f>(Sheet4!BR10/Sheet4!$BQ10)*1000</f>
        <v>#REF!</v>
      </c>
      <c r="BS10" s="54" t="e">
        <f>(Sheet4!BS10/Sheet4!$BQ10)*1000</f>
        <v>#REF!</v>
      </c>
      <c r="BT10" s="54" t="e">
        <f>(Sheet4!BT10/Sheet4!$BQ10)*1000</f>
        <v>#REF!</v>
      </c>
      <c r="BU10" s="54" t="e">
        <f>(Sheet4!BU10/Sheet4!$BQ10)*1000</f>
        <v>#REF!</v>
      </c>
    </row>
    <row r="11" spans="1:73" x14ac:dyDescent="0.3">
      <c r="A11" t="s">
        <v>122</v>
      </c>
      <c r="B11" t="str">
        <f>VLOOKUP(A11,classifications!A$3:C$336,3,FALSE)</f>
        <v>Urban with Significant Rural</v>
      </c>
      <c r="D11" s="12"/>
      <c r="E11" s="54">
        <f>(Sheet4!E11/Sheet4!$D11)*1000</f>
        <v>5.3207212533254502</v>
      </c>
      <c r="F11" s="54">
        <f>(Sheet4!F11/Sheet4!$D11)*1000</f>
        <v>4.5183902706811372</v>
      </c>
      <c r="G11" s="54">
        <f>(Sheet4!G11/Sheet4!$D11)*1000</f>
        <v>46.982813225792825</v>
      </c>
      <c r="H11" s="54">
        <f>(Sheet4!H11/Sheet4!$D11)*1000</f>
        <v>40.243232971580589</v>
      </c>
      <c r="I11" s="12"/>
      <c r="J11" s="54">
        <f>(Sheet4!J11/Sheet4!$I11)*1000</f>
        <v>4.1372535961640917</v>
      </c>
      <c r="K11" s="54">
        <f>(Sheet4!K11/Sheet4!$I11)*1000</f>
        <v>3.5545418220564731</v>
      </c>
      <c r="L11" s="54">
        <f>(Sheet4!L11/Sheet4!$I11)*1000</f>
        <v>49.73028769312733</v>
      </c>
      <c r="M11" s="54">
        <f>(Sheet4!M11/Sheet4!$I11)*1000</f>
        <v>41.305940330314328</v>
      </c>
      <c r="N11" s="12"/>
      <c r="O11" s="54">
        <f>(Sheet4!O11/Sheet4!$N11)*1000</f>
        <v>3.8871174517602971</v>
      </c>
      <c r="P11" s="54">
        <f>(Sheet4!P11/Sheet4!$N11)*1000</f>
        <v>3.1803688241675157</v>
      </c>
      <c r="Q11" s="54">
        <f>(Sheet4!Q11/Sheet4!$N11)*1000</f>
        <v>49.833996252588669</v>
      </c>
      <c r="R11" s="54">
        <f>(Sheet4!R11/Sheet4!$N11)*1000</f>
        <v>42.076197363663262</v>
      </c>
      <c r="S11" s="12"/>
      <c r="T11" s="54">
        <f>(Sheet4!T11/Sheet4!$S11)*1000</f>
        <v>5.0909799527440134</v>
      </c>
      <c r="U11" s="54">
        <f>(Sheet4!U11/Sheet4!$S11)*1000</f>
        <v>2.5576693542493847</v>
      </c>
      <c r="V11" s="54">
        <f>(Sheet4!V11/Sheet4!$S11)*1000</f>
        <v>51.559366347566964</v>
      </c>
      <c r="W11" s="54">
        <f>(Sheet4!W11/Sheet4!$S11)*1000</f>
        <v>45.900015427211976</v>
      </c>
      <c r="X11" s="12"/>
      <c r="Y11" s="54">
        <f>(Sheet4!Y11/Sheet4!$X11)*1000</f>
        <v>5.1673962288487436</v>
      </c>
      <c r="Z11" s="54">
        <f>(Sheet4!Z11/Sheet4!$X11)*1000</f>
        <v>2.3136391851475651</v>
      </c>
      <c r="AA11" s="54">
        <f>(Sheet4!AA11/Sheet4!$X11)*1000</f>
        <v>47.957628963215555</v>
      </c>
      <c r="AB11" s="54">
        <f>(Sheet4!AB11/Sheet4!$X11)*1000</f>
        <v>46.933823470136318</v>
      </c>
      <c r="AC11" s="12"/>
      <c r="AD11" s="54">
        <f>(Sheet4!AD11/Sheet4!$AC11)*1000</f>
        <v>5.4738581563664388</v>
      </c>
      <c r="AE11" s="54">
        <f>(Sheet4!AE11/Sheet4!$AC11)*1000</f>
        <v>1.9146586584677965</v>
      </c>
      <c r="AF11" s="54">
        <f>(Sheet4!AF11/Sheet4!$AC11)*1000</f>
        <v>50.917208888465176</v>
      </c>
      <c r="AG11" s="54">
        <f>(Sheet4!AG11/Sheet4!$AC11)*1000</f>
        <v>43.449245656267131</v>
      </c>
      <c r="AH11" s="12"/>
      <c r="AI11" s="54">
        <f>(Sheet4!AI11/Sheet4!$AH11)*1000</f>
        <v>4.8695570349808275</v>
      </c>
      <c r="AJ11" s="54">
        <f>(Sheet4!AJ11/Sheet4!$AH11)*1000</f>
        <v>2.5249554996196881</v>
      </c>
      <c r="AK11" s="54">
        <f>(Sheet4!AK11/Sheet4!$AH11)*1000</f>
        <v>51.76942921891051</v>
      </c>
      <c r="AL11" s="54">
        <f>(Sheet4!AL11/Sheet4!$AH11)*1000</f>
        <v>45.213954691947592</v>
      </c>
      <c r="AM11" s="12"/>
      <c r="AN11" s="54">
        <f>(Sheet4!AN11/Sheet4!$AM11)*1000</f>
        <v>5.2443901269328048</v>
      </c>
      <c r="AO11" s="54">
        <f>(Sheet4!AO11/Sheet4!$AM11)*1000</f>
        <v>3.0708302070683238</v>
      </c>
      <c r="AP11" s="54">
        <f>(Sheet4!AP11/Sheet4!$AM11)*1000</f>
        <v>51.345518676371626</v>
      </c>
      <c r="AQ11" s="54">
        <f>(Sheet4!AQ11/Sheet4!$AM11)*1000</f>
        <v>42.97615272159095</v>
      </c>
      <c r="AR11" s="12"/>
      <c r="AS11" s="54">
        <f>(Sheet4!AS11/Sheet4!$AR11)*1000</f>
        <v>4.8372708256429187</v>
      </c>
      <c r="AT11" s="54">
        <f>(Sheet4!AT11/Sheet4!$AR11)*1000</f>
        <v>3.1530700135351295</v>
      </c>
      <c r="AU11" s="54">
        <f>(Sheet4!AU11/Sheet4!$AR11)*1000</f>
        <v>50.15688445921004</v>
      </c>
      <c r="AV11" s="54">
        <f>(Sheet4!AV11/Sheet4!$AR11)*1000</f>
        <v>47.396025593700017</v>
      </c>
      <c r="AW11" s="12"/>
      <c r="AX11" s="54">
        <f>(Sheet4!AX11/Sheet4!$AW11)*1000</f>
        <v>4.3123845578470128</v>
      </c>
      <c r="AY11" s="54">
        <f>(Sheet4!AY11/Sheet4!$AW11)*1000</f>
        <v>2.9843227648109423</v>
      </c>
      <c r="AZ11" s="54">
        <f>(Sheet4!AZ11/Sheet4!$AW11)*1000</f>
        <v>45.344914439237357</v>
      </c>
      <c r="BA11" s="54">
        <f>(Sheet4!BA11/Sheet4!$AW11)*1000</f>
        <v>40.750125936894165</v>
      </c>
      <c r="BC11" s="54" t="e">
        <f>(Sheet4!BC11/Sheet4!$BB11)*1000</f>
        <v>#DIV/0!</v>
      </c>
      <c r="BD11" s="54" t="e">
        <f>(Sheet4!BD11/Sheet4!$BB11)*1000</f>
        <v>#REF!</v>
      </c>
      <c r="BE11" s="54" t="e">
        <f>(Sheet4!BE11/Sheet4!$BB11)*1000</f>
        <v>#REF!</v>
      </c>
      <c r="BF11" s="54" t="e">
        <f>(Sheet4!BF11/Sheet4!$BB11)*1000</f>
        <v>#REF!</v>
      </c>
      <c r="BH11" s="54" t="e">
        <f>(Sheet4!BH11/Sheet4!$BG11)*1000</f>
        <v>#REF!</v>
      </c>
      <c r="BI11" s="54" t="e">
        <f>(Sheet4!BI11/Sheet4!$BG11)*1000</f>
        <v>#REF!</v>
      </c>
      <c r="BJ11" s="54" t="e">
        <f>(Sheet4!BJ11/Sheet4!$BG11)*1000</f>
        <v>#REF!</v>
      </c>
      <c r="BK11" s="54" t="e">
        <f>(Sheet4!BK11/Sheet4!$BG11)*1000</f>
        <v>#REF!</v>
      </c>
      <c r="BM11" s="54" t="e">
        <f>(Sheet4!BM11/Sheet4!$BL11)*1000</f>
        <v>#REF!</v>
      </c>
      <c r="BN11" s="54" t="e">
        <f>(Sheet4!BN11/Sheet4!$BL11)*1000</f>
        <v>#REF!</v>
      </c>
      <c r="BO11" s="54" t="e">
        <f>(Sheet4!BO11/Sheet4!$BL11)*1000</f>
        <v>#REF!</v>
      </c>
      <c r="BP11" s="54" t="e">
        <f>(Sheet4!BP11/Sheet4!$BL11)*1000</f>
        <v>#REF!</v>
      </c>
      <c r="BR11" s="54" t="e">
        <f>(Sheet4!BR11/Sheet4!$BQ11)*1000</f>
        <v>#REF!</v>
      </c>
      <c r="BS11" s="54" t="e">
        <f>(Sheet4!BS11/Sheet4!$BQ11)*1000</f>
        <v>#REF!</v>
      </c>
      <c r="BT11" s="54" t="e">
        <f>(Sheet4!BT11/Sheet4!$BQ11)*1000</f>
        <v>#REF!</v>
      </c>
      <c r="BU11" s="54" t="e">
        <f>(Sheet4!BU11/Sheet4!$BQ11)*1000</f>
        <v>#REF!</v>
      </c>
    </row>
    <row r="12" spans="1:73" x14ac:dyDescent="0.3">
      <c r="A12" t="s">
        <v>38</v>
      </c>
      <c r="B12" t="str">
        <f>VLOOKUP(A12,classifications!A$3:C$336,3,FALSE)</f>
        <v>Urban with Significant Rural</v>
      </c>
      <c r="D12" s="12"/>
      <c r="E12" s="54">
        <f>(Sheet4!E12/Sheet4!$D12)*1000</f>
        <v>7.521468759253775</v>
      </c>
      <c r="F12" s="54">
        <f>(Sheet4!F12/Sheet4!$D12)*1000</f>
        <v>6.7199684137794886</v>
      </c>
      <c r="G12" s="54">
        <f>(Sheet4!G12/Sheet4!$D12)*1000</f>
        <v>41.993880169775935</v>
      </c>
      <c r="H12" s="54">
        <f>(Sheet4!H12/Sheet4!$D12)*1000</f>
        <v>40.080939690060212</v>
      </c>
      <c r="I12" s="12"/>
      <c r="J12" s="54">
        <f>(Sheet4!J12/Sheet4!$I12)*1000</f>
        <v>5.6635935050676833</v>
      </c>
      <c r="K12" s="54">
        <f>(Sheet4!K12/Sheet4!$I12)*1000</f>
        <v>5.9825865048347984</v>
      </c>
      <c r="L12" s="54" t="e">
        <f>(Sheet4!L12/Sheet4!$I12)*1000</f>
        <v>#VALUE!</v>
      </c>
      <c r="M12" s="54" t="e">
        <f>(Sheet4!M12/Sheet4!$I12)*1000</f>
        <v>#VALUE!</v>
      </c>
      <c r="N12" s="12"/>
      <c r="O12" s="54">
        <f>(Sheet4!O12/Sheet4!$N12)*1000</f>
        <v>5.4758861217419641</v>
      </c>
      <c r="P12" s="54">
        <f>(Sheet4!P12/Sheet4!$N12)*1000</f>
        <v>5.049143313813083</v>
      </c>
      <c r="Q12" s="54">
        <f>(Sheet4!Q12/Sheet4!$N12)*1000</f>
        <v>46.509146844139948</v>
      </c>
      <c r="R12" s="54">
        <f>(Sheet4!R12/Sheet4!$N12)*1000</f>
        <v>42.210682924274487</v>
      </c>
      <c r="S12" s="12"/>
      <c r="T12" s="54">
        <f>(Sheet4!T12/Sheet4!$S12)*1000</f>
        <v>6.5386830485697827</v>
      </c>
      <c r="U12" s="54">
        <f>(Sheet4!U12/Sheet4!$S12)*1000</f>
        <v>4.250335956997505</v>
      </c>
      <c r="V12" s="54">
        <f>(Sheet4!V12/Sheet4!$S12)*1000</f>
        <v>48.007295066231528</v>
      </c>
      <c r="W12" s="54">
        <f>(Sheet4!W12/Sheet4!$S12)*1000</f>
        <v>44.000767901708578</v>
      </c>
      <c r="X12" s="12"/>
      <c r="Y12" s="54">
        <f>(Sheet4!Y12/Sheet4!$X12)*1000</f>
        <v>7.5239891181034846</v>
      </c>
      <c r="Z12" s="54">
        <f>(Sheet4!Z12/Sheet4!$X12)*1000</f>
        <v>4.7124530936381888</v>
      </c>
      <c r="AA12" s="54">
        <f>(Sheet4!AA12/Sheet4!$X12)*1000</f>
        <v>48.909723513319705</v>
      </c>
      <c r="AB12" s="54">
        <f>(Sheet4!AB12/Sheet4!$X12)*1000</f>
        <v>43.360639254506616</v>
      </c>
      <c r="AC12" s="12"/>
      <c r="AD12" s="54">
        <f>(Sheet4!AD12/Sheet4!$AC12)*1000</f>
        <v>7.5920728778965065</v>
      </c>
      <c r="AE12" s="54">
        <f>(Sheet4!AE12/Sheet4!$AC12)*1000</f>
        <v>4.3597670788810188</v>
      </c>
      <c r="AF12" s="54">
        <f>(Sheet4!AF12/Sheet4!$AC12)*1000</f>
        <v>46.302827470284548</v>
      </c>
      <c r="AG12" s="54">
        <f>(Sheet4!AG12/Sheet4!$AC12)*1000</f>
        <v>42.852908512426467</v>
      </c>
      <c r="AH12" s="12"/>
      <c r="AI12" s="54">
        <f>(Sheet4!AI12/Sheet4!$AH12)*1000</f>
        <v>6.4972626409264098</v>
      </c>
      <c r="AJ12" s="54">
        <f>(Sheet4!AJ12/Sheet4!$AH12)*1000</f>
        <v>4.588388522124653</v>
      </c>
      <c r="AK12" s="54">
        <f>(Sheet4!AK12/Sheet4!$AH12)*1000</f>
        <v>51.504148022645253</v>
      </c>
      <c r="AL12" s="54">
        <f>(Sheet4!AL12/Sheet4!$AH12)*1000</f>
        <v>51.116028944726615</v>
      </c>
      <c r="AM12" s="12"/>
      <c r="AN12" s="54">
        <f>(Sheet4!AN12/Sheet4!$AM12)*1000</f>
        <v>7.895433647064487</v>
      </c>
      <c r="AO12" s="54">
        <f>(Sheet4!AO12/Sheet4!$AM12)*1000</f>
        <v>4.9309427303313162</v>
      </c>
      <c r="AP12" s="54">
        <f>(Sheet4!AP12/Sheet4!$AM12)*1000</f>
        <v>51.951731199739285</v>
      </c>
      <c r="AQ12" s="54">
        <f>(Sheet4!AQ12/Sheet4!$AM12)*1000</f>
        <v>50.107488255912784</v>
      </c>
      <c r="AR12" s="12"/>
      <c r="AS12" s="54">
        <f>(Sheet4!AS12/Sheet4!$AR12)*1000</f>
        <v>7.259551485092091</v>
      </c>
      <c r="AT12" s="54">
        <f>(Sheet4!AT12/Sheet4!$AR12)*1000</f>
        <v>5.6289558489116187</v>
      </c>
      <c r="AU12" s="54">
        <f>(Sheet4!AU12/Sheet4!$AR12)*1000</f>
        <v>53.449343993176136</v>
      </c>
      <c r="AV12" s="54">
        <f>(Sheet4!AV12/Sheet4!$AR12)*1000</f>
        <v>50.476769986745666</v>
      </c>
      <c r="AW12" s="12"/>
      <c r="AX12" s="54">
        <f>(Sheet4!AX12/Sheet4!$AW12)*1000</f>
        <v>7.4836398201294196</v>
      </c>
      <c r="AY12" s="54">
        <f>(Sheet4!AY12/Sheet4!$AW12)*1000</f>
        <v>6.2186963038789163</v>
      </c>
      <c r="AZ12" s="54">
        <f>(Sheet4!AZ12/Sheet4!$AW12)*1000</f>
        <v>47.744305926223817</v>
      </c>
      <c r="BA12" s="54">
        <f>(Sheet4!BA12/Sheet4!$AW12)*1000</f>
        <v>45.071838555185899</v>
      </c>
      <c r="BC12" s="54" t="e">
        <f>(Sheet4!BC12/Sheet4!$BB12)*1000</f>
        <v>#DIV/0!</v>
      </c>
      <c r="BD12" s="54" t="e">
        <f>(Sheet4!BD12/Sheet4!$BB12)*1000</f>
        <v>#REF!</v>
      </c>
      <c r="BE12" s="54" t="e">
        <f>(Sheet4!BE12/Sheet4!$BB12)*1000</f>
        <v>#REF!</v>
      </c>
      <c r="BF12" s="54" t="e">
        <f>(Sheet4!BF12/Sheet4!$BB12)*1000</f>
        <v>#REF!</v>
      </c>
      <c r="BH12" s="54" t="e">
        <f>(Sheet4!#REF!/Sheet4!#REF!)*1000</f>
        <v>#REF!</v>
      </c>
      <c r="BI12" s="54" t="e">
        <f>(Sheet4!#REF!/Sheet4!#REF!)*1000</f>
        <v>#REF!</v>
      </c>
      <c r="BJ12" s="54" t="e">
        <f>(Sheet4!#REF!/Sheet4!#REF!)*1000</f>
        <v>#REF!</v>
      </c>
      <c r="BK12" s="54" t="e">
        <f>(Sheet4!#REF!/Sheet4!#REF!)*1000</f>
        <v>#REF!</v>
      </c>
      <c r="BM12" s="54" t="e">
        <f>(Sheet4!#REF!/Sheet4!#REF!)*1000</f>
        <v>#REF!</v>
      </c>
      <c r="BN12" s="54" t="e">
        <f>(Sheet4!#REF!/Sheet4!#REF!)*1000</f>
        <v>#REF!</v>
      </c>
      <c r="BO12" s="54" t="e">
        <f>(Sheet4!#REF!/Sheet4!#REF!)*1000</f>
        <v>#REF!</v>
      </c>
      <c r="BP12" s="54" t="e">
        <f>(Sheet4!#REF!/Sheet4!#REF!)*1000</f>
        <v>#REF!</v>
      </c>
      <c r="BR12" s="54" t="e">
        <f>(Sheet4!#REF!/Sheet4!#REF!)*1000</f>
        <v>#REF!</v>
      </c>
      <c r="BS12" s="54" t="e">
        <f>(Sheet4!#REF!/Sheet4!#REF!)*1000</f>
        <v>#REF!</v>
      </c>
      <c r="BT12" s="54" t="e">
        <f>(Sheet4!#REF!/Sheet4!#REF!)*1000</f>
        <v>#REF!</v>
      </c>
      <c r="BU12" s="54" t="e">
        <f>(Sheet4!#REF!/Sheet4!#REF!)*1000</f>
        <v>#REF!</v>
      </c>
    </row>
    <row r="13" spans="1:73" x14ac:dyDescent="0.3">
      <c r="A13" t="s">
        <v>125</v>
      </c>
      <c r="B13" t="str">
        <f>VLOOKUP(A13,classifications!A$3:C$336,3,FALSE)</f>
        <v>Predominantly Rural</v>
      </c>
      <c r="D13" s="12"/>
      <c r="E13" s="54">
        <f>(Sheet4!E13/Sheet4!$D13)*1000</f>
        <v>3.1740253239439822</v>
      </c>
      <c r="F13" s="54">
        <f>(Sheet4!F13/Sheet4!$D13)*1000</f>
        <v>2.582450711596</v>
      </c>
      <c r="G13" s="54">
        <f>(Sheet4!G13/Sheet4!$D13)*1000</f>
        <v>50.977804575602093</v>
      </c>
      <c r="H13" s="54">
        <f>(Sheet4!H13/Sheet4!$D13)*1000</f>
        <v>48.110942992684954</v>
      </c>
      <c r="I13" s="12"/>
      <c r="J13" s="54">
        <f>(Sheet4!J13/Sheet4!$I13)*1000</f>
        <v>2.7472527472527473</v>
      </c>
      <c r="K13" s="54">
        <f>(Sheet4!K13/Sheet4!$I13)*1000</f>
        <v>2.349922804468259</v>
      </c>
      <c r="L13" s="54">
        <f>(Sheet4!L13/Sheet4!$I13)*1000</f>
        <v>51.777767686858596</v>
      </c>
      <c r="M13" s="54">
        <f>(Sheet4!M13/Sheet4!$I13)*1000</f>
        <v>49.609481427663248</v>
      </c>
      <c r="N13" s="12"/>
      <c r="O13" s="54">
        <f>(Sheet4!O13/Sheet4!$N13)*1000</f>
        <v>2.739448051948052</v>
      </c>
      <c r="P13" s="54">
        <f>(Sheet4!P13/Sheet4!$N13)*1000</f>
        <v>1.8826659451659453</v>
      </c>
      <c r="Q13" s="54">
        <f>(Sheet4!Q13/Sheet4!$N13)*1000</f>
        <v>51.97059884559885</v>
      </c>
      <c r="R13" s="54">
        <f>(Sheet4!R13/Sheet4!$N13)*1000</f>
        <v>44.890873015873019</v>
      </c>
      <c r="S13" s="12"/>
      <c r="T13" s="54">
        <f>(Sheet4!T13/Sheet4!$S13)*1000</f>
        <v>2.9861429546039164</v>
      </c>
      <c r="U13" s="54">
        <f>(Sheet4!U13/Sheet4!$S13)*1000</f>
        <v>1.688792457472627</v>
      </c>
      <c r="V13" s="54">
        <f>(Sheet4!V13/Sheet4!$S13)*1000</f>
        <v>56.378826345162338</v>
      </c>
      <c r="W13" s="54">
        <f>(Sheet4!W13/Sheet4!$S13)*1000</f>
        <v>48.818404482569647</v>
      </c>
      <c r="X13" s="12"/>
      <c r="Y13" s="54">
        <f>(Sheet4!Y13/Sheet4!$X13)*1000</f>
        <v>2.7252502780867629</v>
      </c>
      <c r="Z13" s="54">
        <f>(Sheet4!Z13/Sheet4!$X13)*1000</f>
        <v>1.2791991101223583</v>
      </c>
      <c r="AA13" s="54">
        <f>(Sheet4!AA13/Sheet4!$X13)*1000</f>
        <v>55.417130144605117</v>
      </c>
      <c r="AB13" s="54">
        <f>(Sheet4!AB13/Sheet4!$X13)*1000</f>
        <v>48.854282536151281</v>
      </c>
      <c r="AC13" s="12"/>
      <c r="AD13" s="54">
        <f>(Sheet4!AD13/Sheet4!$AC13)*1000</f>
        <v>2.7922437673130194</v>
      </c>
      <c r="AE13" s="54">
        <f>(Sheet4!AE13/Sheet4!$AC13)*1000</f>
        <v>1.628808864265928</v>
      </c>
      <c r="AF13" s="54">
        <f>(Sheet4!AF13/Sheet4!$AC13)*1000</f>
        <v>53.495844875346265</v>
      </c>
      <c r="AG13" s="54">
        <f>(Sheet4!AG13/Sheet4!$AC13)*1000</f>
        <v>49.462603878116347</v>
      </c>
      <c r="AH13" s="12"/>
      <c r="AI13" s="54">
        <f>(Sheet4!AI13/Sheet4!$AH13)*1000</f>
        <v>2.4671233781967969</v>
      </c>
      <c r="AJ13" s="54">
        <f>(Sheet4!AJ13/Sheet4!$AH13)*1000</f>
        <v>1.2776174637090558</v>
      </c>
      <c r="AK13" s="54">
        <f>(Sheet4!AK13/Sheet4!$AH13)*1000</f>
        <v>59.805714033967007</v>
      </c>
      <c r="AL13" s="54">
        <f>(Sheet4!AL13/Sheet4!$AH13)*1000</f>
        <v>52.095953477102015</v>
      </c>
      <c r="AM13" s="12"/>
      <c r="AN13" s="54">
        <f>(Sheet4!AN13/Sheet4!$AM13)*1000</f>
        <v>2.6039102416822573</v>
      </c>
      <c r="AO13" s="54">
        <f>(Sheet4!AO13/Sheet4!$AM13)*1000</f>
        <v>1.8380542882462991</v>
      </c>
      <c r="AP13" s="54">
        <f>(Sheet4!AP13/Sheet4!$AM13)*1000</f>
        <v>60.163455542061897</v>
      </c>
      <c r="AQ13" s="54">
        <f>(Sheet4!AQ13/Sheet4!$AM13)*1000</f>
        <v>51.771862452270767</v>
      </c>
      <c r="AR13" s="12"/>
      <c r="AS13" s="54">
        <f>(Sheet4!AS13/Sheet4!$AR13)*1000</f>
        <v>2.3143117910382895</v>
      </c>
      <c r="AT13" s="54">
        <f>(Sheet4!AT13/Sheet4!$AR13)*1000</f>
        <v>1.9014298752662002</v>
      </c>
      <c r="AU13" s="54">
        <f>(Sheet4!AU13/Sheet4!$AR13)*1000</f>
        <v>61.51940545004129</v>
      </c>
      <c r="AV13" s="54">
        <f>(Sheet4!AV13/Sheet4!$AR13)*1000</f>
        <v>51.545047590073452</v>
      </c>
      <c r="AW13" s="12"/>
      <c r="AX13" s="54">
        <f>(Sheet4!AX13/Sheet4!$AW13)*1000</f>
        <v>2.2213835121583005</v>
      </c>
      <c r="AY13" s="54">
        <f>(Sheet4!AY13/Sheet4!$AW13)*1000</f>
        <v>1.48811128484391</v>
      </c>
      <c r="AZ13" s="54">
        <f>(Sheet4!AZ13/Sheet4!$AW13)*1000</f>
        <v>52.946568178142016</v>
      </c>
      <c r="BA13" s="54">
        <f>(Sheet4!BA13/Sheet4!$AW13)*1000</f>
        <v>42.993476033859928</v>
      </c>
      <c r="BC13" s="54" t="e">
        <f>(Sheet4!BC13/Sheet4!$BB13)*1000</f>
        <v>#DIV/0!</v>
      </c>
      <c r="BD13" s="54" t="e">
        <f>(Sheet4!BD13/Sheet4!$BB13)*1000</f>
        <v>#REF!</v>
      </c>
      <c r="BE13" s="54" t="e">
        <f>(Sheet4!BE13/Sheet4!$BB13)*1000</f>
        <v>#REF!</v>
      </c>
      <c r="BF13" s="54" t="e">
        <f>(Sheet4!BF13/Sheet4!$BB13)*1000</f>
        <v>#REF!</v>
      </c>
      <c r="BH13" s="54" t="e">
        <f>(Sheet4!BH12/Sheet4!$BG12)*1000</f>
        <v>#REF!</v>
      </c>
      <c r="BI13" s="54" t="e">
        <f>(Sheet4!BI12/Sheet4!$BG12)*1000</f>
        <v>#REF!</v>
      </c>
      <c r="BJ13" s="54" t="e">
        <f>(Sheet4!BJ12/Sheet4!$BG12)*1000</f>
        <v>#REF!</v>
      </c>
      <c r="BK13" s="54" t="e">
        <f>(Sheet4!BK12/Sheet4!$BG12)*1000</f>
        <v>#REF!</v>
      </c>
      <c r="BM13" s="54" t="e">
        <f>(Sheet4!BM12/Sheet4!$BL12)*1000</f>
        <v>#REF!</v>
      </c>
      <c r="BN13" s="54" t="e">
        <f>(Sheet4!BN12/Sheet4!$BL12)*1000</f>
        <v>#REF!</v>
      </c>
      <c r="BO13" s="54" t="e">
        <f>(Sheet4!BO12/Sheet4!$BL12)*1000</f>
        <v>#REF!</v>
      </c>
      <c r="BP13" s="54" t="e">
        <f>(Sheet4!BP12/Sheet4!$BL12)*1000</f>
        <v>#REF!</v>
      </c>
      <c r="BR13" s="54" t="e">
        <f>(Sheet4!BR12/Sheet4!$BQ12)*1000</f>
        <v>#REF!</v>
      </c>
      <c r="BS13" s="54" t="e">
        <f>(Sheet4!BS12/Sheet4!$BQ12)*1000</f>
        <v>#REF!</v>
      </c>
      <c r="BT13" s="54" t="e">
        <f>(Sheet4!BT12/Sheet4!$BQ12)*1000</f>
        <v>#REF!</v>
      </c>
      <c r="BU13" s="54" t="e">
        <f>(Sheet4!BU12/Sheet4!$BQ12)*1000</f>
        <v>#REF!</v>
      </c>
    </row>
    <row r="14" spans="1:73" x14ac:dyDescent="0.3">
      <c r="A14" t="s">
        <v>127</v>
      </c>
      <c r="B14" t="str">
        <f>VLOOKUP(A14,classifications!A$3:C$336,3,FALSE)</f>
        <v>Predominantly Urban</v>
      </c>
      <c r="D14" s="12"/>
      <c r="E14" s="54">
        <f>(Sheet4!E14/Sheet4!$D14)*1000</f>
        <v>16.895775521443198</v>
      </c>
      <c r="F14" s="54">
        <f>(Sheet4!F14/Sheet4!$D14)*1000</f>
        <v>3.1332039416347195</v>
      </c>
      <c r="G14" s="54">
        <f>(Sheet4!G14/Sheet4!$D14)*1000</f>
        <v>57.958926155836792</v>
      </c>
      <c r="H14" s="54">
        <f>(Sheet4!H14/Sheet4!$D14)*1000</f>
        <v>61.41828272620824</v>
      </c>
      <c r="I14" s="12"/>
      <c r="J14" s="54">
        <f>(Sheet4!J14/Sheet4!$I14)*1000</f>
        <v>13.001998290176909</v>
      </c>
      <c r="K14" s="54">
        <f>(Sheet4!K14/Sheet4!$I14)*1000</f>
        <v>4.2745577275087463</v>
      </c>
      <c r="L14" s="54">
        <f>(Sheet4!L14/Sheet4!$I14)*1000</f>
        <v>62.807151885788016</v>
      </c>
      <c r="M14" s="54">
        <f>(Sheet4!M14/Sheet4!$I14)*1000</f>
        <v>65.702312457057744</v>
      </c>
      <c r="N14" s="12"/>
      <c r="O14" s="54">
        <f>(Sheet4!O14/Sheet4!$N14)*1000</f>
        <v>11.661253186415591</v>
      </c>
      <c r="P14" s="54">
        <f>(Sheet4!P14/Sheet4!$N14)*1000</f>
        <v>3.8699531288545348</v>
      </c>
      <c r="Q14" s="54">
        <f>(Sheet4!Q14/Sheet4!$N14)*1000</f>
        <v>63.491900337143328</v>
      </c>
      <c r="R14" s="54">
        <f>(Sheet4!R14/Sheet4!$N14)*1000</f>
        <v>64.817860373324564</v>
      </c>
      <c r="S14" s="12"/>
      <c r="T14" s="54">
        <f>(Sheet4!T14/Sheet4!$S14)*1000</f>
        <v>17.246413289705512</v>
      </c>
      <c r="U14" s="54">
        <f>(Sheet4!U14/Sheet4!$S14)*1000</f>
        <v>3.7352126856279888</v>
      </c>
      <c r="V14" s="54">
        <f>(Sheet4!V14/Sheet4!$S14)*1000</f>
        <v>65.079285174930774</v>
      </c>
      <c r="W14" s="54">
        <f>(Sheet4!W14/Sheet4!$S14)*1000</f>
        <v>70.707274100176193</v>
      </c>
      <c r="X14" s="12"/>
      <c r="Y14" s="54">
        <f>(Sheet4!Y14/Sheet4!$X14)*1000</f>
        <v>19.19242150457162</v>
      </c>
      <c r="Z14" s="54">
        <f>(Sheet4!Z14/Sheet4!$X14)*1000</f>
        <v>3.0329737421283007</v>
      </c>
      <c r="AA14" s="54">
        <f>(Sheet4!AA14/Sheet4!$X14)*1000</f>
        <v>63.6284410219546</v>
      </c>
      <c r="AB14" s="54">
        <f>(Sheet4!AB14/Sheet4!$X14)*1000</f>
        <v>69.418663620563166</v>
      </c>
      <c r="AC14" s="12"/>
      <c r="AD14" s="54">
        <f>(Sheet4!AD14/Sheet4!$AC14)*1000</f>
        <v>22.523561114793786</v>
      </c>
      <c r="AE14" s="54">
        <f>(Sheet4!AE14/Sheet4!$AC14)*1000</f>
        <v>3.8379879144210354</v>
      </c>
      <c r="AF14" s="54">
        <f>(Sheet4!AF14/Sheet4!$AC14)*1000</f>
        <v>60.941868173040895</v>
      </c>
      <c r="AG14" s="54">
        <f>(Sheet4!AG14/Sheet4!$AC14)*1000</f>
        <v>68.51216723828189</v>
      </c>
      <c r="AH14" s="12"/>
      <c r="AI14" s="54">
        <f>(Sheet4!AI14/Sheet4!$AH14)*1000</f>
        <v>19.861326651195238</v>
      </c>
      <c r="AJ14" s="54">
        <f>(Sheet4!AJ14/Sheet4!$AH14)*1000</f>
        <v>4.5512574094375706</v>
      </c>
      <c r="AK14" s="54">
        <f>(Sheet4!AK14/Sheet4!$AH14)*1000</f>
        <v>64.927792094385211</v>
      </c>
      <c r="AL14" s="54">
        <f>(Sheet4!AL14/Sheet4!$AH14)*1000</f>
        <v>80.854820109059318</v>
      </c>
      <c r="AM14" s="12"/>
      <c r="AN14" s="54">
        <f>(Sheet4!AN14/Sheet4!$AM14)*1000</f>
        <v>18.141680581892281</v>
      </c>
      <c r="AO14" s="54">
        <f>(Sheet4!AO14/Sheet4!$AM14)*1000</f>
        <v>4.5613637864508156</v>
      </c>
      <c r="AP14" s="54">
        <f>(Sheet4!AP14/Sheet4!$AM14)*1000</f>
        <v>67.255351465579864</v>
      </c>
      <c r="AQ14" s="54">
        <f>(Sheet4!AQ14/Sheet4!$AM14)*1000</f>
        <v>86.797988660270391</v>
      </c>
      <c r="AR14" s="12"/>
      <c r="AS14" s="54">
        <f>(Sheet4!AS14/Sheet4!$AR14)*1000</f>
        <v>17.660375940555927</v>
      </c>
      <c r="AT14" s="54">
        <f>(Sheet4!AT14/Sheet4!$AR14)*1000</f>
        <v>6.0308305073600561</v>
      </c>
      <c r="AU14" s="54">
        <f>(Sheet4!AU14/Sheet4!$AR14)*1000</f>
        <v>71.153466788160031</v>
      </c>
      <c r="AV14" s="54">
        <f>(Sheet4!AV14/Sheet4!$AR14)*1000</f>
        <v>89.551257362404058</v>
      </c>
      <c r="AW14" s="12"/>
      <c r="AX14" s="54">
        <f>(Sheet4!AX14/Sheet4!$AW14)*1000</f>
        <v>15.819193207134749</v>
      </c>
      <c r="AY14" s="54">
        <f>(Sheet4!AY14/Sheet4!$AW14)*1000</f>
        <v>6.3799875763053056</v>
      </c>
      <c r="AZ14" s="54">
        <f>(Sheet4!AZ14/Sheet4!$AW14)*1000</f>
        <v>60.273601516998511</v>
      </c>
      <c r="BA14" s="54">
        <f>(Sheet4!BA14/Sheet4!$AW14)*1000</f>
        <v>74.15451152928209</v>
      </c>
      <c r="BC14" s="54" t="e">
        <f>(Sheet4!BC14/Sheet4!$BB14)*1000</f>
        <v>#DIV/0!</v>
      </c>
      <c r="BD14" s="54" t="e">
        <f>(Sheet4!BD14/Sheet4!$BB14)*1000</f>
        <v>#REF!</v>
      </c>
      <c r="BE14" s="54" t="e">
        <f>(Sheet4!BE14/Sheet4!$BB14)*1000</f>
        <v>#REF!</v>
      </c>
      <c r="BF14" s="54" t="e">
        <f>(Sheet4!BF14/Sheet4!$BB14)*1000</f>
        <v>#REF!</v>
      </c>
      <c r="BH14" s="54" t="e">
        <f>(Sheet4!BH13/Sheet4!$BG13)*1000</f>
        <v>#REF!</v>
      </c>
      <c r="BI14" s="54" t="e">
        <f>(Sheet4!BI13/Sheet4!$BG13)*1000</f>
        <v>#REF!</v>
      </c>
      <c r="BJ14" s="54" t="e">
        <f>(Sheet4!BJ13/Sheet4!$BG13)*1000</f>
        <v>#REF!</v>
      </c>
      <c r="BK14" s="54" t="e">
        <f>(Sheet4!BK13/Sheet4!$BG13)*1000</f>
        <v>#REF!</v>
      </c>
      <c r="BM14" s="54" t="e">
        <f>(Sheet4!BM13/Sheet4!$BL13)*1000</f>
        <v>#REF!</v>
      </c>
      <c r="BN14" s="54" t="e">
        <f>(Sheet4!BN13/Sheet4!$BL13)*1000</f>
        <v>#REF!</v>
      </c>
      <c r="BO14" s="54" t="e">
        <f>(Sheet4!BO13/Sheet4!$BL13)*1000</f>
        <v>#REF!</v>
      </c>
      <c r="BP14" s="54" t="e">
        <f>(Sheet4!BP13/Sheet4!$BL13)*1000</f>
        <v>#REF!</v>
      </c>
      <c r="BR14" s="54" t="e">
        <f>(Sheet4!BR13/Sheet4!$BQ13)*1000</f>
        <v>#REF!</v>
      </c>
      <c r="BS14" s="54" t="e">
        <f>(Sheet4!BS13/Sheet4!$BQ13)*1000</f>
        <v>#REF!</v>
      </c>
      <c r="BT14" s="54" t="e">
        <f>(Sheet4!BT13/Sheet4!$BQ13)*1000</f>
        <v>#REF!</v>
      </c>
      <c r="BU14" s="54" t="e">
        <f>(Sheet4!BU13/Sheet4!$BQ13)*1000</f>
        <v>#REF!</v>
      </c>
    </row>
    <row r="15" spans="1:73" x14ac:dyDescent="0.3">
      <c r="A15" t="s">
        <v>129</v>
      </c>
      <c r="B15" t="str">
        <f>VLOOKUP(A15,classifications!A$3:C$336,3,FALSE)</f>
        <v>Predominantly Urban</v>
      </c>
      <c r="D15" s="12"/>
      <c r="E15" s="54">
        <f>(Sheet4!E15/Sheet4!$D15)*1000</f>
        <v>23.245081641671653</v>
      </c>
      <c r="F15" s="54">
        <f>(Sheet4!F15/Sheet4!$D15)*1000</f>
        <v>9.3108984219859146</v>
      </c>
      <c r="G15" s="54">
        <f>(Sheet4!G15/Sheet4!$D15)*1000</f>
        <v>55.792670988817974</v>
      </c>
      <c r="H15" s="54">
        <f>(Sheet4!H15/Sheet4!$D15)*1000</f>
        <v>59.562899607873852</v>
      </c>
      <c r="I15" s="12"/>
      <c r="J15" s="54">
        <f>(Sheet4!J15/Sheet4!$I15)*1000</f>
        <v>18.549825854850639</v>
      </c>
      <c r="K15" s="54">
        <f>(Sheet4!K15/Sheet4!$I15)*1000</f>
        <v>8.3375254620275605</v>
      </c>
      <c r="L15" s="54">
        <f>(Sheet4!L15/Sheet4!$I15)*1000</f>
        <v>57.114660904895032</v>
      </c>
      <c r="M15" s="54">
        <f>(Sheet4!M15/Sheet4!$I15)*1000</f>
        <v>59.407274236688963</v>
      </c>
      <c r="N15" s="12"/>
      <c r="O15" s="54">
        <f>(Sheet4!O15/Sheet4!$N15)*1000</f>
        <v>16.540818515290482</v>
      </c>
      <c r="P15" s="54">
        <f>(Sheet4!P15/Sheet4!$N15)*1000</f>
        <v>7.5834711282347858</v>
      </c>
      <c r="Q15" s="54">
        <f>(Sheet4!Q15/Sheet4!$N15)*1000</f>
        <v>56.106282632955114</v>
      </c>
      <c r="R15" s="54">
        <f>(Sheet4!R15/Sheet4!$N15)*1000</f>
        <v>60.808957890421148</v>
      </c>
      <c r="S15" s="12"/>
      <c r="T15" s="54">
        <f>(Sheet4!T15/Sheet4!$S15)*1000</f>
        <v>20.655794726350852</v>
      </c>
      <c r="U15" s="54">
        <f>(Sheet4!U15/Sheet4!$S15)*1000</f>
        <v>8.8857376018408267</v>
      </c>
      <c r="V15" s="54">
        <f>(Sheet4!V15/Sheet4!$S15)*1000</f>
        <v>58.820853790686165</v>
      </c>
      <c r="W15" s="54">
        <f>(Sheet4!W15/Sheet4!$S15)*1000</f>
        <v>63.861723902660898</v>
      </c>
      <c r="X15" s="12"/>
      <c r="Y15" s="54">
        <f>(Sheet4!Y15/Sheet4!$X15)*1000</f>
        <v>22.799634614470744</v>
      </c>
      <c r="Z15" s="54">
        <f>(Sheet4!Z15/Sheet4!$X15)*1000</f>
        <v>7.8383644245441921</v>
      </c>
      <c r="AA15" s="54">
        <f>(Sheet4!AA15/Sheet4!$X15)*1000</f>
        <v>57.434697896921151</v>
      </c>
      <c r="AB15" s="54">
        <f>(Sheet4!AB15/Sheet4!$X15)*1000</f>
        <v>66.355490551193583</v>
      </c>
      <c r="AC15" s="12"/>
      <c r="AD15" s="54">
        <f>(Sheet4!AD15/Sheet4!$AC15)*1000</f>
        <v>21.459350163992369</v>
      </c>
      <c r="AE15" s="54">
        <f>(Sheet4!AE15/Sheet4!$AC15)*1000</f>
        <v>8.9663022969327439</v>
      </c>
      <c r="AF15" s="54">
        <f>(Sheet4!AF15/Sheet4!$AC15)*1000</f>
        <v>59.286750144240514</v>
      </c>
      <c r="AG15" s="54">
        <f>(Sheet4!AG15/Sheet4!$AC15)*1000</f>
        <v>63.910243415615398</v>
      </c>
      <c r="AH15" s="12"/>
      <c r="AI15" s="54">
        <f>(Sheet4!AI15/Sheet4!$AH15)*1000</f>
        <v>19.654309017722916</v>
      </c>
      <c r="AJ15" s="54">
        <f>(Sheet4!AJ15/Sheet4!$AH15)*1000</f>
        <v>9.0406727126917517</v>
      </c>
      <c r="AK15" s="54">
        <f>(Sheet4!AK15/Sheet4!$AH15)*1000</f>
        <v>64.537922605033998</v>
      </c>
      <c r="AL15" s="54">
        <f>(Sheet4!AL15/Sheet4!$AH15)*1000</f>
        <v>74.483694040530892</v>
      </c>
      <c r="AM15" s="12"/>
      <c r="AN15" s="54">
        <f>(Sheet4!AN15/Sheet4!$AM15)*1000</f>
        <v>18.067526903656859</v>
      </c>
      <c r="AO15" s="54">
        <f>(Sheet4!AO15/Sheet4!$AM15)*1000</f>
        <v>7.303514051104198</v>
      </c>
      <c r="AP15" s="54">
        <f>(Sheet4!AP15/Sheet4!$AM15)*1000</f>
        <v>64.680981282195134</v>
      </c>
      <c r="AQ15" s="54">
        <f>(Sheet4!AQ15/Sheet4!$AM15)*1000</f>
        <v>71.617279543020359</v>
      </c>
      <c r="AR15" s="12"/>
      <c r="AS15" s="54">
        <f>(Sheet4!AS15/Sheet4!$AR15)*1000</f>
        <v>18.36213494868252</v>
      </c>
      <c r="AT15" s="54">
        <f>(Sheet4!AT15/Sheet4!$AR15)*1000</f>
        <v>9.5789263620035925</v>
      </c>
      <c r="AU15" s="54">
        <f>(Sheet4!AU15/Sheet4!$AR15)*1000</f>
        <v>67.151001972874866</v>
      </c>
      <c r="AV15" s="54">
        <f>(Sheet4!AV15/Sheet4!$AR15)*1000</f>
        <v>73.019104804872327</v>
      </c>
      <c r="AW15" s="12"/>
      <c r="AX15" s="54">
        <f>(Sheet4!AX15/Sheet4!$AW15)*1000</f>
        <v>18.533509437177795</v>
      </c>
      <c r="AY15" s="54">
        <f>(Sheet4!AY15/Sheet4!$AW15)*1000</f>
        <v>9.3632442538602092</v>
      </c>
      <c r="AZ15" s="54">
        <f>(Sheet4!AZ15/Sheet4!$AW15)*1000</f>
        <v>57.602999446125004</v>
      </c>
      <c r="BA15" s="54">
        <f>(Sheet4!BA15/Sheet4!$AW15)*1000</f>
        <v>64.3497482500307</v>
      </c>
      <c r="BC15" s="54" t="e">
        <f>(Sheet4!BC15/Sheet4!$BB15)*1000</f>
        <v>#DIV/0!</v>
      </c>
      <c r="BD15" s="54" t="e">
        <f>(Sheet4!BD15/Sheet4!$BB15)*1000</f>
        <v>#REF!</v>
      </c>
      <c r="BE15" s="54" t="e">
        <f>(Sheet4!BE15/Sheet4!$BB15)*1000</f>
        <v>#REF!</v>
      </c>
      <c r="BF15" s="54" t="e">
        <f>(Sheet4!BF15/Sheet4!$BB15)*1000</f>
        <v>#REF!</v>
      </c>
      <c r="BH15" s="54" t="e">
        <f>(Sheet4!BH14/Sheet4!$BG14)*1000</f>
        <v>#REF!</v>
      </c>
      <c r="BI15" s="54" t="e">
        <f>(Sheet4!BI14/Sheet4!$BG14)*1000</f>
        <v>#REF!</v>
      </c>
      <c r="BJ15" s="54" t="e">
        <f>(Sheet4!BJ14/Sheet4!$BG14)*1000</f>
        <v>#REF!</v>
      </c>
      <c r="BK15" s="54" t="e">
        <f>(Sheet4!BK14/Sheet4!$BG14)*1000</f>
        <v>#REF!</v>
      </c>
      <c r="BM15" s="54" t="e">
        <f>(Sheet4!BM14/Sheet4!$BL14)*1000</f>
        <v>#REF!</v>
      </c>
      <c r="BN15" s="54" t="e">
        <f>(Sheet4!BN14/Sheet4!$BL14)*1000</f>
        <v>#REF!</v>
      </c>
      <c r="BO15" s="54" t="e">
        <f>(Sheet4!BO14/Sheet4!$BL14)*1000</f>
        <v>#REF!</v>
      </c>
      <c r="BP15" s="54" t="e">
        <f>(Sheet4!BP14/Sheet4!$BL14)*1000</f>
        <v>#REF!</v>
      </c>
      <c r="BR15" s="54" t="e">
        <f>(Sheet4!BR14/Sheet4!$BQ14)*1000</f>
        <v>#REF!</v>
      </c>
      <c r="BS15" s="54" t="e">
        <f>(Sheet4!BS14/Sheet4!$BQ14)*1000</f>
        <v>#REF!</v>
      </c>
      <c r="BT15" s="54" t="e">
        <f>(Sheet4!BT14/Sheet4!$BQ14)*1000</f>
        <v>#REF!</v>
      </c>
      <c r="BU15" s="54" t="e">
        <f>(Sheet4!BU14/Sheet4!$BQ14)*1000</f>
        <v>#REF!</v>
      </c>
    </row>
    <row r="16" spans="1:73" x14ac:dyDescent="0.3">
      <c r="A16" t="s">
        <v>131</v>
      </c>
      <c r="B16" t="str">
        <f>VLOOKUP(A16,classifications!A$3:C$336,3,FALSE)</f>
        <v>Predominantly Urban</v>
      </c>
      <c r="D16" s="12"/>
      <c r="E16" s="54">
        <f>(Sheet4!E16/Sheet4!$D16)*1000</f>
        <v>3.1785737390291766</v>
      </c>
      <c r="F16" s="54">
        <f>(Sheet4!F16/Sheet4!$D16)*1000</f>
        <v>1.3758005736096435</v>
      </c>
      <c r="G16" s="54">
        <f>(Sheet4!G16/Sheet4!$D16)*1000</f>
        <v>27.123541716084791</v>
      </c>
      <c r="H16" s="54">
        <f>(Sheet4!H16/Sheet4!$D16)*1000</f>
        <v>24.613460418778168</v>
      </c>
      <c r="I16" s="12"/>
      <c r="J16" s="54">
        <f>(Sheet4!J16/Sheet4!$I16)*1000</f>
        <v>2.536768165912338</v>
      </c>
      <c r="K16" s="54">
        <f>(Sheet4!K16/Sheet4!$I16)*1000</f>
        <v>1.2149108922750491</v>
      </c>
      <c r="L16" s="54">
        <f>(Sheet4!L16/Sheet4!$I16)*1000</f>
        <v>29.029525756966486</v>
      </c>
      <c r="M16" s="54">
        <f>(Sheet4!M16/Sheet4!$I16)*1000</f>
        <v>25.41046021166828</v>
      </c>
      <c r="N16" s="12"/>
      <c r="O16" s="54">
        <f>(Sheet4!O16/Sheet4!$N16)*1000</f>
        <v>2.7140379371615406</v>
      </c>
      <c r="P16" s="54">
        <f>(Sheet4!P16/Sheet4!$N16)*1000</f>
        <v>1.4079071799025491</v>
      </c>
      <c r="Q16" s="54">
        <f>(Sheet4!Q16/Sheet4!$N16)*1000</f>
        <v>30.253041630797544</v>
      </c>
      <c r="R16" s="54">
        <f>(Sheet4!R16/Sheet4!$N16)*1000</f>
        <v>25.333847869692253</v>
      </c>
      <c r="S16" s="12"/>
      <c r="T16" s="54">
        <f>(Sheet4!T16/Sheet4!$S16)*1000</f>
        <v>4.4753352299229734</v>
      </c>
      <c r="U16" s="54">
        <f>(Sheet4!U16/Sheet4!$S16)*1000</f>
        <v>1.5590134932407731</v>
      </c>
      <c r="V16" s="54">
        <f>(Sheet4!V16/Sheet4!$S16)*1000</f>
        <v>30.121317303368897</v>
      </c>
      <c r="W16" s="54">
        <f>(Sheet4!W16/Sheet4!$S16)*1000</f>
        <v>26.276310979068878</v>
      </c>
      <c r="X16" s="12"/>
      <c r="Y16" s="54">
        <f>(Sheet4!Y16/Sheet4!$X16)*1000</f>
        <v>5.7451376873527753</v>
      </c>
      <c r="Z16" s="54">
        <f>(Sheet4!Z16/Sheet4!$X16)*1000</f>
        <v>1.1590335827896021</v>
      </c>
      <c r="AA16" s="54">
        <f>(Sheet4!AA16/Sheet4!$X16)*1000</f>
        <v>28.337954180650808</v>
      </c>
      <c r="AB16" s="54">
        <f>(Sheet4!AB16/Sheet4!$X16)*1000</f>
        <v>26.686956703008065</v>
      </c>
      <c r="AC16" s="12"/>
      <c r="AD16" s="54">
        <f>(Sheet4!AD16/Sheet4!$AC16)*1000</f>
        <v>5.4497264799646059</v>
      </c>
      <c r="AE16" s="54">
        <f>(Sheet4!AE16/Sheet4!$AC16)*1000</f>
        <v>1.4926792558931885</v>
      </c>
      <c r="AF16" s="54">
        <f>(Sheet4!AF16/Sheet4!$AC16)*1000</f>
        <v>28.675154126369151</v>
      </c>
      <c r="AG16" s="54">
        <f>(Sheet4!AG16/Sheet4!$AC16)*1000</f>
        <v>25.975099959891999</v>
      </c>
      <c r="AH16" s="12"/>
      <c r="AI16" s="54">
        <f>(Sheet4!AI16/Sheet4!$AH16)*1000</f>
        <v>4.9929933714417212</v>
      </c>
      <c r="AJ16" s="54">
        <f>(Sheet4!AJ16/Sheet4!$AH16)*1000</f>
        <v>1.8410378851077296</v>
      </c>
      <c r="AK16" s="54">
        <f>(Sheet4!AK16/Sheet4!$AH16)*1000</f>
        <v>31.609962973769321</v>
      </c>
      <c r="AL16" s="54">
        <f>(Sheet4!AL16/Sheet4!$AH16)*1000</f>
        <v>30.315483210802949</v>
      </c>
      <c r="AM16" s="12"/>
      <c r="AN16" s="54">
        <f>(Sheet4!AN16/Sheet4!$AM16)*1000</f>
        <v>4.4045856630736671</v>
      </c>
      <c r="AO16" s="54">
        <f>(Sheet4!AO16/Sheet4!$AM16)*1000</f>
        <v>1.8230090661054899</v>
      </c>
      <c r="AP16" s="54">
        <f>(Sheet4!AP16/Sheet4!$AM16)*1000</f>
        <v>33.413676238483845</v>
      </c>
      <c r="AQ16" s="54">
        <f>(Sheet4!AQ16/Sheet4!$AM16)*1000</f>
        <v>29.041717135877391</v>
      </c>
      <c r="AR16" s="12"/>
      <c r="AS16" s="54">
        <f>(Sheet4!AS16/Sheet4!$AR16)*1000</f>
        <v>4.2452180535189132</v>
      </c>
      <c r="AT16" s="54">
        <f>(Sheet4!AT16/Sheet4!$AR16)*1000</f>
        <v>2.4021128871533541</v>
      </c>
      <c r="AU16" s="54">
        <f>(Sheet4!AU16/Sheet4!$AR16)*1000</f>
        <v>35.529396514708388</v>
      </c>
      <c r="AV16" s="54">
        <f>(Sheet4!AV16/Sheet4!$AR16)*1000</f>
        <v>30.814287913280889</v>
      </c>
      <c r="AW16" s="12"/>
      <c r="AX16" s="54">
        <f>(Sheet4!AX16/Sheet4!$AW16)*1000</f>
        <v>3.6803979505867273</v>
      </c>
      <c r="AY16" s="54">
        <f>(Sheet4!AY16/Sheet4!$AW16)*1000</f>
        <v>1.7333747193343843</v>
      </c>
      <c r="AZ16" s="54">
        <f>(Sheet4!AZ16/Sheet4!$AW16)*1000</f>
        <v>30.160720116418283</v>
      </c>
      <c r="BA16" s="54">
        <f>(Sheet4!BA16/Sheet4!$AW16)*1000</f>
        <v>26.762499445723201</v>
      </c>
      <c r="BC16" s="54" t="e">
        <f>(Sheet4!BC16/Sheet4!$BB16)*1000</f>
        <v>#DIV/0!</v>
      </c>
      <c r="BD16" s="54" t="e">
        <f>(Sheet4!BD16/Sheet4!$BB16)*1000</f>
        <v>#REF!</v>
      </c>
      <c r="BE16" s="54" t="e">
        <f>(Sheet4!BE16/Sheet4!$BB16)*1000</f>
        <v>#REF!</v>
      </c>
      <c r="BF16" s="54" t="e">
        <f>(Sheet4!BF16/Sheet4!$BB16)*1000</f>
        <v>#REF!</v>
      </c>
      <c r="BH16" s="54" t="e">
        <f>(Sheet4!BH15/Sheet4!$BG15)*1000</f>
        <v>#REF!</v>
      </c>
      <c r="BI16" s="54" t="e">
        <f>(Sheet4!BI15/Sheet4!$BG15)*1000</f>
        <v>#REF!</v>
      </c>
      <c r="BJ16" s="54" t="e">
        <f>(Sheet4!BJ15/Sheet4!$BG15)*1000</f>
        <v>#REF!</v>
      </c>
      <c r="BK16" s="54" t="e">
        <f>(Sheet4!BK15/Sheet4!$BG15)*1000</f>
        <v>#REF!</v>
      </c>
      <c r="BM16" s="54" t="e">
        <f>(Sheet4!BM15/Sheet4!$BL15)*1000</f>
        <v>#REF!</v>
      </c>
      <c r="BN16" s="54" t="e">
        <f>(Sheet4!BN15/Sheet4!$BL15)*1000</f>
        <v>#REF!</v>
      </c>
      <c r="BO16" s="54" t="e">
        <f>(Sheet4!BO15/Sheet4!$BL15)*1000</f>
        <v>#REF!</v>
      </c>
      <c r="BP16" s="54" t="e">
        <f>(Sheet4!BP15/Sheet4!$BL15)*1000</f>
        <v>#REF!</v>
      </c>
      <c r="BR16" s="54" t="e">
        <f>(Sheet4!BR15/Sheet4!$BQ15)*1000</f>
        <v>#REF!</v>
      </c>
      <c r="BS16" s="54" t="e">
        <f>(Sheet4!BS15/Sheet4!$BQ15)*1000</f>
        <v>#REF!</v>
      </c>
      <c r="BT16" s="54" t="e">
        <f>(Sheet4!BT15/Sheet4!$BQ15)*1000</f>
        <v>#REF!</v>
      </c>
      <c r="BU16" s="54" t="e">
        <f>(Sheet4!BU15/Sheet4!$BQ15)*1000</f>
        <v>#REF!</v>
      </c>
    </row>
    <row r="17" spans="1:73" x14ac:dyDescent="0.3">
      <c r="A17" t="s">
        <v>133</v>
      </c>
      <c r="B17" t="str">
        <f>VLOOKUP(A17,classifications!A$3:C$336,3,FALSE)</f>
        <v>Urban with Significant Rural</v>
      </c>
      <c r="D17" s="12"/>
      <c r="E17" s="54">
        <f>(Sheet4!E17/Sheet4!$D17)*1000</f>
        <v>2.7224281742354033</v>
      </c>
      <c r="F17" s="54">
        <f>(Sheet4!F17/Sheet4!$D17)*1000</f>
        <v>1.8680491195551436</v>
      </c>
      <c r="G17" s="54">
        <f>(Sheet4!G17/Sheet4!$D17)*1000</f>
        <v>21.793906394810008</v>
      </c>
      <c r="H17" s="54">
        <f>(Sheet4!H17/Sheet4!$D17)*1000</f>
        <v>24.921802594995366</v>
      </c>
      <c r="I17" s="12"/>
      <c r="J17" s="54">
        <f>(Sheet4!J17/Sheet4!$I17)*1000</f>
        <v>1.3144250850725125</v>
      </c>
      <c r="K17" s="54">
        <f>(Sheet4!K17/Sheet4!$I17)*1000</f>
        <v>1.3874487009098744</v>
      </c>
      <c r="L17" s="54">
        <f>(Sheet4!L17/Sheet4!$I17)*1000</f>
        <v>19.526514874910546</v>
      </c>
      <c r="M17" s="54">
        <f>(Sheet4!M17/Sheet4!$I17)*1000</f>
        <v>29.165632165442304</v>
      </c>
      <c r="N17" s="12"/>
      <c r="O17" s="54">
        <f>(Sheet4!O17/Sheet4!$N17)*1000</f>
        <v>1.3247762600094206</v>
      </c>
      <c r="P17" s="54">
        <f>(Sheet4!P17/Sheet4!$N17)*1000</f>
        <v>1.1628591615638249</v>
      </c>
      <c r="Q17" s="54">
        <f>(Sheet4!Q17/Sheet4!$N17)*1000</f>
        <v>21.343617522374</v>
      </c>
      <c r="R17" s="54">
        <f>(Sheet4!R17/Sheet4!$N17)*1000</f>
        <v>28.453250117757889</v>
      </c>
      <c r="S17" s="12"/>
      <c r="T17" s="54">
        <f>(Sheet4!T17/Sheet4!$S17)*1000</f>
        <v>1.6379170417152384</v>
      </c>
      <c r="U17" s="54">
        <f>(Sheet4!U17/Sheet4!$S17)*1000</f>
        <v>1.3870648821732652</v>
      </c>
      <c r="V17" s="54">
        <f>(Sheet4!V17/Sheet4!$S17)*1000</f>
        <v>23.594859006330328</v>
      </c>
      <c r="W17" s="54">
        <f>(Sheet4!W17/Sheet4!$S17)*1000</f>
        <v>26.619840930218832</v>
      </c>
      <c r="X17" s="12"/>
      <c r="Y17" s="54">
        <f>(Sheet4!Y17/Sheet4!$X17)*1000</f>
        <v>1.7436018677226786</v>
      </c>
      <c r="Z17" s="54">
        <f>(Sheet4!Z17/Sheet4!$X17)*1000</f>
        <v>0.91612979490513624</v>
      </c>
      <c r="AA17" s="54">
        <f>(Sheet4!AA17/Sheet4!$X17)*1000</f>
        <v>25.26745079496424</v>
      </c>
      <c r="AB17" s="54">
        <f>(Sheet4!AB17/Sheet4!$X17)*1000</f>
        <v>27.675985578343873</v>
      </c>
      <c r="AC17" s="12"/>
      <c r="AD17" s="54">
        <f>(Sheet4!AD17/Sheet4!$AC17)*1000</f>
        <v>1.8657821477225613</v>
      </c>
      <c r="AE17" s="54">
        <f>(Sheet4!AE17/Sheet4!$AC17)*1000</f>
        <v>1.0661612272700349</v>
      </c>
      <c r="AF17" s="54">
        <f>(Sheet4!AF17/Sheet4!$AC17)*1000</f>
        <v>24.269975715216489</v>
      </c>
      <c r="AG17" s="54">
        <f>(Sheet4!AG17/Sheet4!$AC17)*1000</f>
        <v>26.565183912811705</v>
      </c>
      <c r="AH17" s="12"/>
      <c r="AI17" s="54">
        <f>(Sheet4!AI17/Sheet4!$AH17)*1000</f>
        <v>1.5797552869640381</v>
      </c>
      <c r="AJ17" s="54">
        <f>(Sheet4!AJ17/Sheet4!$AH17)*1000</f>
        <v>1.2071714928687463</v>
      </c>
      <c r="AK17" s="54">
        <f>(Sheet4!AK17/Sheet4!$AH17)*1000</f>
        <v>24.605433762053085</v>
      </c>
      <c r="AL17" s="54">
        <f>(Sheet4!AL17/Sheet4!$AH17)*1000</f>
        <v>30.879744854617805</v>
      </c>
      <c r="AM17" s="12"/>
      <c r="AN17" s="54">
        <f>(Sheet4!AN17/Sheet4!$AM17)*1000</f>
        <v>2.0257086256460668</v>
      </c>
      <c r="AO17" s="54">
        <f>(Sheet4!AO17/Sheet4!$AM17)*1000</f>
        <v>1.0724339782832117</v>
      </c>
      <c r="AP17" s="54">
        <f>(Sheet4!AP17/Sheet4!$AM17)*1000</f>
        <v>26.110788387923204</v>
      </c>
      <c r="AQ17" s="54">
        <f>(Sheet4!AQ17/Sheet4!$AM17)*1000</f>
        <v>26.080998555193112</v>
      </c>
      <c r="AR17" s="12"/>
      <c r="AS17" s="54">
        <f>(Sheet4!AS17/Sheet4!$AR17)*1000</f>
        <v>1.6107622783337558</v>
      </c>
      <c r="AT17" s="54">
        <f>(Sheet4!AT17/Sheet4!$AR17)*1000</f>
        <v>0.74572327700636842</v>
      </c>
      <c r="AU17" s="54">
        <f>(Sheet4!AU17/Sheet4!$AR17)*1000</f>
        <v>25.220361228355383</v>
      </c>
      <c r="AV17" s="54">
        <f>(Sheet4!AV17/Sheet4!$AR17)*1000</f>
        <v>27.740905904636907</v>
      </c>
      <c r="AW17" s="12"/>
      <c r="AX17" s="54">
        <f>(Sheet4!AX17/Sheet4!$AW17)*1000</f>
        <v>1.3937595539969427</v>
      </c>
      <c r="AY17" s="54">
        <f>(Sheet4!AY17/Sheet4!$AW17)*1000</f>
        <v>1.243892935287594</v>
      </c>
      <c r="AZ17" s="54">
        <f>(Sheet4!AZ17/Sheet4!$AW17)*1000</f>
        <v>23.259299223690913</v>
      </c>
      <c r="BA17" s="54">
        <f>(Sheet4!BA17/Sheet4!$AW17)*1000</f>
        <v>24.623085453945986</v>
      </c>
      <c r="BC17" s="54" t="e">
        <f>(Sheet4!BC17/Sheet4!$BB17)*1000</f>
        <v>#DIV/0!</v>
      </c>
      <c r="BD17" s="54" t="e">
        <f>(Sheet4!BD17/Sheet4!$BB17)*1000</f>
        <v>#REF!</v>
      </c>
      <c r="BE17" s="54" t="e">
        <f>(Sheet4!BE17/Sheet4!$BB17)*1000</f>
        <v>#REF!</v>
      </c>
      <c r="BF17" s="54" t="e">
        <f>(Sheet4!BF17/Sheet4!$BB17)*1000</f>
        <v>#REF!</v>
      </c>
      <c r="BH17" s="54" t="e">
        <f>(Sheet4!BH16/Sheet4!$BG16)*1000</f>
        <v>#REF!</v>
      </c>
      <c r="BI17" s="54" t="e">
        <f>(Sheet4!BI16/Sheet4!$BG16)*1000</f>
        <v>#REF!</v>
      </c>
      <c r="BJ17" s="54" t="e">
        <f>(Sheet4!BJ16/Sheet4!$BG16)*1000</f>
        <v>#REF!</v>
      </c>
      <c r="BK17" s="54" t="e">
        <f>(Sheet4!BK16/Sheet4!$BG16)*1000</f>
        <v>#REF!</v>
      </c>
      <c r="BM17" s="54" t="e">
        <f>(Sheet4!BM16/Sheet4!$BL16)*1000</f>
        <v>#REF!</v>
      </c>
      <c r="BN17" s="54" t="e">
        <f>(Sheet4!BN16/Sheet4!$BL16)*1000</f>
        <v>#REF!</v>
      </c>
      <c r="BO17" s="54" t="e">
        <f>(Sheet4!BO16/Sheet4!$BL16)*1000</f>
        <v>#REF!</v>
      </c>
      <c r="BP17" s="54" t="e">
        <f>(Sheet4!BP16/Sheet4!$BL16)*1000</f>
        <v>#REF!</v>
      </c>
      <c r="BR17" s="54" t="e">
        <f>(Sheet4!BR16/Sheet4!$BQ16)*1000</f>
        <v>#REF!</v>
      </c>
      <c r="BS17" s="54" t="e">
        <f>(Sheet4!BS16/Sheet4!$BQ16)*1000</f>
        <v>#REF!</v>
      </c>
      <c r="BT17" s="54" t="e">
        <f>(Sheet4!BT16/Sheet4!$BQ16)*1000</f>
        <v>#REF!</v>
      </c>
      <c r="BU17" s="54" t="e">
        <f>(Sheet4!BU16/Sheet4!$BQ16)*1000</f>
        <v>#REF!</v>
      </c>
    </row>
    <row r="18" spans="1:73" x14ac:dyDescent="0.3">
      <c r="A18" t="s">
        <v>135</v>
      </c>
      <c r="B18" t="str">
        <f>VLOOKUP(A18,classifications!A$3:C$336,3,FALSE)</f>
        <v>Predominantly Urban</v>
      </c>
      <c r="D18" s="12"/>
      <c r="E18" s="54">
        <f>(Sheet4!E18/Sheet4!$D18)*1000</f>
        <v>3.1148018814546412</v>
      </c>
      <c r="F18" s="54">
        <f>(Sheet4!F18/Sheet4!$D18)*1000</f>
        <v>2.6918746535140112</v>
      </c>
      <c r="G18" s="54">
        <f>(Sheet4!G18/Sheet4!$D18)*1000</f>
        <v>39.355093129718639</v>
      </c>
      <c r="H18" s="54">
        <f>(Sheet4!H18/Sheet4!$D18)*1000</f>
        <v>38.686410890947641</v>
      </c>
      <c r="I18" s="12"/>
      <c r="J18" s="54">
        <f>(Sheet4!J18/Sheet4!$I18)*1000</f>
        <v>2.2261496108486556</v>
      </c>
      <c r="K18" s="54">
        <f>(Sheet4!K18/Sheet4!$I18)*1000</f>
        <v>1.6313768140570302</v>
      </c>
      <c r="L18" s="54">
        <f>(Sheet4!L18/Sheet4!$I18)*1000</f>
        <v>41.888998402610206</v>
      </c>
      <c r="M18" s="54">
        <f>(Sheet4!M18/Sheet4!$I18)*1000</f>
        <v>38.892476407345725</v>
      </c>
      <c r="N18" s="12"/>
      <c r="O18" s="54">
        <f>(Sheet4!O18/Sheet4!$N18)*1000</f>
        <v>2.2465237705744605</v>
      </c>
      <c r="P18" s="54">
        <f>(Sheet4!P18/Sheet4!$N18)*1000</f>
        <v>1.5854519378368384</v>
      </c>
      <c r="Q18" s="54">
        <f>(Sheet4!Q18/Sheet4!$N18)*1000</f>
        <v>42.583110174903915</v>
      </c>
      <c r="R18" s="54">
        <f>(Sheet4!R18/Sheet4!$N18)*1000</f>
        <v>37.451400015686445</v>
      </c>
      <c r="S18" s="12"/>
      <c r="T18" s="54">
        <f>(Sheet4!T18/Sheet4!$S18)*1000</f>
        <v>3.2710487281099869</v>
      </c>
      <c r="U18" s="54">
        <f>(Sheet4!U18/Sheet4!$S18)*1000</f>
        <v>1.1235581925656977</v>
      </c>
      <c r="V18" s="54">
        <f>(Sheet4!V18/Sheet4!$S18)*1000</f>
        <v>45.163718479488139</v>
      </c>
      <c r="W18" s="54">
        <f>(Sheet4!W18/Sheet4!$S18)*1000</f>
        <v>40.547720781952222</v>
      </c>
      <c r="X18" s="12"/>
      <c r="Y18" s="54">
        <f>(Sheet4!Y18/Sheet4!$X18)*1000</f>
        <v>3.6053662799325097</v>
      </c>
      <c r="Z18" s="54">
        <f>(Sheet4!Z18/Sheet4!$X18)*1000</f>
        <v>1.1541568883930291</v>
      </c>
      <c r="AA18" s="54">
        <f>(Sheet4!AA18/Sheet4!$X18)*1000</f>
        <v>43.797505921924035</v>
      </c>
      <c r="AB18" s="54">
        <f>(Sheet4!AB18/Sheet4!$X18)*1000</f>
        <v>43.693082203450381</v>
      </c>
      <c r="AC18" s="12"/>
      <c r="AD18" s="54">
        <f>(Sheet4!AD18/Sheet4!$AC18)*1000</f>
        <v>4.032258064516129</v>
      </c>
      <c r="AE18" s="54">
        <f>(Sheet4!AE18/Sheet4!$AC18)*1000</f>
        <v>1.7304427321405251</v>
      </c>
      <c r="AF18" s="54">
        <f>(Sheet4!AF18/Sheet4!$AC18)*1000</f>
        <v>44.844586652736055</v>
      </c>
      <c r="AG18" s="54">
        <f>(Sheet4!AG18/Sheet4!$AC18)*1000</f>
        <v>42.880153236689743</v>
      </c>
      <c r="AH18" s="12"/>
      <c r="AI18" s="54">
        <f>(Sheet4!AI18/Sheet4!$AH18)*1000</f>
        <v>3.4583882176291065</v>
      </c>
      <c r="AJ18" s="54">
        <f>(Sheet4!AJ18/Sheet4!$AH18)*1000</f>
        <v>1.8105041766271501</v>
      </c>
      <c r="AK18" s="54">
        <f>(Sheet4!AK18/Sheet4!$AH18)*1000</f>
        <v>47.604334368681528</v>
      </c>
      <c r="AL18" s="54">
        <f>(Sheet4!AL18/Sheet4!$AH18)*1000</f>
        <v>49.940643650496803</v>
      </c>
      <c r="AM18" s="12"/>
      <c r="AN18" s="54">
        <f>(Sheet4!AN18/Sheet4!$AM18)*1000</f>
        <v>3.8200385232053886</v>
      </c>
      <c r="AO18" s="54">
        <f>(Sheet4!AO18/Sheet4!$AM18)*1000</f>
        <v>1.8992585897063412</v>
      </c>
      <c r="AP18" s="54">
        <f>(Sheet4!AP18/Sheet4!$AM18)*1000</f>
        <v>50.058645661835129</v>
      </c>
      <c r="AQ18" s="54">
        <f>(Sheet4!AQ18/Sheet4!$AM18)*1000</f>
        <v>48.64361730746468</v>
      </c>
      <c r="AR18" s="12"/>
      <c r="AS18" s="54">
        <f>(Sheet4!AS18/Sheet4!$AR18)*1000</f>
        <v>3.4829245882723732</v>
      </c>
      <c r="AT18" s="54">
        <f>(Sheet4!AT18/Sheet4!$AR18)*1000</f>
        <v>2.0940282800655985</v>
      </c>
      <c r="AU18" s="54">
        <f>(Sheet4!AU18/Sheet4!$AR18)*1000</f>
        <v>51.586814032126242</v>
      </c>
      <c r="AV18" s="54">
        <f>(Sheet4!AV18/Sheet4!$AR18)*1000</f>
        <v>51.276983317218573</v>
      </c>
      <c r="AW18" s="12"/>
      <c r="AX18" s="54">
        <f>(Sheet4!AX18/Sheet4!$AW18)*1000</f>
        <v>3.1137034943857365</v>
      </c>
      <c r="AY18" s="54">
        <f>(Sheet4!AY18/Sheet4!$AW18)*1000</f>
        <v>2.1966538350803484</v>
      </c>
      <c r="AZ18" s="54">
        <f>(Sheet4!AZ18/Sheet4!$AW18)*1000</f>
        <v>42.456200215400038</v>
      </c>
      <c r="BA18" s="54">
        <f>(Sheet4!BA18/Sheet4!$AW18)*1000</f>
        <v>44.780814468057876</v>
      </c>
      <c r="BC18" s="54" t="e">
        <f>(Sheet4!BC18/Sheet4!$BB18)*1000</f>
        <v>#DIV/0!</v>
      </c>
      <c r="BD18" s="54" t="e">
        <f>(Sheet4!BD18/Sheet4!$BB18)*1000</f>
        <v>#REF!</v>
      </c>
      <c r="BE18" s="54" t="e">
        <f>(Sheet4!BE18/Sheet4!$BB18)*1000</f>
        <v>#REF!</v>
      </c>
      <c r="BF18" s="54" t="e">
        <f>(Sheet4!BF18/Sheet4!$BB18)*1000</f>
        <v>#REF!</v>
      </c>
      <c r="BH18" s="54" t="e">
        <f>(Sheet4!BH17/Sheet4!$BG17)*1000</f>
        <v>#REF!</v>
      </c>
      <c r="BI18" s="54" t="e">
        <f>(Sheet4!BI17/Sheet4!$BG17)*1000</f>
        <v>#REF!</v>
      </c>
      <c r="BJ18" s="54" t="e">
        <f>(Sheet4!BJ17/Sheet4!$BG17)*1000</f>
        <v>#REF!</v>
      </c>
      <c r="BK18" s="54" t="e">
        <f>(Sheet4!BK17/Sheet4!$BG17)*1000</f>
        <v>#REF!</v>
      </c>
      <c r="BM18" s="54" t="e">
        <f>(Sheet4!BM17/Sheet4!$BL17)*1000</f>
        <v>#REF!</v>
      </c>
      <c r="BN18" s="54" t="e">
        <f>(Sheet4!BN17/Sheet4!$BL17)*1000</f>
        <v>#REF!</v>
      </c>
      <c r="BO18" s="54" t="e">
        <f>(Sheet4!BO17/Sheet4!$BL17)*1000</f>
        <v>#REF!</v>
      </c>
      <c r="BP18" s="54" t="e">
        <f>(Sheet4!BP17/Sheet4!$BL17)*1000</f>
        <v>#REF!</v>
      </c>
      <c r="BR18" s="54" t="e">
        <f>(Sheet4!BR17/Sheet4!$BQ17)*1000</f>
        <v>#REF!</v>
      </c>
      <c r="BS18" s="54" t="e">
        <f>(Sheet4!BS17/Sheet4!$BQ17)*1000</f>
        <v>#REF!</v>
      </c>
      <c r="BT18" s="54" t="e">
        <f>(Sheet4!BT17/Sheet4!$BQ17)*1000</f>
        <v>#REF!</v>
      </c>
      <c r="BU18" s="54" t="e">
        <f>(Sheet4!BU17/Sheet4!$BQ17)*1000</f>
        <v>#REF!</v>
      </c>
    </row>
    <row r="19" spans="1:73" x14ac:dyDescent="0.3">
      <c r="A19" t="s">
        <v>137</v>
      </c>
      <c r="B19" t="str">
        <f>VLOOKUP(A19,classifications!A$3:C$336,3,FALSE)</f>
        <v>Urban with Significant Rural</v>
      </c>
      <c r="D19" s="12"/>
      <c r="E19" s="54">
        <f>(Sheet4!E19/Sheet4!$D19)*1000</f>
        <v>5.1972708395134974</v>
      </c>
      <c r="F19" s="54">
        <f>(Sheet4!F19/Sheet4!$D19)*1000</f>
        <v>4.5031148027291605</v>
      </c>
      <c r="G19" s="54">
        <f>(Sheet4!G19/Sheet4!$D19)*1000</f>
        <v>46.004153070305549</v>
      </c>
      <c r="H19" s="54">
        <f>(Sheet4!H19/Sheet4!$D19)*1000</f>
        <v>40.498368436665679</v>
      </c>
      <c r="I19" s="12"/>
      <c r="J19" s="54">
        <f>(Sheet4!J19/Sheet4!$I19)*1000</f>
        <v>4.7395586176189717</v>
      </c>
      <c r="K19" s="54">
        <f>(Sheet4!K19/Sheet4!$I19)*1000</f>
        <v>3.9252215992641672</v>
      </c>
      <c r="L19" s="54">
        <f>(Sheet4!L19/Sheet4!$I19)*1000</f>
        <v>46.464078363827028</v>
      </c>
      <c r="M19" s="54">
        <f>(Sheet4!M19/Sheet4!$I19)*1000</f>
        <v>41.636641650702146</v>
      </c>
      <c r="N19" s="12"/>
      <c r="O19" s="54">
        <f>(Sheet4!O19/Sheet4!$N19)*1000</f>
        <v>4.3533856437082239</v>
      </c>
      <c r="P19" s="54">
        <f>(Sheet4!P19/Sheet4!$N19)*1000</f>
        <v>4.3475733798314442</v>
      </c>
      <c r="Q19" s="54">
        <f>(Sheet4!Q19/Sheet4!$N19)*1000</f>
        <v>42.441150828247601</v>
      </c>
      <c r="R19" s="54">
        <f>(Sheet4!R19/Sheet4!$N19)*1000</f>
        <v>41.255448997384484</v>
      </c>
      <c r="S19" s="12"/>
      <c r="T19" s="54">
        <f>(Sheet4!T19/Sheet4!$S19)*1000</f>
        <v>5.3698939864108803</v>
      </c>
      <c r="U19" s="54">
        <f>(Sheet4!U19/Sheet4!$S19)*1000</f>
        <v>2.8204921153114073</v>
      </c>
      <c r="V19" s="54">
        <f>(Sheet4!V19/Sheet4!$S19)*1000</f>
        <v>43.910851684797024</v>
      </c>
      <c r="W19" s="54">
        <f>(Sheet4!W19/Sheet4!$S19)*1000</f>
        <v>43.962762582624848</v>
      </c>
      <c r="X19" s="12"/>
      <c r="Y19" s="54">
        <f>(Sheet4!Y19/Sheet4!$X19)*1000</f>
        <v>5.4778019960995756</v>
      </c>
      <c r="Z19" s="54">
        <f>(Sheet4!Z19/Sheet4!$X19)*1000</f>
        <v>3.4128714007112535</v>
      </c>
      <c r="AA19" s="54">
        <f>(Sheet4!AA19/Sheet4!$X19)*1000</f>
        <v>43.002179648961793</v>
      </c>
      <c r="AB19" s="54">
        <f>(Sheet4!AB19/Sheet4!$X19)*1000</f>
        <v>43.610186990937251</v>
      </c>
      <c r="AC19" s="12"/>
      <c r="AD19" s="54">
        <f>(Sheet4!AD19/Sheet4!$AC19)*1000</f>
        <v>5.6270188214077823</v>
      </c>
      <c r="AE19" s="54">
        <f>(Sheet4!AE19/Sheet4!$AC19)*1000</f>
        <v>3.0760275301610491</v>
      </c>
      <c r="AF19" s="54">
        <f>(Sheet4!AF19/Sheet4!$AC19)*1000</f>
        <v>39.657356784952007</v>
      </c>
      <c r="AG19" s="54">
        <f>(Sheet4!AG19/Sheet4!$AC19)*1000</f>
        <v>42.590711424103731</v>
      </c>
      <c r="AH19" s="12"/>
      <c r="AI19" s="54">
        <f>(Sheet4!AI19/Sheet4!$AH19)*1000</f>
        <v>4.8763238791584209</v>
      </c>
      <c r="AJ19" s="54">
        <f>(Sheet4!AJ19/Sheet4!$AH19)*1000</f>
        <v>3.8611359838482469</v>
      </c>
      <c r="AK19" s="54">
        <f>(Sheet4!AK19/Sheet4!$AH19)*1000</f>
        <v>47.11498428740083</v>
      </c>
      <c r="AL19" s="54">
        <f>(Sheet4!AL19/Sheet4!$AH19)*1000</f>
        <v>51.791692569166806</v>
      </c>
      <c r="AM19" s="12"/>
      <c r="AN19" s="54">
        <f>(Sheet4!AN19/Sheet4!$AM19)*1000</f>
        <v>5.4231231043254109</v>
      </c>
      <c r="AO19" s="54">
        <f>(Sheet4!AO19/Sheet4!$AM19)*1000</f>
        <v>4.7687063603616933</v>
      </c>
      <c r="AP19" s="54">
        <f>(Sheet4!AP19/Sheet4!$AM19)*1000</f>
        <v>47.880543336614899</v>
      </c>
      <c r="AQ19" s="54">
        <f>(Sheet4!AQ19/Sheet4!$AM19)*1000</f>
        <v>48.950372448486021</v>
      </c>
      <c r="AR19" s="12"/>
      <c r="AS19" s="54">
        <f>(Sheet4!AS19/Sheet4!$AR19)*1000</f>
        <v>4.4172112672865858</v>
      </c>
      <c r="AT19" s="54">
        <f>(Sheet4!AT19/Sheet4!$AR19)*1000</f>
        <v>4.7173551098073414</v>
      </c>
      <c r="AU19" s="54">
        <f>(Sheet4!AU19/Sheet4!$AR19)*1000</f>
        <v>51.149041238631341</v>
      </c>
      <c r="AV19" s="54">
        <f>(Sheet4!AV19/Sheet4!$AR19)*1000</f>
        <v>49.506744741819666</v>
      </c>
      <c r="AW19" s="12"/>
      <c r="AX19" s="54">
        <f>(Sheet4!AX19/Sheet4!$AW19)*1000</f>
        <v>4.1179117911791181</v>
      </c>
      <c r="AY19" s="54">
        <f>(Sheet4!AY19/Sheet4!$AW19)*1000</f>
        <v>4.0897839783978398</v>
      </c>
      <c r="AZ19" s="54">
        <f>(Sheet4!AZ19/Sheet4!$AW19)*1000</f>
        <v>45.415166516651666</v>
      </c>
      <c r="BA19" s="54">
        <f>(Sheet4!BA19/Sheet4!$AW19)*1000</f>
        <v>41.359135913591359</v>
      </c>
      <c r="BC19" s="54" t="e">
        <f>(Sheet4!BC19/Sheet4!$BB19)*1000</f>
        <v>#DIV/0!</v>
      </c>
      <c r="BD19" s="54" t="e">
        <f>(Sheet4!BD19/Sheet4!$BB19)*1000</f>
        <v>#REF!</v>
      </c>
      <c r="BE19" s="54" t="e">
        <f>(Sheet4!BE19/Sheet4!$BB19)*1000</f>
        <v>#REF!</v>
      </c>
      <c r="BF19" s="54" t="e">
        <f>(Sheet4!BF19/Sheet4!$BB19)*1000</f>
        <v>#REF!</v>
      </c>
      <c r="BH19" s="54" t="e">
        <f>(Sheet4!BH18/Sheet4!$BG18)*1000</f>
        <v>#REF!</v>
      </c>
      <c r="BI19" s="54" t="e">
        <f>(Sheet4!BI18/Sheet4!$BG18)*1000</f>
        <v>#REF!</v>
      </c>
      <c r="BJ19" s="54" t="e">
        <f>(Sheet4!BJ18/Sheet4!$BG18)*1000</f>
        <v>#REF!</v>
      </c>
      <c r="BK19" s="54" t="e">
        <f>(Sheet4!BK18/Sheet4!$BG18)*1000</f>
        <v>#REF!</v>
      </c>
      <c r="BM19" s="54" t="e">
        <f>(Sheet4!BM18/Sheet4!$BL18)*1000</f>
        <v>#REF!</v>
      </c>
      <c r="BN19" s="54" t="e">
        <f>(Sheet4!BN18/Sheet4!$BL18)*1000</f>
        <v>#REF!</v>
      </c>
      <c r="BO19" s="54" t="e">
        <f>(Sheet4!BO18/Sheet4!$BL18)*1000</f>
        <v>#REF!</v>
      </c>
      <c r="BP19" s="54" t="e">
        <f>(Sheet4!BP18/Sheet4!$BL18)*1000</f>
        <v>#REF!</v>
      </c>
      <c r="BR19" s="54" t="e">
        <f>(Sheet4!BR18/Sheet4!$BQ18)*1000</f>
        <v>#REF!</v>
      </c>
      <c r="BS19" s="54" t="e">
        <f>(Sheet4!BS18/Sheet4!$BQ18)*1000</f>
        <v>#REF!</v>
      </c>
      <c r="BT19" s="54" t="e">
        <f>(Sheet4!BT18/Sheet4!$BQ18)*1000</f>
        <v>#REF!</v>
      </c>
      <c r="BU19" s="54" t="e">
        <f>(Sheet4!BU18/Sheet4!$BQ18)*1000</f>
        <v>#REF!</v>
      </c>
    </row>
    <row r="20" spans="1:73" x14ac:dyDescent="0.3">
      <c r="A20" t="s">
        <v>139</v>
      </c>
      <c r="B20" t="str">
        <f>VLOOKUP(A20,classifications!A$3:C$336,3,FALSE)</f>
        <v>Predominantly Rural</v>
      </c>
      <c r="D20" s="12"/>
      <c r="E20" s="54">
        <f>(Sheet4!E20/Sheet4!$D20)*1000</f>
        <v>3.1149615496933709</v>
      </c>
      <c r="F20" s="54">
        <f>(Sheet4!F20/Sheet4!$D20)*1000</f>
        <v>1.4866861941718363</v>
      </c>
      <c r="G20" s="54">
        <f>(Sheet4!G20/Sheet4!$D20)*1000</f>
        <v>33.202658336504342</v>
      </c>
      <c r="H20" s="54">
        <f>(Sheet4!H20/Sheet4!$D20)*1000</f>
        <v>34.273426369211435</v>
      </c>
      <c r="I20" s="12"/>
      <c r="J20" s="54">
        <f>(Sheet4!J20/Sheet4!$I20)*1000</f>
        <v>2.7465006402614032</v>
      </c>
      <c r="K20" s="54">
        <f>(Sheet4!K20/Sheet4!$I20)*1000</f>
        <v>1.660264052633903</v>
      </c>
      <c r="L20" s="54">
        <f>(Sheet4!L20/Sheet4!$I20)*1000</f>
        <v>35.987106460016783</v>
      </c>
      <c r="M20" s="54">
        <f>(Sheet4!M20/Sheet4!$I20)*1000</f>
        <v>36.41100366494458</v>
      </c>
      <c r="N20" s="12"/>
      <c r="O20" s="54">
        <f>(Sheet4!O20/Sheet4!$N20)*1000</f>
        <v>3.0253992823471467</v>
      </c>
      <c r="P20" s="54">
        <f>(Sheet4!P20/Sheet4!$N20)*1000</f>
        <v>1.7589530711320622</v>
      </c>
      <c r="Q20" s="54">
        <f>(Sheet4!Q20/Sheet4!$N20)*1000</f>
        <v>37.93182297896292</v>
      </c>
      <c r="R20" s="54">
        <f>(Sheet4!R20/Sheet4!$N20)*1000</f>
        <v>35.047139942306345</v>
      </c>
      <c r="S20" s="12"/>
      <c r="T20" s="54">
        <f>(Sheet4!T20/Sheet4!$S20)*1000</f>
        <v>3.9997899453858001</v>
      </c>
      <c r="U20" s="54">
        <f>(Sheet4!U20/Sheet4!$S20)*1000</f>
        <v>1.2690799607898053</v>
      </c>
      <c r="V20" s="54">
        <f>(Sheet4!V20/Sheet4!$S20)*1000</f>
        <v>38.282453437893857</v>
      </c>
      <c r="W20" s="54">
        <f>(Sheet4!W20/Sheet4!$S20)*1000</f>
        <v>37.669794146478083</v>
      </c>
      <c r="X20" s="12"/>
      <c r="Y20" s="54">
        <f>(Sheet4!Y20/Sheet4!$X20)*1000</f>
        <v>3.8713390124597824</v>
      </c>
      <c r="Z20" s="54">
        <f>(Sheet4!Z20/Sheet4!$X20)*1000</f>
        <v>1.2991655694966389</v>
      </c>
      <c r="AA20" s="54">
        <f>(Sheet4!AA20/Sheet4!$X20)*1000</f>
        <v>36.568459050126869</v>
      </c>
      <c r="AB20" s="54">
        <f>(Sheet4!AB20/Sheet4!$X20)*1000</f>
        <v>34.371212583595636</v>
      </c>
      <c r="AC20" s="12"/>
      <c r="AD20" s="54">
        <f>(Sheet4!AD20/Sheet4!$AC20)*1000</f>
        <v>4.4439815297017677</v>
      </c>
      <c r="AE20" s="54">
        <f>(Sheet4!AE20/Sheet4!$AC20)*1000</f>
        <v>1.1891122452522307</v>
      </c>
      <c r="AF20" s="54">
        <f>(Sheet4!AF20/Sheet4!$AC20)*1000</f>
        <v>35.846960386070897</v>
      </c>
      <c r="AG20" s="54">
        <f>(Sheet4!AG20/Sheet4!$AC20)*1000</f>
        <v>34.796722563621849</v>
      </c>
      <c r="AH20" s="12"/>
      <c r="AI20" s="54">
        <f>(Sheet4!AI20/Sheet4!$AH20)*1000</f>
        <v>3.7401981015270325</v>
      </c>
      <c r="AJ20" s="54">
        <f>(Sheet4!AJ20/Sheet4!$AH20)*1000</f>
        <v>1.7024349979364426</v>
      </c>
      <c r="AK20" s="54">
        <f>(Sheet4!AK20/Sheet4!$AH20)*1000</f>
        <v>44.443871234007425</v>
      </c>
      <c r="AL20" s="54">
        <f>(Sheet4!AL20/Sheet4!$AH20)*1000</f>
        <v>37.849085156142522</v>
      </c>
      <c r="AM20" s="12"/>
      <c r="AN20" s="54">
        <f>(Sheet4!AN20/Sheet4!$AM20)*1000</f>
        <v>3.8001009936750569</v>
      </c>
      <c r="AO20" s="54">
        <f>(Sheet4!AO20/Sheet4!$AM20)*1000</f>
        <v>3.3807204786073144</v>
      </c>
      <c r="AP20" s="54">
        <f>(Sheet4!AP20/Sheet4!$AM20)*1000</f>
        <v>44.394423095028202</v>
      </c>
      <c r="AQ20" s="54">
        <f>(Sheet4!AQ20/Sheet4!$AM20)*1000</f>
        <v>38.856888538929638</v>
      </c>
      <c r="AR20" s="12"/>
      <c r="AS20" s="54">
        <f>(Sheet4!AS20/Sheet4!$AR20)*1000</f>
        <v>3.4309844286091318</v>
      </c>
      <c r="AT20" s="54">
        <f>(Sheet4!AT20/Sheet4!$AR20)*1000</f>
        <v>2.0943478149822492</v>
      </c>
      <c r="AU20" s="54">
        <f>(Sheet4!AU20/Sheet4!$AR20)*1000</f>
        <v>43.955763287615255</v>
      </c>
      <c r="AV20" s="54">
        <f>(Sheet4!AV20/Sheet4!$AR20)*1000</f>
        <v>38.949761193267435</v>
      </c>
      <c r="AW20" s="12"/>
      <c r="AX20" s="54">
        <f>(Sheet4!AX20/Sheet4!$AW20)*1000</f>
        <v>3.0605343253297259</v>
      </c>
      <c r="AY20" s="54">
        <f>(Sheet4!AY20/Sheet4!$AW20)*1000</f>
        <v>1.5049036185322964</v>
      </c>
      <c r="AZ20" s="54">
        <f>(Sheet4!AZ20/Sheet4!$AW20)*1000</f>
        <v>41.469394656746708</v>
      </c>
      <c r="BA20" s="54">
        <f>(Sheet4!BA20/Sheet4!$AW20)*1000</f>
        <v>33.716604666892124</v>
      </c>
      <c r="BC20" s="54" t="e">
        <f>(Sheet4!BC20/Sheet4!$BB20)*1000</f>
        <v>#DIV/0!</v>
      </c>
      <c r="BD20" s="54" t="e">
        <f>(Sheet4!BD20/Sheet4!$BB20)*1000</f>
        <v>#REF!</v>
      </c>
      <c r="BE20" s="54" t="e">
        <f>(Sheet4!BE20/Sheet4!$BB20)*1000</f>
        <v>#REF!</v>
      </c>
      <c r="BF20" s="54" t="e">
        <f>(Sheet4!BF20/Sheet4!$BB20)*1000</f>
        <v>#REF!</v>
      </c>
      <c r="BH20" s="54" t="e">
        <f>(Sheet4!BH19/Sheet4!$BG19)*1000</f>
        <v>#REF!</v>
      </c>
      <c r="BI20" s="54" t="e">
        <f>(Sheet4!BI19/Sheet4!$BG19)*1000</f>
        <v>#REF!</v>
      </c>
      <c r="BJ20" s="54" t="e">
        <f>(Sheet4!BJ19/Sheet4!$BG19)*1000</f>
        <v>#REF!</v>
      </c>
      <c r="BK20" s="54" t="e">
        <f>(Sheet4!BK19/Sheet4!$BG19)*1000</f>
        <v>#REF!</v>
      </c>
      <c r="BM20" s="54" t="e">
        <f>(Sheet4!BM19/Sheet4!$BL19)*1000</f>
        <v>#REF!</v>
      </c>
      <c r="BN20" s="54" t="e">
        <f>(Sheet4!BN19/Sheet4!$BL19)*1000</f>
        <v>#REF!</v>
      </c>
      <c r="BO20" s="54" t="e">
        <f>(Sheet4!BO19/Sheet4!$BL19)*1000</f>
        <v>#REF!</v>
      </c>
      <c r="BP20" s="54" t="e">
        <f>(Sheet4!BP19/Sheet4!$BL19)*1000</f>
        <v>#REF!</v>
      </c>
      <c r="BR20" s="54" t="e">
        <f>(Sheet4!BR19/Sheet4!$BQ19)*1000</f>
        <v>#REF!</v>
      </c>
      <c r="BS20" s="54" t="e">
        <f>(Sheet4!BS19/Sheet4!$BQ19)*1000</f>
        <v>#REF!</v>
      </c>
      <c r="BT20" s="54" t="e">
        <f>(Sheet4!BT19/Sheet4!$BQ19)*1000</f>
        <v>#REF!</v>
      </c>
      <c r="BU20" s="54" t="e">
        <f>(Sheet4!BU19/Sheet4!$BQ19)*1000</f>
        <v>#REF!</v>
      </c>
    </row>
    <row r="21" spans="1:73" x14ac:dyDescent="0.3">
      <c r="A21" t="s">
        <v>141</v>
      </c>
      <c r="B21" t="str">
        <f>VLOOKUP(A21,classifications!A$3:C$336,3,FALSE)</f>
        <v>Urban with Significant Rural</v>
      </c>
      <c r="D21" s="12"/>
      <c r="E21" s="54">
        <f>(Sheet4!E21/Sheet4!$D21)*1000</f>
        <v>15.506613952534495</v>
      </c>
      <c r="F21" s="54">
        <f>(Sheet4!F21/Sheet4!$D21)*1000</f>
        <v>8.6932743907302132</v>
      </c>
      <c r="G21" s="54">
        <f>(Sheet4!G21/Sheet4!$D21)*1000</f>
        <v>64.914719320033271</v>
      </c>
      <c r="H21" s="54">
        <f>(Sheet4!H21/Sheet4!$D21)*1000</f>
        <v>63.593068167576249</v>
      </c>
      <c r="I21" s="12"/>
      <c r="J21" s="54">
        <f>(Sheet4!J21/Sheet4!$I21)*1000</f>
        <v>12.285830379918282</v>
      </c>
      <c r="K21" s="54">
        <f>(Sheet4!K21/Sheet4!$I21)*1000</f>
        <v>7.4155172802997811</v>
      </c>
      <c r="L21" s="54">
        <f>(Sheet4!L21/Sheet4!$I21)*1000</f>
        <v>69.160703401882657</v>
      </c>
      <c r="M21" s="54">
        <f>(Sheet4!M21/Sheet4!$I21)*1000</f>
        <v>66.141447888214174</v>
      </c>
      <c r="N21" s="12"/>
      <c r="O21" s="54">
        <f>(Sheet4!O21/Sheet4!$N21)*1000</f>
        <v>13.429176418143319</v>
      </c>
      <c r="P21" s="54">
        <f>(Sheet4!P21/Sheet4!$N21)*1000</f>
        <v>6.0793491585868713</v>
      </c>
      <c r="Q21" s="54">
        <f>(Sheet4!Q21/Sheet4!$N21)*1000</f>
        <v>69.608826479438321</v>
      </c>
      <c r="R21" s="54">
        <f>(Sheet4!R21/Sheet4!$N21)*1000</f>
        <v>65.407333110442451</v>
      </c>
      <c r="S21" s="12"/>
      <c r="T21" s="54">
        <f>(Sheet4!T21/Sheet4!$S21)*1000</f>
        <v>13.523430128944334</v>
      </c>
      <c r="U21" s="54">
        <f>(Sheet4!U21/Sheet4!$S21)*1000</f>
        <v>8.2155803598523516</v>
      </c>
      <c r="V21" s="54">
        <f>(Sheet4!V21/Sheet4!$S21)*1000</f>
        <v>72.0918555955882</v>
      </c>
      <c r="W21" s="54">
        <f>(Sheet4!W21/Sheet4!$S21)*1000</f>
        <v>68.704101169161504</v>
      </c>
      <c r="X21" s="12"/>
      <c r="Y21" s="54">
        <f>(Sheet4!Y21/Sheet4!$X21)*1000</f>
        <v>15.524697889704646</v>
      </c>
      <c r="Z21" s="54">
        <f>(Sheet4!Z21/Sheet4!$X21)*1000</f>
        <v>7.2658407809557923</v>
      </c>
      <c r="AA21" s="54">
        <f>(Sheet4!AA21/Sheet4!$X21)*1000</f>
        <v>73.499487212879913</v>
      </c>
      <c r="AB21" s="54">
        <f>(Sheet4!AB21/Sheet4!$X21)*1000</f>
        <v>65.582488184190964</v>
      </c>
      <c r="AC21" s="12"/>
      <c r="AD21" s="54">
        <f>(Sheet4!AD21/Sheet4!$AC21)*1000</f>
        <v>15.335979373722893</v>
      </c>
      <c r="AE21" s="54">
        <f>(Sheet4!AE21/Sheet4!$AC21)*1000</f>
        <v>9.4519272945128545</v>
      </c>
      <c r="AF21" s="54">
        <f>(Sheet4!AF21/Sheet4!$AC21)*1000</f>
        <v>74.390465695976374</v>
      </c>
      <c r="AG21" s="54">
        <f>(Sheet4!AG21/Sheet4!$AC21)*1000</f>
        <v>67.078193702994454</v>
      </c>
      <c r="AH21" s="12"/>
      <c r="AI21" s="54">
        <f>(Sheet4!AI21/Sheet4!$AH21)*1000</f>
        <v>12.661783567771549</v>
      </c>
      <c r="AJ21" s="54">
        <f>(Sheet4!AJ21/Sheet4!$AH21)*1000</f>
        <v>8.2415543942590013</v>
      </c>
      <c r="AK21" s="54">
        <f>(Sheet4!AK21/Sheet4!$AH21)*1000</f>
        <v>83.056848175197956</v>
      </c>
      <c r="AL21" s="54">
        <f>(Sheet4!AL21/Sheet4!$AH21)*1000</f>
        <v>78.191416063346026</v>
      </c>
      <c r="AM21" s="12"/>
      <c r="AN21" s="54">
        <f>(Sheet4!AN21/Sheet4!$AM21)*1000</f>
        <v>15.767336782817821</v>
      </c>
      <c r="AO21" s="54">
        <f>(Sheet4!AO21/Sheet4!$AM21)*1000</f>
        <v>6.7931246291110119</v>
      </c>
      <c r="AP21" s="54">
        <f>(Sheet4!AP21/Sheet4!$AM21)*1000</f>
        <v>87.170624551029107</v>
      </c>
      <c r="AQ21" s="54">
        <f>(Sheet4!AQ21/Sheet4!$AM21)*1000</f>
        <v>79.081340509926804</v>
      </c>
      <c r="AR21" s="12"/>
      <c r="AS21" s="54">
        <f>(Sheet4!AS21/Sheet4!$AR21)*1000</f>
        <v>15.857658757670139</v>
      </c>
      <c r="AT21" s="54">
        <f>(Sheet4!AT21/Sheet4!$AR21)*1000</f>
        <v>10.704566384867706</v>
      </c>
      <c r="AU21" s="54">
        <f>(Sheet4!AU21/Sheet4!$AR21)*1000</f>
        <v>87.411140199294294</v>
      </c>
      <c r="AV21" s="54">
        <f>(Sheet4!AV21/Sheet4!$AR21)*1000</f>
        <v>86.645419645905989</v>
      </c>
      <c r="AW21" s="12"/>
      <c r="AX21" s="54">
        <f>(Sheet4!AX21/Sheet4!$AW21)*1000</f>
        <v>18.216819364728529</v>
      </c>
      <c r="AY21" s="54">
        <f>(Sheet4!AY21/Sheet4!$AW21)*1000</f>
        <v>8.2095367111944046</v>
      </c>
      <c r="AZ21" s="54">
        <f>(Sheet4!AZ21/Sheet4!$AW21)*1000</f>
        <v>84.519523113512633</v>
      </c>
      <c r="BA21" s="54">
        <f>(Sheet4!BA21/Sheet4!$AW21)*1000</f>
        <v>78.469318639009558</v>
      </c>
      <c r="BC21" s="54" t="e">
        <f>(Sheet4!BC21/Sheet4!$BB21)*1000</f>
        <v>#DIV/0!</v>
      </c>
      <c r="BD21" s="54" t="e">
        <f>(Sheet4!BD21/Sheet4!$BB21)*1000</f>
        <v>#REF!</v>
      </c>
      <c r="BE21" s="54" t="e">
        <f>(Sheet4!BE21/Sheet4!$BB21)*1000</f>
        <v>#REF!</v>
      </c>
      <c r="BF21" s="54" t="e">
        <f>(Sheet4!BF21/Sheet4!$BB21)*1000</f>
        <v>#REF!</v>
      </c>
      <c r="BH21" s="54" t="e">
        <f>(Sheet4!BH20/Sheet4!$BG20)*1000</f>
        <v>#REF!</v>
      </c>
      <c r="BI21" s="54" t="e">
        <f>(Sheet4!BI20/Sheet4!$BG20)*1000</f>
        <v>#REF!</v>
      </c>
      <c r="BJ21" s="54" t="e">
        <f>(Sheet4!BJ20/Sheet4!$BG20)*1000</f>
        <v>#REF!</v>
      </c>
      <c r="BK21" s="54" t="e">
        <f>(Sheet4!BK20/Sheet4!$BG20)*1000</f>
        <v>#REF!</v>
      </c>
      <c r="BM21" s="54" t="e">
        <f>(Sheet4!BM20/Sheet4!$BL20)*1000</f>
        <v>#REF!</v>
      </c>
      <c r="BN21" s="54" t="e">
        <f>(Sheet4!BN20/Sheet4!$BL20)*1000</f>
        <v>#REF!</v>
      </c>
      <c r="BO21" s="54" t="e">
        <f>(Sheet4!BO20/Sheet4!$BL20)*1000</f>
        <v>#REF!</v>
      </c>
      <c r="BP21" s="54" t="e">
        <f>(Sheet4!BP20/Sheet4!$BL20)*1000</f>
        <v>#REF!</v>
      </c>
      <c r="BR21" s="54" t="e">
        <f>(Sheet4!BR20/Sheet4!$BQ20)*1000</f>
        <v>#REF!</v>
      </c>
      <c r="BS21" s="54" t="e">
        <f>(Sheet4!BS20/Sheet4!$BQ20)*1000</f>
        <v>#REF!</v>
      </c>
      <c r="BT21" s="54" t="e">
        <f>(Sheet4!BT20/Sheet4!$BQ20)*1000</f>
        <v>#REF!</v>
      </c>
      <c r="BU21" s="54" t="e">
        <f>(Sheet4!BU20/Sheet4!$BQ20)*1000</f>
        <v>#REF!</v>
      </c>
    </row>
    <row r="22" spans="1:73" x14ac:dyDescent="0.3">
      <c r="A22" t="s">
        <v>143</v>
      </c>
      <c r="B22" t="str">
        <f>VLOOKUP(A22,classifications!A$3:C$336,3,FALSE)</f>
        <v>Urban with Significant Rural</v>
      </c>
      <c r="D22" s="12"/>
      <c r="E22" s="54">
        <f>(Sheet4!E22/Sheet4!$D22)*1000</f>
        <v>8.5339584389254952</v>
      </c>
      <c r="F22" s="54">
        <f>(Sheet4!F22/Sheet4!$D22)*1000</f>
        <v>6.4242270653826656</v>
      </c>
      <c r="G22" s="54">
        <f>(Sheet4!G22/Sheet4!$D22)*1000</f>
        <v>46.882919412062854</v>
      </c>
      <c r="H22" s="54">
        <f>(Sheet4!H22/Sheet4!$D22)*1000</f>
        <v>40.693106943740496</v>
      </c>
      <c r="I22" s="12"/>
      <c r="J22" s="54">
        <f>(Sheet4!J22/Sheet4!$I22)*1000</f>
        <v>6.770450965997151</v>
      </c>
      <c r="K22" s="54">
        <f>(Sheet4!K22/Sheet4!$I22)*1000</f>
        <v>5.69746939492624</v>
      </c>
      <c r="L22" s="54">
        <f>(Sheet4!L22/Sheet4!$I22)*1000</f>
        <v>48.164950523627553</v>
      </c>
      <c r="M22" s="54">
        <f>(Sheet4!M22/Sheet4!$I22)*1000</f>
        <v>45.196995651601</v>
      </c>
      <c r="N22" s="12"/>
      <c r="O22" s="54">
        <f>(Sheet4!O22/Sheet4!$N22)*1000</f>
        <v>6.9017597939994921</v>
      </c>
      <c r="P22" s="54">
        <f>(Sheet4!P22/Sheet4!$N22)*1000</f>
        <v>4.6238695660247719</v>
      </c>
      <c r="Q22" s="54">
        <f>(Sheet4!Q22/Sheet4!$N22)*1000</f>
        <v>49.129387878900424</v>
      </c>
      <c r="R22" s="54">
        <f>(Sheet4!R22/Sheet4!$N22)*1000</f>
        <v>42.518554282495529</v>
      </c>
      <c r="S22" s="12"/>
      <c r="T22" s="54">
        <f>(Sheet4!T22/Sheet4!$S22)*1000</f>
        <v>8.6524917834864841</v>
      </c>
      <c r="U22" s="54">
        <f>(Sheet4!U22/Sheet4!$S22)*1000</f>
        <v>4.5366130281282206</v>
      </c>
      <c r="V22" s="54">
        <f>(Sheet4!V22/Sheet4!$S22)*1000</f>
        <v>49.372252269830916</v>
      </c>
      <c r="W22" s="54">
        <f>(Sheet4!W22/Sheet4!$S22)*1000</f>
        <v>44.000268294318872</v>
      </c>
      <c r="X22" s="12"/>
      <c r="Y22" s="54">
        <f>(Sheet4!Y22/Sheet4!$X22)*1000</f>
        <v>9.9233062460931869</v>
      </c>
      <c r="Z22" s="54">
        <f>(Sheet4!Z22/Sheet4!$X22)*1000</f>
        <v>4.525893157666971</v>
      </c>
      <c r="AA22" s="54">
        <f>(Sheet4!AA22/Sheet4!$X22)*1000</f>
        <v>49.093619272010386</v>
      </c>
      <c r="AB22" s="54">
        <f>(Sheet4!AB22/Sheet4!$X22)*1000</f>
        <v>43.882531134298212</v>
      </c>
      <c r="AC22" s="12"/>
      <c r="AD22" s="54">
        <f>(Sheet4!AD22/Sheet4!$AC22)*1000</f>
        <v>10.757401637304962</v>
      </c>
      <c r="AE22" s="54">
        <f>(Sheet4!AE22/Sheet4!$AC22)*1000</f>
        <v>6.9958652718376442</v>
      </c>
      <c r="AF22" s="54">
        <f>(Sheet4!AF22/Sheet4!$AC22)*1000</f>
        <v>49.107301527124534</v>
      </c>
      <c r="AG22" s="54">
        <f>(Sheet4!AG22/Sheet4!$AC22)*1000</f>
        <v>43.242859004584929</v>
      </c>
      <c r="AH22" s="12"/>
      <c r="AI22" s="54">
        <f>(Sheet4!AI22/Sheet4!$AH22)*1000</f>
        <v>8.6221102688450486</v>
      </c>
      <c r="AJ22" s="54">
        <f>(Sheet4!AJ22/Sheet4!$AH22)*1000</f>
        <v>6.632845237534724</v>
      </c>
      <c r="AK22" s="54">
        <f>(Sheet4!AK22/Sheet4!$AH22)*1000</f>
        <v>53.192240689297989</v>
      </c>
      <c r="AL22" s="54">
        <f>(Sheet4!AL22/Sheet4!$AH22)*1000</f>
        <v>52.474221950185978</v>
      </c>
      <c r="AM22" s="12"/>
      <c r="AN22" s="54">
        <f>(Sheet4!AN22/Sheet4!$AM22)*1000</f>
        <v>9.1770916485552636</v>
      </c>
      <c r="AO22" s="54">
        <f>(Sheet4!AO22/Sheet4!$AM22)*1000</f>
        <v>7.8660785559045117</v>
      </c>
      <c r="AP22" s="54">
        <f>(Sheet4!AP22/Sheet4!$AM22)*1000</f>
        <v>53.833110946667993</v>
      </c>
      <c r="AQ22" s="54">
        <f>(Sheet4!AQ22/Sheet4!$AM22)*1000</f>
        <v>49.375666431655432</v>
      </c>
      <c r="AR22" s="12"/>
      <c r="AS22" s="54">
        <f>(Sheet4!AS22/Sheet4!$AR22)*1000</f>
        <v>8.3500680931606777</v>
      </c>
      <c r="AT22" s="54">
        <f>(Sheet4!AT22/Sheet4!$AR22)*1000</f>
        <v>6.9939754864621566</v>
      </c>
      <c r="AU22" s="54">
        <f>(Sheet4!AU22/Sheet4!$AR22)*1000</f>
        <v>54.428363686725298</v>
      </c>
      <c r="AV22" s="54">
        <f>(Sheet4!AV22/Sheet4!$AR22)*1000</f>
        <v>49.650301225676891</v>
      </c>
      <c r="AW22" s="12"/>
      <c r="AX22" s="54">
        <f>(Sheet4!AX22/Sheet4!$AW22)*1000</f>
        <v>7.5678213032452328</v>
      </c>
      <c r="AY22" s="54">
        <f>(Sheet4!AY22/Sheet4!$AW22)*1000</f>
        <v>5.959229936972986</v>
      </c>
      <c r="AZ22" s="54">
        <f>(Sheet4!AZ22/Sheet4!$AW22)*1000</f>
        <v>48.200495743816084</v>
      </c>
      <c r="BA22" s="54">
        <f>(Sheet4!BA22/Sheet4!$AW22)*1000</f>
        <v>44.073113626085515</v>
      </c>
      <c r="BC22" s="54" t="e">
        <f>(Sheet4!BC22/Sheet4!$BB22)*1000</f>
        <v>#DIV/0!</v>
      </c>
      <c r="BD22" s="54" t="e">
        <f>(Sheet4!BD22/Sheet4!$BB22)*1000</f>
        <v>#REF!</v>
      </c>
      <c r="BE22" s="54" t="e">
        <f>(Sheet4!BE22/Sheet4!$BB22)*1000</f>
        <v>#REF!</v>
      </c>
      <c r="BF22" s="54" t="e">
        <f>(Sheet4!BF22/Sheet4!$BB22)*1000</f>
        <v>#REF!</v>
      </c>
      <c r="BH22" s="54" t="e">
        <f>(Sheet4!BH21/Sheet4!$BG21)*1000</f>
        <v>#REF!</v>
      </c>
      <c r="BI22" s="54" t="e">
        <f>(Sheet4!BI21/Sheet4!$BG21)*1000</f>
        <v>#REF!</v>
      </c>
      <c r="BJ22" s="54" t="e">
        <f>(Sheet4!BJ21/Sheet4!$BG21)*1000</f>
        <v>#REF!</v>
      </c>
      <c r="BK22" s="54" t="e">
        <f>(Sheet4!BK21/Sheet4!$BG21)*1000</f>
        <v>#REF!</v>
      </c>
      <c r="BM22" s="54" t="e">
        <f>(Sheet4!BM21/Sheet4!$BL21)*1000</f>
        <v>#REF!</v>
      </c>
      <c r="BN22" s="54" t="e">
        <f>(Sheet4!BN21/Sheet4!$BL21)*1000</f>
        <v>#REF!</v>
      </c>
      <c r="BO22" s="54" t="e">
        <f>(Sheet4!BO21/Sheet4!$BL21)*1000</f>
        <v>#REF!</v>
      </c>
      <c r="BP22" s="54" t="e">
        <f>(Sheet4!BP21/Sheet4!$BL21)*1000</f>
        <v>#REF!</v>
      </c>
      <c r="BR22" s="54" t="e">
        <f>(Sheet4!BR21/Sheet4!$BQ21)*1000</f>
        <v>#REF!</v>
      </c>
      <c r="BS22" s="54" t="e">
        <f>(Sheet4!BS21/Sheet4!$BQ21)*1000</f>
        <v>#REF!</v>
      </c>
      <c r="BT22" s="54" t="e">
        <f>(Sheet4!BT21/Sheet4!$BQ21)*1000</f>
        <v>#REF!</v>
      </c>
      <c r="BU22" s="54" t="e">
        <f>(Sheet4!BU21/Sheet4!$BQ21)*1000</f>
        <v>#REF!</v>
      </c>
    </row>
    <row r="23" spans="1:73" x14ac:dyDescent="0.3">
      <c r="A23" t="s">
        <v>146</v>
      </c>
      <c r="B23" t="str">
        <f>VLOOKUP(A23,classifications!A$3:C$336,3,FALSE)</f>
        <v>Predominantly Urban</v>
      </c>
      <c r="D23" s="12"/>
      <c r="E23" s="54">
        <f>(Sheet4!E23/Sheet4!$D23)*1000</f>
        <v>5.2153591036799645</v>
      </c>
      <c r="F23" s="54">
        <f>(Sheet4!F23/Sheet4!$D23)*1000</f>
        <v>1.2028834835505684</v>
      </c>
      <c r="G23" s="54">
        <f>(Sheet4!G23/Sheet4!$D23)*1000</f>
        <v>42.934348337872791</v>
      </c>
      <c r="H23" s="54">
        <f>(Sheet4!H23/Sheet4!$D23)*1000</f>
        <v>42.61644341722014</v>
      </c>
      <c r="I23" s="12"/>
      <c r="J23" s="54">
        <f>(Sheet4!J23/Sheet4!$I23)*1000</f>
        <v>4.0971712446864812</v>
      </c>
      <c r="K23" s="54">
        <f>(Sheet4!K23/Sheet4!$I23)*1000</f>
        <v>1.8309233999692711</v>
      </c>
      <c r="L23" s="54">
        <f>(Sheet4!L23/Sheet4!$I23)*1000</f>
        <v>47.347935196408145</v>
      </c>
      <c r="M23" s="54">
        <f>(Sheet4!M23/Sheet4!$I23)*1000</f>
        <v>48.474657288696932</v>
      </c>
      <c r="N23" s="12"/>
      <c r="O23" s="54">
        <f>(Sheet4!O23/Sheet4!$N23)*1000</f>
        <v>4.0960070265522601</v>
      </c>
      <c r="P23" s="54">
        <f>(Sheet4!P23/Sheet4!$N23)*1000</f>
        <v>1.5370583068711574</v>
      </c>
      <c r="Q23" s="54">
        <f>(Sheet4!Q23/Sheet4!$N23)*1000</f>
        <v>48.286433349098033</v>
      </c>
      <c r="R23" s="54">
        <f>(Sheet4!R23/Sheet4!$N23)*1000</f>
        <v>44.718262279575704</v>
      </c>
      <c r="S23" s="12"/>
      <c r="T23" s="54">
        <f>(Sheet4!T23/Sheet4!$S23)*1000</f>
        <v>4.7663489100726615</v>
      </c>
      <c r="U23" s="54">
        <f>(Sheet4!U23/Sheet4!$S23)*1000</f>
        <v>1.7290513965735619</v>
      </c>
      <c r="V23" s="54">
        <f>(Sheet4!V23/Sheet4!$S23)*1000</f>
        <v>50.946603559762679</v>
      </c>
      <c r="W23" s="54">
        <f>(Sheet4!W23/Sheet4!$S23)*1000</f>
        <v>45.642790480634623</v>
      </c>
      <c r="X23" s="12"/>
      <c r="Y23" s="54">
        <f>(Sheet4!Y23/Sheet4!$X23)*1000</f>
        <v>5.2973137998324997</v>
      </c>
      <c r="Z23" s="54">
        <f>(Sheet4!Z23/Sheet4!$X23)*1000</f>
        <v>1.7740225342118183</v>
      </c>
      <c r="AA23" s="54">
        <f>(Sheet4!AA23/Sheet4!$X23)*1000</f>
        <v>50.972205605086081</v>
      </c>
      <c r="AB23" s="54">
        <f>(Sheet4!AB23/Sheet4!$X23)*1000</f>
        <v>49.268318845482639</v>
      </c>
      <c r="AC23" s="12"/>
      <c r="AD23" s="54">
        <f>(Sheet4!AD23/Sheet4!$AC23)*1000</f>
        <v>5.7447112344193068</v>
      </c>
      <c r="AE23" s="54">
        <f>(Sheet4!AE23/Sheet4!$AC23)*1000</f>
        <v>2.1338664599441031</v>
      </c>
      <c r="AF23" s="54">
        <f>(Sheet4!AF23/Sheet4!$AC23)*1000</f>
        <v>50.984312205471348</v>
      </c>
      <c r="AG23" s="54">
        <f>(Sheet4!AG23/Sheet4!$AC23)*1000</f>
        <v>48.00179522226076</v>
      </c>
      <c r="AH23" s="12"/>
      <c r="AI23" s="54">
        <f>(Sheet4!AI23/Sheet4!$AH23)*1000</f>
        <v>4.7090084672766572</v>
      </c>
      <c r="AJ23" s="54">
        <f>(Sheet4!AJ23/Sheet4!$AH23)*1000</f>
        <v>2.259023906648681</v>
      </c>
      <c r="AK23" s="54">
        <f>(Sheet4!AK23/Sheet4!$AH23)*1000</f>
        <v>54.415660398823356</v>
      </c>
      <c r="AL23" s="54">
        <f>(Sheet4!AL23/Sheet4!$AH23)*1000</f>
        <v>56.91440087110562</v>
      </c>
      <c r="AM23" s="12"/>
      <c r="AN23" s="54">
        <f>(Sheet4!AN23/Sheet4!$AM23)*1000</f>
        <v>5.1484684014268502</v>
      </c>
      <c r="AO23" s="54">
        <f>(Sheet4!AO23/Sheet4!$AM23)*1000</f>
        <v>1.7754733921652686</v>
      </c>
      <c r="AP23" s="54">
        <f>(Sheet4!AP23/Sheet4!$AM23)*1000</f>
        <v>55.359179480542593</v>
      </c>
      <c r="AQ23" s="54">
        <f>(Sheet4!AQ23/Sheet4!$AM23)*1000</f>
        <v>58.186186089024417</v>
      </c>
      <c r="AR23" s="12"/>
      <c r="AS23" s="54">
        <f>(Sheet4!AS23/Sheet4!$AR23)*1000</f>
        <v>4.7163161985927573</v>
      </c>
      <c r="AT23" s="54">
        <f>(Sheet4!AT23/Sheet4!$AR23)*1000</f>
        <v>1.7399219451682932</v>
      </c>
      <c r="AU23" s="54">
        <f>(Sheet4!AU23/Sheet4!$AR23)*1000</f>
        <v>57.373120622505411</v>
      </c>
      <c r="AV23" s="54">
        <f>(Sheet4!AV23/Sheet4!$AR23)*1000</f>
        <v>60.075638273449677</v>
      </c>
      <c r="AW23" s="12"/>
      <c r="AX23" s="54">
        <f>(Sheet4!AX23/Sheet4!$AW23)*1000</f>
        <v>4.5727855082811546</v>
      </c>
      <c r="AY23" s="54">
        <f>(Sheet4!AY23/Sheet4!$AW23)*1000</f>
        <v>1.9293945872659957</v>
      </c>
      <c r="AZ23" s="54">
        <f>(Sheet4!AZ23/Sheet4!$AW23)*1000</f>
        <v>48.980950738264191</v>
      </c>
      <c r="BA23" s="54">
        <f>(Sheet4!BA23/Sheet4!$AW23)*1000</f>
        <v>50.140191976767042</v>
      </c>
      <c r="BC23" s="54" t="e">
        <f>(Sheet4!BC23/Sheet4!$BB23)*1000</f>
        <v>#DIV/0!</v>
      </c>
      <c r="BD23" s="54" t="e">
        <f>(Sheet4!BD23/Sheet4!$BB23)*1000</f>
        <v>#REF!</v>
      </c>
      <c r="BE23" s="54" t="e">
        <f>(Sheet4!BE23/Sheet4!$BB23)*1000</f>
        <v>#REF!</v>
      </c>
      <c r="BF23" s="54" t="e">
        <f>(Sheet4!BF23/Sheet4!$BB23)*1000</f>
        <v>#REF!</v>
      </c>
      <c r="BH23" s="54" t="e">
        <f>(Sheet4!BH22/Sheet4!$BG22)*1000</f>
        <v>#REF!</v>
      </c>
      <c r="BI23" s="54" t="e">
        <f>(Sheet4!BI22/Sheet4!$BG22)*1000</f>
        <v>#REF!</v>
      </c>
      <c r="BJ23" s="54" t="e">
        <f>(Sheet4!BJ22/Sheet4!$BG22)*1000</f>
        <v>#REF!</v>
      </c>
      <c r="BK23" s="54" t="e">
        <f>(Sheet4!BK22/Sheet4!$BG22)*1000</f>
        <v>#REF!</v>
      </c>
      <c r="BM23" s="54" t="e">
        <f>(Sheet4!BM22/Sheet4!$BL22)*1000</f>
        <v>#REF!</v>
      </c>
      <c r="BN23" s="54" t="e">
        <f>(Sheet4!BN22/Sheet4!$BL22)*1000</f>
        <v>#REF!</v>
      </c>
      <c r="BO23" s="54" t="e">
        <f>(Sheet4!BO22/Sheet4!$BL22)*1000</f>
        <v>#REF!</v>
      </c>
      <c r="BP23" s="54" t="e">
        <f>(Sheet4!BP22/Sheet4!$BL22)*1000</f>
        <v>#REF!</v>
      </c>
      <c r="BR23" s="54" t="e">
        <f>(Sheet4!BR22/Sheet4!$BQ22)*1000</f>
        <v>#REF!</v>
      </c>
      <c r="BS23" s="54" t="e">
        <f>(Sheet4!BS22/Sheet4!$BQ22)*1000</f>
        <v>#REF!</v>
      </c>
      <c r="BT23" s="54" t="e">
        <f>(Sheet4!BT22/Sheet4!$BQ22)*1000</f>
        <v>#REF!</v>
      </c>
      <c r="BU23" s="54" t="e">
        <f>(Sheet4!BU22/Sheet4!$BQ22)*1000</f>
        <v>#REF!</v>
      </c>
    </row>
    <row r="24" spans="1:73" x14ac:dyDescent="0.3">
      <c r="A24" t="s">
        <v>148</v>
      </c>
      <c r="B24" t="str">
        <f>VLOOKUP(A24,classifications!A$3:C$336,3,FALSE)</f>
        <v>Predominantly Urban</v>
      </c>
      <c r="D24" s="12"/>
      <c r="E24" s="54">
        <f>(Sheet4!E24/Sheet4!$D24)*1000</f>
        <v>15.020250716058991</v>
      </c>
      <c r="F24" s="54">
        <f>(Sheet4!F24/Sheet4!$D24)*1000</f>
        <v>8.0044085217768508</v>
      </c>
      <c r="G24" s="54">
        <f>(Sheet4!G24/Sheet4!$D24)*1000</f>
        <v>35.410594787407049</v>
      </c>
      <c r="H24" s="54">
        <f>(Sheet4!H24/Sheet4!$D24)*1000</f>
        <v>40.543320521687484</v>
      </c>
      <c r="I24" s="12"/>
      <c r="J24" s="54">
        <f>(Sheet4!J24/Sheet4!$I24)*1000</f>
        <v>10.771306250103668</v>
      </c>
      <c r="K24" s="54">
        <f>(Sheet4!K24/Sheet4!$I24)*1000</f>
        <v>6.6669861168192348</v>
      </c>
      <c r="L24" s="54">
        <f>(Sheet4!L24/Sheet4!$I24)*1000</f>
        <v>39.014078536820008</v>
      </c>
      <c r="M24" s="54">
        <f>(Sheet4!M24/Sheet4!$I24)*1000</f>
        <v>41.930596997045704</v>
      </c>
      <c r="N24" s="12"/>
      <c r="O24" s="54">
        <f>(Sheet4!O24/Sheet4!$N24)*1000</f>
        <v>10.988014905831404</v>
      </c>
      <c r="P24" s="54">
        <f>(Sheet4!P24/Sheet4!$N24)*1000</f>
        <v>7.8347174026497219</v>
      </c>
      <c r="Q24" s="54">
        <f>(Sheet4!Q24/Sheet4!$N24)*1000</f>
        <v>37.397339290782739</v>
      </c>
      <c r="R24" s="54">
        <f>(Sheet4!R24/Sheet4!$N24)*1000</f>
        <v>42.563107151686062</v>
      </c>
      <c r="S24" s="12"/>
      <c r="T24" s="54">
        <f>(Sheet4!T24/Sheet4!$S24)*1000</f>
        <v>12.444610679233532</v>
      </c>
      <c r="U24" s="54">
        <f>(Sheet4!U24/Sheet4!$S24)*1000</f>
        <v>7.5359434817856394</v>
      </c>
      <c r="V24" s="54">
        <f>(Sheet4!V24/Sheet4!$S24)*1000</f>
        <v>38.584829522088093</v>
      </c>
      <c r="W24" s="54">
        <f>(Sheet4!W24/Sheet4!$S24)*1000</f>
        <v>43.248381102130601</v>
      </c>
      <c r="X24" s="12"/>
      <c r="Y24" s="54">
        <f>(Sheet4!Y24/Sheet4!$X24)*1000</f>
        <v>14.205489914192013</v>
      </c>
      <c r="Z24" s="54">
        <f>(Sheet4!Z24/Sheet4!$X24)*1000</f>
        <v>7.1063390089402043</v>
      </c>
      <c r="AA24" s="54">
        <f>(Sheet4!AA24/Sheet4!$X24)*1000</f>
        <v>38.538119412372524</v>
      </c>
      <c r="AB24" s="54">
        <f>(Sheet4!AB24/Sheet4!$X24)*1000</f>
        <v>42.607484612965543</v>
      </c>
      <c r="AC24" s="12"/>
      <c r="AD24" s="54">
        <f>(Sheet4!AD24/Sheet4!$AC24)*1000</f>
        <v>15.707261117813767</v>
      </c>
      <c r="AE24" s="54">
        <f>(Sheet4!AE24/Sheet4!$AC24)*1000</f>
        <v>6.09798799195445</v>
      </c>
      <c r="AF24" s="54">
        <f>(Sheet4!AF24/Sheet4!$AC24)*1000</f>
        <v>38.361743037044455</v>
      </c>
      <c r="AG24" s="54">
        <f>(Sheet4!AG24/Sheet4!$AC24)*1000</f>
        <v>42.341081326895235</v>
      </c>
      <c r="AH24" s="12"/>
      <c r="AI24" s="54">
        <f>(Sheet4!AI24/Sheet4!$AH24)*1000</f>
        <v>12.45511699262085</v>
      </c>
      <c r="AJ24" s="54">
        <f>(Sheet4!AJ24/Sheet4!$AH24)*1000</f>
        <v>5.186773990148823</v>
      </c>
      <c r="AK24" s="54">
        <f>(Sheet4!AK24/Sheet4!$AH24)*1000</f>
        <v>44.957317722005442</v>
      </c>
      <c r="AL24" s="54">
        <f>(Sheet4!AL24/Sheet4!$AH24)*1000</f>
        <v>51.677786835724895</v>
      </c>
      <c r="AM24" s="12"/>
      <c r="AN24" s="54">
        <f>(Sheet4!AN24/Sheet4!$AM24)*1000</f>
        <v>14.130337645679681</v>
      </c>
      <c r="AO24" s="54">
        <f>(Sheet4!AO24/Sheet4!$AM24)*1000</f>
        <v>7.8449307588923514</v>
      </c>
      <c r="AP24" s="54">
        <f>(Sheet4!AP24/Sheet4!$AM24)*1000</f>
        <v>44.04603574288533</v>
      </c>
      <c r="AQ24" s="54">
        <f>(Sheet4!AQ24/Sheet4!$AM24)*1000</f>
        <v>53.172754942726925</v>
      </c>
      <c r="AR24" s="12"/>
      <c r="AS24" s="54">
        <f>(Sheet4!AS24/Sheet4!$AR24)*1000</f>
        <v>14.492702852298443</v>
      </c>
      <c r="AT24" s="54">
        <f>(Sheet4!AT24/Sheet4!$AR24)*1000</f>
        <v>10.615545762189354</v>
      </c>
      <c r="AU24" s="54">
        <f>(Sheet4!AU24/Sheet4!$AR24)*1000</f>
        <v>45.524848136652487</v>
      </c>
      <c r="AV24" s="54">
        <f>(Sheet4!AV24/Sheet4!$AR24)*1000</f>
        <v>55.649071303957911</v>
      </c>
      <c r="AW24" s="12"/>
      <c r="AX24" s="54">
        <f>(Sheet4!AX24/Sheet4!$AW24)*1000</f>
        <v>15.338550229061177</v>
      </c>
      <c r="AY24" s="54">
        <f>(Sheet4!AY24/Sheet4!$AW24)*1000</f>
        <v>9.3158852282939879</v>
      </c>
      <c r="AZ24" s="54">
        <f>(Sheet4!AZ24/Sheet4!$AW24)*1000</f>
        <v>40.431380285394887</v>
      </c>
      <c r="BA24" s="54">
        <f>(Sheet4!BA24/Sheet4!$AW24)*1000</f>
        <v>52.141776813309662</v>
      </c>
      <c r="BC24" s="54" t="e">
        <f>(Sheet4!BC24/Sheet4!$BB24)*1000</f>
        <v>#DIV/0!</v>
      </c>
      <c r="BD24" s="54" t="e">
        <f>(Sheet4!BD24/Sheet4!$BB24)*1000</f>
        <v>#REF!</v>
      </c>
      <c r="BE24" s="54" t="e">
        <f>(Sheet4!BE24/Sheet4!$BB24)*1000</f>
        <v>#REF!</v>
      </c>
      <c r="BF24" s="54" t="e">
        <f>(Sheet4!BF24/Sheet4!$BB24)*1000</f>
        <v>#REF!</v>
      </c>
      <c r="BH24" s="54" t="e">
        <f>(Sheet4!BH23/Sheet4!$BG23)*1000</f>
        <v>#REF!</v>
      </c>
      <c r="BI24" s="54" t="e">
        <f>(Sheet4!BI23/Sheet4!$BG23)*1000</f>
        <v>#REF!</v>
      </c>
      <c r="BJ24" s="54" t="e">
        <f>(Sheet4!BJ23/Sheet4!$BG23)*1000</f>
        <v>#REF!</v>
      </c>
      <c r="BK24" s="54" t="e">
        <f>(Sheet4!BK23/Sheet4!$BG23)*1000</f>
        <v>#REF!</v>
      </c>
      <c r="BM24" s="54" t="e">
        <f>(Sheet4!BM23/Sheet4!$BL23)*1000</f>
        <v>#REF!</v>
      </c>
      <c r="BN24" s="54" t="e">
        <f>(Sheet4!BN23/Sheet4!$BL23)*1000</f>
        <v>#REF!</v>
      </c>
      <c r="BO24" s="54" t="e">
        <f>(Sheet4!BO23/Sheet4!$BL23)*1000</f>
        <v>#REF!</v>
      </c>
      <c r="BP24" s="54" t="e">
        <f>(Sheet4!BP23/Sheet4!$BL23)*1000</f>
        <v>#REF!</v>
      </c>
      <c r="BR24" s="54" t="e">
        <f>(Sheet4!BR23/Sheet4!$BQ23)*1000</f>
        <v>#REF!</v>
      </c>
      <c r="BS24" s="54" t="e">
        <f>(Sheet4!BS23/Sheet4!$BQ23)*1000</f>
        <v>#REF!</v>
      </c>
      <c r="BT24" s="54" t="e">
        <f>(Sheet4!BT23/Sheet4!$BQ23)*1000</f>
        <v>#REF!</v>
      </c>
      <c r="BU24" s="54" t="e">
        <f>(Sheet4!BU23/Sheet4!$BQ23)*1000</f>
        <v>#REF!</v>
      </c>
    </row>
    <row r="25" spans="1:73" x14ac:dyDescent="0.3">
      <c r="A25" t="s">
        <v>150</v>
      </c>
      <c r="B25" t="str">
        <f>VLOOKUP(A25,classifications!A$3:C$336,3,FALSE)</f>
        <v>Predominantly Urban</v>
      </c>
      <c r="D25" s="12"/>
      <c r="E25" s="54">
        <f>(Sheet4!E25/Sheet4!$D25)*1000</f>
        <v>2.6239748438363151</v>
      </c>
      <c r="F25" s="54">
        <f>(Sheet4!F25/Sheet4!$D25)*1000</f>
        <v>1.1048315131942379</v>
      </c>
      <c r="G25" s="54">
        <f>(Sheet4!G25/Sheet4!$D25)*1000</f>
        <v>44.703182764628394</v>
      </c>
      <c r="H25" s="54">
        <f>(Sheet4!H25/Sheet4!$D25)*1000</f>
        <v>46.636637912718314</v>
      </c>
      <c r="I25" s="12"/>
      <c r="J25" s="54">
        <f>(Sheet4!J25/Sheet4!$I25)*1000</f>
        <v>1.7440385591070522</v>
      </c>
      <c r="K25" s="54">
        <f>(Sheet4!K25/Sheet4!$I25)*1000</f>
        <v>1.4269406392694064</v>
      </c>
      <c r="L25" s="54">
        <f>(Sheet4!L25/Sheet4!$I25)*1000</f>
        <v>52.659394554371723</v>
      </c>
      <c r="M25" s="54">
        <f>(Sheet4!M25/Sheet4!$I25)*1000</f>
        <v>50.672247590055804</v>
      </c>
      <c r="N25" s="12"/>
      <c r="O25" s="54">
        <f>(Sheet4!O25/Sheet4!$N25)*1000</f>
        <v>1.8926449713474582</v>
      </c>
      <c r="P25" s="54">
        <f>(Sheet4!P25/Sheet4!$N25)*1000</f>
        <v>1.5351453656484939</v>
      </c>
      <c r="Q25" s="54">
        <f>(Sheet4!Q25/Sheet4!$N25)*1000</f>
        <v>52.720677146311971</v>
      </c>
      <c r="R25" s="54">
        <f>(Sheet4!R25/Sheet4!$N25)*1000</f>
        <v>50.312812154986588</v>
      </c>
      <c r="S25" s="12"/>
      <c r="T25" s="54">
        <f>(Sheet4!T25/Sheet4!$S25)*1000</f>
        <v>2.2225468508702368</v>
      </c>
      <c r="U25" s="54">
        <f>(Sheet4!U25/Sheet4!$S25)*1000</f>
        <v>1.2417045786552028</v>
      </c>
      <c r="V25" s="54">
        <f>(Sheet4!V25/Sheet4!$S25)*1000</f>
        <v>54.447180600191999</v>
      </c>
      <c r="W25" s="54">
        <f>(Sheet4!W25/Sheet4!$S25)*1000</f>
        <v>50.242080220376472</v>
      </c>
      <c r="X25" s="12"/>
      <c r="Y25" s="54">
        <f>(Sheet4!Y25/Sheet4!$X25)*1000</f>
        <v>2.1252773227726056</v>
      </c>
      <c r="Z25" s="54">
        <f>(Sheet4!Z25/Sheet4!$X25)*1000</f>
        <v>1.4721433162620001</v>
      </c>
      <c r="AA25" s="54">
        <f>(Sheet4!AA25/Sheet4!$X25)*1000</f>
        <v>55.174272740467352</v>
      </c>
      <c r="AB25" s="54">
        <f>(Sheet4!AB25/Sheet4!$X25)*1000</f>
        <v>51.141429430425674</v>
      </c>
      <c r="AC25" s="12"/>
      <c r="AD25" s="54">
        <f>(Sheet4!AD25/Sheet4!$AC25)*1000</f>
        <v>2.254976322748611</v>
      </c>
      <c r="AE25" s="54">
        <f>(Sheet4!AE25/Sheet4!$AC25)*1000</f>
        <v>1.5784834259240277</v>
      </c>
      <c r="AF25" s="54">
        <f>(Sheet4!AF25/Sheet4!$AC25)*1000</f>
        <v>56.620405485742396</v>
      </c>
      <c r="AG25" s="54">
        <f>(Sheet4!AG25/Sheet4!$AC25)*1000</f>
        <v>48.420491584838359</v>
      </c>
      <c r="AH25" s="12"/>
      <c r="AI25" s="54">
        <f>(Sheet4!AI25/Sheet4!$AH25)*1000</f>
        <v>2.0610848985117753</v>
      </c>
      <c r="AJ25" s="54">
        <f>(Sheet4!AJ25/Sheet4!$AH25)*1000</f>
        <v>1.4245733857360803</v>
      </c>
      <c r="AK25" s="54">
        <f>(Sheet4!AK25/Sheet4!$AH25)*1000</f>
        <v>69.298928033785629</v>
      </c>
      <c r="AL25" s="54">
        <f>(Sheet4!AL25/Sheet4!$AH25)*1000</f>
        <v>54.558129666488171</v>
      </c>
      <c r="AM25" s="12"/>
      <c r="AN25" s="54">
        <f>(Sheet4!AN25/Sheet4!$AM25)*1000</f>
        <v>2.4297706654982525</v>
      </c>
      <c r="AO25" s="54">
        <f>(Sheet4!AO25/Sheet4!$AM25)*1000</f>
        <v>2.5592256599715197</v>
      </c>
      <c r="AP25" s="54">
        <f>(Sheet4!AP25/Sheet4!$AM25)*1000</f>
        <v>66.9680644486711</v>
      </c>
      <c r="AQ25" s="54">
        <f>(Sheet4!AQ25/Sheet4!$AM25)*1000</f>
        <v>54.351181525776482</v>
      </c>
      <c r="AR25" s="12"/>
      <c r="AS25" s="54">
        <f>(Sheet4!AS25/Sheet4!$AR25)*1000</f>
        <v>1.9797884285798715</v>
      </c>
      <c r="AT25" s="54">
        <f>(Sheet4!AT25/Sheet4!$AR25)*1000</f>
        <v>1.7335460867167032</v>
      </c>
      <c r="AU25" s="54">
        <f>(Sheet4!AU25/Sheet4!$AR25)*1000</f>
        <v>63.520674507022825</v>
      </c>
      <c r="AV25" s="54">
        <f>(Sheet4!AV25/Sheet4!$AR25)*1000</f>
        <v>55.345428757165649</v>
      </c>
      <c r="AW25" s="12"/>
      <c r="AX25" s="54">
        <f>(Sheet4!AX25/Sheet4!$AW25)*1000</f>
        <v>1.7165277096615987</v>
      </c>
      <c r="AY25" s="54">
        <f>(Sheet4!AY25/Sheet4!$AW25)*1000</f>
        <v>0.96125551741049531</v>
      </c>
      <c r="AZ25" s="54">
        <f>(Sheet4!AZ25/Sheet4!$AW25)*1000</f>
        <v>52.623835213339873</v>
      </c>
      <c r="BA25" s="54">
        <f>(Sheet4!BA25/Sheet4!$AW25)*1000</f>
        <v>50.534575772437464</v>
      </c>
      <c r="BC25" s="54" t="e">
        <f>(Sheet4!BC25/Sheet4!$BB25)*1000</f>
        <v>#DIV/0!</v>
      </c>
      <c r="BD25" s="54" t="e">
        <f>(Sheet4!BD25/Sheet4!$BB25)*1000</f>
        <v>#REF!</v>
      </c>
      <c r="BE25" s="54" t="e">
        <f>(Sheet4!BE25/Sheet4!$BB25)*1000</f>
        <v>#REF!</v>
      </c>
      <c r="BF25" s="54" t="e">
        <f>(Sheet4!BF25/Sheet4!$BB25)*1000</f>
        <v>#REF!</v>
      </c>
      <c r="BH25" s="54" t="e">
        <f>(Sheet4!BH24/Sheet4!$BG24)*1000</f>
        <v>#REF!</v>
      </c>
      <c r="BI25" s="54" t="e">
        <f>(Sheet4!BI24/Sheet4!$BG24)*1000</f>
        <v>#REF!</v>
      </c>
      <c r="BJ25" s="54" t="e">
        <f>(Sheet4!BJ24/Sheet4!$BG24)*1000</f>
        <v>#REF!</v>
      </c>
      <c r="BK25" s="54" t="e">
        <f>(Sheet4!BK24/Sheet4!$BG24)*1000</f>
        <v>#REF!</v>
      </c>
      <c r="BM25" s="54" t="e">
        <f>(Sheet4!BM24/Sheet4!$BL24)*1000</f>
        <v>#REF!</v>
      </c>
      <c r="BN25" s="54" t="e">
        <f>(Sheet4!BN24/Sheet4!$BL24)*1000</f>
        <v>#REF!</v>
      </c>
      <c r="BO25" s="54" t="e">
        <f>(Sheet4!BO24/Sheet4!$BL24)*1000</f>
        <v>#REF!</v>
      </c>
      <c r="BP25" s="54" t="e">
        <f>(Sheet4!BP24/Sheet4!$BL24)*1000</f>
        <v>#REF!</v>
      </c>
      <c r="BR25" s="54" t="e">
        <f>(Sheet4!BR24/Sheet4!$BQ24)*1000</f>
        <v>#REF!</v>
      </c>
      <c r="BS25" s="54" t="e">
        <f>(Sheet4!BS24/Sheet4!$BQ24)*1000</f>
        <v>#REF!</v>
      </c>
      <c r="BT25" s="54" t="e">
        <f>(Sheet4!BT24/Sheet4!$BQ24)*1000</f>
        <v>#REF!</v>
      </c>
      <c r="BU25" s="54" t="e">
        <f>(Sheet4!BU24/Sheet4!$BQ24)*1000</f>
        <v>#REF!</v>
      </c>
    </row>
    <row r="26" spans="1:73" x14ac:dyDescent="0.3">
      <c r="A26" t="s">
        <v>152</v>
      </c>
      <c r="B26" t="str">
        <f>VLOOKUP(A26,classifications!A$3:C$336,3,FALSE)</f>
        <v>Predominantly Urban</v>
      </c>
      <c r="D26" s="12"/>
      <c r="E26" s="54">
        <f>(Sheet4!E26/Sheet4!$D26)*1000</f>
        <v>5.7972192310557578</v>
      </c>
      <c r="F26" s="54">
        <f>(Sheet4!F26/Sheet4!$D26)*1000</f>
        <v>3.9618846380462829</v>
      </c>
      <c r="G26" s="54">
        <f>(Sheet4!G26/Sheet4!$D26)*1000</f>
        <v>30.272862106097239</v>
      </c>
      <c r="H26" s="54">
        <f>(Sheet4!H26/Sheet4!$D26)*1000</f>
        <v>37.593883121016951</v>
      </c>
      <c r="I26" s="12"/>
      <c r="J26" s="54">
        <f>(Sheet4!J26/Sheet4!$I26)*1000</f>
        <v>4.4773898575621898</v>
      </c>
      <c r="K26" s="54">
        <f>(Sheet4!K26/Sheet4!$I26)*1000</f>
        <v>3.4020046802927211</v>
      </c>
      <c r="L26" s="54">
        <f>(Sheet4!L26/Sheet4!$I26)*1000</f>
        <v>31.571685581722512</v>
      </c>
      <c r="M26" s="54">
        <f>(Sheet4!M26/Sheet4!$I26)*1000</f>
        <v>39.207596683214526</v>
      </c>
      <c r="N26" s="12"/>
      <c r="O26" s="54">
        <f>(Sheet4!O26/Sheet4!$N26)*1000</f>
        <v>4.4598444806886706</v>
      </c>
      <c r="P26" s="54">
        <f>(Sheet4!P26/Sheet4!$N26)*1000</f>
        <v>3.6071276300562389</v>
      </c>
      <c r="Q26" s="54">
        <f>(Sheet4!Q26/Sheet4!$N26)*1000</f>
        <v>30.447405642819923</v>
      </c>
      <c r="R26" s="54">
        <f>(Sheet4!R26/Sheet4!$N26)*1000</f>
        <v>39.055785277775897</v>
      </c>
      <c r="S26" s="12"/>
      <c r="T26" s="54">
        <f>(Sheet4!T26/Sheet4!$S26)*1000</f>
        <v>4.4703424323004288</v>
      </c>
      <c r="U26" s="54">
        <f>(Sheet4!U26/Sheet4!$S26)*1000</f>
        <v>3.4053291365930427</v>
      </c>
      <c r="V26" s="54">
        <f>(Sheet4!V26/Sheet4!$S26)*1000</f>
        <v>30.661529277690345</v>
      </c>
      <c r="W26" s="54">
        <f>(Sheet4!W26/Sheet4!$S26)*1000</f>
        <v>41.074238888587395</v>
      </c>
      <c r="X26" s="12"/>
      <c r="Y26" s="54">
        <f>(Sheet4!Y26/Sheet4!$X26)*1000</f>
        <v>5.7758900551888326</v>
      </c>
      <c r="Z26" s="54">
        <f>(Sheet4!Z26/Sheet4!$X26)*1000</f>
        <v>2.7797316307758901</v>
      </c>
      <c r="AA26" s="54">
        <f>(Sheet4!AA26/Sheet4!$X26)*1000</f>
        <v>32.152905529704576</v>
      </c>
      <c r="AB26" s="54">
        <f>(Sheet4!AB26/Sheet4!$X26)*1000</f>
        <v>38.08435234282004</v>
      </c>
      <c r="AC26" s="12"/>
      <c r="AD26" s="54">
        <f>(Sheet4!AD26/Sheet4!$AC26)*1000</f>
        <v>7.2543815925960846</v>
      </c>
      <c r="AE26" s="54">
        <f>(Sheet4!AE26/Sheet4!$AC26)*1000</f>
        <v>2.5932561867683313</v>
      </c>
      <c r="AF26" s="54">
        <f>(Sheet4!AF26/Sheet4!$AC26)*1000</f>
        <v>31.098867050154247</v>
      </c>
      <c r="AG26" s="54">
        <f>(Sheet4!AG26/Sheet4!$AC26)*1000</f>
        <v>38.077083698185398</v>
      </c>
      <c r="AH26" s="12"/>
      <c r="AI26" s="54">
        <f>(Sheet4!AI26/Sheet4!$AH26)*1000</f>
        <v>5.310139004651413</v>
      </c>
      <c r="AJ26" s="54">
        <f>(Sheet4!AJ26/Sheet4!$AH26)*1000</f>
        <v>2.5609657731293525</v>
      </c>
      <c r="AK26" s="54">
        <f>(Sheet4!AK26/Sheet4!$AH26)*1000</f>
        <v>34.878875057134408</v>
      </c>
      <c r="AL26" s="54">
        <f>(Sheet4!AL26/Sheet4!$AH26)*1000</f>
        <v>40.478046944317484</v>
      </c>
      <c r="AM26" s="12"/>
      <c r="AN26" s="54">
        <f>(Sheet4!AN26/Sheet4!$AM26)*1000</f>
        <v>6.908729572585302</v>
      </c>
      <c r="AO26" s="54">
        <f>(Sheet4!AO26/Sheet4!$AM26)*1000</f>
        <v>2.7997475527386499</v>
      </c>
      <c r="AP26" s="54">
        <f>(Sheet4!AP26/Sheet4!$AM26)*1000</f>
        <v>34.10052235098226</v>
      </c>
      <c r="AQ26" s="54">
        <f>(Sheet4!AQ26/Sheet4!$AM26)*1000</f>
        <v>41.9022169703643</v>
      </c>
      <c r="AR26" s="12"/>
      <c r="AS26" s="54">
        <f>(Sheet4!AS26/Sheet4!$AR26)*1000</f>
        <v>5.7382962804617357</v>
      </c>
      <c r="AT26" s="54">
        <f>(Sheet4!AT26/Sheet4!$AR26)*1000</f>
        <v>1.7435335613510048</v>
      </c>
      <c r="AU26" s="54">
        <f>(Sheet4!AU26/Sheet4!$AR26)*1000</f>
        <v>38.297616502778965</v>
      </c>
      <c r="AV26" s="54">
        <f>(Sheet4!AV26/Sheet4!$AR26)*1000</f>
        <v>42.365861479264638</v>
      </c>
      <c r="AW26" s="12"/>
      <c r="AX26" s="54">
        <f>(Sheet4!AX26/Sheet4!$AW26)*1000</f>
        <v>5.1989602079584083</v>
      </c>
      <c r="AY26" s="54">
        <f>(Sheet4!AY26/Sheet4!$AW26)*1000</f>
        <v>2.2462174231820304</v>
      </c>
      <c r="AZ26" s="54">
        <f>(Sheet4!AZ26/Sheet4!$AW26)*1000</f>
        <v>33.379990668532962</v>
      </c>
      <c r="BA26" s="54">
        <f>(Sheet4!BA26/Sheet4!$AW26)*1000</f>
        <v>37.485836166100114</v>
      </c>
      <c r="BC26" s="54" t="e">
        <f>(Sheet4!BC26/Sheet4!$BB26)*1000</f>
        <v>#DIV/0!</v>
      </c>
      <c r="BD26" s="54" t="e">
        <f>(Sheet4!BD26/Sheet4!$BB26)*1000</f>
        <v>#REF!</v>
      </c>
      <c r="BE26" s="54" t="e">
        <f>(Sheet4!BE26/Sheet4!$BB26)*1000</f>
        <v>#REF!</v>
      </c>
      <c r="BF26" s="54" t="e">
        <f>(Sheet4!BF26/Sheet4!$BB26)*1000</f>
        <v>#REF!</v>
      </c>
      <c r="BH26" s="54" t="e">
        <f>(Sheet4!BH25/Sheet4!$BG25)*1000</f>
        <v>#REF!</v>
      </c>
      <c r="BI26" s="54" t="e">
        <f>(Sheet4!BI25/Sheet4!$BG25)*1000</f>
        <v>#REF!</v>
      </c>
      <c r="BJ26" s="54" t="e">
        <f>(Sheet4!BJ25/Sheet4!$BG25)*1000</f>
        <v>#REF!</v>
      </c>
      <c r="BK26" s="54" t="e">
        <f>(Sheet4!BK25/Sheet4!$BG25)*1000</f>
        <v>#REF!</v>
      </c>
      <c r="BM26" s="54" t="e">
        <f>(Sheet4!BM25/Sheet4!$BL25)*1000</f>
        <v>#REF!</v>
      </c>
      <c r="BN26" s="54" t="e">
        <f>(Sheet4!BN25/Sheet4!$BL25)*1000</f>
        <v>#REF!</v>
      </c>
      <c r="BO26" s="54" t="e">
        <f>(Sheet4!BO25/Sheet4!$BL25)*1000</f>
        <v>#REF!</v>
      </c>
      <c r="BP26" s="54" t="e">
        <f>(Sheet4!BP25/Sheet4!$BL25)*1000</f>
        <v>#REF!</v>
      </c>
      <c r="BR26" s="54" t="e">
        <f>(Sheet4!BR25/Sheet4!$BQ25)*1000</f>
        <v>#REF!</v>
      </c>
      <c r="BS26" s="54" t="e">
        <f>(Sheet4!BS25/Sheet4!$BQ25)*1000</f>
        <v>#REF!</v>
      </c>
      <c r="BT26" s="54" t="e">
        <f>(Sheet4!BT25/Sheet4!$BQ25)*1000</f>
        <v>#REF!</v>
      </c>
      <c r="BU26" s="54" t="e">
        <f>(Sheet4!BU25/Sheet4!$BQ25)*1000</f>
        <v>#REF!</v>
      </c>
    </row>
    <row r="27" spans="1:73" x14ac:dyDescent="0.3">
      <c r="A27" t="s">
        <v>154</v>
      </c>
      <c r="B27" t="str">
        <f>VLOOKUP(A27,classifications!A$3:C$336,3,FALSE)</f>
        <v>Predominantly Urban</v>
      </c>
      <c r="D27" s="12"/>
      <c r="E27" s="54">
        <f>(Sheet4!E27/Sheet4!$D27)*1000</f>
        <v>3.6106418918918917</v>
      </c>
      <c r="F27" s="54">
        <f>(Sheet4!F27/Sheet4!$D27)*1000</f>
        <v>5.4265202702702702</v>
      </c>
      <c r="G27" s="54">
        <f>(Sheet4!G27/Sheet4!$D27)*1000</f>
        <v>52.822353603603609</v>
      </c>
      <c r="H27" s="54">
        <f>(Sheet4!H27/Sheet4!$D27)*1000</f>
        <v>54.504504504504503</v>
      </c>
      <c r="I27" s="12"/>
      <c r="J27" s="54">
        <f>(Sheet4!J27/Sheet4!$I27)*1000</f>
        <v>3.9637559227525223</v>
      </c>
      <c r="K27" s="54">
        <f>(Sheet4!K27/Sheet4!$I27)*1000</f>
        <v>2.9780972563486978</v>
      </c>
      <c r="L27" s="54">
        <f>(Sheet4!L27/Sheet4!$I27)*1000</f>
        <v>56.689454156311378</v>
      </c>
      <c r="M27" s="54">
        <f>(Sheet4!M27/Sheet4!$I27)*1000</f>
        <v>58.01305293691081</v>
      </c>
      <c r="N27" s="12"/>
      <c r="O27" s="54">
        <f>(Sheet4!O27/Sheet4!$N27)*1000</f>
        <v>2.9377908660127257</v>
      </c>
      <c r="P27" s="54">
        <f>(Sheet4!P27/Sheet4!$N27)*1000</f>
        <v>2.6341249832277565</v>
      </c>
      <c r="Q27" s="54">
        <f>(Sheet4!Q27/Sheet4!$N27)*1000</f>
        <v>55.902770421530619</v>
      </c>
      <c r="R27" s="54">
        <f>(Sheet4!R27/Sheet4!$N27)*1000</f>
        <v>58.79818930389893</v>
      </c>
      <c r="S27" s="12"/>
      <c r="T27" s="54">
        <f>(Sheet4!T27/Sheet4!$S27)*1000</f>
        <v>3.7615863958324463</v>
      </c>
      <c r="U27" s="54">
        <f>(Sheet4!U27/Sheet4!$S27)*1000</f>
        <v>3.0589504464222346</v>
      </c>
      <c r="V27" s="54">
        <f>(Sheet4!V27/Sheet4!$S27)*1000</f>
        <v>57.552271856236423</v>
      </c>
      <c r="W27" s="54">
        <f>(Sheet4!W27/Sheet4!$S27)*1000</f>
        <v>63.088191457650211</v>
      </c>
      <c r="X27" s="12"/>
      <c r="Y27" s="54">
        <f>(Sheet4!Y27/Sheet4!$X27)*1000</f>
        <v>3.8241463449437081</v>
      </c>
      <c r="Z27" s="54">
        <f>(Sheet4!Z27/Sheet4!$X27)*1000</f>
        <v>2.4400336753185599</v>
      </c>
      <c r="AA27" s="54">
        <f>(Sheet4!AA27/Sheet4!$X27)*1000</f>
        <v>53.366818395856228</v>
      </c>
      <c r="AB27" s="54">
        <f>(Sheet4!AB27/Sheet4!$X27)*1000</f>
        <v>58.79625005350951</v>
      </c>
      <c r="AC27" s="12"/>
      <c r="AD27" s="54">
        <f>(Sheet4!AD27/Sheet4!$AC27)*1000</f>
        <v>4.4148217997899746</v>
      </c>
      <c r="AE27" s="54">
        <f>(Sheet4!AE27/Sheet4!$AC27)*1000</f>
        <v>2.6003157526271048</v>
      </c>
      <c r="AF27" s="54">
        <f>(Sheet4!AF27/Sheet4!$AC27)*1000</f>
        <v>55.342434438467528</v>
      </c>
      <c r="AG27" s="54">
        <f>(Sheet4!AG27/Sheet4!$AC27)*1000</f>
        <v>57.12122186265475</v>
      </c>
      <c r="AH27" s="12"/>
      <c r="AI27" s="54">
        <f>(Sheet4!AI27/Sheet4!$AH27)*1000</f>
        <v>4.375491527847287</v>
      </c>
      <c r="AJ27" s="54">
        <f>(Sheet4!AJ27/Sheet4!$AH27)*1000</f>
        <v>3.4103095731750912</v>
      </c>
      <c r="AK27" s="54">
        <f>(Sheet4!AK27/Sheet4!$AH27)*1000</f>
        <v>57.153070708515052</v>
      </c>
      <c r="AL27" s="54">
        <f>(Sheet4!AL27/Sheet4!$AH27)*1000</f>
        <v>57.131622220633439</v>
      </c>
      <c r="AM27" s="12"/>
      <c r="AN27" s="54">
        <f>(Sheet4!AN27/Sheet4!$AM27)*1000</f>
        <v>3.6466745630092241</v>
      </c>
      <c r="AO27" s="54">
        <f>(Sheet4!AO27/Sheet4!$AM27)*1000</f>
        <v>3.5174616847923619</v>
      </c>
      <c r="AP27" s="54">
        <f>(Sheet4!AP27/Sheet4!$AM27)*1000</f>
        <v>54.613976526327122</v>
      </c>
      <c r="AQ27" s="54">
        <f>(Sheet4!AQ27/Sheet4!$AM27)*1000</f>
        <v>56.710096550734001</v>
      </c>
      <c r="AR27" s="12"/>
      <c r="AS27" s="54">
        <f>(Sheet4!AS27/Sheet4!$AR27)*1000</f>
        <v>3.0119185921431955</v>
      </c>
      <c r="AT27" s="54">
        <f>(Sheet4!AT27/Sheet4!$AR27)*1000</f>
        <v>2.0724868407842463</v>
      </c>
      <c r="AU27" s="54">
        <f>(Sheet4!AU27/Sheet4!$AR27)*1000</f>
        <v>57.011316208424773</v>
      </c>
      <c r="AV27" s="54">
        <f>(Sheet4!AV27/Sheet4!$AR27)*1000</f>
        <v>55.670295311446722</v>
      </c>
      <c r="AW27" s="12"/>
      <c r="AX27" s="54">
        <f>(Sheet4!AX27/Sheet4!$AW27)*1000</f>
        <v>2.7532681509744834</v>
      </c>
      <c r="AY27" s="54">
        <f>(Sheet4!AY27/Sheet4!$AW27)*1000</f>
        <v>2.9845137699539674</v>
      </c>
      <c r="AZ27" s="54">
        <f>(Sheet4!AZ27/Sheet4!$AW27)*1000</f>
        <v>47.969013087056751</v>
      </c>
      <c r="BA27" s="54">
        <f>(Sheet4!BA27/Sheet4!$AW27)*1000</f>
        <v>51.914641460894195</v>
      </c>
      <c r="BC27" s="54" t="e">
        <f>(Sheet4!BC27/Sheet4!$BB27)*1000</f>
        <v>#DIV/0!</v>
      </c>
      <c r="BD27" s="54" t="e">
        <f>(Sheet4!BD27/Sheet4!$BB27)*1000</f>
        <v>#REF!</v>
      </c>
      <c r="BE27" s="54" t="e">
        <f>(Sheet4!BE27/Sheet4!$BB27)*1000</f>
        <v>#REF!</v>
      </c>
      <c r="BF27" s="54" t="e">
        <f>(Sheet4!BF27/Sheet4!$BB27)*1000</f>
        <v>#REF!</v>
      </c>
      <c r="BH27" s="54" t="e">
        <f>(Sheet4!BH26/Sheet4!$BG26)*1000</f>
        <v>#REF!</v>
      </c>
      <c r="BI27" s="54" t="e">
        <f>(Sheet4!BI26/Sheet4!$BG26)*1000</f>
        <v>#REF!</v>
      </c>
      <c r="BJ27" s="54" t="e">
        <f>(Sheet4!BJ26/Sheet4!$BG26)*1000</f>
        <v>#REF!</v>
      </c>
      <c r="BK27" s="54" t="e">
        <f>(Sheet4!BK26/Sheet4!$BG26)*1000</f>
        <v>#REF!</v>
      </c>
      <c r="BM27" s="54" t="e">
        <f>(Sheet4!BM26/Sheet4!$BL26)*1000</f>
        <v>#REF!</v>
      </c>
      <c r="BN27" s="54" t="e">
        <f>(Sheet4!BN26/Sheet4!$BL26)*1000</f>
        <v>#REF!</v>
      </c>
      <c r="BO27" s="54" t="e">
        <f>(Sheet4!BO26/Sheet4!$BL26)*1000</f>
        <v>#REF!</v>
      </c>
      <c r="BP27" s="54" t="e">
        <f>(Sheet4!BP26/Sheet4!$BL26)*1000</f>
        <v>#REF!</v>
      </c>
      <c r="BR27" s="54" t="e">
        <f>(Sheet4!BR26/Sheet4!$BQ26)*1000</f>
        <v>#REF!</v>
      </c>
      <c r="BS27" s="54" t="e">
        <f>(Sheet4!BS26/Sheet4!$BQ26)*1000</f>
        <v>#REF!</v>
      </c>
      <c r="BT27" s="54" t="e">
        <f>(Sheet4!BT26/Sheet4!$BQ26)*1000</f>
        <v>#REF!</v>
      </c>
      <c r="BU27" s="54" t="e">
        <f>(Sheet4!BU26/Sheet4!$BQ26)*1000</f>
        <v>#REF!</v>
      </c>
    </row>
    <row r="28" spans="1:73" x14ac:dyDescent="0.3">
      <c r="A28" t="s">
        <v>157</v>
      </c>
      <c r="B28" t="str">
        <f>VLOOKUP(A28,classifications!A$3:C$336,3,FALSE)</f>
        <v>Urban with Significant Rural</v>
      </c>
      <c r="D28" s="12"/>
      <c r="E28" s="54">
        <f>(Sheet4!E28/Sheet4!$D28)*1000</f>
        <v>2.6042694235094506</v>
      </c>
      <c r="F28" s="54">
        <f>(Sheet4!F28/Sheet4!$D28)*1000</f>
        <v>0.85493693196017317</v>
      </c>
      <c r="G28" s="54">
        <f>(Sheet4!G28/Sheet4!$D28)*1000</f>
        <v>43.877993923371342</v>
      </c>
      <c r="H28" s="54">
        <f>(Sheet4!H28/Sheet4!$D28)*1000</f>
        <v>43.628089281721444</v>
      </c>
      <c r="I28" s="12"/>
      <c r="J28" s="54">
        <f>(Sheet4!J28/Sheet4!$I28)*1000</f>
        <v>2.2620292887029287</v>
      </c>
      <c r="K28" s="54">
        <f>(Sheet4!K28/Sheet4!$I28)*1000</f>
        <v>0.98064853556485354</v>
      </c>
      <c r="L28" s="54">
        <f>(Sheet4!L28/Sheet4!$I28)*1000</f>
        <v>45.972803347280333</v>
      </c>
      <c r="M28" s="54">
        <f>(Sheet4!M28/Sheet4!$I28)*1000</f>
        <v>41.788702928870293</v>
      </c>
      <c r="N28" s="12"/>
      <c r="O28" s="54">
        <f>(Sheet4!O28/Sheet4!$N28)*1000</f>
        <v>3.5558913173730691</v>
      </c>
      <c r="P28" s="54">
        <f>(Sheet4!P28/Sheet4!$N28)*1000</f>
        <v>0.79453981816760877</v>
      </c>
      <c r="Q28" s="54">
        <f>(Sheet4!Q28/Sheet4!$N28)*1000</f>
        <v>43.295907468674287</v>
      </c>
      <c r="R28" s="54">
        <f>(Sheet4!R28/Sheet4!$N28)*1000</f>
        <v>43.934144371792534</v>
      </c>
      <c r="S28" s="12"/>
      <c r="T28" s="54">
        <f>(Sheet4!T28/Sheet4!$S28)*1000</f>
        <v>3.2499902888736387</v>
      </c>
      <c r="U28" s="54">
        <f>(Sheet4!U28/Sheet4!$S28)*1000</f>
        <v>0.55677124470743611</v>
      </c>
      <c r="V28" s="54">
        <f>(Sheet4!V28/Sheet4!$S28)*1000</f>
        <v>46.872369903277182</v>
      </c>
      <c r="W28" s="54">
        <f>(Sheet4!W28/Sheet4!$S28)*1000</f>
        <v>43.868394815553337</v>
      </c>
      <c r="X28" s="12"/>
      <c r="Y28" s="54">
        <f>(Sheet4!Y28/Sheet4!$X28)*1000</f>
        <v>4.4662910533003064</v>
      </c>
      <c r="Z28" s="54">
        <f>(Sheet4!Z28/Sheet4!$X28)*1000</f>
        <v>0.83422103007045956</v>
      </c>
      <c r="AA28" s="54">
        <f>(Sheet4!AA28/Sheet4!$X28)*1000</f>
        <v>47.845784616964202</v>
      </c>
      <c r="AB28" s="54">
        <f>(Sheet4!AB28/Sheet4!$X28)*1000</f>
        <v>42.62227755175379</v>
      </c>
      <c r="AC28" s="12"/>
      <c r="AD28" s="54">
        <f>(Sheet4!AD28/Sheet4!$AC28)*1000</f>
        <v>4.3336529242569508</v>
      </c>
      <c r="AE28" s="54">
        <f>(Sheet4!AE28/Sheet4!$AC28)*1000</f>
        <v>1.3039309683604985</v>
      </c>
      <c r="AF28" s="54">
        <f>(Sheet4!AF28/Sheet4!$AC28)*1000</f>
        <v>48.258229466283154</v>
      </c>
      <c r="AG28" s="54">
        <f>(Sheet4!AG28/Sheet4!$AC28)*1000</f>
        <v>47.094918504314478</v>
      </c>
      <c r="AH28" s="12"/>
      <c r="AI28" s="54">
        <f>(Sheet4!AI28/Sheet4!$AH28)*1000</f>
        <v>3.8559761308756224</v>
      </c>
      <c r="AJ28" s="54">
        <f>(Sheet4!AJ28/Sheet4!$AH28)*1000</f>
        <v>1.2516119244481529</v>
      </c>
      <c r="AK28" s="54">
        <f>(Sheet4!AK28/Sheet4!$AH28)*1000</f>
        <v>60.55778907178437</v>
      </c>
      <c r="AL28" s="54">
        <f>(Sheet4!AL28/Sheet4!$AH28)*1000</f>
        <v>51.316088902374268</v>
      </c>
      <c r="AM28" s="12"/>
      <c r="AN28" s="54">
        <f>(Sheet4!AN28/Sheet4!$AM28)*1000</f>
        <v>2.866842700867597</v>
      </c>
      <c r="AO28" s="54">
        <f>(Sheet4!AO28/Sheet4!$AM28)*1000</f>
        <v>2.1752797686407641</v>
      </c>
      <c r="AP28" s="54">
        <f>(Sheet4!AP28/Sheet4!$AM28)*1000</f>
        <v>59.084622155161576</v>
      </c>
      <c r="AQ28" s="54">
        <f>(Sheet4!AQ28/Sheet4!$AM28)*1000</f>
        <v>53.753300641267444</v>
      </c>
      <c r="AR28" s="12"/>
      <c r="AS28" s="54">
        <f>(Sheet4!AS28/Sheet4!$AR28)*1000</f>
        <v>2.966659218986619</v>
      </c>
      <c r="AT28" s="54">
        <f>(Sheet4!AT28/Sheet4!$AR28)*1000</f>
        <v>1.2288672078647502</v>
      </c>
      <c r="AU28" s="54">
        <f>(Sheet4!AU28/Sheet4!$AR28)*1000</f>
        <v>62.399145999354531</v>
      </c>
      <c r="AV28" s="54">
        <f>(Sheet4!AV28/Sheet4!$AR28)*1000</f>
        <v>51.326928328492336</v>
      </c>
      <c r="AW28" s="12"/>
      <c r="AX28" s="54">
        <f>(Sheet4!AX28/Sheet4!$AW28)*1000</f>
        <v>2.1400897853760532</v>
      </c>
      <c r="AY28" s="54">
        <f>(Sheet4!AY28/Sheet4!$AW28)*1000</f>
        <v>0.65186642887891266</v>
      </c>
      <c r="AZ28" s="54">
        <f>(Sheet4!AZ28/Sheet4!$AW28)*1000</f>
        <v>54.621486993419836</v>
      </c>
      <c r="BA28" s="54">
        <f>(Sheet4!BA28/Sheet4!$AW28)*1000</f>
        <v>46.110325318246112</v>
      </c>
      <c r="BC28" s="54" t="e">
        <f>(Sheet4!BC28/Sheet4!$BB28)*1000</f>
        <v>#DIV/0!</v>
      </c>
      <c r="BD28" s="54" t="e">
        <f>(Sheet4!BD28/Sheet4!$BB28)*1000</f>
        <v>#REF!</v>
      </c>
      <c r="BE28" s="54" t="e">
        <f>(Sheet4!BE28/Sheet4!$BB28)*1000</f>
        <v>#REF!</v>
      </c>
      <c r="BF28" s="54" t="e">
        <f>(Sheet4!BF28/Sheet4!$BB28)*1000</f>
        <v>#REF!</v>
      </c>
      <c r="BH28" s="54" t="e">
        <f>(Sheet4!BH27/Sheet4!$BG27)*1000</f>
        <v>#REF!</v>
      </c>
      <c r="BI28" s="54" t="e">
        <f>(Sheet4!BI27/Sheet4!$BG27)*1000</f>
        <v>#REF!</v>
      </c>
      <c r="BJ28" s="54" t="e">
        <f>(Sheet4!BJ27/Sheet4!$BG27)*1000</f>
        <v>#REF!</v>
      </c>
      <c r="BK28" s="54" t="e">
        <f>(Sheet4!BK27/Sheet4!$BG27)*1000</f>
        <v>#REF!</v>
      </c>
      <c r="BM28" s="54" t="e">
        <f>(Sheet4!BM27/Sheet4!$BL27)*1000</f>
        <v>#REF!</v>
      </c>
      <c r="BN28" s="54" t="e">
        <f>(Sheet4!BN27/Sheet4!$BL27)*1000</f>
        <v>#REF!</v>
      </c>
      <c r="BO28" s="54" t="e">
        <f>(Sheet4!BO27/Sheet4!$BL27)*1000</f>
        <v>#REF!</v>
      </c>
      <c r="BP28" s="54" t="e">
        <f>(Sheet4!BP27/Sheet4!$BL27)*1000</f>
        <v>#REF!</v>
      </c>
      <c r="BR28" s="54" t="e">
        <f>(Sheet4!BR27/Sheet4!$BQ27)*1000</f>
        <v>#REF!</v>
      </c>
      <c r="BS28" s="54" t="e">
        <f>(Sheet4!BS27/Sheet4!$BQ27)*1000</f>
        <v>#REF!</v>
      </c>
      <c r="BT28" s="54" t="e">
        <f>(Sheet4!BT27/Sheet4!$BQ27)*1000</f>
        <v>#REF!</v>
      </c>
      <c r="BU28" s="54" t="e">
        <f>(Sheet4!BU27/Sheet4!$BQ27)*1000</f>
        <v>#REF!</v>
      </c>
    </row>
    <row r="29" spans="1:73" x14ac:dyDescent="0.3">
      <c r="A29" t="s">
        <v>159</v>
      </c>
      <c r="B29" t="str">
        <f>VLOOKUP(A29,classifications!A$3:C$336,3,FALSE)</f>
        <v>Predominantly Urban</v>
      </c>
      <c r="D29" s="12"/>
      <c r="E29" s="54">
        <f>(Sheet4!E29/Sheet4!$D29)*1000</f>
        <v>6.696814955859443</v>
      </c>
      <c r="F29" s="54">
        <f>(Sheet4!F29/Sheet4!$D29)*1000</f>
        <v>3.1879291443078874</v>
      </c>
      <c r="G29" s="54">
        <f>(Sheet4!G29/Sheet4!$D29)*1000</f>
        <v>28.69136229877099</v>
      </c>
      <c r="H29" s="54">
        <f>(Sheet4!H29/Sheet4!$D29)*1000</f>
        <v>30.966909006981709</v>
      </c>
      <c r="I29" s="12"/>
      <c r="J29" s="54">
        <f>(Sheet4!J29/Sheet4!$I29)*1000</f>
        <v>5.2564819194221091</v>
      </c>
      <c r="K29" s="54">
        <f>(Sheet4!K29/Sheet4!$I29)*1000</f>
        <v>3.2821659428702468</v>
      </c>
      <c r="L29" s="54">
        <f>(Sheet4!L29/Sheet4!$I29)*1000</f>
        <v>31.617720829571024</v>
      </c>
      <c r="M29" s="54">
        <f>(Sheet4!M29/Sheet4!$I29)*1000</f>
        <v>32.352266701064913</v>
      </c>
      <c r="N29" s="12"/>
      <c r="O29" s="54">
        <f>(Sheet4!O29/Sheet4!$N29)*1000</f>
        <v>5.7836879306100171</v>
      </c>
      <c r="P29" s="54">
        <f>(Sheet4!P29/Sheet4!$N29)*1000</f>
        <v>3.924772809173978</v>
      </c>
      <c r="Q29" s="54">
        <f>(Sheet4!Q29/Sheet4!$N29)*1000</f>
        <v>29.457203920491239</v>
      </c>
      <c r="R29" s="54">
        <f>(Sheet4!R29/Sheet4!$N29)*1000</f>
        <v>31.580149212726255</v>
      </c>
      <c r="S29" s="12"/>
      <c r="T29" s="54">
        <f>(Sheet4!T29/Sheet4!$S29)*1000</f>
        <v>6.0650740060116535</v>
      </c>
      <c r="U29" s="54">
        <f>(Sheet4!U29/Sheet4!$S29)*1000</f>
        <v>4.0137042893570953</v>
      </c>
      <c r="V29" s="54">
        <f>(Sheet4!V29/Sheet4!$S29)*1000</f>
        <v>29.67363277632947</v>
      </c>
      <c r="W29" s="54">
        <f>(Sheet4!W29/Sheet4!$S29)*1000</f>
        <v>34.916022052224449</v>
      </c>
      <c r="X29" s="12"/>
      <c r="Y29" s="54">
        <f>(Sheet4!Y29/Sheet4!$X29)*1000</f>
        <v>6.6175113899257703</v>
      </c>
      <c r="Z29" s="54">
        <f>(Sheet4!Z29/Sheet4!$X29)*1000</f>
        <v>3.6511631207686954</v>
      </c>
      <c r="AA29" s="54">
        <f>(Sheet4!AA29/Sheet4!$X29)*1000</f>
        <v>30.625062094610897</v>
      </c>
      <c r="AB29" s="54">
        <f>(Sheet4!AB29/Sheet4!$X29)*1000</f>
        <v>33.864626651716648</v>
      </c>
      <c r="AC29" s="12"/>
      <c r="AD29" s="54">
        <f>(Sheet4!AD29/Sheet4!$AC29)*1000</f>
        <v>7.7873709158625362</v>
      </c>
      <c r="AE29" s="54">
        <f>(Sheet4!AE29/Sheet4!$AC29)*1000</f>
        <v>3.6080074487895719</v>
      </c>
      <c r="AF29" s="54">
        <f>(Sheet4!AF29/Sheet4!$AC29)*1000</f>
        <v>30.564020089159754</v>
      </c>
      <c r="AG29" s="54">
        <f>(Sheet4!AG29/Sheet4!$AC29)*1000</f>
        <v>33.258563286496248</v>
      </c>
      <c r="AH29" s="12"/>
      <c r="AI29" s="54">
        <f>(Sheet4!AI29/Sheet4!$AH29)*1000</f>
        <v>6.4322906608897767</v>
      </c>
      <c r="AJ29" s="54">
        <f>(Sheet4!AJ29/Sheet4!$AH29)*1000</f>
        <v>3.8481389543314388</v>
      </c>
      <c r="AK29" s="54">
        <f>(Sheet4!AK29/Sheet4!$AH29)*1000</f>
        <v>35.556663494994964</v>
      </c>
      <c r="AL29" s="54">
        <f>(Sheet4!AL29/Sheet4!$AH29)*1000</f>
        <v>37.803751935480477</v>
      </c>
      <c r="AM29" s="12"/>
      <c r="AN29" s="54">
        <f>(Sheet4!AN29/Sheet4!$AM29)*1000</f>
        <v>6.629942671320241</v>
      </c>
      <c r="AO29" s="54">
        <f>(Sheet4!AO29/Sheet4!$AM29)*1000</f>
        <v>3.360525910040228</v>
      </c>
      <c r="AP29" s="54">
        <f>(Sheet4!AP29/Sheet4!$AM29)*1000</f>
        <v>34.667031103261706</v>
      </c>
      <c r="AQ29" s="54">
        <f>(Sheet4!AQ29/Sheet4!$AM29)*1000</f>
        <v>39.499320185582327</v>
      </c>
      <c r="AR29" s="12"/>
      <c r="AS29" s="54">
        <f>(Sheet4!AS29/Sheet4!$AR29)*1000</f>
        <v>7.1257172665623365</v>
      </c>
      <c r="AT29" s="54">
        <f>(Sheet4!AT29/Sheet4!$AR29)*1000</f>
        <v>1.9405320813771518</v>
      </c>
      <c r="AU29" s="54">
        <f>(Sheet4!AU29/Sheet4!$AR29)*1000</f>
        <v>38.261171970092157</v>
      </c>
      <c r="AV29" s="54">
        <f>(Sheet4!AV29/Sheet4!$AR29)*1000</f>
        <v>39.447052686489307</v>
      </c>
      <c r="AW29" s="12"/>
      <c r="AX29" s="54">
        <f>(Sheet4!AX29/Sheet4!$AW29)*1000</f>
        <v>6.3452304959618111</v>
      </c>
      <c r="AY29" s="54">
        <f>(Sheet4!AY29/Sheet4!$AW29)*1000</f>
        <v>2.6539646415586575</v>
      </c>
      <c r="AZ29" s="54">
        <f>(Sheet4!AZ29/Sheet4!$AW29)*1000</f>
        <v>31.406982875856901</v>
      </c>
      <c r="BA29" s="54">
        <f>(Sheet4!BA29/Sheet4!$AW29)*1000</f>
        <v>35.368849046654269</v>
      </c>
      <c r="BC29" s="54" t="e">
        <f>(Sheet4!BC29/Sheet4!$BB29)*1000</f>
        <v>#DIV/0!</v>
      </c>
      <c r="BD29" s="54" t="e">
        <f>(Sheet4!BD29/Sheet4!$BB29)*1000</f>
        <v>#REF!</v>
      </c>
      <c r="BE29" s="54" t="e">
        <f>(Sheet4!BE29/Sheet4!$BB29)*1000</f>
        <v>#REF!</v>
      </c>
      <c r="BF29" s="54" t="e">
        <f>(Sheet4!BF29/Sheet4!$BB29)*1000</f>
        <v>#REF!</v>
      </c>
      <c r="BH29" s="54" t="e">
        <f>(Sheet4!BH28/Sheet4!$BG28)*1000</f>
        <v>#REF!</v>
      </c>
      <c r="BI29" s="54" t="e">
        <f>(Sheet4!BI28/Sheet4!$BG28)*1000</f>
        <v>#REF!</v>
      </c>
      <c r="BJ29" s="54" t="e">
        <f>(Sheet4!BJ28/Sheet4!$BG28)*1000</f>
        <v>#REF!</v>
      </c>
      <c r="BK29" s="54" t="e">
        <f>(Sheet4!BK28/Sheet4!$BG28)*1000</f>
        <v>#REF!</v>
      </c>
      <c r="BM29" s="54" t="e">
        <f>(Sheet4!BM28/Sheet4!$BL28)*1000</f>
        <v>#REF!</v>
      </c>
      <c r="BN29" s="54" t="e">
        <f>(Sheet4!BN28/Sheet4!$BL28)*1000</f>
        <v>#REF!</v>
      </c>
      <c r="BO29" s="54" t="e">
        <f>(Sheet4!BO28/Sheet4!$BL28)*1000</f>
        <v>#REF!</v>
      </c>
      <c r="BP29" s="54" t="e">
        <f>(Sheet4!BP28/Sheet4!$BL28)*1000</f>
        <v>#REF!</v>
      </c>
      <c r="BR29" s="54" t="e">
        <f>(Sheet4!BR28/Sheet4!$BQ28)*1000</f>
        <v>#REF!</v>
      </c>
      <c r="BS29" s="54" t="e">
        <f>(Sheet4!BS28/Sheet4!$BQ28)*1000</f>
        <v>#REF!</v>
      </c>
      <c r="BT29" s="54" t="e">
        <f>(Sheet4!BT28/Sheet4!$BQ28)*1000</f>
        <v>#REF!</v>
      </c>
      <c r="BU29" s="54" t="e">
        <f>(Sheet4!BU28/Sheet4!$BQ28)*1000</f>
        <v>#REF!</v>
      </c>
    </row>
    <row r="30" spans="1:73" x14ac:dyDescent="0.3">
      <c r="A30" t="s">
        <v>161</v>
      </c>
      <c r="B30" t="str">
        <f>VLOOKUP(A30,classifications!A$3:C$336,3,FALSE)</f>
        <v>Urban with Significant Rural</v>
      </c>
      <c r="D30" s="12"/>
      <c r="E30" s="54">
        <f>(Sheet4!E30/Sheet4!$D30)*1000</f>
        <v>16.590574943898478</v>
      </c>
      <c r="F30" s="54">
        <f>(Sheet4!F30/Sheet4!$D30)*1000</f>
        <v>4.6119322138822252</v>
      </c>
      <c r="G30" s="54">
        <f>(Sheet4!G30/Sheet4!$D30)*1000</f>
        <v>30.906136346049678</v>
      </c>
      <c r="H30" s="54">
        <f>(Sheet4!H30/Sheet4!$D30)*1000</f>
        <v>43.56573551033042</v>
      </c>
      <c r="I30" s="12"/>
      <c r="J30" s="54">
        <f>(Sheet4!J30/Sheet4!$I30)*1000</f>
        <v>16.683370595944801</v>
      </c>
      <c r="K30" s="54">
        <f>(Sheet4!K30/Sheet4!$I30)*1000</f>
        <v>4.9032457019505049</v>
      </c>
      <c r="L30" s="54">
        <f>(Sheet4!L30/Sheet4!$I30)*1000</f>
        <v>34.816128286176856</v>
      </c>
      <c r="M30" s="54">
        <f>(Sheet4!M30/Sheet4!$I30)*1000</f>
        <v>46.241615912420016</v>
      </c>
      <c r="N30" s="12"/>
      <c r="O30" s="54">
        <f>(Sheet4!O30/Sheet4!$N30)*1000</f>
        <v>20.902006653400374</v>
      </c>
      <c r="P30" s="54">
        <f>(Sheet4!P30/Sheet4!$N30)*1000</f>
        <v>3.9798878947608269</v>
      </c>
      <c r="Q30" s="54">
        <f>(Sheet4!Q30/Sheet4!$N30)*1000</f>
        <v>35.424040345733772</v>
      </c>
      <c r="R30" s="54">
        <f>(Sheet4!R30/Sheet4!$N30)*1000</f>
        <v>40.23940089015813</v>
      </c>
      <c r="S30" s="12"/>
      <c r="T30" s="54">
        <f>(Sheet4!T30/Sheet4!$S30)*1000</f>
        <v>20.73614831311885</v>
      </c>
      <c r="U30" s="54">
        <f>(Sheet4!U30/Sheet4!$S30)*1000</f>
        <v>3.114936647906823</v>
      </c>
      <c r="V30" s="54">
        <f>(Sheet4!V30/Sheet4!$S30)*1000</f>
        <v>34.39973515514491</v>
      </c>
      <c r="W30" s="54">
        <f>(Sheet4!W30/Sheet4!$S30)*1000</f>
        <v>44.331417220934782</v>
      </c>
      <c r="X30" s="12"/>
      <c r="Y30" s="54">
        <f>(Sheet4!Y30/Sheet4!$X30)*1000</f>
        <v>22.997786948980202</v>
      </c>
      <c r="Z30" s="54">
        <f>(Sheet4!Z30/Sheet4!$X30)*1000</f>
        <v>2.9607033913511573</v>
      </c>
      <c r="AA30" s="54">
        <f>(Sheet4!AA30/Sheet4!$X30)*1000</f>
        <v>31.879897123033672</v>
      </c>
      <c r="AB30" s="54">
        <f>(Sheet4!AB30/Sheet4!$X30)*1000</f>
        <v>46.234822656857467</v>
      </c>
      <c r="AC30" s="12"/>
      <c r="AD30" s="54">
        <f>(Sheet4!AD30/Sheet4!$AC30)*1000</f>
        <v>25.59482491249317</v>
      </c>
      <c r="AE30" s="54">
        <f>(Sheet4!AE30/Sheet4!$AC30)*1000</f>
        <v>3.0719697529132022</v>
      </c>
      <c r="AF30" s="54">
        <f>(Sheet4!AF30/Sheet4!$AC30)*1000</f>
        <v>30.424315822121134</v>
      </c>
      <c r="AG30" s="54">
        <f>(Sheet4!AG30/Sheet4!$AC30)*1000</f>
        <v>43.878952576466943</v>
      </c>
      <c r="AH30" s="12"/>
      <c r="AI30" s="54">
        <f>(Sheet4!AI30/Sheet4!$AH30)*1000</f>
        <v>20.061908655530896</v>
      </c>
      <c r="AJ30" s="54">
        <f>(Sheet4!AJ30/Sheet4!$AH30)*1000</f>
        <v>4.0737063427169726</v>
      </c>
      <c r="AK30" s="54">
        <f>(Sheet4!AK30/Sheet4!$AH30)*1000</f>
        <v>40.196822801074646</v>
      </c>
      <c r="AL30" s="54">
        <f>(Sheet4!AL30/Sheet4!$AH30)*1000</f>
        <v>45.511622474010046</v>
      </c>
      <c r="AM30" s="12"/>
      <c r="AN30" s="54">
        <f>(Sheet4!AN30/Sheet4!$AM30)*1000</f>
        <v>22.965141423752272</v>
      </c>
      <c r="AO30" s="54">
        <f>(Sheet4!AO30/Sheet4!$AM30)*1000</f>
        <v>8.5921056425338058</v>
      </c>
      <c r="AP30" s="54">
        <f>(Sheet4!AP30/Sheet4!$AM30)*1000</f>
        <v>43.018193351209526</v>
      </c>
      <c r="AQ30" s="54">
        <f>(Sheet4!AQ30/Sheet4!$AM30)*1000</f>
        <v>44.430989245451663</v>
      </c>
      <c r="AR30" s="12"/>
      <c r="AS30" s="54">
        <f>(Sheet4!AS30/Sheet4!$AR30)*1000</f>
        <v>18.710900203782082</v>
      </c>
      <c r="AT30" s="54">
        <f>(Sheet4!AT30/Sheet4!$AR30)*1000</f>
        <v>5.5006911490174284</v>
      </c>
      <c r="AU30" s="54">
        <f>(Sheet4!AU30/Sheet4!$AR30)*1000</f>
        <v>44.091032163367679</v>
      </c>
      <c r="AV30" s="54">
        <f>(Sheet4!AV30/Sheet4!$AR30)*1000</f>
        <v>45.573083664657347</v>
      </c>
      <c r="AW30" s="12"/>
      <c r="AX30" s="54">
        <f>(Sheet4!AX30/Sheet4!$AW30)*1000</f>
        <v>17.32145630108559</v>
      </c>
      <c r="AY30" s="54">
        <f>(Sheet4!AY30/Sheet4!$AW30)*1000</f>
        <v>3.6986320708104521</v>
      </c>
      <c r="AZ30" s="54">
        <f>(Sheet4!AZ30/Sheet4!$AW30)*1000</f>
        <v>37.536880443835855</v>
      </c>
      <c r="BA30" s="54">
        <f>(Sheet4!BA30/Sheet4!$AW30)*1000</f>
        <v>40.473199034402924</v>
      </c>
      <c r="BC30" s="54" t="e">
        <f>(Sheet4!BC30/Sheet4!$BB30)*1000</f>
        <v>#DIV/0!</v>
      </c>
      <c r="BD30" s="54" t="e">
        <f>(Sheet4!BD30/Sheet4!$BB30)*1000</f>
        <v>#REF!</v>
      </c>
      <c r="BE30" s="54" t="e">
        <f>(Sheet4!BE30/Sheet4!$BB30)*1000</f>
        <v>#REF!</v>
      </c>
      <c r="BF30" s="54" t="e">
        <f>(Sheet4!BF30/Sheet4!$BB30)*1000</f>
        <v>#REF!</v>
      </c>
      <c r="BH30" s="54" t="e">
        <f>(Sheet4!BH29/Sheet4!$BG29)*1000</f>
        <v>#REF!</v>
      </c>
      <c r="BI30" s="54" t="e">
        <f>(Sheet4!BI29/Sheet4!$BG29)*1000</f>
        <v>#REF!</v>
      </c>
      <c r="BJ30" s="54" t="e">
        <f>(Sheet4!BJ29/Sheet4!$BG29)*1000</f>
        <v>#REF!</v>
      </c>
      <c r="BK30" s="54" t="e">
        <f>(Sheet4!BK29/Sheet4!$BG29)*1000</f>
        <v>#REF!</v>
      </c>
      <c r="BM30" s="54" t="e">
        <f>(Sheet4!BM29/Sheet4!$BL29)*1000</f>
        <v>#REF!</v>
      </c>
      <c r="BN30" s="54" t="e">
        <f>(Sheet4!BN29/Sheet4!$BL29)*1000</f>
        <v>#REF!</v>
      </c>
      <c r="BO30" s="54" t="e">
        <f>(Sheet4!BO29/Sheet4!$BL29)*1000</f>
        <v>#REF!</v>
      </c>
      <c r="BP30" s="54" t="e">
        <f>(Sheet4!BP29/Sheet4!$BL29)*1000</f>
        <v>#REF!</v>
      </c>
      <c r="BR30" s="54" t="e">
        <f>(Sheet4!BR29/Sheet4!$BQ29)*1000</f>
        <v>#REF!</v>
      </c>
      <c r="BS30" s="54" t="e">
        <f>(Sheet4!BS29/Sheet4!$BQ29)*1000</f>
        <v>#REF!</v>
      </c>
      <c r="BT30" s="54" t="e">
        <f>(Sheet4!BT29/Sheet4!$BQ29)*1000</f>
        <v>#REF!</v>
      </c>
      <c r="BU30" s="54" t="e">
        <f>(Sheet4!BU29/Sheet4!$BQ29)*1000</f>
        <v>#REF!</v>
      </c>
    </row>
    <row r="31" spans="1:73" x14ac:dyDescent="0.3">
      <c r="A31" t="s">
        <v>164</v>
      </c>
      <c r="B31" t="str">
        <f>VLOOKUP(A31,classifications!A$3:C$336,3,FALSE)</f>
        <v>Predominantly Urban</v>
      </c>
      <c r="D31" s="12"/>
      <c r="E31" s="54">
        <f>(Sheet4!E31/Sheet4!$D31)*1000</f>
        <v>8.5315226569096527</v>
      </c>
      <c r="F31" s="54">
        <f>(Sheet4!F31/Sheet4!$D31)*1000</f>
        <v>6.5701519842386711</v>
      </c>
      <c r="G31" s="54">
        <f>(Sheet4!G31/Sheet4!$D31)*1000</f>
        <v>52.860258936110327</v>
      </c>
      <c r="H31" s="54">
        <f>(Sheet4!H31/Sheet4!$D31)*1000</f>
        <v>51.470588235294116</v>
      </c>
      <c r="I31" s="12"/>
      <c r="J31" s="54">
        <f>(Sheet4!J31/Sheet4!$I31)*1000</f>
        <v>6.6470296900659491</v>
      </c>
      <c r="K31" s="54">
        <f>(Sheet4!K31/Sheet4!$I31)*1000</f>
        <v>4.4661088375083633</v>
      </c>
      <c r="L31" s="54">
        <f>(Sheet4!L31/Sheet4!$I31)*1000</f>
        <v>55.756849047259074</v>
      </c>
      <c r="M31" s="54">
        <f>(Sheet4!M31/Sheet4!$I31)*1000</f>
        <v>53.150170737429292</v>
      </c>
      <c r="N31" s="12"/>
      <c r="O31" s="54">
        <f>(Sheet4!O31/Sheet4!$N31)*1000</f>
        <v>6.2981045622645722</v>
      </c>
      <c r="P31" s="54">
        <f>(Sheet4!P31/Sheet4!$N31)*1000</f>
        <v>4.3417451069562301</v>
      </c>
      <c r="Q31" s="54">
        <f>(Sheet4!Q31/Sheet4!$N31)*1000</f>
        <v>57.034742541379579</v>
      </c>
      <c r="R31" s="54">
        <f>(Sheet4!R31/Sheet4!$N31)*1000</f>
        <v>53.928592879881251</v>
      </c>
      <c r="S31" s="12"/>
      <c r="T31" s="54">
        <f>(Sheet4!T31/Sheet4!$S31)*1000</f>
        <v>7.4154427654940385</v>
      </c>
      <c r="U31" s="54">
        <f>(Sheet4!U31/Sheet4!$S31)*1000</f>
        <v>3.3560175258693019</v>
      </c>
      <c r="V31" s="54">
        <f>(Sheet4!V31/Sheet4!$S31)*1000</f>
        <v>55.196318550471624</v>
      </c>
      <c r="W31" s="54">
        <f>(Sheet4!W31/Sheet4!$S31)*1000</f>
        <v>54.060696458384534</v>
      </c>
      <c r="X31" s="12"/>
      <c r="Y31" s="54">
        <f>(Sheet4!Y31/Sheet4!$X31)*1000</f>
        <v>8.1036869258839808</v>
      </c>
      <c r="Z31" s="54">
        <f>(Sheet4!Z31/Sheet4!$X31)*1000</f>
        <v>3.4058974036323981</v>
      </c>
      <c r="AA31" s="54">
        <f>(Sheet4!AA31/Sheet4!$X31)*1000</f>
        <v>54.007801686170886</v>
      </c>
      <c r="AB31" s="54">
        <f>(Sheet4!AB31/Sheet4!$X31)*1000</f>
        <v>54.343358080617421</v>
      </c>
      <c r="AC31" s="12"/>
      <c r="AD31" s="54">
        <f>(Sheet4!AD31/Sheet4!$AC31)*1000</f>
        <v>7.9428714607867708</v>
      </c>
      <c r="AE31" s="54">
        <f>(Sheet4!AE31/Sheet4!$AC31)*1000</f>
        <v>3.5747097636348451</v>
      </c>
      <c r="AF31" s="54">
        <f>(Sheet4!AF31/Sheet4!$AC31)*1000</f>
        <v>50.705754614549406</v>
      </c>
      <c r="AG31" s="54">
        <f>(Sheet4!AG31/Sheet4!$AC31)*1000</f>
        <v>57.379102981708847</v>
      </c>
      <c r="AH31" s="12"/>
      <c r="AI31" s="54">
        <f>(Sheet4!AI31/Sheet4!$AH31)*1000</f>
        <v>7.0279206160645309</v>
      </c>
      <c r="AJ31" s="54">
        <f>(Sheet4!AJ31/Sheet4!$AH31)*1000</f>
        <v>3.754870116384359</v>
      </c>
      <c r="AK31" s="54">
        <f>(Sheet4!AK31/Sheet4!$AH31)*1000</f>
        <v>54.221321348762636</v>
      </c>
      <c r="AL31" s="54">
        <f>(Sheet4!AL31/Sheet4!$AH31)*1000</f>
        <v>58.723842594515567</v>
      </c>
      <c r="AM31" s="12"/>
      <c r="AN31" s="54">
        <f>(Sheet4!AN31/Sheet4!$AM31)*1000</f>
        <v>8.2432032611196941</v>
      </c>
      <c r="AO31" s="54">
        <f>(Sheet4!AO31/Sheet4!$AM31)*1000</f>
        <v>4.3393931424438668</v>
      </c>
      <c r="AP31" s="54">
        <f>(Sheet4!AP31/Sheet4!$AM31)*1000</f>
        <v>58.17088004207897</v>
      </c>
      <c r="AQ31" s="54">
        <f>(Sheet4!AQ31/Sheet4!$AM31)*1000</f>
        <v>56.436766494625068</v>
      </c>
      <c r="AR31" s="12"/>
      <c r="AS31" s="54">
        <f>(Sheet4!AS31/Sheet4!$AR31)*1000</f>
        <v>7.539841206374593</v>
      </c>
      <c r="AT31" s="54">
        <f>(Sheet4!AT31/Sheet4!$AR31)*1000</f>
        <v>4.3737606998017124</v>
      </c>
      <c r="AU31" s="54">
        <f>(Sheet4!AU31/Sheet4!$AR31)*1000</f>
        <v>57.120009139201464</v>
      </c>
      <c r="AV31" s="54">
        <f>(Sheet4!AV31/Sheet4!$AR31)*1000</f>
        <v>58.515369362459097</v>
      </c>
      <c r="AW31" s="12"/>
      <c r="AX31" s="54">
        <f>(Sheet4!AX31/Sheet4!$AW31)*1000</f>
        <v>7.8846695928804413</v>
      </c>
      <c r="AY31" s="54">
        <f>(Sheet4!AY31/Sheet4!$AW31)*1000</f>
        <v>5.0658398099303348</v>
      </c>
      <c r="AZ31" s="54">
        <f>(Sheet4!AZ31/Sheet4!$AW31)*1000</f>
        <v>54.210123625820479</v>
      </c>
      <c r="BA31" s="54">
        <f>(Sheet4!BA31/Sheet4!$AW31)*1000</f>
        <v>49.345628800386578</v>
      </c>
      <c r="BC31" s="54" t="e">
        <f>(Sheet4!BC31/Sheet4!$BB31)*1000</f>
        <v>#DIV/0!</v>
      </c>
      <c r="BD31" s="54" t="e">
        <f>(Sheet4!BD31/Sheet4!$BB31)*1000</f>
        <v>#REF!</v>
      </c>
      <c r="BE31" s="54" t="e">
        <f>(Sheet4!BE31/Sheet4!$BB31)*1000</f>
        <v>#REF!</v>
      </c>
      <c r="BF31" s="54" t="e">
        <f>(Sheet4!BF31/Sheet4!$BB31)*1000</f>
        <v>#REF!</v>
      </c>
      <c r="BH31" s="54" t="e">
        <f>(Sheet4!BH30/Sheet4!$BG30)*1000</f>
        <v>#REF!</v>
      </c>
      <c r="BI31" s="54" t="e">
        <f>(Sheet4!BI30/Sheet4!$BG30)*1000</f>
        <v>#REF!</v>
      </c>
      <c r="BJ31" s="54" t="e">
        <f>(Sheet4!BJ30/Sheet4!$BG30)*1000</f>
        <v>#REF!</v>
      </c>
      <c r="BK31" s="54" t="e">
        <f>(Sheet4!BK30/Sheet4!$BG30)*1000</f>
        <v>#REF!</v>
      </c>
      <c r="BM31" s="54" t="e">
        <f>(Sheet4!BM30/Sheet4!$BL30)*1000</f>
        <v>#REF!</v>
      </c>
      <c r="BN31" s="54" t="e">
        <f>(Sheet4!BN30/Sheet4!$BL30)*1000</f>
        <v>#REF!</v>
      </c>
      <c r="BO31" s="54" t="e">
        <f>(Sheet4!BO30/Sheet4!$BL30)*1000</f>
        <v>#REF!</v>
      </c>
      <c r="BP31" s="54" t="e">
        <f>(Sheet4!BP30/Sheet4!$BL30)*1000</f>
        <v>#REF!</v>
      </c>
      <c r="BR31" s="54" t="e">
        <f>(Sheet4!BR30/Sheet4!$BQ30)*1000</f>
        <v>#REF!</v>
      </c>
      <c r="BS31" s="54" t="e">
        <f>(Sheet4!BS30/Sheet4!$BQ30)*1000</f>
        <v>#REF!</v>
      </c>
      <c r="BT31" s="54" t="e">
        <f>(Sheet4!BT30/Sheet4!$BQ30)*1000</f>
        <v>#REF!</v>
      </c>
      <c r="BU31" s="54" t="e">
        <f>(Sheet4!BU30/Sheet4!$BQ30)*1000</f>
        <v>#REF!</v>
      </c>
    </row>
    <row r="32" spans="1:73" x14ac:dyDescent="0.3">
      <c r="A32" t="s">
        <v>166</v>
      </c>
      <c r="B32" t="str">
        <f>VLOOKUP(A32,classifications!A$3:C$336,3,FALSE)</f>
        <v>Predominantly Urban</v>
      </c>
      <c r="D32" s="12"/>
      <c r="E32" s="54">
        <f>(Sheet4!E32/Sheet4!$D32)*1000</f>
        <v>9.4204907142788876</v>
      </c>
      <c r="F32" s="54">
        <f>(Sheet4!F32/Sheet4!$D32)*1000</f>
        <v>3.4390143658660142</v>
      </c>
      <c r="G32" s="54">
        <f>(Sheet4!G32/Sheet4!$D32)*1000</f>
        <v>25.646368389359889</v>
      </c>
      <c r="H32" s="54">
        <f>(Sheet4!H32/Sheet4!$D32)*1000</f>
        <v>31.555202966842852</v>
      </c>
      <c r="I32" s="12"/>
      <c r="J32" s="54">
        <f>(Sheet4!J32/Sheet4!$I32)*1000</f>
        <v>7.1569416422253838</v>
      </c>
      <c r="K32" s="54">
        <f>(Sheet4!K32/Sheet4!$I32)*1000</f>
        <v>4.8666440370261599</v>
      </c>
      <c r="L32" s="54">
        <f>(Sheet4!L32/Sheet4!$I32)*1000</f>
        <v>25.841650997547607</v>
      </c>
      <c r="M32" s="54">
        <f>(Sheet4!M32/Sheet4!$I32)*1000</f>
        <v>33.42766587971456</v>
      </c>
      <c r="N32" s="12"/>
      <c r="O32" s="54">
        <f>(Sheet4!O32/Sheet4!$N32)*1000</f>
        <v>6.8506434242949714</v>
      </c>
      <c r="P32" s="54">
        <f>(Sheet4!P32/Sheet4!$N32)*1000</f>
        <v>4.0822457485321406</v>
      </c>
      <c r="Q32" s="54">
        <f>(Sheet4!Q32/Sheet4!$N32)*1000</f>
        <v>26.379635545009279</v>
      </c>
      <c r="R32" s="54">
        <f>(Sheet4!R32/Sheet4!$N32)*1000</f>
        <v>33.125703507651124</v>
      </c>
      <c r="S32" s="12"/>
      <c r="T32" s="54">
        <f>(Sheet4!T32/Sheet4!$S32)*1000</f>
        <v>7.3166062320046557</v>
      </c>
      <c r="U32" s="54">
        <f>(Sheet4!U32/Sheet4!$S32)*1000</f>
        <v>5.2201900422126482</v>
      </c>
      <c r="V32" s="54">
        <f>(Sheet4!V32/Sheet4!$S32)*1000</f>
        <v>27.319752751783188</v>
      </c>
      <c r="W32" s="54">
        <f>(Sheet4!W32/Sheet4!$S32)*1000</f>
        <v>33.643120210324</v>
      </c>
      <c r="X32" s="12"/>
      <c r="Y32" s="54">
        <f>(Sheet4!Y32/Sheet4!$X32)*1000</f>
        <v>7.2997797610397841</v>
      </c>
      <c r="Z32" s="54">
        <f>(Sheet4!Z32/Sheet4!$X32)*1000</f>
        <v>4.0065750860102023</v>
      </c>
      <c r="AA32" s="54">
        <f>(Sheet4!AA32/Sheet4!$X32)*1000</f>
        <v>27.009940005170993</v>
      </c>
      <c r="AB32" s="54">
        <f>(Sheet4!AB32/Sheet4!$X32)*1000</f>
        <v>32.409285893571926</v>
      </c>
      <c r="AC32" s="12"/>
      <c r="AD32" s="54">
        <f>(Sheet4!AD32/Sheet4!$AC32)*1000</f>
        <v>7.4604864620243774</v>
      </c>
      <c r="AE32" s="54">
        <f>(Sheet4!AE32/Sheet4!$AC32)*1000</f>
        <v>4.0222406246303093</v>
      </c>
      <c r="AF32" s="54">
        <f>(Sheet4!AF32/Sheet4!$AC32)*1000</f>
        <v>26.950138863069185</v>
      </c>
      <c r="AG32" s="54">
        <f>(Sheet4!AG32/Sheet4!$AC32)*1000</f>
        <v>32.078401769635654</v>
      </c>
      <c r="AH32" s="12"/>
      <c r="AI32" s="54">
        <f>(Sheet4!AI32/Sheet4!$AH32)*1000</f>
        <v>7.0624532535527296</v>
      </c>
      <c r="AJ32" s="54">
        <f>(Sheet4!AJ32/Sheet4!$AH32)*1000</f>
        <v>3.9117427075542253</v>
      </c>
      <c r="AK32" s="54">
        <f>(Sheet4!AK32/Sheet4!$AH32)*1000</f>
        <v>31.065818997756171</v>
      </c>
      <c r="AL32" s="54">
        <f>(Sheet4!AL32/Sheet4!$AH32)*1000</f>
        <v>36.148092744951384</v>
      </c>
      <c r="AM32" s="12"/>
      <c r="AN32" s="54">
        <f>(Sheet4!AN32/Sheet4!$AM32)*1000</f>
        <v>6.5360693854679965</v>
      </c>
      <c r="AO32" s="54">
        <f>(Sheet4!AO32/Sheet4!$AM32)*1000</f>
        <v>3.0250961980590985</v>
      </c>
      <c r="AP32" s="54">
        <f>(Sheet4!AP32/Sheet4!$AM32)*1000</f>
        <v>32.490463965984887</v>
      </c>
      <c r="AQ32" s="54">
        <f>(Sheet4!AQ32/Sheet4!$AM32)*1000</f>
        <v>36.615764381307329</v>
      </c>
      <c r="AR32" s="12"/>
      <c r="AS32" s="54">
        <f>(Sheet4!AS32/Sheet4!$AR32)*1000</f>
        <v>6.8324638368508417</v>
      </c>
      <c r="AT32" s="54">
        <f>(Sheet4!AT32/Sheet4!$AR32)*1000</f>
        <v>4.0887331041024426</v>
      </c>
      <c r="AU32" s="54">
        <f>(Sheet4!AU32/Sheet4!$AR32)*1000</f>
        <v>33.688048375622486</v>
      </c>
      <c r="AV32" s="54">
        <f>(Sheet4!AV32/Sheet4!$AR32)*1000</f>
        <v>37.089459331278164</v>
      </c>
      <c r="AW32" s="12"/>
      <c r="AX32" s="54">
        <f>(Sheet4!AX32/Sheet4!$AW32)*1000</f>
        <v>7.1403801316294304</v>
      </c>
      <c r="AY32" s="54">
        <f>(Sheet4!AY32/Sheet4!$AW32)*1000</f>
        <v>2.8277454770829031</v>
      </c>
      <c r="AZ32" s="54">
        <f>(Sheet4!AZ32/Sheet4!$AW32)*1000</f>
        <v>28.692485907387187</v>
      </c>
      <c r="BA32" s="54">
        <f>(Sheet4!BA32/Sheet4!$AW32)*1000</f>
        <v>32.448056547531209</v>
      </c>
      <c r="BC32" s="54" t="e">
        <f>(Sheet4!BC32/Sheet4!$BB32)*1000</f>
        <v>#DIV/0!</v>
      </c>
      <c r="BD32" s="54" t="e">
        <f>(Sheet4!BD32/Sheet4!$BB32)*1000</f>
        <v>#REF!</v>
      </c>
      <c r="BE32" s="54" t="e">
        <f>(Sheet4!BE32/Sheet4!$BB32)*1000</f>
        <v>#REF!</v>
      </c>
      <c r="BF32" s="54" t="e">
        <f>(Sheet4!BF32/Sheet4!$BB32)*1000</f>
        <v>#REF!</v>
      </c>
      <c r="BH32" s="54" t="e">
        <f>(Sheet4!BH31/Sheet4!$BG31)*1000</f>
        <v>#REF!</v>
      </c>
      <c r="BI32" s="54" t="e">
        <f>(Sheet4!BI31/Sheet4!$BG31)*1000</f>
        <v>#REF!</v>
      </c>
      <c r="BJ32" s="54" t="e">
        <f>(Sheet4!BJ31/Sheet4!$BG31)*1000</f>
        <v>#REF!</v>
      </c>
      <c r="BK32" s="54" t="e">
        <f>(Sheet4!BK31/Sheet4!$BG31)*1000</f>
        <v>#REF!</v>
      </c>
      <c r="BM32" s="54" t="e">
        <f>(Sheet4!BM31/Sheet4!$BL31)*1000</f>
        <v>#REF!</v>
      </c>
      <c r="BN32" s="54" t="e">
        <f>(Sheet4!BN31/Sheet4!$BL31)*1000</f>
        <v>#REF!</v>
      </c>
      <c r="BO32" s="54" t="e">
        <f>(Sheet4!BO31/Sheet4!$BL31)*1000</f>
        <v>#REF!</v>
      </c>
      <c r="BP32" s="54" t="e">
        <f>(Sheet4!BP31/Sheet4!$BL31)*1000</f>
        <v>#REF!</v>
      </c>
      <c r="BR32" s="54" t="e">
        <f>(Sheet4!BR31/Sheet4!$BQ31)*1000</f>
        <v>#REF!</v>
      </c>
      <c r="BS32" s="54" t="e">
        <f>(Sheet4!BS31/Sheet4!$BQ31)*1000</f>
        <v>#REF!</v>
      </c>
      <c r="BT32" s="54" t="e">
        <f>(Sheet4!BT31/Sheet4!$BQ31)*1000</f>
        <v>#REF!</v>
      </c>
      <c r="BU32" s="54" t="e">
        <f>(Sheet4!BU31/Sheet4!$BQ31)*1000</f>
        <v>#REF!</v>
      </c>
    </row>
    <row r="33" spans="1:73" x14ac:dyDescent="0.3">
      <c r="A33" t="s">
        <v>168</v>
      </c>
      <c r="B33" t="str">
        <f>VLOOKUP(A33,classifications!A$3:C$336,3,FALSE)</f>
        <v>Predominantly Rural</v>
      </c>
      <c r="D33" s="12"/>
      <c r="E33" s="54">
        <f>(Sheet4!E33/Sheet4!$D33)*1000</f>
        <v>2.8336293504345349</v>
      </c>
      <c r="F33" s="54">
        <f>(Sheet4!F33/Sheet4!$D33)*1000</f>
        <v>2.128611521618287</v>
      </c>
      <c r="G33" s="54">
        <f>(Sheet4!G33/Sheet4!$D33)*1000</f>
        <v>45.473649958647989</v>
      </c>
      <c r="H33" s="54">
        <f>(Sheet4!H33/Sheet4!$D33)*1000</f>
        <v>40.362270699730196</v>
      </c>
      <c r="I33" s="12"/>
      <c r="J33" s="54">
        <f>(Sheet4!J33/Sheet4!$I33)*1000</f>
        <v>2.4330244313395113</v>
      </c>
      <c r="K33" s="54">
        <f>(Sheet4!K33/Sheet4!$I33)*1000</f>
        <v>1.9949452401010954</v>
      </c>
      <c r="L33" s="54">
        <f>(Sheet4!L33/Sheet4!$I33)*1000</f>
        <v>45.081718618365628</v>
      </c>
      <c r="M33" s="54">
        <f>(Sheet4!M33/Sheet4!$I33)*1000</f>
        <v>42.601516427969671</v>
      </c>
      <c r="N33" s="12"/>
      <c r="O33" s="54">
        <f>(Sheet4!O33/Sheet4!$N33)*1000</f>
        <v>2.3332215890043582</v>
      </c>
      <c r="P33" s="54">
        <f>(Sheet4!P33/Sheet4!$N33)*1000</f>
        <v>1.6627556151525311</v>
      </c>
      <c r="Q33" s="54">
        <f>(Sheet4!Q33/Sheet4!$N33)*1000</f>
        <v>44.371438149513914</v>
      </c>
      <c r="R33" s="54">
        <f>(Sheet4!R33/Sheet4!$N33)*1000</f>
        <v>42.433791485082132</v>
      </c>
      <c r="S33" s="12"/>
      <c r="T33" s="54">
        <f>(Sheet4!T33/Sheet4!$S33)*1000</f>
        <v>3.0051440603427597</v>
      </c>
      <c r="U33" s="54">
        <f>(Sheet4!U33/Sheet4!$S33)*1000</f>
        <v>1.3526479916842133</v>
      </c>
      <c r="V33" s="54">
        <f>(Sheet4!V33/Sheet4!$S33)*1000</f>
        <v>47.19608731576001</v>
      </c>
      <c r="W33" s="54">
        <f>(Sheet4!W33/Sheet4!$S33)*1000</f>
        <v>45.123803939337407</v>
      </c>
      <c r="X33" s="12"/>
      <c r="Y33" s="54">
        <f>(Sheet4!Y33/Sheet4!$X33)*1000</f>
        <v>3.2817378595628779</v>
      </c>
      <c r="Z33" s="54">
        <f>(Sheet4!Z33/Sheet4!$X33)*1000</f>
        <v>1.4548594964458912</v>
      </c>
      <c r="AA33" s="54">
        <f>(Sheet4!AA33/Sheet4!$X33)*1000</f>
        <v>46.655151796983994</v>
      </c>
      <c r="AB33" s="54">
        <f>(Sheet4!AB33/Sheet4!$X33)*1000</f>
        <v>46.43592639340995</v>
      </c>
      <c r="AC33" s="12"/>
      <c r="AD33" s="54">
        <f>(Sheet4!AD33/Sheet4!$AC33)*1000</f>
        <v>3.2268089636521129</v>
      </c>
      <c r="AE33" s="54">
        <f>(Sheet4!AE33/Sheet4!$AC33)*1000</f>
        <v>1.9175709005309687</v>
      </c>
      <c r="AF33" s="54">
        <f>(Sheet4!AF33/Sheet4!$AC33)*1000</f>
        <v>47.132570272361185</v>
      </c>
      <c r="AG33" s="54">
        <f>(Sheet4!AG33/Sheet4!$AC33)*1000</f>
        <v>45.320796387031933</v>
      </c>
      <c r="AH33" s="12"/>
      <c r="AI33" s="54">
        <f>(Sheet4!AI33/Sheet4!$AH33)*1000</f>
        <v>2.8943082998740741</v>
      </c>
      <c r="AJ33" s="54">
        <f>(Sheet4!AJ33/Sheet4!$AH33)*1000</f>
        <v>2.017444965288079</v>
      </c>
      <c r="AK33" s="54">
        <f>(Sheet4!AK33/Sheet4!$AH33)*1000</f>
        <v>50.192184708294597</v>
      </c>
      <c r="AL33" s="54">
        <f>(Sheet4!AL33/Sheet4!$AH33)*1000</f>
        <v>49.387843905140528</v>
      </c>
      <c r="AM33" s="12"/>
      <c r="AN33" s="54">
        <f>(Sheet4!AN33/Sheet4!$AM33)*1000</f>
        <v>2.4346632708942275</v>
      </c>
      <c r="AO33" s="54">
        <f>(Sheet4!AO33/Sheet4!$AM33)*1000</f>
        <v>2.9229155257619044</v>
      </c>
      <c r="AP33" s="54">
        <f>(Sheet4!AP33/Sheet4!$AM33)*1000</f>
        <v>48.244601183681816</v>
      </c>
      <c r="AQ33" s="54">
        <f>(Sheet4!AQ33/Sheet4!$AM33)*1000</f>
        <v>49.320075745079535</v>
      </c>
      <c r="AR33" s="12"/>
      <c r="AS33" s="54">
        <f>(Sheet4!AS33/Sheet4!$AR33)*1000</f>
        <v>2.3655998532148566</v>
      </c>
      <c r="AT33" s="54">
        <f>(Sheet4!AT33/Sheet4!$AR33)*1000</f>
        <v>2.2214358732405439</v>
      </c>
      <c r="AU33" s="54">
        <f>(Sheet4!AU33/Sheet4!$AR33)*1000</f>
        <v>54.533301879374065</v>
      </c>
      <c r="AV33" s="54">
        <f>(Sheet4!AV33/Sheet4!$AR33)*1000</f>
        <v>48.301486199575372</v>
      </c>
      <c r="AW33" s="12"/>
      <c r="AX33" s="54">
        <f>(Sheet4!AX33/Sheet4!$AW33)*1000</f>
        <v>2.1098562293015264</v>
      </c>
      <c r="AY33" s="54">
        <f>(Sheet4!AY33/Sheet4!$AW33)*1000</f>
        <v>1.4305217158422117</v>
      </c>
      <c r="AZ33" s="54">
        <f>(Sheet4!AZ33/Sheet4!$AW33)*1000</f>
        <v>45.789759032209602</v>
      </c>
      <c r="BA33" s="54">
        <f>(Sheet4!BA33/Sheet4!$AW33)*1000</f>
        <v>42.935247663154598</v>
      </c>
      <c r="BC33" s="54" t="e">
        <f>(Sheet4!BC33/Sheet4!$BB33)*1000</f>
        <v>#DIV/0!</v>
      </c>
      <c r="BD33" s="54" t="e">
        <f>(Sheet4!BD33/Sheet4!$BB33)*1000</f>
        <v>#REF!</v>
      </c>
      <c r="BE33" s="54" t="e">
        <f>(Sheet4!BE33/Sheet4!$BB33)*1000</f>
        <v>#REF!</v>
      </c>
      <c r="BF33" s="54" t="e">
        <f>(Sheet4!BF33/Sheet4!$BB33)*1000</f>
        <v>#REF!</v>
      </c>
      <c r="BH33" s="54" t="e">
        <f>(Sheet4!BH32/Sheet4!$BG32)*1000</f>
        <v>#REF!</v>
      </c>
      <c r="BI33" s="54" t="e">
        <f>(Sheet4!BI32/Sheet4!$BG32)*1000</f>
        <v>#REF!</v>
      </c>
      <c r="BJ33" s="54" t="e">
        <f>(Sheet4!BJ32/Sheet4!$BG32)*1000</f>
        <v>#REF!</v>
      </c>
      <c r="BK33" s="54" t="e">
        <f>(Sheet4!BK32/Sheet4!$BG32)*1000</f>
        <v>#REF!</v>
      </c>
      <c r="BM33" s="54" t="e">
        <f>(Sheet4!BM32/Sheet4!$BL32)*1000</f>
        <v>#REF!</v>
      </c>
      <c r="BN33" s="54" t="e">
        <f>(Sheet4!BN32/Sheet4!$BL32)*1000</f>
        <v>#REF!</v>
      </c>
      <c r="BO33" s="54" t="e">
        <f>(Sheet4!BO32/Sheet4!$BL32)*1000</f>
        <v>#REF!</v>
      </c>
      <c r="BP33" s="54" t="e">
        <f>(Sheet4!BP32/Sheet4!$BL32)*1000</f>
        <v>#REF!</v>
      </c>
      <c r="BR33" s="54" t="e">
        <f>(Sheet4!BR32/Sheet4!$BQ32)*1000</f>
        <v>#REF!</v>
      </c>
      <c r="BS33" s="54" t="e">
        <f>(Sheet4!BS32/Sheet4!$BQ32)*1000</f>
        <v>#REF!</v>
      </c>
      <c r="BT33" s="54" t="e">
        <f>(Sheet4!BT32/Sheet4!$BQ32)*1000</f>
        <v>#REF!</v>
      </c>
      <c r="BU33" s="54" t="e">
        <f>(Sheet4!BU32/Sheet4!$BQ32)*1000</f>
        <v>#REF!</v>
      </c>
    </row>
    <row r="34" spans="1:73" x14ac:dyDescent="0.3">
      <c r="A34" t="s">
        <v>170</v>
      </c>
      <c r="B34" t="str">
        <f>VLOOKUP(A34,classifications!A$3:C$336,3,FALSE)</f>
        <v>Predominantly Rural</v>
      </c>
      <c r="D34" s="12"/>
      <c r="E34" s="54">
        <f>(Sheet4!E34/Sheet4!$D34)*1000</f>
        <v>6.343075666557259</v>
      </c>
      <c r="F34" s="54">
        <f>(Sheet4!F34/Sheet4!$D34)*1000</f>
        <v>2.5112778511399982</v>
      </c>
      <c r="G34" s="54">
        <f>(Sheet4!G34/Sheet4!$D34)*1000</f>
        <v>45.462525475349018</v>
      </c>
      <c r="H34" s="54">
        <f>(Sheet4!H34/Sheet4!$D34)*1000</f>
        <v>41.294872871329453</v>
      </c>
      <c r="I34" s="12"/>
      <c r="J34" s="54">
        <f>(Sheet4!J34/Sheet4!$I34)*1000</f>
        <v>6.7421524833721378</v>
      </c>
      <c r="K34" s="54">
        <f>(Sheet4!K34/Sheet4!$I34)*1000</f>
        <v>2.5102952440901887</v>
      </c>
      <c r="L34" s="54">
        <f>(Sheet4!L34/Sheet4!$I34)*1000</f>
        <v>45.792032277391421</v>
      </c>
      <c r="M34" s="54">
        <f>(Sheet4!M34/Sheet4!$I34)*1000</f>
        <v>42.826698620475206</v>
      </c>
      <c r="N34" s="12"/>
      <c r="O34" s="54">
        <f>(Sheet4!O34/Sheet4!$N34)*1000</f>
        <v>5.6242715891574866</v>
      </c>
      <c r="P34" s="54">
        <f>(Sheet4!P34/Sheet4!$N34)*1000</f>
        <v>2.2782811383886612</v>
      </c>
      <c r="Q34" s="54">
        <f>(Sheet4!Q34/Sheet4!$N34)*1000</f>
        <v>48.212338809729687</v>
      </c>
      <c r="R34" s="54">
        <f>(Sheet4!R34/Sheet4!$N34)*1000</f>
        <v>42.964021203804649</v>
      </c>
      <c r="S34" s="12"/>
      <c r="T34" s="54">
        <f>(Sheet4!T34/Sheet4!$S34)*1000</f>
        <v>6.0169636673691418</v>
      </c>
      <c r="U34" s="54">
        <f>(Sheet4!U34/Sheet4!$S34)*1000</f>
        <v>1.6159419750236432</v>
      </c>
      <c r="V34" s="54">
        <f>(Sheet4!V34/Sheet4!$S34)*1000</f>
        <v>48.999530855555641</v>
      </c>
      <c r="W34" s="54">
        <f>(Sheet4!W34/Sheet4!$S34)*1000</f>
        <v>44.792124330724491</v>
      </c>
      <c r="X34" s="12"/>
      <c r="Y34" s="54">
        <f>(Sheet4!Y34/Sheet4!$X34)*1000</f>
        <v>6.3228640068387154</v>
      </c>
      <c r="Z34" s="54">
        <f>(Sheet4!Z34/Sheet4!$X34)*1000</f>
        <v>1.9381273121195595</v>
      </c>
      <c r="AA34" s="54">
        <f>(Sheet4!AA34/Sheet4!$X34)*1000</f>
        <v>51.039808987604829</v>
      </c>
      <c r="AB34" s="54">
        <f>(Sheet4!AB34/Sheet4!$X34)*1000</f>
        <v>44.289525269348111</v>
      </c>
      <c r="AC34" s="12"/>
      <c r="AD34" s="54">
        <f>(Sheet4!AD34/Sheet4!$AC34)*1000</f>
        <v>5.8341780737002544</v>
      </c>
      <c r="AE34" s="54">
        <f>(Sheet4!AE34/Sheet4!$AC34)*1000</f>
        <v>2.7493564172312448</v>
      </c>
      <c r="AF34" s="54">
        <f>(Sheet4!AF34/Sheet4!$AC34)*1000</f>
        <v>50.728178350823718</v>
      </c>
      <c r="AG34" s="54">
        <f>(Sheet4!AG34/Sheet4!$AC34)*1000</f>
        <v>41.451835213640308</v>
      </c>
      <c r="AH34" s="12"/>
      <c r="AI34" s="54">
        <f>(Sheet4!AI34/Sheet4!$AH34)*1000</f>
        <v>5.4616816496154463</v>
      </c>
      <c r="AJ34" s="54">
        <f>(Sheet4!AJ34/Sheet4!$AH34)*1000</f>
        <v>3.1962020750061328</v>
      </c>
      <c r="AK34" s="54">
        <f>(Sheet4!AK34/Sheet4!$AH34)*1000</f>
        <v>55.742341380355263</v>
      </c>
      <c r="AL34" s="54">
        <f>(Sheet4!AL34/Sheet4!$AH34)*1000</f>
        <v>46.723712500541119</v>
      </c>
      <c r="AM34" s="12"/>
      <c r="AN34" s="54">
        <f>(Sheet4!AN34/Sheet4!$AM34)*1000</f>
        <v>5.0097251828406151</v>
      </c>
      <c r="AO34" s="54">
        <f>(Sheet4!AO34/Sheet4!$AM34)*1000</f>
        <v>4.1053908375140855</v>
      </c>
      <c r="AP34" s="54">
        <f>(Sheet4!AP34/Sheet4!$AM34)*1000</f>
        <v>54.633278068456669</v>
      </c>
      <c r="AQ34" s="54">
        <f>(Sheet4!AQ34/Sheet4!$AM34)*1000</f>
        <v>47.140222064322579</v>
      </c>
      <c r="AR34" s="12"/>
      <c r="AS34" s="54">
        <f>(Sheet4!AS34/Sheet4!$AR34)*1000</f>
        <v>4.5367512574302697</v>
      </c>
      <c r="AT34" s="54">
        <f>(Sheet4!AT34/Sheet4!$AR34)*1000</f>
        <v>3.83659122085048</v>
      </c>
      <c r="AU34" s="54">
        <f>(Sheet4!AU34/Sheet4!$AR34)*1000</f>
        <v>54.362425697302243</v>
      </c>
      <c r="AV34" s="54">
        <f>(Sheet4!AV34/Sheet4!$AR34)*1000</f>
        <v>47.232224508459076</v>
      </c>
      <c r="AW34" s="12"/>
      <c r="AX34" s="54">
        <f>(Sheet4!AX34/Sheet4!$AW34)*1000</f>
        <v>4.1202081342253365</v>
      </c>
      <c r="AY34" s="54">
        <f>(Sheet4!AY34/Sheet4!$AW34)*1000</f>
        <v>3.1432515663162368</v>
      </c>
      <c r="AZ34" s="54">
        <f>(Sheet4!AZ34/Sheet4!$AW34)*1000</f>
        <v>50.178754734345688</v>
      </c>
      <c r="BA34" s="54">
        <f>(Sheet4!BA34/Sheet4!$AW34)*1000</f>
        <v>38.582705036989843</v>
      </c>
      <c r="BC34" s="54" t="e">
        <f>(Sheet4!BC34/Sheet4!$BB34)*1000</f>
        <v>#DIV/0!</v>
      </c>
      <c r="BD34" s="54" t="e">
        <f>(Sheet4!BD34/Sheet4!$BB34)*1000</f>
        <v>#REF!</v>
      </c>
      <c r="BE34" s="54" t="e">
        <f>(Sheet4!BE34/Sheet4!$BB34)*1000</f>
        <v>#REF!</v>
      </c>
      <c r="BF34" s="54" t="e">
        <f>(Sheet4!BF34/Sheet4!$BB34)*1000</f>
        <v>#REF!</v>
      </c>
      <c r="BH34" s="54" t="e">
        <f>(Sheet4!BH33/Sheet4!$BG33)*1000</f>
        <v>#REF!</v>
      </c>
      <c r="BI34" s="54" t="e">
        <f>(Sheet4!BI33/Sheet4!$BG33)*1000</f>
        <v>#REF!</v>
      </c>
      <c r="BJ34" s="54" t="e">
        <f>(Sheet4!BJ33/Sheet4!$BG33)*1000</f>
        <v>#REF!</v>
      </c>
      <c r="BK34" s="54" t="e">
        <f>(Sheet4!BK33/Sheet4!$BG33)*1000</f>
        <v>#REF!</v>
      </c>
      <c r="BM34" s="54" t="e">
        <f>(Sheet4!BM33/Sheet4!$BL33)*1000</f>
        <v>#REF!</v>
      </c>
      <c r="BN34" s="54" t="e">
        <f>(Sheet4!BN33/Sheet4!$BL33)*1000</f>
        <v>#REF!</v>
      </c>
      <c r="BO34" s="54" t="e">
        <f>(Sheet4!BO33/Sheet4!$BL33)*1000</f>
        <v>#REF!</v>
      </c>
      <c r="BP34" s="54" t="e">
        <f>(Sheet4!BP33/Sheet4!$BL33)*1000</f>
        <v>#REF!</v>
      </c>
      <c r="BR34" s="54" t="e">
        <f>(Sheet4!BR33/Sheet4!$BQ33)*1000</f>
        <v>#REF!</v>
      </c>
      <c r="BS34" s="54" t="e">
        <f>(Sheet4!BS33/Sheet4!$BQ33)*1000</f>
        <v>#REF!</v>
      </c>
      <c r="BT34" s="54" t="e">
        <f>(Sheet4!BT33/Sheet4!$BQ33)*1000</f>
        <v>#REF!</v>
      </c>
      <c r="BU34" s="54" t="e">
        <f>(Sheet4!BU33/Sheet4!$BQ33)*1000</f>
        <v>#REF!</v>
      </c>
    </row>
    <row r="35" spans="1:73" x14ac:dyDescent="0.3">
      <c r="A35" t="s">
        <v>172</v>
      </c>
      <c r="B35" t="str">
        <f>VLOOKUP(A35,classifications!A$3:C$336,3,FALSE)</f>
        <v>Predominantly Urban</v>
      </c>
      <c r="D35" s="12"/>
      <c r="E35" s="54">
        <f>(Sheet4!E35/Sheet4!$D35)*1000</f>
        <v>28.275873112459767</v>
      </c>
      <c r="F35" s="54">
        <f>(Sheet4!F35/Sheet4!$D35)*1000</f>
        <v>9.9601274640106325</v>
      </c>
      <c r="G35" s="54">
        <f>(Sheet4!G35/Sheet4!$D35)*1000</f>
        <v>53.980047718938657</v>
      </c>
      <c r="H35" s="54">
        <f>(Sheet4!H35/Sheet4!$D35)*1000</f>
        <v>67.89540264856123</v>
      </c>
      <c r="I35" s="12"/>
      <c r="J35" s="54">
        <f>(Sheet4!J35/Sheet4!$I35)*1000</f>
        <v>25.515507338052657</v>
      </c>
      <c r="K35" s="54">
        <f>(Sheet4!K35/Sheet4!$I35)*1000</f>
        <v>16.624654712596911</v>
      </c>
      <c r="L35" s="54">
        <f>(Sheet4!L35/Sheet4!$I35)*1000</f>
        <v>56.012053669344198</v>
      </c>
      <c r="M35" s="54">
        <f>(Sheet4!M35/Sheet4!$I35)*1000</f>
        <v>69.334028411312389</v>
      </c>
      <c r="N35" s="12"/>
      <c r="O35" s="54">
        <f>(Sheet4!O35/Sheet4!$N35)*1000</f>
        <v>26.246247382628223</v>
      </c>
      <c r="P35" s="54">
        <f>(Sheet4!P35/Sheet4!$N35)*1000</f>
        <v>13.8563031358006</v>
      </c>
      <c r="Q35" s="54">
        <f>(Sheet4!Q35/Sheet4!$N35)*1000</f>
        <v>54.614773329296909</v>
      </c>
      <c r="R35" s="54">
        <f>(Sheet4!R35/Sheet4!$N35)*1000</f>
        <v>70.136103332576496</v>
      </c>
      <c r="S35" s="12"/>
      <c r="T35" s="54">
        <f>(Sheet4!T35/Sheet4!$S35)*1000</f>
        <v>35.167025407605728</v>
      </c>
      <c r="U35" s="54">
        <f>(Sheet4!U35/Sheet4!$S35)*1000</f>
        <v>15.748154488739489</v>
      </c>
      <c r="V35" s="54">
        <f>(Sheet4!V35/Sheet4!$S35)*1000</f>
        <v>54.33597520782503</v>
      </c>
      <c r="W35" s="54">
        <f>(Sheet4!W35/Sheet4!$S35)*1000</f>
        <v>75.991640138581261</v>
      </c>
      <c r="X35" s="12"/>
      <c r="Y35" s="54">
        <f>(Sheet4!Y35/Sheet4!$X35)*1000</f>
        <v>36.256774764023334</v>
      </c>
      <c r="Z35" s="54">
        <f>(Sheet4!Z35/Sheet4!$X35)*1000</f>
        <v>12.35766425614405</v>
      </c>
      <c r="AA35" s="54">
        <f>(Sheet4!AA35/Sheet4!$X35)*1000</f>
        <v>54.399074952928338</v>
      </c>
      <c r="AB35" s="54">
        <f>(Sheet4!AB35/Sheet4!$X35)*1000</f>
        <v>78.326011074594291</v>
      </c>
      <c r="AC35" s="12"/>
      <c r="AD35" s="54">
        <f>(Sheet4!AD35/Sheet4!$AC35)*1000</f>
        <v>35.53014916045548</v>
      </c>
      <c r="AE35" s="54">
        <f>(Sheet4!AE35/Sheet4!$AC35)*1000</f>
        <v>12.845138422985844</v>
      </c>
      <c r="AF35" s="54">
        <f>(Sheet4!AF35/Sheet4!$AC35)*1000</f>
        <v>55.344686560854342</v>
      </c>
      <c r="AG35" s="54">
        <f>(Sheet4!AG35/Sheet4!$AC35)*1000</f>
        <v>79.717670413293021</v>
      </c>
      <c r="AH35" s="12"/>
      <c r="AI35" s="54">
        <f>(Sheet4!AI35/Sheet4!$AH35)*1000</f>
        <v>32.710223578100404</v>
      </c>
      <c r="AJ35" s="54">
        <f>(Sheet4!AJ35/Sheet4!$AH35)*1000</f>
        <v>14.402829517900225</v>
      </c>
      <c r="AK35" s="54">
        <f>(Sheet4!AK35/Sheet4!$AH35)*1000</f>
        <v>67.310438708971688</v>
      </c>
      <c r="AL35" s="54">
        <f>(Sheet4!AL35/Sheet4!$AH35)*1000</f>
        <v>87.978802924321343</v>
      </c>
      <c r="AM35" s="12"/>
      <c r="AN35" s="54">
        <f>(Sheet4!AN35/Sheet4!$AM35)*1000</f>
        <v>27.757372390755602</v>
      </c>
      <c r="AO35" s="54">
        <f>(Sheet4!AO35/Sheet4!$AM35)*1000</f>
        <v>11.535845463202286</v>
      </c>
      <c r="AP35" s="54">
        <f>(Sheet4!AP35/Sheet4!$AM35)*1000</f>
        <v>70.768905213198508</v>
      </c>
      <c r="AQ35" s="54">
        <f>(Sheet4!AQ35/Sheet4!$AM35)*1000</f>
        <v>91.316374189452688</v>
      </c>
      <c r="AR35" s="12"/>
      <c r="AS35" s="54">
        <f>(Sheet4!AS35/Sheet4!$AR35)*1000</f>
        <v>26.688216974809794</v>
      </c>
      <c r="AT35" s="54">
        <f>(Sheet4!AT35/Sheet4!$AR35)*1000</f>
        <v>17.005740347089347</v>
      </c>
      <c r="AU35" s="54">
        <f>(Sheet4!AU35/Sheet4!$AR35)*1000</f>
        <v>74.394049203841448</v>
      </c>
      <c r="AV35" s="54">
        <f>(Sheet4!AV35/Sheet4!$AR35)*1000</f>
        <v>96.679210725018265</v>
      </c>
      <c r="AW35" s="12"/>
      <c r="AX35" s="54">
        <f>(Sheet4!AX35/Sheet4!$AW35)*1000</f>
        <v>25.5283704496984</v>
      </c>
      <c r="AY35" s="54">
        <f>(Sheet4!AY35/Sheet4!$AW35)*1000</f>
        <v>15.346922835183811</v>
      </c>
      <c r="AZ35" s="54">
        <f>(Sheet4!AZ35/Sheet4!$AW35)*1000</f>
        <v>65.268662681958673</v>
      </c>
      <c r="BA35" s="54">
        <f>(Sheet4!BA35/Sheet4!$AW35)*1000</f>
        <v>89.784075202972971</v>
      </c>
      <c r="BC35" s="54" t="e">
        <f>(Sheet4!BC35/Sheet4!$BB35)*1000</f>
        <v>#DIV/0!</v>
      </c>
      <c r="BD35" s="54" t="e">
        <f>(Sheet4!BD35/Sheet4!$BB35)*1000</f>
        <v>#REF!</v>
      </c>
      <c r="BE35" s="54" t="e">
        <f>(Sheet4!BE35/Sheet4!$BB35)*1000</f>
        <v>#REF!</v>
      </c>
      <c r="BF35" s="54" t="e">
        <f>(Sheet4!BF35/Sheet4!$BB35)*1000</f>
        <v>#REF!</v>
      </c>
      <c r="BH35" s="54" t="e">
        <f>(Sheet4!BH34/Sheet4!$BG34)*1000</f>
        <v>#REF!</v>
      </c>
      <c r="BI35" s="54" t="e">
        <f>(Sheet4!BI34/Sheet4!$BG34)*1000</f>
        <v>#REF!</v>
      </c>
      <c r="BJ35" s="54" t="e">
        <f>(Sheet4!BJ34/Sheet4!$BG34)*1000</f>
        <v>#REF!</v>
      </c>
      <c r="BK35" s="54" t="e">
        <f>(Sheet4!BK34/Sheet4!$BG34)*1000</f>
        <v>#REF!</v>
      </c>
      <c r="BM35" s="54" t="e">
        <f>(Sheet4!BM34/Sheet4!$BL34)*1000</f>
        <v>#REF!</v>
      </c>
      <c r="BN35" s="54" t="e">
        <f>(Sheet4!BN34/Sheet4!$BL34)*1000</f>
        <v>#REF!</v>
      </c>
      <c r="BO35" s="54" t="e">
        <f>(Sheet4!BO34/Sheet4!$BL34)*1000</f>
        <v>#REF!</v>
      </c>
      <c r="BP35" s="54" t="e">
        <f>(Sheet4!BP34/Sheet4!$BL34)*1000</f>
        <v>#REF!</v>
      </c>
      <c r="BR35" s="54" t="e">
        <f>(Sheet4!BR34/Sheet4!$BQ34)*1000</f>
        <v>#REF!</v>
      </c>
      <c r="BS35" s="54" t="e">
        <f>(Sheet4!BS34/Sheet4!$BQ34)*1000</f>
        <v>#REF!</v>
      </c>
      <c r="BT35" s="54" t="e">
        <f>(Sheet4!BT34/Sheet4!$BQ34)*1000</f>
        <v>#REF!</v>
      </c>
      <c r="BU35" s="54" t="e">
        <f>(Sheet4!BU34/Sheet4!$BQ34)*1000</f>
        <v>#REF!</v>
      </c>
    </row>
    <row r="36" spans="1:73" x14ac:dyDescent="0.3">
      <c r="A36" t="s">
        <v>174</v>
      </c>
      <c r="B36" t="str">
        <f>VLOOKUP(A36,classifications!A$3:C$336,3,FALSE)</f>
        <v>Urban with Significant Rural</v>
      </c>
      <c r="D36" s="12"/>
      <c r="E36" s="54">
        <f>(Sheet4!E36/Sheet4!$D36)*1000</f>
        <v>3.9002722064977453</v>
      </c>
      <c r="F36" s="54">
        <f>(Sheet4!F36/Sheet4!$D36)*1000</f>
        <v>3.4262807925136438</v>
      </c>
      <c r="G36" s="54">
        <f>(Sheet4!G36/Sheet4!$D36)*1000</f>
        <v>53.439146273750353</v>
      </c>
      <c r="H36" s="54">
        <f>(Sheet4!H36/Sheet4!$D36)*1000</f>
        <v>48.076271989815957</v>
      </c>
      <c r="I36" s="12"/>
      <c r="J36" s="54">
        <f>(Sheet4!J36/Sheet4!$I36)*1000</f>
        <v>3.1830811146178952</v>
      </c>
      <c r="K36" s="54">
        <f>(Sheet4!K36/Sheet4!$I36)*1000</f>
        <v>3.0751800598850854</v>
      </c>
      <c r="L36" s="54">
        <f>(Sheet4!L36/Sheet4!$I36)*1000</f>
        <v>54.463057376385855</v>
      </c>
      <c r="M36" s="54">
        <f>(Sheet4!M36/Sheet4!$I36)*1000</f>
        <v>51.428340212025574</v>
      </c>
      <c r="N36" s="12"/>
      <c r="O36" s="54">
        <f>(Sheet4!O36/Sheet4!$N36)*1000</f>
        <v>3.0240586613857143</v>
      </c>
      <c r="P36" s="54">
        <f>(Sheet4!P36/Sheet4!$N36)*1000</f>
        <v>1.5923140739154868</v>
      </c>
      <c r="Q36" s="54">
        <f>(Sheet4!Q36/Sheet4!$N36)*1000</f>
        <v>53.750635587550512</v>
      </c>
      <c r="R36" s="54">
        <f>(Sheet4!R36/Sheet4!$N36)*1000</f>
        <v>49.334974710305886</v>
      </c>
      <c r="S36" s="12"/>
      <c r="T36" s="54">
        <f>(Sheet4!T36/Sheet4!$S36)*1000</f>
        <v>3.9781858418736986</v>
      </c>
      <c r="U36" s="54">
        <f>(Sheet4!U36/Sheet4!$S36)*1000</f>
        <v>2.2262033353531625</v>
      </c>
      <c r="V36" s="54">
        <f>(Sheet4!V36/Sheet4!$S36)*1000</f>
        <v>63.295307848354717</v>
      </c>
      <c r="W36" s="54">
        <f>(Sheet4!W36/Sheet4!$S36)*1000</f>
        <v>50.623073477882869</v>
      </c>
      <c r="X36" s="12"/>
      <c r="Y36" s="54">
        <f>(Sheet4!Y36/Sheet4!$X36)*1000</f>
        <v>4.6856798816800387</v>
      </c>
      <c r="Z36" s="54">
        <f>(Sheet4!Z36/Sheet4!$X36)*1000</f>
        <v>1.9370967108621389</v>
      </c>
      <c r="AA36" s="54">
        <f>(Sheet4!AA36/Sheet4!$X36)*1000</f>
        <v>56.607724827559132</v>
      </c>
      <c r="AB36" s="54">
        <f>(Sheet4!AB36/Sheet4!$X36)*1000</f>
        <v>54.00311506092693</v>
      </c>
      <c r="AC36" s="12"/>
      <c r="AD36" s="54">
        <f>(Sheet4!AD36/Sheet4!$AC36)*1000</f>
        <v>4.3767666636272446</v>
      </c>
      <c r="AE36" s="54">
        <f>(Sheet4!AE36/Sheet4!$AC36)*1000</f>
        <v>2.6833747997238468</v>
      </c>
      <c r="AF36" s="54">
        <f>(Sheet4!AF36/Sheet4!$AC36)*1000</f>
        <v>55.816801052508168</v>
      </c>
      <c r="AG36" s="54">
        <f>(Sheet4!AG36/Sheet4!$AC36)*1000</f>
        <v>54.110383097343977</v>
      </c>
      <c r="AH36" s="12"/>
      <c r="AI36" s="54">
        <f>(Sheet4!AI36/Sheet4!$AH36)*1000</f>
        <v>4.0352595494613128</v>
      </c>
      <c r="AJ36" s="54">
        <f>(Sheet4!AJ36/Sheet4!$AH36)*1000</f>
        <v>2.4159320927195558</v>
      </c>
      <c r="AK36" s="54">
        <f>(Sheet4!AK36/Sheet4!$AH36)*1000</f>
        <v>57.238001958863862</v>
      </c>
      <c r="AL36" s="54">
        <f>(Sheet4!AL36/Sheet4!$AH36)*1000</f>
        <v>62.487757100881488</v>
      </c>
      <c r="AM36" s="12"/>
      <c r="AN36" s="54">
        <f>(Sheet4!AN36/Sheet4!$AM36)*1000</f>
        <v>3.8928804702808621</v>
      </c>
      <c r="AO36" s="54">
        <f>(Sheet4!AO36/Sheet4!$AM36)*1000</f>
        <v>2.5865447419986936</v>
      </c>
      <c r="AP36" s="54">
        <f>(Sheet4!AP36/Sheet4!$AM36)*1000</f>
        <v>59.203135205747877</v>
      </c>
      <c r="AQ36" s="54">
        <f>(Sheet4!AQ36/Sheet4!$AM36)*1000</f>
        <v>61.058131939908556</v>
      </c>
      <c r="AR36" s="12"/>
      <c r="AS36" s="54">
        <f>(Sheet4!AS36/Sheet4!$AR36)*1000</f>
        <v>3.6353721712260296</v>
      </c>
      <c r="AT36" s="54">
        <f>(Sheet4!AT36/Sheet4!$AR36)*1000</f>
        <v>2.1033224704950597</v>
      </c>
      <c r="AU36" s="54">
        <f>(Sheet4!AU36/Sheet4!$AR36)*1000</f>
        <v>64.83945936822424</v>
      </c>
      <c r="AV36" s="54">
        <f>(Sheet4!AV36/Sheet4!$AR36)*1000</f>
        <v>62.151880655925005</v>
      </c>
      <c r="AW36" s="12"/>
      <c r="AX36" s="54">
        <f>(Sheet4!AX36/Sheet4!$AW36)*1000</f>
        <v>3.3272054063851271</v>
      </c>
      <c r="AY36" s="54">
        <f>(Sheet4!AY36/Sheet4!$AW36)*1000</f>
        <v>1.152222883923254</v>
      </c>
      <c r="AZ36" s="54">
        <f>(Sheet4!AZ36/Sheet4!$AW36)*1000</f>
        <v>53.287071800315886</v>
      </c>
      <c r="BA36" s="54">
        <f>(Sheet4!BA36/Sheet4!$AW36)*1000</f>
        <v>52.91162838870045</v>
      </c>
      <c r="BC36" s="54" t="e">
        <f>(Sheet4!BC36/Sheet4!$BB36)*1000</f>
        <v>#DIV/0!</v>
      </c>
      <c r="BD36" s="54" t="e">
        <f>(Sheet4!BD36/Sheet4!$BB36)*1000</f>
        <v>#REF!</v>
      </c>
      <c r="BE36" s="54" t="e">
        <f>(Sheet4!BE36/Sheet4!$BB36)*1000</f>
        <v>#REF!</v>
      </c>
      <c r="BF36" s="54" t="e">
        <f>(Sheet4!BF36/Sheet4!$BB36)*1000</f>
        <v>#REF!</v>
      </c>
      <c r="BH36" s="54" t="e">
        <f>(Sheet4!BH35/Sheet4!$BG35)*1000</f>
        <v>#REF!</v>
      </c>
      <c r="BI36" s="54" t="e">
        <f>(Sheet4!BI35/Sheet4!$BG35)*1000</f>
        <v>#REF!</v>
      </c>
      <c r="BJ36" s="54" t="e">
        <f>(Sheet4!BJ35/Sheet4!$BG35)*1000</f>
        <v>#REF!</v>
      </c>
      <c r="BK36" s="54" t="e">
        <f>(Sheet4!BK35/Sheet4!$BG35)*1000</f>
        <v>#REF!</v>
      </c>
      <c r="BM36" s="54" t="e">
        <f>(Sheet4!BM35/Sheet4!$BL35)*1000</f>
        <v>#REF!</v>
      </c>
      <c r="BN36" s="54" t="e">
        <f>(Sheet4!BN35/Sheet4!$BL35)*1000</f>
        <v>#REF!</v>
      </c>
      <c r="BO36" s="54" t="e">
        <f>(Sheet4!BO35/Sheet4!$BL35)*1000</f>
        <v>#REF!</v>
      </c>
      <c r="BP36" s="54" t="e">
        <f>(Sheet4!BP35/Sheet4!$BL35)*1000</f>
        <v>#REF!</v>
      </c>
      <c r="BR36" s="54" t="e">
        <f>(Sheet4!BR35/Sheet4!$BQ35)*1000</f>
        <v>#REF!</v>
      </c>
      <c r="BS36" s="54" t="e">
        <f>(Sheet4!BS35/Sheet4!$BQ35)*1000</f>
        <v>#REF!</v>
      </c>
      <c r="BT36" s="54" t="e">
        <f>(Sheet4!BT35/Sheet4!$BQ35)*1000</f>
        <v>#REF!</v>
      </c>
      <c r="BU36" s="54" t="e">
        <f>(Sheet4!BU35/Sheet4!$BQ35)*1000</f>
        <v>#REF!</v>
      </c>
    </row>
    <row r="37" spans="1:73" x14ac:dyDescent="0.3">
      <c r="A37" t="s">
        <v>177</v>
      </c>
      <c r="B37" t="str">
        <f>VLOOKUP(A37,classifications!A$3:C$336,3,FALSE)</f>
        <v>Predominantly Urban</v>
      </c>
      <c r="D37" s="12"/>
      <c r="E37" s="54">
        <f>(Sheet4!E37/Sheet4!$D37)*1000</f>
        <v>20.014508045370615</v>
      </c>
      <c r="F37" s="54">
        <f>(Sheet4!F37/Sheet4!$D37)*1000</f>
        <v>14.434772414197367</v>
      </c>
      <c r="G37" s="54">
        <f>(Sheet4!G37/Sheet4!$D37)*1000</f>
        <v>64.78062076848677</v>
      </c>
      <c r="H37" s="54">
        <f>(Sheet4!H37/Sheet4!$D37)*1000</f>
        <v>66.352325683636678</v>
      </c>
      <c r="I37" s="12"/>
      <c r="J37" s="54">
        <f>(Sheet4!J37/Sheet4!$I37)*1000</f>
        <v>21.220495858177017</v>
      </c>
      <c r="K37" s="54">
        <f>(Sheet4!K37/Sheet4!$I37)*1000</f>
        <v>11.812537174856015</v>
      </c>
      <c r="L37" s="54">
        <f>(Sheet4!L37/Sheet4!$I37)*1000</f>
        <v>68.340079209644429</v>
      </c>
      <c r="M37" s="54">
        <f>(Sheet4!M37/Sheet4!$I37)*1000</f>
        <v>71.651361506433972</v>
      </c>
      <c r="N37" s="12"/>
      <c r="O37" s="54">
        <f>(Sheet4!O37/Sheet4!$N37)*1000</f>
        <v>20.083383994445864</v>
      </c>
      <c r="P37" s="54">
        <f>(Sheet4!P37/Sheet4!$N37)*1000</f>
        <v>10.62984053440579</v>
      </c>
      <c r="Q37" s="54">
        <f>(Sheet4!Q37/Sheet4!$N37)*1000</f>
        <v>63.707098431244184</v>
      </c>
      <c r="R37" s="54">
        <f>(Sheet4!R37/Sheet4!$N37)*1000</f>
        <v>68.491425981416668</v>
      </c>
      <c r="S37" s="12"/>
      <c r="T37" s="54">
        <f>(Sheet4!T37/Sheet4!$S37)*1000</f>
        <v>21.446641724567968</v>
      </c>
      <c r="U37" s="54">
        <f>(Sheet4!U37/Sheet4!$S37)*1000</f>
        <v>9.5528238018884721</v>
      </c>
      <c r="V37" s="54">
        <f>(Sheet4!V37/Sheet4!$S37)*1000</f>
        <v>65.405309103866017</v>
      </c>
      <c r="W37" s="54">
        <f>(Sheet4!W37/Sheet4!$S37)*1000</f>
        <v>71.544628540887217</v>
      </c>
      <c r="X37" s="12"/>
      <c r="Y37" s="54">
        <f>(Sheet4!Y37/Sheet4!$X37)*1000</f>
        <v>21.895780309990741</v>
      </c>
      <c r="Z37" s="54">
        <f>(Sheet4!Z37/Sheet4!$X37)*1000</f>
        <v>9.9270257997064135</v>
      </c>
      <c r="AA37" s="54">
        <f>(Sheet4!AA37/Sheet4!$X37)*1000</f>
        <v>67.570659654384613</v>
      </c>
      <c r="AB37" s="54">
        <f>(Sheet4!AB37/Sheet4!$X37)*1000</f>
        <v>70.510044953233844</v>
      </c>
      <c r="AC37" s="12"/>
      <c r="AD37" s="54">
        <f>(Sheet4!AD37/Sheet4!$AC37)*1000</f>
        <v>20.2177781337382</v>
      </c>
      <c r="AE37" s="54">
        <f>(Sheet4!AE37/Sheet4!$AC37)*1000</f>
        <v>9.976564649183592</v>
      </c>
      <c r="AF37" s="54">
        <f>(Sheet4!AF37/Sheet4!$AC37)*1000</f>
        <v>68.255023975095156</v>
      </c>
      <c r="AG37" s="54">
        <f>(Sheet4!AG37/Sheet4!$AC37)*1000</f>
        <v>70.647310157988386</v>
      </c>
      <c r="AH37" s="12"/>
      <c r="AI37" s="54">
        <f>(Sheet4!AI37/Sheet4!$AH37)*1000</f>
        <v>18.424112023043154</v>
      </c>
      <c r="AJ37" s="54">
        <f>(Sheet4!AJ37/Sheet4!$AH37)*1000</f>
        <v>11.816557061303813</v>
      </c>
      <c r="AK37" s="54">
        <f>(Sheet4!AK37/Sheet4!$AH37)*1000</f>
        <v>73.717270219152894</v>
      </c>
      <c r="AL37" s="54">
        <f>(Sheet4!AL37/Sheet4!$AH37)*1000</f>
        <v>78.544533324079055</v>
      </c>
      <c r="AM37" s="12"/>
      <c r="AN37" s="54">
        <f>(Sheet4!AN37/Sheet4!$AM37)*1000</f>
        <v>20.795812600079202</v>
      </c>
      <c r="AO37" s="54">
        <f>(Sheet4!AO37/Sheet4!$AM37)*1000</f>
        <v>13.240586098245494</v>
      </c>
      <c r="AP37" s="54">
        <f>(Sheet4!AP37/Sheet4!$AM37)*1000</f>
        <v>76.509581776545744</v>
      </c>
      <c r="AQ37" s="54">
        <f>(Sheet4!AQ37/Sheet4!$AM37)*1000</f>
        <v>77.883572375557435</v>
      </c>
      <c r="AR37" s="12"/>
      <c r="AS37" s="54">
        <f>(Sheet4!AS37/Sheet4!$AR37)*1000</f>
        <v>20.251989617890231</v>
      </c>
      <c r="AT37" s="54">
        <f>(Sheet4!AT37/Sheet4!$AR37)*1000</f>
        <v>14.084603881258916</v>
      </c>
      <c r="AU37" s="54">
        <f>(Sheet4!AU37/Sheet4!$AR37)*1000</f>
        <v>77.188579679254687</v>
      </c>
      <c r="AV37" s="54">
        <f>(Sheet4!AV37/Sheet4!$AR37)*1000</f>
        <v>82.716537463258675</v>
      </c>
      <c r="AW37" s="12"/>
      <c r="AX37" s="54">
        <f>(Sheet4!AX37/Sheet4!$AW37)*1000</f>
        <v>22.832130199014184</v>
      </c>
      <c r="AY37" s="54">
        <f>(Sheet4!AY37/Sheet4!$AW37)*1000</f>
        <v>15.325394703466809</v>
      </c>
      <c r="AZ37" s="54">
        <f>(Sheet4!AZ37/Sheet4!$AW37)*1000</f>
        <v>70.892376036032331</v>
      </c>
      <c r="BA37" s="54">
        <f>(Sheet4!BA37/Sheet4!$AW37)*1000</f>
        <v>76.177940480842395</v>
      </c>
      <c r="BC37" s="54" t="e">
        <f>(Sheet4!BC37/Sheet4!$BB37)*1000</f>
        <v>#DIV/0!</v>
      </c>
      <c r="BD37" s="54" t="e">
        <f>(Sheet4!BD37/Sheet4!$BB37)*1000</f>
        <v>#REF!</v>
      </c>
      <c r="BE37" s="54" t="e">
        <f>(Sheet4!BE37/Sheet4!$BB37)*1000</f>
        <v>#REF!</v>
      </c>
      <c r="BF37" s="54" t="e">
        <f>(Sheet4!BF37/Sheet4!$BB37)*1000</f>
        <v>#REF!</v>
      </c>
      <c r="BH37" s="54" t="e">
        <f>(Sheet4!BH36/Sheet4!$BG36)*1000</f>
        <v>#REF!</v>
      </c>
      <c r="BI37" s="54" t="e">
        <f>(Sheet4!BI36/Sheet4!$BG36)*1000</f>
        <v>#REF!</v>
      </c>
      <c r="BJ37" s="54" t="e">
        <f>(Sheet4!BJ36/Sheet4!$BG36)*1000</f>
        <v>#REF!</v>
      </c>
      <c r="BK37" s="54" t="e">
        <f>(Sheet4!BK36/Sheet4!$BG36)*1000</f>
        <v>#REF!</v>
      </c>
      <c r="BM37" s="54" t="e">
        <f>(Sheet4!BM36/Sheet4!$BL36)*1000</f>
        <v>#REF!</v>
      </c>
      <c r="BN37" s="54" t="e">
        <f>(Sheet4!BN36/Sheet4!$BL36)*1000</f>
        <v>#REF!</v>
      </c>
      <c r="BO37" s="54" t="e">
        <f>(Sheet4!BO36/Sheet4!$BL36)*1000</f>
        <v>#REF!</v>
      </c>
      <c r="BP37" s="54" t="e">
        <f>(Sheet4!BP36/Sheet4!$BL36)*1000</f>
        <v>#REF!</v>
      </c>
      <c r="BR37" s="54" t="e">
        <f>(Sheet4!BR36/Sheet4!$BQ36)*1000</f>
        <v>#REF!</v>
      </c>
      <c r="BS37" s="54" t="e">
        <f>(Sheet4!BS36/Sheet4!$BQ36)*1000</f>
        <v>#REF!</v>
      </c>
      <c r="BT37" s="54" t="e">
        <f>(Sheet4!BT36/Sheet4!$BQ36)*1000</f>
        <v>#REF!</v>
      </c>
      <c r="BU37" s="54" t="e">
        <f>(Sheet4!BU36/Sheet4!$BQ36)*1000</f>
        <v>#REF!</v>
      </c>
    </row>
    <row r="38" spans="1:73" x14ac:dyDescent="0.3">
      <c r="A38" t="s">
        <v>179</v>
      </c>
      <c r="B38" t="str">
        <f>VLOOKUP(A38,classifications!A$3:C$336,3,FALSE)</f>
        <v>Predominantly Urban</v>
      </c>
      <c r="D38" s="12"/>
      <c r="E38" s="54">
        <f>(Sheet4!E38/Sheet4!$D38)*1000</f>
        <v>13.974219410662643</v>
      </c>
      <c r="F38" s="54">
        <f>(Sheet4!F38/Sheet4!$D38)*1000</f>
        <v>9.337170676098058</v>
      </c>
      <c r="G38" s="54">
        <f>(Sheet4!G38/Sheet4!$D38)*1000</f>
        <v>58.844966057270469</v>
      </c>
      <c r="H38" s="54">
        <f>(Sheet4!H38/Sheet4!$D38)*1000</f>
        <v>58.256282792227509</v>
      </c>
      <c r="I38" s="12"/>
      <c r="J38" s="54">
        <f>(Sheet4!J38/Sheet4!$I38)*1000</f>
        <v>11.825615470057246</v>
      </c>
      <c r="K38" s="54">
        <f>(Sheet4!K38/Sheet4!$I38)*1000</f>
        <v>9.2531226691113808</v>
      </c>
      <c r="L38" s="54">
        <f>(Sheet4!L38/Sheet4!$I38)*1000</f>
        <v>62.998362749195806</v>
      </c>
      <c r="M38" s="54">
        <f>(Sheet4!M38/Sheet4!$I38)*1000</f>
        <v>62.527277891571977</v>
      </c>
      <c r="N38" s="12"/>
      <c r="O38" s="54">
        <f>(Sheet4!O38/Sheet4!$N38)*1000</f>
        <v>13.205257467163641</v>
      </c>
      <c r="P38" s="54">
        <f>(Sheet4!P38/Sheet4!$N38)*1000</f>
        <v>8.7959013289657975</v>
      </c>
      <c r="Q38" s="54">
        <f>(Sheet4!Q38/Sheet4!$N38)*1000</f>
        <v>61.26336151245706</v>
      </c>
      <c r="R38" s="54">
        <f>(Sheet4!R38/Sheet4!$N38)*1000</f>
        <v>60.959975911639511</v>
      </c>
      <c r="S38" s="12"/>
      <c r="T38" s="54">
        <f>(Sheet4!T38/Sheet4!$S38)*1000</f>
        <v>14.464015719111023</v>
      </c>
      <c r="U38" s="54">
        <f>(Sheet4!U38/Sheet4!$S38)*1000</f>
        <v>10.757315943766322</v>
      </c>
      <c r="V38" s="54">
        <f>(Sheet4!V38/Sheet4!$S38)*1000</f>
        <v>64.307297804597212</v>
      </c>
      <c r="W38" s="54">
        <f>(Sheet4!W38/Sheet4!$S38)*1000</f>
        <v>62.808844703925949</v>
      </c>
      <c r="X38" s="12"/>
      <c r="Y38" s="54">
        <f>(Sheet4!Y38/Sheet4!$X38)*1000</f>
        <v>16.154802059293448</v>
      </c>
      <c r="Z38" s="54">
        <f>(Sheet4!Z38/Sheet4!$X38)*1000</f>
        <v>10.640422510207705</v>
      </c>
      <c r="AA38" s="54">
        <f>(Sheet4!AA38/Sheet4!$X38)*1000</f>
        <v>65.122936268418258</v>
      </c>
      <c r="AB38" s="54">
        <f>(Sheet4!AB38/Sheet4!$X38)*1000</f>
        <v>62.233712053967686</v>
      </c>
      <c r="AC38" s="12"/>
      <c r="AD38" s="54">
        <f>(Sheet4!AD38/Sheet4!$AC38)*1000</f>
        <v>15.878376896522987</v>
      </c>
      <c r="AE38" s="54">
        <f>(Sheet4!AE38/Sheet4!$AC38)*1000</f>
        <v>13.494427216064356</v>
      </c>
      <c r="AF38" s="54">
        <f>(Sheet4!AF38/Sheet4!$AC38)*1000</f>
        <v>64.640784619905872</v>
      </c>
      <c r="AG38" s="54">
        <f>(Sheet4!AG38/Sheet4!$AC38)*1000</f>
        <v>62.241482917585962</v>
      </c>
      <c r="AH38" s="12"/>
      <c r="AI38" s="54">
        <f>(Sheet4!AI38/Sheet4!$AH38)*1000</f>
        <v>13.911752153501782</v>
      </c>
      <c r="AJ38" s="54">
        <f>(Sheet4!AJ38/Sheet4!$AH38)*1000</f>
        <v>13.295532735840018</v>
      </c>
      <c r="AK38" s="54">
        <f>(Sheet4!AK38/Sheet4!$AH38)*1000</f>
        <v>73.671970944056866</v>
      </c>
      <c r="AL38" s="54">
        <f>(Sheet4!AL38/Sheet4!$AH38)*1000</f>
        <v>73.216883105571668</v>
      </c>
      <c r="AM38" s="12"/>
      <c r="AN38" s="54">
        <f>(Sheet4!AN38/Sheet4!$AM38)*1000</f>
        <v>16.234179605312846</v>
      </c>
      <c r="AO38" s="54">
        <f>(Sheet4!AO38/Sheet4!$AM38)*1000</f>
        <v>11.676611171653306</v>
      </c>
      <c r="AP38" s="54">
        <f>(Sheet4!AP38/Sheet4!$AM38)*1000</f>
        <v>74.848135000701319</v>
      </c>
      <c r="AQ38" s="54">
        <f>(Sheet4!AQ38/Sheet4!$AM38)*1000</f>
        <v>75.739364055200099</v>
      </c>
      <c r="AR38" s="12"/>
      <c r="AS38" s="54">
        <f>(Sheet4!AS38/Sheet4!$AR38)*1000</f>
        <v>15.259712933529286</v>
      </c>
      <c r="AT38" s="54">
        <f>(Sheet4!AT38/Sheet4!$AR38)*1000</f>
        <v>18.65867317540577</v>
      </c>
      <c r="AU38" s="54">
        <f>(Sheet4!AU38/Sheet4!$AR38)*1000</f>
        <v>78.534325182302965</v>
      </c>
      <c r="AV38" s="54">
        <f>(Sheet4!AV38/Sheet4!$AR38)*1000</f>
        <v>80.079503298609978</v>
      </c>
      <c r="AW38" s="12"/>
      <c r="AX38" s="54">
        <f>(Sheet4!AX38/Sheet4!$AW38)*1000</f>
        <v>15.841465142337068</v>
      </c>
      <c r="AY38" s="54">
        <f>(Sheet4!AY38/Sheet4!$AW38)*1000</f>
        <v>14.227267068212749</v>
      </c>
      <c r="AZ38" s="54">
        <f>(Sheet4!AZ38/Sheet4!$AW38)*1000</f>
        <v>71.033301421438779</v>
      </c>
      <c r="BA38" s="54">
        <f>(Sheet4!BA38/Sheet4!$AW38)*1000</f>
        <v>71.441144019954237</v>
      </c>
      <c r="BC38" s="54" t="e">
        <f>(Sheet4!BC38/Sheet4!$BB38)*1000</f>
        <v>#DIV/0!</v>
      </c>
      <c r="BD38" s="54" t="e">
        <f>(Sheet4!BD38/Sheet4!$BB38)*1000</f>
        <v>#REF!</v>
      </c>
      <c r="BE38" s="54" t="e">
        <f>(Sheet4!BE38/Sheet4!$BB38)*1000</f>
        <v>#REF!</v>
      </c>
      <c r="BF38" s="54" t="e">
        <f>(Sheet4!BF38/Sheet4!$BB38)*1000</f>
        <v>#REF!</v>
      </c>
      <c r="BH38" s="54" t="e">
        <f>(Sheet4!BH37/Sheet4!$BG37)*1000</f>
        <v>#REF!</v>
      </c>
      <c r="BI38" s="54" t="e">
        <f>(Sheet4!BI37/Sheet4!$BG37)*1000</f>
        <v>#REF!</v>
      </c>
      <c r="BJ38" s="54" t="e">
        <f>(Sheet4!BJ37/Sheet4!$BG37)*1000</f>
        <v>#REF!</v>
      </c>
      <c r="BK38" s="54" t="e">
        <f>(Sheet4!BK37/Sheet4!$BG37)*1000</f>
        <v>#REF!</v>
      </c>
      <c r="BM38" s="54" t="e">
        <f>(Sheet4!BM37/Sheet4!$BL37)*1000</f>
        <v>#REF!</v>
      </c>
      <c r="BN38" s="54" t="e">
        <f>(Sheet4!BN37/Sheet4!$BL37)*1000</f>
        <v>#REF!</v>
      </c>
      <c r="BO38" s="54" t="e">
        <f>(Sheet4!BO37/Sheet4!$BL37)*1000</f>
        <v>#REF!</v>
      </c>
      <c r="BP38" s="54" t="e">
        <f>(Sheet4!BP37/Sheet4!$BL37)*1000</f>
        <v>#REF!</v>
      </c>
      <c r="BR38" s="54" t="e">
        <f>(Sheet4!BR37/Sheet4!$BQ37)*1000</f>
        <v>#REF!</v>
      </c>
      <c r="BS38" s="54" t="e">
        <f>(Sheet4!BS37/Sheet4!$BQ37)*1000</f>
        <v>#REF!</v>
      </c>
      <c r="BT38" s="54" t="e">
        <f>(Sheet4!BT37/Sheet4!$BQ37)*1000</f>
        <v>#REF!</v>
      </c>
      <c r="BU38" s="54" t="e">
        <f>(Sheet4!BU37/Sheet4!$BQ37)*1000</f>
        <v>#REF!</v>
      </c>
    </row>
    <row r="39" spans="1:73" x14ac:dyDescent="0.3">
      <c r="A39" t="s">
        <v>181</v>
      </c>
      <c r="B39" t="str">
        <f>VLOOKUP(A39,classifications!A$3:C$336,3,FALSE)</f>
        <v>Urban with Significant Rural</v>
      </c>
      <c r="D39" s="12"/>
      <c r="E39" s="54">
        <f>(Sheet4!E39/Sheet4!$D39)*1000</f>
        <v>2.0362353695687028</v>
      </c>
      <c r="F39" s="54">
        <f>(Sheet4!F39/Sheet4!$D39)*1000</f>
        <v>0.79365079365079361</v>
      </c>
      <c r="G39" s="54">
        <f>(Sheet4!G39/Sheet4!$D39)*1000</f>
        <v>46.681096681096683</v>
      </c>
      <c r="H39" s="54">
        <f>(Sheet4!H39/Sheet4!$D39)*1000</f>
        <v>44.612794612794609</v>
      </c>
      <c r="I39" s="12"/>
      <c r="J39" s="54">
        <f>(Sheet4!J39/Sheet4!$I39)*1000</f>
        <v>1.7176228100309172</v>
      </c>
      <c r="K39" s="54">
        <f>(Sheet4!K39/Sheet4!$I39)*1000</f>
        <v>1.2143193819753459</v>
      </c>
      <c r="L39" s="54">
        <f>(Sheet4!L39/Sheet4!$I39)*1000</f>
        <v>50.665878424260825</v>
      </c>
      <c r="M39" s="54">
        <f>(Sheet4!M39/Sheet4!$I39)*1000</f>
        <v>46.407771644044644</v>
      </c>
      <c r="N39" s="12"/>
      <c r="O39" s="54">
        <f>(Sheet4!O39/Sheet4!$N39)*1000</f>
        <v>1.6095745782834925</v>
      </c>
      <c r="P39" s="54">
        <f>(Sheet4!P39/Sheet4!$N39)*1000</f>
        <v>1.1235149284058039</v>
      </c>
      <c r="Q39" s="54">
        <f>(Sheet4!Q39/Sheet4!$N39)*1000</f>
        <v>49.402784085928971</v>
      </c>
      <c r="R39" s="54">
        <f>(Sheet4!R39/Sheet4!$N39)*1000</f>
        <v>45.283229348441019</v>
      </c>
      <c r="S39" s="12"/>
      <c r="T39" s="54">
        <f>(Sheet4!T39/Sheet4!$S39)*1000</f>
        <v>1.7148845628632221</v>
      </c>
      <c r="U39" s="54">
        <f>(Sheet4!U39/Sheet4!$S39)*1000</f>
        <v>0.63514243069008225</v>
      </c>
      <c r="V39" s="54">
        <f>(Sheet4!V39/Sheet4!$S39)*1000</f>
        <v>51.914954428530599</v>
      </c>
      <c r="W39" s="54">
        <f>(Sheet4!W39/Sheet4!$S39)*1000</f>
        <v>47.175204039505864</v>
      </c>
      <c r="X39" s="12"/>
      <c r="Y39" s="54">
        <f>(Sheet4!Y39/Sheet4!$X39)*1000</f>
        <v>1.7689889912024386</v>
      </c>
      <c r="Z39" s="54">
        <f>(Sheet4!Z39/Sheet4!$X39)*1000</f>
        <v>0.82131631734398935</v>
      </c>
      <c r="AA39" s="54">
        <f>(Sheet4!AA39/Sheet4!$X39)*1000</f>
        <v>51.900873438314406</v>
      </c>
      <c r="AB39" s="54">
        <f>(Sheet4!AB39/Sheet4!$X39)*1000</f>
        <v>44.564307488193577</v>
      </c>
      <c r="AC39" s="12"/>
      <c r="AD39" s="54">
        <f>(Sheet4!AD39/Sheet4!$AC39)*1000</f>
        <v>1.8210075195051885</v>
      </c>
      <c r="AE39" s="54">
        <f>(Sheet4!AE39/Sheet4!$AC39)*1000</f>
        <v>1.2244705734603851</v>
      </c>
      <c r="AF39" s="54">
        <f>(Sheet4!AF39/Sheet4!$AC39)*1000</f>
        <v>51.765278410072057</v>
      </c>
      <c r="AG39" s="54">
        <f>(Sheet4!AG39/Sheet4!$AC39)*1000</f>
        <v>43.280325269618999</v>
      </c>
      <c r="AH39" s="12"/>
      <c r="AI39" s="54">
        <f>(Sheet4!AI39/Sheet4!$AH39)*1000</f>
        <v>1.54821643910219</v>
      </c>
      <c r="AJ39" s="54">
        <f>(Sheet4!AJ39/Sheet4!$AH39)*1000</f>
        <v>1.1125374411638853</v>
      </c>
      <c r="AK39" s="54">
        <f>(Sheet4!AK39/Sheet4!$AH39)*1000</f>
        <v>61.251799120862024</v>
      </c>
      <c r="AL39" s="54">
        <f>(Sheet4!AL39/Sheet4!$AH39)*1000</f>
        <v>50.31314427976816</v>
      </c>
      <c r="AM39" s="12"/>
      <c r="AN39" s="54">
        <f>(Sheet4!AN39/Sheet4!$AM39)*1000</f>
        <v>1.7379348699252302</v>
      </c>
      <c r="AO39" s="54">
        <f>(Sheet4!AO39/Sheet4!$AM39)*1000</f>
        <v>1.2281406414138294</v>
      </c>
      <c r="AP39" s="54">
        <f>(Sheet4!AP39/Sheet4!$AM39)*1000</f>
        <v>59.352406846690968</v>
      </c>
      <c r="AQ39" s="54">
        <f>(Sheet4!AQ39/Sheet4!$AM39)*1000</f>
        <v>49.565902490267561</v>
      </c>
      <c r="AR39" s="12"/>
      <c r="AS39" s="54">
        <f>(Sheet4!AS39/Sheet4!$AR39)*1000</f>
        <v>1.475726967572238</v>
      </c>
      <c r="AT39" s="54">
        <f>(Sheet4!AT39/Sheet4!$AR39)*1000</f>
        <v>0.68051658090118738</v>
      </c>
      <c r="AU39" s="54">
        <f>(Sheet4!AU39/Sheet4!$AR39)*1000</f>
        <v>60.481866909307783</v>
      </c>
      <c r="AV39" s="54">
        <f>(Sheet4!AV39/Sheet4!$AR39)*1000</f>
        <v>48.729574944755818</v>
      </c>
      <c r="AW39" s="12"/>
      <c r="AX39" s="54">
        <f>(Sheet4!AX39/Sheet4!$AW39)*1000</f>
        <v>1.3112915084400181</v>
      </c>
      <c r="AY39" s="54">
        <f>(Sheet4!AY39/Sheet4!$AW39)*1000</f>
        <v>0.62911673526312994</v>
      </c>
      <c r="AZ39" s="54">
        <f>(Sheet4!AZ39/Sheet4!$AW39)*1000</f>
        <v>53.725053247530909</v>
      </c>
      <c r="BA39" s="54">
        <f>(Sheet4!BA39/Sheet4!$AW39)*1000</f>
        <v>42.165980702033636</v>
      </c>
      <c r="BC39" s="54" t="e">
        <f>(Sheet4!BC39/Sheet4!$BB39)*1000</f>
        <v>#DIV/0!</v>
      </c>
      <c r="BD39" s="54" t="e">
        <f>(Sheet4!BD39/Sheet4!$BB39)*1000</f>
        <v>#REF!</v>
      </c>
      <c r="BE39" s="54" t="e">
        <f>(Sheet4!BE39/Sheet4!$BB39)*1000</f>
        <v>#REF!</v>
      </c>
      <c r="BF39" s="54" t="e">
        <f>(Sheet4!BF39/Sheet4!$BB39)*1000</f>
        <v>#REF!</v>
      </c>
      <c r="BH39" s="54" t="e">
        <f>(Sheet4!BH38/Sheet4!$BG38)*1000</f>
        <v>#REF!</v>
      </c>
      <c r="BI39" s="54" t="e">
        <f>(Sheet4!BI38/Sheet4!$BG38)*1000</f>
        <v>#REF!</v>
      </c>
      <c r="BJ39" s="54" t="e">
        <f>(Sheet4!BJ38/Sheet4!$BG38)*1000</f>
        <v>#REF!</v>
      </c>
      <c r="BK39" s="54" t="e">
        <f>(Sheet4!BK38/Sheet4!$BG38)*1000</f>
        <v>#REF!</v>
      </c>
      <c r="BM39" s="54" t="e">
        <f>(Sheet4!BM38/Sheet4!$BL38)*1000</f>
        <v>#REF!</v>
      </c>
      <c r="BN39" s="54" t="e">
        <f>(Sheet4!BN38/Sheet4!$BL38)*1000</f>
        <v>#REF!</v>
      </c>
      <c r="BO39" s="54" t="e">
        <f>(Sheet4!BO38/Sheet4!$BL38)*1000</f>
        <v>#REF!</v>
      </c>
      <c r="BP39" s="54" t="e">
        <f>(Sheet4!BP38/Sheet4!$BL38)*1000</f>
        <v>#REF!</v>
      </c>
      <c r="BR39" s="54" t="e">
        <f>(Sheet4!BR38/Sheet4!$BQ38)*1000</f>
        <v>#REF!</v>
      </c>
      <c r="BS39" s="54" t="e">
        <f>(Sheet4!BS38/Sheet4!$BQ38)*1000</f>
        <v>#REF!</v>
      </c>
      <c r="BT39" s="54" t="e">
        <f>(Sheet4!BT38/Sheet4!$BQ38)*1000</f>
        <v>#REF!</v>
      </c>
      <c r="BU39" s="54" t="e">
        <f>(Sheet4!BU38/Sheet4!$BQ38)*1000</f>
        <v>#REF!</v>
      </c>
    </row>
    <row r="40" spans="1:73" x14ac:dyDescent="0.3">
      <c r="A40" t="s">
        <v>183</v>
      </c>
      <c r="B40" t="str">
        <f>VLOOKUP(A40,classifications!A$3:C$336,3,FALSE)</f>
        <v>Predominantly Urban</v>
      </c>
      <c r="D40" s="12"/>
      <c r="E40" s="54">
        <f>(Sheet4!E40/Sheet4!$D40)*1000</f>
        <v>5.1488629996715547</v>
      </c>
      <c r="F40" s="54">
        <f>(Sheet4!F40/Sheet4!$D40)*1000</f>
        <v>2.357077996097297</v>
      </c>
      <c r="G40" s="54">
        <f>(Sheet4!G40/Sheet4!$D40)*1000</f>
        <v>47.820990874372896</v>
      </c>
      <c r="H40" s="54">
        <f>(Sheet4!H40/Sheet4!$D40)*1000</f>
        <v>45.995221442969665</v>
      </c>
      <c r="I40" s="12"/>
      <c r="J40" s="54">
        <f>(Sheet4!J40/Sheet4!$I40)*1000</f>
        <v>4.6045236419680364</v>
      </c>
      <c r="K40" s="54">
        <f>(Sheet4!K40/Sheet4!$I40)*1000</f>
        <v>3.0983412888208148</v>
      </c>
      <c r="L40" s="54">
        <f>(Sheet4!L40/Sheet4!$I40)*1000</f>
        <v>53.152633908527285</v>
      </c>
      <c r="M40" s="54">
        <f>(Sheet4!M40/Sheet4!$I40)*1000</f>
        <v>48.481239591260959</v>
      </c>
      <c r="N40" s="12"/>
      <c r="O40" s="54">
        <f>(Sheet4!O40/Sheet4!$N40)*1000</f>
        <v>4.2053387057740119</v>
      </c>
      <c r="P40" s="54">
        <f>(Sheet4!P40/Sheet4!$N40)*1000</f>
        <v>2.3132505885274086</v>
      </c>
      <c r="Q40" s="54">
        <f>(Sheet4!Q40/Sheet4!$N40)*1000</f>
        <v>53.537921908934621</v>
      </c>
      <c r="R40" s="54">
        <f>(Sheet4!R40/Sheet4!$N40)*1000</f>
        <v>47.107336713109781</v>
      </c>
      <c r="S40" s="12"/>
      <c r="T40" s="54">
        <f>(Sheet4!T40/Sheet4!$S40)*1000</f>
        <v>5.2673801779839682</v>
      </c>
      <c r="U40" s="54">
        <f>(Sheet4!U40/Sheet4!$S40)*1000</f>
        <v>2.8109277927376071</v>
      </c>
      <c r="V40" s="54">
        <f>(Sheet4!V40/Sheet4!$S40)*1000</f>
        <v>56.405121858694912</v>
      </c>
      <c r="W40" s="54">
        <f>(Sheet4!W40/Sheet4!$S40)*1000</f>
        <v>52.770194215210104</v>
      </c>
      <c r="X40" s="12"/>
      <c r="Y40" s="54">
        <f>(Sheet4!Y40/Sheet4!$X40)*1000</f>
        <v>5.5794136543468698</v>
      </c>
      <c r="Z40" s="54">
        <f>(Sheet4!Z40/Sheet4!$X40)*1000</f>
        <v>2.7605032846300217</v>
      </c>
      <c r="AA40" s="54">
        <f>(Sheet4!AA40/Sheet4!$X40)*1000</f>
        <v>55.877136085434195</v>
      </c>
      <c r="AB40" s="54">
        <f>(Sheet4!AB40/Sheet4!$X40)*1000</f>
        <v>51.751751444038327</v>
      </c>
      <c r="AC40" s="12"/>
      <c r="AD40" s="54">
        <f>(Sheet4!AD40/Sheet4!$AC40)*1000</f>
        <v>5.9100067159167224</v>
      </c>
      <c r="AE40" s="54">
        <f>(Sheet4!AE40/Sheet4!$AC40)*1000</f>
        <v>2.8573172965382505</v>
      </c>
      <c r="AF40" s="54">
        <f>(Sheet4!AF40/Sheet4!$AC40)*1000</f>
        <v>53.028267904023444</v>
      </c>
      <c r="AG40" s="54">
        <f>(Sheet4!AG40/Sheet4!$AC40)*1000</f>
        <v>54.420294279260027</v>
      </c>
      <c r="AH40" s="12"/>
      <c r="AI40" s="54">
        <f>(Sheet4!AI40/Sheet4!$AH40)*1000</f>
        <v>4.9788852761611579</v>
      </c>
      <c r="AJ40" s="54">
        <f>(Sheet4!AJ40/Sheet4!$AH40)*1000</f>
        <v>3.215024089911382</v>
      </c>
      <c r="AK40" s="54">
        <f>(Sheet4!AK40/Sheet4!$AH40)*1000</f>
        <v>56.850369317923075</v>
      </c>
      <c r="AL40" s="54">
        <f>(Sheet4!AL40/Sheet4!$AH40)*1000</f>
        <v>57.867397712748684</v>
      </c>
      <c r="AM40" s="12"/>
      <c r="AN40" s="54">
        <f>(Sheet4!AN40/Sheet4!$AM40)*1000</f>
        <v>5.4274289027955636</v>
      </c>
      <c r="AO40" s="54">
        <f>(Sheet4!AO40/Sheet4!$AM40)*1000</f>
        <v>2.6789813226375432</v>
      </c>
      <c r="AP40" s="54">
        <f>(Sheet4!AP40/Sheet4!$AM40)*1000</f>
        <v>56.225384782661223</v>
      </c>
      <c r="AQ40" s="54">
        <f>(Sheet4!AQ40/Sheet4!$AM40)*1000</f>
        <v>58.218764346292311</v>
      </c>
      <c r="AR40" s="12"/>
      <c r="AS40" s="54">
        <f>(Sheet4!AS40/Sheet4!$AR40)*1000</f>
        <v>4.6338645226517743</v>
      </c>
      <c r="AT40" s="54">
        <f>(Sheet4!AT40/Sheet4!$AR40)*1000</f>
        <v>3.0421019690915214</v>
      </c>
      <c r="AU40" s="54">
        <f>(Sheet4!AU40/Sheet4!$AR40)*1000</f>
        <v>57.923306533147176</v>
      </c>
      <c r="AV40" s="54">
        <f>(Sheet4!AV40/Sheet4!$AR40)*1000</f>
        <v>59.831014395070049</v>
      </c>
      <c r="AW40" s="12"/>
      <c r="AX40" s="54">
        <f>(Sheet4!AX40/Sheet4!$AW40)*1000</f>
        <v>4.3515891715151227</v>
      </c>
      <c r="AY40" s="54">
        <f>(Sheet4!AY40/Sheet4!$AW40)*1000</f>
        <v>3.0984036159061406</v>
      </c>
      <c r="AZ40" s="54">
        <f>(Sheet4!AZ40/Sheet4!$AW40)*1000</f>
        <v>51.185267105832573</v>
      </c>
      <c r="BA40" s="54">
        <f>(Sheet4!BA40/Sheet4!$AW40)*1000</f>
        <v>54.073303841900277</v>
      </c>
      <c r="BC40" s="54" t="e">
        <f>(Sheet4!BC40/Sheet4!$BB40)*1000</f>
        <v>#DIV/0!</v>
      </c>
      <c r="BD40" s="54" t="e">
        <f>(Sheet4!BD40/Sheet4!$BB40)*1000</f>
        <v>#REF!</v>
      </c>
      <c r="BE40" s="54" t="e">
        <f>(Sheet4!BE40/Sheet4!$BB40)*1000</f>
        <v>#REF!</v>
      </c>
      <c r="BF40" s="54" t="e">
        <f>(Sheet4!BF40/Sheet4!$BB40)*1000</f>
        <v>#REF!</v>
      </c>
      <c r="BH40" s="54" t="e">
        <f>(Sheet4!BH39/Sheet4!$BG39)*1000</f>
        <v>#REF!</v>
      </c>
      <c r="BI40" s="54" t="e">
        <f>(Sheet4!BI39/Sheet4!$BG39)*1000</f>
        <v>#REF!</v>
      </c>
      <c r="BJ40" s="54" t="e">
        <f>(Sheet4!BJ39/Sheet4!$BG39)*1000</f>
        <v>#REF!</v>
      </c>
      <c r="BK40" s="54" t="e">
        <f>(Sheet4!BK39/Sheet4!$BG39)*1000</f>
        <v>#REF!</v>
      </c>
      <c r="BM40" s="54" t="e">
        <f>(Sheet4!BM39/Sheet4!$BL39)*1000</f>
        <v>#REF!</v>
      </c>
      <c r="BN40" s="54" t="e">
        <f>(Sheet4!BN39/Sheet4!$BL39)*1000</f>
        <v>#REF!</v>
      </c>
      <c r="BO40" s="54" t="e">
        <f>(Sheet4!BO39/Sheet4!$BL39)*1000</f>
        <v>#REF!</v>
      </c>
      <c r="BP40" s="54" t="e">
        <f>(Sheet4!BP39/Sheet4!$BL39)*1000</f>
        <v>#REF!</v>
      </c>
      <c r="BR40" s="54" t="e">
        <f>(Sheet4!BR39/Sheet4!$BQ39)*1000</f>
        <v>#REF!</v>
      </c>
      <c r="BS40" s="54" t="e">
        <f>(Sheet4!BS39/Sheet4!$BQ39)*1000</f>
        <v>#REF!</v>
      </c>
      <c r="BT40" s="54" t="e">
        <f>(Sheet4!BT39/Sheet4!$BQ39)*1000</f>
        <v>#REF!</v>
      </c>
      <c r="BU40" s="54" t="e">
        <f>(Sheet4!BU39/Sheet4!$BQ39)*1000</f>
        <v>#REF!</v>
      </c>
    </row>
    <row r="41" spans="1:73" x14ac:dyDescent="0.3">
      <c r="A41" t="s">
        <v>185</v>
      </c>
      <c r="B41" t="str">
        <f>VLOOKUP(A41,classifications!A$3:C$336,3,FALSE)</f>
        <v>Predominantly Urban</v>
      </c>
      <c r="D41" s="12"/>
      <c r="E41" s="54">
        <f>(Sheet4!E41/Sheet4!$D41)*1000</f>
        <v>2.4431357487304233</v>
      </c>
      <c r="F41" s="54">
        <f>(Sheet4!F41/Sheet4!$D41)*1000</f>
        <v>2.6885161951094609</v>
      </c>
      <c r="G41" s="54">
        <f>(Sheet4!G41/Sheet4!$D41)*1000</f>
        <v>47.273076430674685</v>
      </c>
      <c r="H41" s="54">
        <f>(Sheet4!H41/Sheet4!$D41)*1000</f>
        <v>42.781547390432294</v>
      </c>
      <c r="I41" s="12"/>
      <c r="J41" s="54">
        <f>(Sheet4!J41/Sheet4!$I41)*1000</f>
        <v>1.8031204590532557</v>
      </c>
      <c r="K41" s="54">
        <f>(Sheet4!K41/Sheet4!$I41)*1000</f>
        <v>1.400070003500175</v>
      </c>
      <c r="L41" s="54">
        <f>(Sheet4!L41/Sheet4!$I41)*1000</f>
        <v>51.823803311377688</v>
      </c>
      <c r="M41" s="54">
        <f>(Sheet4!M41/Sheet4!$I41)*1000</f>
        <v>43.953712837157006</v>
      </c>
      <c r="N41" s="12"/>
      <c r="O41" s="54">
        <f>(Sheet4!O41/Sheet4!$N41)*1000</f>
        <v>1.8458747336666457</v>
      </c>
      <c r="P41" s="54">
        <f>(Sheet4!P41/Sheet4!$N41)*1000</f>
        <v>0.90711558340189435</v>
      </c>
      <c r="Q41" s="54">
        <f>(Sheet4!Q41/Sheet4!$N41)*1000</f>
        <v>51.283674029069886</v>
      </c>
      <c r="R41" s="54">
        <f>(Sheet4!R41/Sheet4!$N41)*1000</f>
        <v>42.982511655380456</v>
      </c>
      <c r="S41" s="12"/>
      <c r="T41" s="54">
        <f>(Sheet4!T41/Sheet4!$S41)*1000</f>
        <v>1.8635035961431756</v>
      </c>
      <c r="U41" s="54">
        <f>(Sheet4!U41/Sheet4!$S41)*1000</f>
        <v>1.2877019231775877</v>
      </c>
      <c r="V41" s="54">
        <f>(Sheet4!V41/Sheet4!$S41)*1000</f>
        <v>55.151331148776684</v>
      </c>
      <c r="W41" s="54">
        <f>(Sheet4!W41/Sheet4!$S41)*1000</f>
        <v>48.482500863702512</v>
      </c>
      <c r="X41" s="12"/>
      <c r="Y41" s="54">
        <f>(Sheet4!Y41/Sheet4!$X41)*1000</f>
        <v>1.9624217118997911</v>
      </c>
      <c r="Z41" s="54">
        <f>(Sheet4!Z41/Sheet4!$X41)*1000</f>
        <v>0.97077244258872653</v>
      </c>
      <c r="AA41" s="54">
        <f>(Sheet4!AA41/Sheet4!$X41)*1000</f>
        <v>54.175365344467636</v>
      </c>
      <c r="AB41" s="54">
        <f>(Sheet4!AB41/Sheet4!$X41)*1000</f>
        <v>49.342379958246347</v>
      </c>
      <c r="AC41" s="12"/>
      <c r="AD41" s="54">
        <f>(Sheet4!AD41/Sheet4!$AC41)*1000</f>
        <v>1.7980779167097241</v>
      </c>
      <c r="AE41" s="54">
        <f>(Sheet4!AE41/Sheet4!$AC41)*1000</f>
        <v>0.88870517722434639</v>
      </c>
      <c r="AF41" s="54">
        <f>(Sheet4!AF41/Sheet4!$AC41)*1000</f>
        <v>56.618786814095273</v>
      </c>
      <c r="AG41" s="54">
        <f>(Sheet4!AG41/Sheet4!$AC41)*1000</f>
        <v>46.347008370362715</v>
      </c>
      <c r="AH41" s="12"/>
      <c r="AI41" s="54">
        <f>(Sheet4!AI41/Sheet4!$AH41)*1000</f>
        <v>1.5779658585568785</v>
      </c>
      <c r="AJ41" s="54">
        <f>(Sheet4!AJ41/Sheet4!$AH41)*1000</f>
        <v>0.94268090251449888</v>
      </c>
      <c r="AK41" s="54">
        <f>(Sheet4!AK41/Sheet4!$AH41)*1000</f>
        <v>63.446523351845407</v>
      </c>
      <c r="AL41" s="54">
        <f>(Sheet4!AL41/Sheet4!$AH41)*1000</f>
        <v>53.425415496854313</v>
      </c>
      <c r="AM41" s="12"/>
      <c r="AN41" s="54">
        <f>(Sheet4!AN41/Sheet4!$AM41)*1000</f>
        <v>2.5744460886663556</v>
      </c>
      <c r="AO41" s="54">
        <f>(Sheet4!AO41/Sheet4!$AM41)*1000</f>
        <v>1.0541039103200829</v>
      </c>
      <c r="AP41" s="54">
        <f>(Sheet4!AP41/Sheet4!$AM41)*1000</f>
        <v>64.938882244430474</v>
      </c>
      <c r="AQ41" s="54">
        <f>(Sheet4!AQ41/Sheet4!$AM41)*1000</f>
        <v>53.759299426324219</v>
      </c>
      <c r="AR41" s="12"/>
      <c r="AS41" s="54">
        <f>(Sheet4!AS41/Sheet4!$AR41)*1000</f>
        <v>2.3227640892662271</v>
      </c>
      <c r="AT41" s="54">
        <f>(Sheet4!AT41/Sheet4!$AR41)*1000</f>
        <v>1.0912986453880118</v>
      </c>
      <c r="AU41" s="54">
        <f>(Sheet4!AU41/Sheet4!$AR41)*1000</f>
        <v>64.67696558905098</v>
      </c>
      <c r="AV41" s="54">
        <f>(Sheet4!AV41/Sheet4!$AR41)*1000</f>
        <v>51.461238874260374</v>
      </c>
      <c r="AW41" s="12"/>
      <c r="AX41" s="54">
        <f>(Sheet4!AX41/Sheet4!$AW41)*1000</f>
        <v>2.3367041533673398</v>
      </c>
      <c r="AY41" s="54">
        <f>(Sheet4!AY41/Sheet4!$AW41)*1000</f>
        <v>0.81536059819626328</v>
      </c>
      <c r="AZ41" s="54">
        <f>(Sheet4!AZ41/Sheet4!$AW41)*1000</f>
        <v>52.620588849446648</v>
      </c>
      <c r="BA41" s="54">
        <f>(Sheet4!BA41/Sheet4!$AW41)*1000</f>
        <v>42.627449810577808</v>
      </c>
      <c r="BC41" s="54" t="e">
        <f>(Sheet4!BC41/Sheet4!$BB41)*1000</f>
        <v>#DIV/0!</v>
      </c>
      <c r="BD41" s="54" t="e">
        <f>(Sheet4!BD41/Sheet4!$BB41)*1000</f>
        <v>#REF!</v>
      </c>
      <c r="BE41" s="54" t="e">
        <f>(Sheet4!BE41/Sheet4!$BB41)*1000</f>
        <v>#REF!</v>
      </c>
      <c r="BF41" s="54" t="e">
        <f>(Sheet4!BF41/Sheet4!$BB41)*1000</f>
        <v>#REF!</v>
      </c>
      <c r="BH41" s="54" t="e">
        <f>(Sheet4!BH40/Sheet4!$BG40)*1000</f>
        <v>#REF!</v>
      </c>
      <c r="BI41" s="54" t="e">
        <f>(Sheet4!BI40/Sheet4!$BG40)*1000</f>
        <v>#REF!</v>
      </c>
      <c r="BJ41" s="54" t="e">
        <f>(Sheet4!BJ40/Sheet4!$BG40)*1000</f>
        <v>#REF!</v>
      </c>
      <c r="BK41" s="54" t="e">
        <f>(Sheet4!BK40/Sheet4!$BG40)*1000</f>
        <v>#REF!</v>
      </c>
      <c r="BM41" s="54" t="e">
        <f>(Sheet4!BM40/Sheet4!$BL40)*1000</f>
        <v>#REF!</v>
      </c>
      <c r="BN41" s="54" t="e">
        <f>(Sheet4!BN40/Sheet4!$BL40)*1000</f>
        <v>#REF!</v>
      </c>
      <c r="BO41" s="54" t="e">
        <f>(Sheet4!BO40/Sheet4!$BL40)*1000</f>
        <v>#REF!</v>
      </c>
      <c r="BP41" s="54" t="e">
        <f>(Sheet4!BP40/Sheet4!$BL40)*1000</f>
        <v>#REF!</v>
      </c>
      <c r="BR41" s="54" t="e">
        <f>(Sheet4!BR40/Sheet4!$BQ40)*1000</f>
        <v>#REF!</v>
      </c>
      <c r="BS41" s="54" t="e">
        <f>(Sheet4!BS40/Sheet4!$BQ40)*1000</f>
        <v>#REF!</v>
      </c>
      <c r="BT41" s="54" t="e">
        <f>(Sheet4!BT40/Sheet4!$BQ40)*1000</f>
        <v>#REF!</v>
      </c>
      <c r="BU41" s="54" t="e">
        <f>(Sheet4!BU40/Sheet4!$BQ40)*1000</f>
        <v>#REF!</v>
      </c>
    </row>
    <row r="42" spans="1:73" x14ac:dyDescent="0.3">
      <c r="A42" t="s">
        <v>187</v>
      </c>
      <c r="B42" t="str">
        <f>VLOOKUP(A42,classifications!A$3:C$336,3,FALSE)</f>
        <v>Predominantly Urban</v>
      </c>
      <c r="D42" s="12"/>
      <c r="E42" s="54">
        <f>(Sheet4!E42/Sheet4!$D42)*1000</f>
        <v>4.0874260954942265</v>
      </c>
      <c r="F42" s="54">
        <f>(Sheet4!F42/Sheet4!$D42)*1000</f>
        <v>3.1162621929094363</v>
      </c>
      <c r="G42" s="54">
        <f>(Sheet4!G42/Sheet4!$D42)*1000</f>
        <v>43.478260869565219</v>
      </c>
      <c r="H42" s="54">
        <f>(Sheet4!H42/Sheet4!$D42)*1000</f>
        <v>45.420588674734802</v>
      </c>
      <c r="I42" s="12"/>
      <c r="J42" s="54">
        <f>(Sheet4!J42/Sheet4!$I42)*1000</f>
        <v>3.3194143453670915</v>
      </c>
      <c r="K42" s="54">
        <f>(Sheet4!K42/Sheet4!$I42)*1000</f>
        <v>3.0868439135260846</v>
      </c>
      <c r="L42" s="54">
        <f>(Sheet4!L42/Sheet4!$I42)*1000</f>
        <v>50.002642845816375</v>
      </c>
      <c r="M42" s="54">
        <f>(Sheet4!M42/Sheet4!$I42)*1000</f>
        <v>47.169512130662298</v>
      </c>
      <c r="N42" s="12"/>
      <c r="O42" s="54">
        <f>(Sheet4!O42/Sheet4!$N42)*1000</f>
        <v>3.827268234725099</v>
      </c>
      <c r="P42" s="54">
        <f>(Sheet4!P42/Sheet4!$N42)*1000</f>
        <v>2.6706761857697119</v>
      </c>
      <c r="Q42" s="54">
        <f>(Sheet4!Q42/Sheet4!$N42)*1000</f>
        <v>47.073296392484252</v>
      </c>
      <c r="R42" s="54">
        <f>(Sheet4!R42/Sheet4!$N42)*1000</f>
        <v>48.177316075578034</v>
      </c>
      <c r="S42" s="12"/>
      <c r="T42" s="54">
        <f>(Sheet4!T42/Sheet4!$S42)*1000</f>
        <v>4.2989659526070305</v>
      </c>
      <c r="U42" s="54">
        <f>(Sheet4!U42/Sheet4!$S42)*1000</f>
        <v>2.3581706439057983</v>
      </c>
      <c r="V42" s="54">
        <f>(Sheet4!V42/Sheet4!$S42)*1000</f>
        <v>51.13891294593946</v>
      </c>
      <c r="W42" s="54">
        <f>(Sheet4!W42/Sheet4!$S42)*1000</f>
        <v>51.295428696641174</v>
      </c>
      <c r="X42" s="12"/>
      <c r="Y42" s="54">
        <f>(Sheet4!Y42/Sheet4!$X42)*1000</f>
        <v>4.7242786389924314</v>
      </c>
      <c r="Z42" s="54">
        <f>(Sheet4!Z42/Sheet4!$X42)*1000</f>
        <v>1.7858811558388969</v>
      </c>
      <c r="AA42" s="54">
        <f>(Sheet4!AA42/Sheet4!$X42)*1000</f>
        <v>50.887229911432755</v>
      </c>
      <c r="AB42" s="54">
        <f>(Sheet4!AB42/Sheet4!$X42)*1000</f>
        <v>54.614737672747658</v>
      </c>
      <c r="AC42" s="12"/>
      <c r="AD42" s="54">
        <f>(Sheet4!AD42/Sheet4!$AC42)*1000</f>
        <v>5.5222386226401463</v>
      </c>
      <c r="AE42" s="54">
        <f>(Sheet4!AE42/Sheet4!$AC42)*1000</f>
        <v>3.2926992908826294</v>
      </c>
      <c r="AF42" s="54">
        <f>(Sheet4!AF42/Sheet4!$AC42)*1000</f>
        <v>49.772401193216425</v>
      </c>
      <c r="AG42" s="54">
        <f>(Sheet4!AG42/Sheet4!$AC42)*1000</f>
        <v>51.413589867982367</v>
      </c>
      <c r="AH42" s="12"/>
      <c r="AI42" s="54">
        <f>(Sheet4!AI42/Sheet4!$AH42)*1000</f>
        <v>4.6299167028378907</v>
      </c>
      <c r="AJ42" s="54">
        <f>(Sheet4!AJ42/Sheet4!$AH42)*1000</f>
        <v>3.5551146111076659</v>
      </c>
      <c r="AK42" s="54">
        <f>(Sheet4!AK42/Sheet4!$AH42)*1000</f>
        <v>55.073272565676611</v>
      </c>
      <c r="AL42" s="54">
        <f>(Sheet4!AL42/Sheet4!$AH42)*1000</f>
        <v>62.348855955850432</v>
      </c>
      <c r="AM42" s="12"/>
      <c r="AN42" s="54">
        <f>(Sheet4!AN42/Sheet4!$AM42)*1000</f>
        <v>4.6141459184937448</v>
      </c>
      <c r="AO42" s="54">
        <f>(Sheet4!AO42/Sheet4!$AM42)*1000</f>
        <v>4.655435814856105</v>
      </c>
      <c r="AP42" s="54">
        <f>(Sheet4!AP42/Sheet4!$AM42)*1000</f>
        <v>57.785209959123002</v>
      </c>
      <c r="AQ42" s="54">
        <f>(Sheet4!AQ42/Sheet4!$AM42)*1000</f>
        <v>61.521945579916597</v>
      </c>
      <c r="AR42" s="12"/>
      <c r="AS42" s="54">
        <f>(Sheet4!AS42/Sheet4!$AR42)*1000</f>
        <v>4.37915685810915</v>
      </c>
      <c r="AT42" s="54">
        <f>(Sheet4!AT42/Sheet4!$AR42)*1000</f>
        <v>3.6801365145612106</v>
      </c>
      <c r="AU42" s="54">
        <f>(Sheet4!AU42/Sheet4!$AR42)*1000</f>
        <v>61.452111966611497</v>
      </c>
      <c r="AV42" s="54">
        <f>(Sheet4!AV42/Sheet4!$AR42)*1000</f>
        <v>62.161412021093966</v>
      </c>
      <c r="AW42" s="12"/>
      <c r="AX42" s="54">
        <f>(Sheet4!AX42/Sheet4!$AW42)*1000</f>
        <v>3.8630215591441921</v>
      </c>
      <c r="AY42" s="54">
        <f>(Sheet4!AY42/Sheet4!$AW42)*1000</f>
        <v>2.8485941470612346</v>
      </c>
      <c r="AZ42" s="54">
        <f>(Sheet4!AZ42/Sheet4!$AW42)*1000</f>
        <v>52.412082957619475</v>
      </c>
      <c r="BA42" s="54">
        <f>(Sheet4!BA42/Sheet4!$AW42)*1000</f>
        <v>52.63751127141569</v>
      </c>
      <c r="BC42" s="54" t="e">
        <f>(Sheet4!BC42/Sheet4!$BB42)*1000</f>
        <v>#DIV/0!</v>
      </c>
      <c r="BD42" s="54" t="e">
        <f>(Sheet4!BD42/Sheet4!$BB42)*1000</f>
        <v>#REF!</v>
      </c>
      <c r="BE42" s="54" t="e">
        <f>(Sheet4!BE42/Sheet4!$BB42)*1000</f>
        <v>#REF!</v>
      </c>
      <c r="BF42" s="54" t="e">
        <f>(Sheet4!BF42/Sheet4!$BB42)*1000</f>
        <v>#REF!</v>
      </c>
      <c r="BH42" s="54" t="e">
        <f>(Sheet4!BH41/Sheet4!$BG41)*1000</f>
        <v>#REF!</v>
      </c>
      <c r="BI42" s="54" t="e">
        <f>(Sheet4!BI41/Sheet4!$BG41)*1000</f>
        <v>#REF!</v>
      </c>
      <c r="BJ42" s="54" t="e">
        <f>(Sheet4!BJ41/Sheet4!$BG41)*1000</f>
        <v>#REF!</v>
      </c>
      <c r="BK42" s="54" t="e">
        <f>(Sheet4!BK41/Sheet4!$BG41)*1000</f>
        <v>#REF!</v>
      </c>
      <c r="BM42" s="54" t="e">
        <f>(Sheet4!BM41/Sheet4!$BL41)*1000</f>
        <v>#REF!</v>
      </c>
      <c r="BN42" s="54" t="e">
        <f>(Sheet4!BN41/Sheet4!$BL41)*1000</f>
        <v>#REF!</v>
      </c>
      <c r="BO42" s="54" t="e">
        <f>(Sheet4!BO41/Sheet4!$BL41)*1000</f>
        <v>#REF!</v>
      </c>
      <c r="BP42" s="54" t="e">
        <f>(Sheet4!BP41/Sheet4!$BL41)*1000</f>
        <v>#REF!</v>
      </c>
      <c r="BR42" s="54" t="e">
        <f>(Sheet4!BR41/Sheet4!$BQ41)*1000</f>
        <v>#REF!</v>
      </c>
      <c r="BS42" s="54" t="e">
        <f>(Sheet4!BS41/Sheet4!$BQ41)*1000</f>
        <v>#REF!</v>
      </c>
      <c r="BT42" s="54" t="e">
        <f>(Sheet4!BT41/Sheet4!$BQ41)*1000</f>
        <v>#REF!</v>
      </c>
      <c r="BU42" s="54" t="e">
        <f>(Sheet4!BU41/Sheet4!$BQ41)*1000</f>
        <v>#REF!</v>
      </c>
    </row>
    <row r="43" spans="1:73" x14ac:dyDescent="0.3">
      <c r="A43" t="s">
        <v>189</v>
      </c>
      <c r="B43" t="str">
        <f>VLOOKUP(A43,classifications!A$3:C$336,3,FALSE)</f>
        <v>Predominantly Urban</v>
      </c>
      <c r="D43" s="12"/>
      <c r="E43" s="54">
        <f>(Sheet4!E43/Sheet4!$D43)*1000</f>
        <v>7.7813920855770897</v>
      </c>
      <c r="F43" s="54">
        <f>(Sheet4!F43/Sheet4!$D43)*1000</f>
        <v>3.8178024401133497</v>
      </c>
      <c r="G43" s="54">
        <f>(Sheet4!G43/Sheet4!$D43)*1000</f>
        <v>57.75906841975781</v>
      </c>
      <c r="H43" s="54">
        <f>(Sheet4!H43/Sheet4!$D43)*1000</f>
        <v>56.984573891333866</v>
      </c>
      <c r="I43" s="12"/>
      <c r="J43" s="54">
        <f>(Sheet4!J43/Sheet4!$I43)*1000</f>
        <v>6.1410172925258664</v>
      </c>
      <c r="K43" s="54">
        <f>(Sheet4!K43/Sheet4!$I43)*1000</f>
        <v>4.4226177555893207</v>
      </c>
      <c r="L43" s="54">
        <f>(Sheet4!L43/Sheet4!$I43)*1000</f>
        <v>62.77584834671876</v>
      </c>
      <c r="M43" s="54">
        <f>(Sheet4!M43/Sheet4!$I43)*1000</f>
        <v>59.963099630996311</v>
      </c>
      <c r="N43" s="12"/>
      <c r="O43" s="54">
        <f>(Sheet4!O43/Sheet4!$N43)*1000</f>
        <v>5.8157854461319625</v>
      </c>
      <c r="P43" s="54">
        <f>(Sheet4!P43/Sheet4!$N43)*1000</f>
        <v>3.6461193586431033</v>
      </c>
      <c r="Q43" s="54">
        <f>(Sheet4!Q43/Sheet4!$N43)*1000</f>
        <v>60.597603464263528</v>
      </c>
      <c r="R43" s="54">
        <f>(Sheet4!R43/Sheet4!$N43)*1000</f>
        <v>60.390539895747999</v>
      </c>
      <c r="S43" s="12"/>
      <c r="T43" s="54">
        <f>(Sheet4!T43/Sheet4!$S43)*1000</f>
        <v>5.3257302705901344</v>
      </c>
      <c r="U43" s="54">
        <f>(Sheet4!U43/Sheet4!$S43)*1000</f>
        <v>3.0752954256101277</v>
      </c>
      <c r="V43" s="54">
        <f>(Sheet4!V43/Sheet4!$S43)*1000</f>
        <v>64.724657951835312</v>
      </c>
      <c r="W43" s="54">
        <f>(Sheet4!W43/Sheet4!$S43)*1000</f>
        <v>64.688794448329659</v>
      </c>
      <c r="X43" s="12"/>
      <c r="Y43" s="54">
        <f>(Sheet4!Y43/Sheet4!$X43)*1000</f>
        <v>5.7404973309369884</v>
      </c>
      <c r="Z43" s="54">
        <f>(Sheet4!Z43/Sheet4!$X43)*1000</f>
        <v>3.0401387733934211</v>
      </c>
      <c r="AA43" s="54">
        <f>(Sheet4!AA43/Sheet4!$X43)*1000</f>
        <v>64.173752872484059</v>
      </c>
      <c r="AB43" s="54">
        <f>(Sheet4!AB43/Sheet4!$X43)*1000</f>
        <v>64.298935057270853</v>
      </c>
      <c r="AC43" s="12"/>
      <c r="AD43" s="54">
        <f>(Sheet4!AD43/Sheet4!$AC43)*1000</f>
        <v>5.6637768025973099</v>
      </c>
      <c r="AE43" s="54">
        <f>(Sheet4!AE43/Sheet4!$AC43)*1000</f>
        <v>3.0414927396624925</v>
      </c>
      <c r="AF43" s="54">
        <f>(Sheet4!AF43/Sheet4!$AC43)*1000</f>
        <v>60.642548788754503</v>
      </c>
      <c r="AG43" s="54">
        <f>(Sheet4!AG43/Sheet4!$AC43)*1000</f>
        <v>62.649398836918905</v>
      </c>
      <c r="AH43" s="12"/>
      <c r="AI43" s="54">
        <f>(Sheet4!AI43/Sheet4!$AH43)*1000</f>
        <v>5.0657392785535587</v>
      </c>
      <c r="AJ43" s="54">
        <f>(Sheet4!AJ43/Sheet4!$AH43)*1000</f>
        <v>2.7324828332653168</v>
      </c>
      <c r="AK43" s="54">
        <f>(Sheet4!AK43/Sheet4!$AH43)*1000</f>
        <v>71.390549867811714</v>
      </c>
      <c r="AL43" s="54">
        <f>(Sheet4!AL43/Sheet4!$AH43)*1000</f>
        <v>68.1878670664845</v>
      </c>
      <c r="AM43" s="12"/>
      <c r="AN43" s="54">
        <f>(Sheet4!AN43/Sheet4!$AM43)*1000</f>
        <v>5.9061374390846817</v>
      </c>
      <c r="AO43" s="54">
        <f>(Sheet4!AO43/Sheet4!$AM43)*1000</f>
        <v>4.7231442898509783</v>
      </c>
      <c r="AP43" s="54">
        <f>(Sheet4!AP43/Sheet4!$AM43)*1000</f>
        <v>73.689879228759096</v>
      </c>
      <c r="AQ43" s="54">
        <f>(Sheet4!AQ43/Sheet4!$AM43)*1000</f>
        <v>69.390493678932131</v>
      </c>
      <c r="AR43" s="12"/>
      <c r="AS43" s="54">
        <f>(Sheet4!AS43/Sheet4!$AR43)*1000</f>
        <v>5.8404146168214464</v>
      </c>
      <c r="AT43" s="54">
        <f>(Sheet4!AT43/Sheet4!$AR43)*1000</f>
        <v>2.9903624389431132</v>
      </c>
      <c r="AU43" s="54">
        <f>(Sheet4!AU43/Sheet4!$AR43)*1000</f>
        <v>76.504169845571013</v>
      </c>
      <c r="AV43" s="54">
        <f>(Sheet4!AV43/Sheet4!$AR43)*1000</f>
        <v>71.663465838836117</v>
      </c>
      <c r="AW43" s="12"/>
      <c r="AX43" s="54">
        <f>(Sheet4!AX43/Sheet4!$AW43)*1000</f>
        <v>6.5429610824674818</v>
      </c>
      <c r="AY43" s="54">
        <f>(Sheet4!AY43/Sheet4!$AW43)*1000</f>
        <v>2.1111954426095072</v>
      </c>
      <c r="AZ43" s="54">
        <f>(Sheet4!AZ43/Sheet4!$AW43)*1000</f>
        <v>68.256170012300757</v>
      </c>
      <c r="BA43" s="54">
        <f>(Sheet4!BA43/Sheet4!$AW43)*1000</f>
        <v>65.447058720894717</v>
      </c>
      <c r="BC43" s="54" t="e">
        <f>(Sheet4!BC43/Sheet4!$BB43)*1000</f>
        <v>#DIV/0!</v>
      </c>
      <c r="BD43" s="54" t="e">
        <f>(Sheet4!BD43/Sheet4!$BB43)*1000</f>
        <v>#REF!</v>
      </c>
      <c r="BE43" s="54" t="e">
        <f>(Sheet4!BE43/Sheet4!$BB43)*1000</f>
        <v>#REF!</v>
      </c>
      <c r="BF43" s="54" t="e">
        <f>(Sheet4!BF43/Sheet4!$BB43)*1000</f>
        <v>#REF!</v>
      </c>
      <c r="BH43" s="54" t="e">
        <f>(Sheet4!BH42/Sheet4!$BG42)*1000</f>
        <v>#REF!</v>
      </c>
      <c r="BI43" s="54" t="e">
        <f>(Sheet4!BI42/Sheet4!$BG42)*1000</f>
        <v>#REF!</v>
      </c>
      <c r="BJ43" s="54" t="e">
        <f>(Sheet4!BJ42/Sheet4!$BG42)*1000</f>
        <v>#REF!</v>
      </c>
      <c r="BK43" s="54" t="e">
        <f>(Sheet4!BK42/Sheet4!$BG42)*1000</f>
        <v>#REF!</v>
      </c>
      <c r="BM43" s="54" t="e">
        <f>(Sheet4!BM42/Sheet4!$BL42)*1000</f>
        <v>#REF!</v>
      </c>
      <c r="BN43" s="54" t="e">
        <f>(Sheet4!BN42/Sheet4!$BL42)*1000</f>
        <v>#REF!</v>
      </c>
      <c r="BO43" s="54" t="e">
        <f>(Sheet4!BO42/Sheet4!$BL42)*1000</f>
        <v>#REF!</v>
      </c>
      <c r="BP43" s="54" t="e">
        <f>(Sheet4!BP42/Sheet4!$BL42)*1000</f>
        <v>#REF!</v>
      </c>
      <c r="BR43" s="54" t="e">
        <f>(Sheet4!BR42/Sheet4!$BQ42)*1000</f>
        <v>#REF!</v>
      </c>
      <c r="BS43" s="54" t="e">
        <f>(Sheet4!BS42/Sheet4!$BQ42)*1000</f>
        <v>#REF!</v>
      </c>
      <c r="BT43" s="54" t="e">
        <f>(Sheet4!BT42/Sheet4!$BQ42)*1000</f>
        <v>#REF!</v>
      </c>
      <c r="BU43" s="54" t="e">
        <f>(Sheet4!BU42/Sheet4!$BQ42)*1000</f>
        <v>#REF!</v>
      </c>
    </row>
    <row r="44" spans="1:73" x14ac:dyDescent="0.3">
      <c r="A44" t="s">
        <v>191</v>
      </c>
      <c r="B44" t="str">
        <f>VLOOKUP(A44,classifications!A$3:C$336,3,FALSE)</f>
        <v>Predominantly Urban</v>
      </c>
      <c r="D44" s="12"/>
      <c r="E44" s="54">
        <f>(Sheet4!E44/Sheet4!$D44)*1000</f>
        <v>3.0793271440389742</v>
      </c>
      <c r="F44" s="54">
        <f>(Sheet4!F44/Sheet4!$D44)*1000</f>
        <v>2.7231363176762571</v>
      </c>
      <c r="G44" s="54">
        <f>(Sheet4!G44/Sheet4!$D44)*1000</f>
        <v>35.136501516683516</v>
      </c>
      <c r="H44" s="54">
        <f>(Sheet4!H44/Sheet4!$D44)*1000</f>
        <v>38.250298740693076</v>
      </c>
      <c r="I44" s="12"/>
      <c r="J44" s="54">
        <f>(Sheet4!J44/Sheet4!$I44)*1000</f>
        <v>2.1356971443662376</v>
      </c>
      <c r="K44" s="54">
        <f>(Sheet4!K44/Sheet4!$I44)*1000</f>
        <v>1.9060522901333088</v>
      </c>
      <c r="L44" s="54">
        <f>(Sheet4!L44/Sheet4!$I44)*1000</f>
        <v>38.488477569438864</v>
      </c>
      <c r="M44" s="54">
        <f>(Sheet4!M44/Sheet4!$I44)*1000</f>
        <v>41.071982179559313</v>
      </c>
      <c r="N44" s="12"/>
      <c r="O44" s="54">
        <f>(Sheet4!O44/Sheet4!$N44)*1000</f>
        <v>2.0960738923631506</v>
      </c>
      <c r="P44" s="54">
        <f>(Sheet4!P44/Sheet4!$N44)*1000</f>
        <v>2.2688272351403334</v>
      </c>
      <c r="Q44" s="54">
        <f>(Sheet4!Q44/Sheet4!$N44)*1000</f>
        <v>36.554607331651866</v>
      </c>
      <c r="R44" s="54">
        <f>(Sheet4!R44/Sheet4!$N44)*1000</f>
        <v>42.451254765113035</v>
      </c>
      <c r="S44" s="12"/>
      <c r="T44" s="54">
        <f>(Sheet4!T44/Sheet4!$S44)*1000</f>
        <v>3.3144482418515033</v>
      </c>
      <c r="U44" s="54">
        <f>(Sheet4!U44/Sheet4!$S44)*1000</f>
        <v>2.4198912769227237</v>
      </c>
      <c r="V44" s="54">
        <f>(Sheet4!V44/Sheet4!$S44)*1000</f>
        <v>41.791866412826572</v>
      </c>
      <c r="W44" s="54">
        <f>(Sheet4!W44/Sheet4!$S44)*1000</f>
        <v>42.216207537215858</v>
      </c>
      <c r="X44" s="12"/>
      <c r="Y44" s="54">
        <f>(Sheet4!Y44/Sheet4!$X44)*1000</f>
        <v>3.0024523847722948</v>
      </c>
      <c r="Z44" s="54">
        <f>(Sheet4!Z44/Sheet4!$X44)*1000</f>
        <v>1.6731223212853248</v>
      </c>
      <c r="AA44" s="54">
        <f>(Sheet4!AA44/Sheet4!$X44)*1000</f>
        <v>37.943205519011713</v>
      </c>
      <c r="AB44" s="54">
        <f>(Sheet4!AB44/Sheet4!$X44)*1000</f>
        <v>40.544566936352595</v>
      </c>
      <c r="AC44" s="12"/>
      <c r="AD44" s="54">
        <f>(Sheet4!AD44/Sheet4!$AC44)*1000</f>
        <v>4.4459175276584073</v>
      </c>
      <c r="AE44" s="54">
        <f>(Sheet4!AE44/Sheet4!$AC44)*1000</f>
        <v>2.4115388132028892</v>
      </c>
      <c r="AF44" s="54">
        <f>(Sheet4!AF44/Sheet4!$AC44)*1000</f>
        <v>37.418853433299809</v>
      </c>
      <c r="AG44" s="54">
        <f>(Sheet4!AG44/Sheet4!$AC44)*1000</f>
        <v>40.504708786687388</v>
      </c>
      <c r="AH44" s="12"/>
      <c r="AI44" s="54">
        <f>(Sheet4!AI44/Sheet4!$AH44)*1000</f>
        <v>3.2837352488455616</v>
      </c>
      <c r="AJ44" s="54">
        <f>(Sheet4!AJ44/Sheet4!$AH44)*1000</f>
        <v>3.0556980787868424</v>
      </c>
      <c r="AK44" s="54">
        <f>(Sheet4!AK44/Sheet4!$AH44)*1000</f>
        <v>43.36126788666553</v>
      </c>
      <c r="AL44" s="54">
        <f>(Sheet4!AL44/Sheet4!$AH44)*1000</f>
        <v>44.353229576420951</v>
      </c>
      <c r="AM44" s="12"/>
      <c r="AN44" s="54">
        <f>(Sheet4!AN44/Sheet4!$AM44)*1000</f>
        <v>9.0367910355032937</v>
      </c>
      <c r="AO44" s="54">
        <f>(Sheet4!AO44/Sheet4!$AM44)*1000</f>
        <v>2.5754854451184386</v>
      </c>
      <c r="AP44" s="54">
        <f>(Sheet4!AP44/Sheet4!$AM44)*1000</f>
        <v>41.343318987427566</v>
      </c>
      <c r="AQ44" s="54">
        <f>(Sheet4!AQ44/Sheet4!$AM44)*1000</f>
        <v>40.699447626147951</v>
      </c>
      <c r="AR44" s="12"/>
      <c r="AS44" s="54">
        <f>(Sheet4!AS44/Sheet4!$AR44)*1000</f>
        <v>5.5330634278002693</v>
      </c>
      <c r="AT44" s="54">
        <f>(Sheet4!AT44/Sheet4!$AR44)*1000</f>
        <v>1.5519568151147098</v>
      </c>
      <c r="AU44" s="54">
        <f>(Sheet4!AU44/Sheet4!$AR44)*1000</f>
        <v>43.229869545659021</v>
      </c>
      <c r="AV44" s="54">
        <f>(Sheet4!AV44/Sheet4!$AR44)*1000</f>
        <v>45.186684660368869</v>
      </c>
      <c r="AW44" s="12"/>
      <c r="AX44" s="54">
        <f>(Sheet4!AX44/Sheet4!$AW44)*1000</f>
        <v>4.7792800859598854</v>
      </c>
      <c r="AY44" s="54">
        <f>(Sheet4!AY44/Sheet4!$AW44)*1000</f>
        <v>3.2011103151862463</v>
      </c>
      <c r="AZ44" s="54">
        <f>(Sheet4!AZ44/Sheet4!$AW44)*1000</f>
        <v>40.461586676217763</v>
      </c>
      <c r="BA44" s="54">
        <f>(Sheet4!BA44/Sheet4!$AW44)*1000</f>
        <v>38.469287249283667</v>
      </c>
      <c r="BC44" s="54" t="e">
        <f>(Sheet4!BC44/Sheet4!$BB44)*1000</f>
        <v>#DIV/0!</v>
      </c>
      <c r="BD44" s="54" t="e">
        <f>(Sheet4!BD44/Sheet4!$BB44)*1000</f>
        <v>#REF!</v>
      </c>
      <c r="BE44" s="54" t="e">
        <f>(Sheet4!BE44/Sheet4!$BB44)*1000</f>
        <v>#REF!</v>
      </c>
      <c r="BF44" s="54" t="e">
        <f>(Sheet4!BF44/Sheet4!$BB44)*1000</f>
        <v>#REF!</v>
      </c>
      <c r="BH44" s="54" t="e">
        <f>(Sheet4!BH43/Sheet4!$BG43)*1000</f>
        <v>#REF!</v>
      </c>
      <c r="BI44" s="54" t="e">
        <f>(Sheet4!BI43/Sheet4!$BG43)*1000</f>
        <v>#REF!</v>
      </c>
      <c r="BJ44" s="54" t="e">
        <f>(Sheet4!BJ43/Sheet4!$BG43)*1000</f>
        <v>#REF!</v>
      </c>
      <c r="BK44" s="54" t="e">
        <f>(Sheet4!BK43/Sheet4!$BG43)*1000</f>
        <v>#REF!</v>
      </c>
      <c r="BM44" s="54" t="e">
        <f>(Sheet4!BM43/Sheet4!$BL43)*1000</f>
        <v>#REF!</v>
      </c>
      <c r="BN44" s="54" t="e">
        <f>(Sheet4!BN43/Sheet4!$BL43)*1000</f>
        <v>#REF!</v>
      </c>
      <c r="BO44" s="54" t="e">
        <f>(Sheet4!BO43/Sheet4!$BL43)*1000</f>
        <v>#REF!</v>
      </c>
      <c r="BP44" s="54" t="e">
        <f>(Sheet4!BP43/Sheet4!$BL43)*1000</f>
        <v>#REF!</v>
      </c>
      <c r="BR44" s="54" t="e">
        <f>(Sheet4!BR43/Sheet4!$BQ43)*1000</f>
        <v>#REF!</v>
      </c>
      <c r="BS44" s="54" t="e">
        <f>(Sheet4!BS43/Sheet4!$BQ43)*1000</f>
        <v>#REF!</v>
      </c>
      <c r="BT44" s="54" t="e">
        <f>(Sheet4!BT43/Sheet4!$BQ43)*1000</f>
        <v>#REF!</v>
      </c>
      <c r="BU44" s="54" t="e">
        <f>(Sheet4!BU43/Sheet4!$BQ43)*1000</f>
        <v>#REF!</v>
      </c>
    </row>
    <row r="45" spans="1:73" x14ac:dyDescent="0.3">
      <c r="A45" t="s">
        <v>193</v>
      </c>
      <c r="B45" t="str">
        <f>VLOOKUP(A45,classifications!A$3:C$336,3,FALSE)</f>
        <v>Predominantly Urban</v>
      </c>
      <c r="D45" s="12"/>
      <c r="E45" s="54">
        <f>(Sheet4!E45/Sheet4!$D45)*1000</f>
        <v>4.9670481388400516</v>
      </c>
      <c r="F45" s="54">
        <f>(Sheet4!F45/Sheet4!$D45)*1000</f>
        <v>3.6241654172644022</v>
      </c>
      <c r="G45" s="54">
        <f>(Sheet4!G45/Sheet4!$D45)*1000</f>
        <v>36.414233478228041</v>
      </c>
      <c r="H45" s="54">
        <f>(Sheet4!H45/Sheet4!$D45)*1000</f>
        <v>37.487461034828662</v>
      </c>
      <c r="I45" s="12"/>
      <c r="J45" s="54">
        <f>(Sheet4!J45/Sheet4!$I45)*1000</f>
        <v>3.9054525919957022</v>
      </c>
      <c r="K45" s="54">
        <f>(Sheet4!K45/Sheet4!$I45)*1000</f>
        <v>2.959978511952726</v>
      </c>
      <c r="L45" s="54">
        <f>(Sheet4!L45/Sheet4!$I45)*1000</f>
        <v>38.141283910824605</v>
      </c>
      <c r="M45" s="54">
        <f>(Sheet4!M45/Sheet4!$I45)*1000</f>
        <v>39.811979586355086</v>
      </c>
      <c r="N45" s="12"/>
      <c r="O45" s="54">
        <f>(Sheet4!O45/Sheet4!$N45)*1000</f>
        <v>3.5770212583392325</v>
      </c>
      <c r="P45" s="54">
        <f>(Sheet4!P45/Sheet4!$N45)*1000</f>
        <v>3.1104532681210717</v>
      </c>
      <c r="Q45" s="54">
        <f>(Sheet4!Q45/Sheet4!$N45)*1000</f>
        <v>37.04657099341442</v>
      </c>
      <c r="R45" s="54">
        <f>(Sheet4!R45/Sheet4!$N45)*1000</f>
        <v>39.234613982023731</v>
      </c>
      <c r="S45" s="12"/>
      <c r="T45" s="54">
        <f>(Sheet4!T45/Sheet4!$S45)*1000</f>
        <v>4.3676282924068408</v>
      </c>
      <c r="U45" s="54">
        <f>(Sheet4!U45/Sheet4!$S45)*1000</f>
        <v>3.4065364921217172</v>
      </c>
      <c r="V45" s="54">
        <f>(Sheet4!V45/Sheet4!$S45)*1000</f>
        <v>39.073721080480759</v>
      </c>
      <c r="W45" s="54">
        <f>(Sheet4!W45/Sheet4!$S45)*1000</f>
        <v>39.484854795047177</v>
      </c>
      <c r="X45" s="12"/>
      <c r="Y45" s="54">
        <f>(Sheet4!Y45/Sheet4!$X45)*1000</f>
        <v>4.7713378916650697</v>
      </c>
      <c r="Z45" s="54">
        <f>(Sheet4!Z45/Sheet4!$X45)*1000</f>
        <v>3.2004174920655206</v>
      </c>
      <c r="AA45" s="54">
        <f>(Sheet4!AA45/Sheet4!$X45)*1000</f>
        <v>39.331586682855132</v>
      </c>
      <c r="AB45" s="54">
        <f>(Sheet4!AB45/Sheet4!$X45)*1000</f>
        <v>41.222016316271535</v>
      </c>
      <c r="AC45" s="12"/>
      <c r="AD45" s="54">
        <f>(Sheet4!AD45/Sheet4!$AC45)*1000</f>
        <v>5.9256351357803325</v>
      </c>
      <c r="AE45" s="54">
        <f>(Sheet4!AE45/Sheet4!$AC45)*1000</f>
        <v>3.3951714296324198</v>
      </c>
      <c r="AF45" s="54">
        <f>(Sheet4!AF45/Sheet4!$AC45)*1000</f>
        <v>38.137324074417918</v>
      </c>
      <c r="AG45" s="54">
        <f>(Sheet4!AG45/Sheet4!$AC45)*1000</f>
        <v>39.670456173111305</v>
      </c>
      <c r="AH45" s="12"/>
      <c r="AI45" s="54">
        <f>(Sheet4!AI45/Sheet4!$AH45)*1000</f>
        <v>4.7355875714556923</v>
      </c>
      <c r="AJ45" s="54">
        <f>(Sheet4!AJ45/Sheet4!$AH45)*1000</f>
        <v>3.2748328305946379</v>
      </c>
      <c r="AK45" s="54">
        <f>(Sheet4!AK45/Sheet4!$AH45)*1000</f>
        <v>45.768557386040037</v>
      </c>
      <c r="AL45" s="54">
        <f>(Sheet4!AL45/Sheet4!$AH45)*1000</f>
        <v>43.585335498976946</v>
      </c>
      <c r="AM45" s="12"/>
      <c r="AN45" s="54">
        <f>(Sheet4!AN45/Sheet4!$AM45)*1000</f>
        <v>4.550045237443979</v>
      </c>
      <c r="AO45" s="54">
        <f>(Sheet4!AO45/Sheet4!$AM45)*1000</f>
        <v>3.3612472910135294</v>
      </c>
      <c r="AP45" s="54">
        <f>(Sheet4!AP45/Sheet4!$AM45)*1000</f>
        <v>44.264312916868306</v>
      </c>
      <c r="AQ45" s="54">
        <f>(Sheet4!AQ45/Sheet4!$AM45)*1000</f>
        <v>45.153281292738868</v>
      </c>
      <c r="AR45" s="12"/>
      <c r="AS45" s="54">
        <f>(Sheet4!AS45/Sheet4!$AR45)*1000</f>
        <v>5.0107335462589671</v>
      </c>
      <c r="AT45" s="54">
        <f>(Sheet4!AT45/Sheet4!$AR45)*1000</f>
        <v>1.5812346196135925</v>
      </c>
      <c r="AU45" s="54">
        <f>(Sheet4!AU45/Sheet4!$AR45)*1000</f>
        <v>45.792973454107546</v>
      </c>
      <c r="AV45" s="54">
        <f>(Sheet4!AV45/Sheet4!$AR45)*1000</f>
        <v>47.714540028273731</v>
      </c>
      <c r="AW45" s="12"/>
      <c r="AX45" s="54">
        <f>(Sheet4!AX45/Sheet4!$AW45)*1000</f>
        <v>4.0638043501059204</v>
      </c>
      <c r="AY45" s="54">
        <f>(Sheet4!AY45/Sheet4!$AW45)*1000</f>
        <v>2.1551272101852046</v>
      </c>
      <c r="AZ45" s="54">
        <f>(Sheet4!AZ45/Sheet4!$AW45)*1000</f>
        <v>35.60416972544413</v>
      </c>
      <c r="BA45" s="54">
        <f>(Sheet4!BA45/Sheet4!$AW45)*1000</f>
        <v>40.192335927176622</v>
      </c>
      <c r="BC45" s="54" t="e">
        <f>(Sheet4!BC45/Sheet4!$BB45)*1000</f>
        <v>#DIV/0!</v>
      </c>
      <c r="BD45" s="54" t="e">
        <f>(Sheet4!BD45/Sheet4!$BB45)*1000</f>
        <v>#REF!</v>
      </c>
      <c r="BE45" s="54" t="e">
        <f>(Sheet4!BE45/Sheet4!$BB45)*1000</f>
        <v>#REF!</v>
      </c>
      <c r="BF45" s="54" t="e">
        <f>(Sheet4!BF45/Sheet4!$BB45)*1000</f>
        <v>#REF!</v>
      </c>
      <c r="BH45" s="54" t="e">
        <f>(Sheet4!BH44/Sheet4!$BG44)*1000</f>
        <v>#REF!</v>
      </c>
      <c r="BI45" s="54" t="e">
        <f>(Sheet4!BI44/Sheet4!$BG44)*1000</f>
        <v>#REF!</v>
      </c>
      <c r="BJ45" s="54" t="e">
        <f>(Sheet4!BJ44/Sheet4!$BG44)*1000</f>
        <v>#REF!</v>
      </c>
      <c r="BK45" s="54" t="e">
        <f>(Sheet4!BK44/Sheet4!$BG44)*1000</f>
        <v>#REF!</v>
      </c>
      <c r="BM45" s="54" t="e">
        <f>(Sheet4!BM44/Sheet4!$BL44)*1000</f>
        <v>#REF!</v>
      </c>
      <c r="BN45" s="54" t="e">
        <f>(Sheet4!BN44/Sheet4!$BL44)*1000</f>
        <v>#REF!</v>
      </c>
      <c r="BO45" s="54" t="e">
        <f>(Sheet4!BO44/Sheet4!$BL44)*1000</f>
        <v>#REF!</v>
      </c>
      <c r="BP45" s="54" t="e">
        <f>(Sheet4!BP44/Sheet4!$BL44)*1000</f>
        <v>#REF!</v>
      </c>
      <c r="BR45" s="54" t="e">
        <f>(Sheet4!BR44/Sheet4!$BQ44)*1000</f>
        <v>#REF!</v>
      </c>
      <c r="BS45" s="54" t="e">
        <f>(Sheet4!BS44/Sheet4!$BQ44)*1000</f>
        <v>#REF!</v>
      </c>
      <c r="BT45" s="54" t="e">
        <f>(Sheet4!BT44/Sheet4!$BQ44)*1000</f>
        <v>#REF!</v>
      </c>
      <c r="BU45" s="54" t="e">
        <f>(Sheet4!BU44/Sheet4!$BQ44)*1000</f>
        <v>#REF!</v>
      </c>
    </row>
    <row r="46" spans="1:73" x14ac:dyDescent="0.3">
      <c r="A46" t="s">
        <v>196</v>
      </c>
      <c r="B46" t="str">
        <f>VLOOKUP(A46,classifications!A$3:C$336,3,FALSE)</f>
        <v>Predominantly Urban</v>
      </c>
      <c r="D46" s="12"/>
      <c r="E46" s="54">
        <f>(Sheet4!E46/Sheet4!$D46)*1000</f>
        <v>3.7468776019983348</v>
      </c>
      <c r="F46" s="54">
        <f>(Sheet4!F46/Sheet4!$D46)*1000</f>
        <v>2.5028162805505216</v>
      </c>
      <c r="G46" s="54">
        <f>(Sheet4!G46/Sheet4!$D46)*1000</f>
        <v>32.21335161874908</v>
      </c>
      <c r="H46" s="54">
        <f>(Sheet4!H46/Sheet4!$D46)*1000</f>
        <v>30.866434833717001</v>
      </c>
      <c r="I46" s="12"/>
      <c r="J46" s="54">
        <f>(Sheet4!J46/Sheet4!$I46)*1000</f>
        <v>3.3771929824561404</v>
      </c>
      <c r="K46" s="54">
        <f>(Sheet4!K46/Sheet4!$I46)*1000</f>
        <v>2.2270955165692006</v>
      </c>
      <c r="L46" s="54">
        <f>(Sheet4!L46/Sheet4!$I46)*1000</f>
        <v>33.099415204678365</v>
      </c>
      <c r="M46" s="54">
        <f>(Sheet4!M46/Sheet4!$I46)*1000</f>
        <v>33.196881091617932</v>
      </c>
      <c r="N46" s="12"/>
      <c r="O46" s="54">
        <f>(Sheet4!O46/Sheet4!$N46)*1000</f>
        <v>3.1241510459114368</v>
      </c>
      <c r="P46" s="54">
        <f>(Sheet4!P46/Sheet4!$N46)*1000</f>
        <v>2.1830247991617187</v>
      </c>
      <c r="Q46" s="54">
        <f>(Sheet4!Q46/Sheet4!$N46)*1000</f>
        <v>33.084953622850932</v>
      </c>
      <c r="R46" s="54">
        <f>(Sheet4!R46/Sheet4!$N46)*1000</f>
        <v>33.080102456630577</v>
      </c>
      <c r="S46" s="12"/>
      <c r="T46" s="54">
        <f>(Sheet4!T46/Sheet4!$S46)*1000</f>
        <v>3.7093922972150577</v>
      </c>
      <c r="U46" s="54">
        <f>(Sheet4!U46/Sheet4!$S46)*1000</f>
        <v>2.3570096888554013</v>
      </c>
      <c r="V46" s="54">
        <f>(Sheet4!V46/Sheet4!$S46)*1000</f>
        <v>33.075414650167595</v>
      </c>
      <c r="W46" s="54">
        <f>(Sheet4!W46/Sheet4!$S46)*1000</f>
        <v>33.428000115918508</v>
      </c>
      <c r="X46" s="12"/>
      <c r="Y46" s="54">
        <f>(Sheet4!Y46/Sheet4!$X46)*1000</f>
        <v>3.1708302860002306</v>
      </c>
      <c r="Z46" s="54">
        <f>(Sheet4!Z46/Sheet4!$X46)*1000</f>
        <v>1.6744293467800917</v>
      </c>
      <c r="AA46" s="54">
        <f>(Sheet4!AA46/Sheet4!$X46)*1000</f>
        <v>32.391547018745911</v>
      </c>
      <c r="AB46" s="54">
        <f>(Sheet4!AB46/Sheet4!$X46)*1000</f>
        <v>32.944878555756567</v>
      </c>
      <c r="AC46" s="12"/>
      <c r="AD46" s="54">
        <f>(Sheet4!AD46/Sheet4!$AC46)*1000</f>
        <v>3.5586337524931961</v>
      </c>
      <c r="AE46" s="54">
        <f>(Sheet4!AE46/Sheet4!$AC46)*1000</f>
        <v>1.5927755908336481</v>
      </c>
      <c r="AF46" s="54">
        <f>(Sheet4!AF46/Sheet4!$AC46)*1000</f>
        <v>34.089224131745979</v>
      </c>
      <c r="AG46" s="54">
        <f>(Sheet4!AG46/Sheet4!$AC46)*1000</f>
        <v>32.582544518795224</v>
      </c>
      <c r="AH46" s="12"/>
      <c r="AI46" s="54">
        <f>(Sheet4!AI46/Sheet4!$AH46)*1000</f>
        <v>3.6523532613366183</v>
      </c>
      <c r="AJ46" s="54">
        <f>(Sheet4!AJ46/Sheet4!$AH46)*1000</f>
        <v>1.6232681161496079</v>
      </c>
      <c r="AK46" s="54">
        <f>(Sheet4!AK46/Sheet4!$AH46)*1000</f>
        <v>37.239680311667477</v>
      </c>
      <c r="AL46" s="54">
        <f>(Sheet4!AL46/Sheet4!$AH46)*1000</f>
        <v>39.454963858412825</v>
      </c>
      <c r="AM46" s="12"/>
      <c r="AN46" s="54">
        <f>(Sheet4!AN46/Sheet4!$AM46)*1000</f>
        <v>3.5224340971620607</v>
      </c>
      <c r="AO46" s="54">
        <f>(Sheet4!AO46/Sheet4!$AM46)*1000</f>
        <v>1.213811749697737</v>
      </c>
      <c r="AP46" s="54">
        <f>(Sheet4!AP46/Sheet4!$AM46)*1000</f>
        <v>37.951847373882579</v>
      </c>
      <c r="AQ46" s="54">
        <f>(Sheet4!AQ46/Sheet4!$AM46)*1000</f>
        <v>38.81341571386411</v>
      </c>
      <c r="AR46" s="12"/>
      <c r="AS46" s="54">
        <f>(Sheet4!AS46/Sheet4!$AR46)*1000</f>
        <v>3.5232082476176965</v>
      </c>
      <c r="AT46" s="54">
        <f>(Sheet4!AT46/Sheet4!$AR46)*1000</f>
        <v>1.3336170816485777</v>
      </c>
      <c r="AU46" s="54">
        <f>(Sheet4!AU46/Sheet4!$AR46)*1000</f>
        <v>41.956917547468727</v>
      </c>
      <c r="AV46" s="54">
        <f>(Sheet4!AV46/Sheet4!$AR46)*1000</f>
        <v>39.053226454801255</v>
      </c>
      <c r="AW46" s="12"/>
      <c r="AX46" s="54">
        <f>(Sheet4!AX46/Sheet4!$AW46)*1000</f>
        <v>3.2680820473044236</v>
      </c>
      <c r="AY46" s="54">
        <f>(Sheet4!AY46/Sheet4!$AW46)*1000</f>
        <v>0.97900576525617311</v>
      </c>
      <c r="AZ46" s="54">
        <f>(Sheet4!AZ46/Sheet4!$AW46)*1000</f>
        <v>32.472722629221664</v>
      </c>
      <c r="BA46" s="54">
        <f>(Sheet4!BA46/Sheet4!$AW46)*1000</f>
        <v>35.447575896594287</v>
      </c>
      <c r="BC46" s="54" t="e">
        <f>(Sheet4!BC46/Sheet4!$BB46)*1000</f>
        <v>#DIV/0!</v>
      </c>
      <c r="BD46" s="54" t="e">
        <f>(Sheet4!BD46/Sheet4!$BB46)*1000</f>
        <v>#REF!</v>
      </c>
      <c r="BE46" s="54" t="e">
        <f>(Sheet4!BE46/Sheet4!$BB46)*1000</f>
        <v>#REF!</v>
      </c>
      <c r="BF46" s="54" t="e">
        <f>(Sheet4!BF46/Sheet4!$BB46)*1000</f>
        <v>#REF!</v>
      </c>
      <c r="BH46" s="54" t="e">
        <f>(Sheet4!BH45/Sheet4!$BG45)*1000</f>
        <v>#REF!</v>
      </c>
      <c r="BI46" s="54" t="e">
        <f>(Sheet4!BI45/Sheet4!$BG45)*1000</f>
        <v>#REF!</v>
      </c>
      <c r="BJ46" s="54" t="e">
        <f>(Sheet4!BJ45/Sheet4!$BG45)*1000</f>
        <v>#REF!</v>
      </c>
      <c r="BK46" s="54" t="e">
        <f>(Sheet4!BK45/Sheet4!$BG45)*1000</f>
        <v>#REF!</v>
      </c>
      <c r="BM46" s="54" t="e">
        <f>(Sheet4!BM45/Sheet4!$BL45)*1000</f>
        <v>#REF!</v>
      </c>
      <c r="BN46" s="54" t="e">
        <f>(Sheet4!BN45/Sheet4!$BL45)*1000</f>
        <v>#REF!</v>
      </c>
      <c r="BO46" s="54" t="e">
        <f>(Sheet4!BO45/Sheet4!$BL45)*1000</f>
        <v>#REF!</v>
      </c>
      <c r="BP46" s="54" t="e">
        <f>(Sheet4!BP45/Sheet4!$BL45)*1000</f>
        <v>#REF!</v>
      </c>
      <c r="BR46" s="54" t="e">
        <f>(Sheet4!BR45/Sheet4!$BQ45)*1000</f>
        <v>#REF!</v>
      </c>
      <c r="BS46" s="54" t="e">
        <f>(Sheet4!BS45/Sheet4!$BQ45)*1000</f>
        <v>#REF!</v>
      </c>
      <c r="BT46" s="54" t="e">
        <f>(Sheet4!BT45/Sheet4!$BQ45)*1000</f>
        <v>#REF!</v>
      </c>
      <c r="BU46" s="54" t="e">
        <f>(Sheet4!BU45/Sheet4!$BQ45)*1000</f>
        <v>#REF!</v>
      </c>
    </row>
    <row r="47" spans="1:73" x14ac:dyDescent="0.3">
      <c r="A47" t="s">
        <v>198</v>
      </c>
      <c r="B47" t="str">
        <f>VLOOKUP(A47,classifications!A$3:C$336,3,FALSE)</f>
        <v>Predominantly Urban</v>
      </c>
      <c r="D47" s="12"/>
      <c r="E47" s="54">
        <f>(Sheet4!E47/Sheet4!$D47)*1000</f>
        <v>37.343654512120594</v>
      </c>
      <c r="F47" s="54">
        <f>(Sheet4!F47/Sheet4!$D47)*1000</f>
        <v>27.85088612752088</v>
      </c>
      <c r="G47" s="54">
        <f>(Sheet4!G47/Sheet4!$D47)*1000</f>
        <v>104.06192707272358</v>
      </c>
      <c r="H47" s="54">
        <f>(Sheet4!H47/Sheet4!$D47)*1000</f>
        <v>111.50132409859442</v>
      </c>
      <c r="I47" s="12"/>
      <c r="J47" s="54">
        <f>(Sheet4!J47/Sheet4!$I47)*1000</f>
        <v>38.735409988499278</v>
      </c>
      <c r="K47" s="54">
        <f>(Sheet4!K47/Sheet4!$I47)*1000</f>
        <v>42.903402092968243</v>
      </c>
      <c r="L47" s="54">
        <f>(Sheet4!L47/Sheet4!$I47)*1000</f>
        <v>106.01055456317648</v>
      </c>
      <c r="M47" s="54">
        <f>(Sheet4!M47/Sheet4!$I47)*1000</f>
        <v>107.93549807913476</v>
      </c>
      <c r="N47" s="12"/>
      <c r="O47" s="54">
        <f>(Sheet4!O47/Sheet4!$N47)*1000</f>
        <v>32.40018207829366</v>
      </c>
      <c r="P47" s="54">
        <f>(Sheet4!P47/Sheet4!$N47)*1000</f>
        <v>27.149174144882299</v>
      </c>
      <c r="Q47" s="54">
        <f>(Sheet4!Q47/Sheet4!$N47)*1000</f>
        <v>102.21582780595656</v>
      </c>
      <c r="R47" s="54">
        <f>(Sheet4!R47/Sheet4!$N47)*1000</f>
        <v>107.75946156847445</v>
      </c>
      <c r="S47" s="12"/>
      <c r="T47" s="54">
        <f>(Sheet4!T47/Sheet4!$S47)*1000</f>
        <v>34.01624439325979</v>
      </c>
      <c r="U47" s="54">
        <f>(Sheet4!U47/Sheet4!$S47)*1000</f>
        <v>26.613326867903179</v>
      </c>
      <c r="V47" s="54">
        <f>(Sheet4!V47/Sheet4!$S47)*1000</f>
        <v>103.94795328726715</v>
      </c>
      <c r="W47" s="54">
        <f>(Sheet4!W47/Sheet4!$S47)*1000</f>
        <v>111.318543661858</v>
      </c>
      <c r="X47" s="12"/>
      <c r="Y47" s="54">
        <f>(Sheet4!Y47/Sheet4!$X47)*1000</f>
        <v>35.610087526477756</v>
      </c>
      <c r="Z47" s="54">
        <f>(Sheet4!Z47/Sheet4!$X47)*1000</f>
        <v>23.80400463610567</v>
      </c>
      <c r="AA47" s="54">
        <f>(Sheet4!AA47/Sheet4!$X47)*1000</f>
        <v>109.97162383597778</v>
      </c>
      <c r="AB47" s="54">
        <f>(Sheet4!AB47/Sheet4!$X47)*1000</f>
        <v>114.85552136205587</v>
      </c>
      <c r="AC47" s="12"/>
      <c r="AD47" s="54">
        <f>(Sheet4!AD47/Sheet4!$AC47)*1000</f>
        <v>35.335178721867855</v>
      </c>
      <c r="AE47" s="54">
        <f>(Sheet4!AE47/Sheet4!$AC47)*1000</f>
        <v>31.532073655072811</v>
      </c>
      <c r="AF47" s="54">
        <f>(Sheet4!AF47/Sheet4!$AC47)*1000</f>
        <v>107.89906527059013</v>
      </c>
      <c r="AG47" s="54">
        <f>(Sheet4!AG47/Sheet4!$AC47)*1000</f>
        <v>119.77373931881093</v>
      </c>
      <c r="AH47" s="12"/>
      <c r="AI47" s="54">
        <f>(Sheet4!AI47/Sheet4!$AH47)*1000</f>
        <v>32.172848005507568</v>
      </c>
      <c r="AJ47" s="54">
        <f>(Sheet4!AJ47/Sheet4!$AH47)*1000</f>
        <v>28.762638189546827</v>
      </c>
      <c r="AK47" s="54">
        <f>(Sheet4!AK47/Sheet4!$AH47)*1000</f>
        <v>125.05703695995004</v>
      </c>
      <c r="AL47" s="54">
        <f>(Sheet4!AL47/Sheet4!$AH47)*1000</f>
        <v>130.36447618056502</v>
      </c>
      <c r="AM47" s="12"/>
      <c r="AN47" s="54">
        <f>(Sheet4!AN47/Sheet4!$AM47)*1000</f>
        <v>45.834062246537002</v>
      </c>
      <c r="AO47" s="54">
        <f>(Sheet4!AO47/Sheet4!$AM47)*1000</f>
        <v>36.307829322985413</v>
      </c>
      <c r="AP47" s="54">
        <f>(Sheet4!AP47/Sheet4!$AM47)*1000</f>
        <v>129.14486553539336</v>
      </c>
      <c r="AQ47" s="54">
        <f>(Sheet4!AQ47/Sheet4!$AM47)*1000</f>
        <v>136.01520380413174</v>
      </c>
      <c r="AR47" s="12"/>
      <c r="AS47" s="54">
        <f>(Sheet4!AS47/Sheet4!$AR47)*1000</f>
        <v>42.901328546931843</v>
      </c>
      <c r="AT47" s="54">
        <f>(Sheet4!AT47/Sheet4!$AR47)*1000</f>
        <v>41.242648119360886</v>
      </c>
      <c r="AU47" s="54">
        <f>(Sheet4!AU47/Sheet4!$AR47)*1000</f>
        <v>131.07581852273273</v>
      </c>
      <c r="AV47" s="54">
        <f>(Sheet4!AV47/Sheet4!$AR47)*1000</f>
        <v>144.79398708312632</v>
      </c>
      <c r="AW47" s="12"/>
      <c r="AX47" s="54">
        <f>(Sheet4!AX47/Sheet4!$AW47)*1000</f>
        <v>48.343634808056734</v>
      </c>
      <c r="AY47" s="54">
        <f>(Sheet4!AY47/Sheet4!$AW47)*1000</f>
        <v>33.703013681104729</v>
      </c>
      <c r="AZ47" s="54">
        <f>(Sheet4!AZ47/Sheet4!$AW47)*1000</f>
        <v>118.11646929947305</v>
      </c>
      <c r="BA47" s="54">
        <f>(Sheet4!BA47/Sheet4!$AW47)*1000</f>
        <v>133.85253832068639</v>
      </c>
      <c r="BC47" s="54" t="e">
        <f>(Sheet4!BC47/Sheet4!$BB47)*1000</f>
        <v>#DIV/0!</v>
      </c>
      <c r="BD47" s="54" t="e">
        <f>(Sheet4!BD47/Sheet4!$BB47)*1000</f>
        <v>#REF!</v>
      </c>
      <c r="BE47" s="54" t="e">
        <f>(Sheet4!BE47/Sheet4!$BB47)*1000</f>
        <v>#REF!</v>
      </c>
      <c r="BF47" s="54" t="e">
        <f>(Sheet4!BF47/Sheet4!$BB47)*1000</f>
        <v>#REF!</v>
      </c>
      <c r="BH47" s="54" t="e">
        <f>(Sheet4!BH46/Sheet4!$BG46)*1000</f>
        <v>#REF!</v>
      </c>
      <c r="BI47" s="54" t="e">
        <f>(Sheet4!BI46/Sheet4!$BG46)*1000</f>
        <v>#REF!</v>
      </c>
      <c r="BJ47" s="54" t="e">
        <f>(Sheet4!BJ46/Sheet4!$BG46)*1000</f>
        <v>#REF!</v>
      </c>
      <c r="BK47" s="54" t="e">
        <f>(Sheet4!BK46/Sheet4!$BG46)*1000</f>
        <v>#REF!</v>
      </c>
      <c r="BM47" s="54" t="e">
        <f>(Sheet4!BM46/Sheet4!$BL46)*1000</f>
        <v>#REF!</v>
      </c>
      <c r="BN47" s="54" t="e">
        <f>(Sheet4!BN46/Sheet4!$BL46)*1000</f>
        <v>#REF!</v>
      </c>
      <c r="BO47" s="54" t="e">
        <f>(Sheet4!BO46/Sheet4!$BL46)*1000</f>
        <v>#REF!</v>
      </c>
      <c r="BP47" s="54" t="e">
        <f>(Sheet4!BP46/Sheet4!$BL46)*1000</f>
        <v>#REF!</v>
      </c>
      <c r="BR47" s="54" t="e">
        <f>(Sheet4!BR46/Sheet4!$BQ46)*1000</f>
        <v>#REF!</v>
      </c>
      <c r="BS47" s="54" t="e">
        <f>(Sheet4!BS46/Sheet4!$BQ46)*1000</f>
        <v>#REF!</v>
      </c>
      <c r="BT47" s="54" t="e">
        <f>(Sheet4!BT46/Sheet4!$BQ46)*1000</f>
        <v>#REF!</v>
      </c>
      <c r="BU47" s="54" t="e">
        <f>(Sheet4!BU46/Sheet4!$BQ46)*1000</f>
        <v>#REF!</v>
      </c>
    </row>
    <row r="48" spans="1:73" x14ac:dyDescent="0.3">
      <c r="A48" t="s">
        <v>200</v>
      </c>
      <c r="B48" t="str">
        <f>VLOOKUP(A48,classifications!A$3:C$336,3,FALSE)</f>
        <v>Predominantly Urban</v>
      </c>
      <c r="D48" s="12"/>
      <c r="E48" s="54">
        <f>(Sheet4!E48/Sheet4!$D48)*1000</f>
        <v>62.647952855007333</v>
      </c>
      <c r="F48" s="54">
        <f>(Sheet4!F48/Sheet4!$D48)*1000</f>
        <v>28.834051988531808</v>
      </c>
      <c r="G48" s="54">
        <f>(Sheet4!G48/Sheet4!$D48)*1000</f>
        <v>90.895872995678985</v>
      </c>
      <c r="H48" s="54">
        <f>(Sheet4!H48/Sheet4!$D48)*1000</f>
        <v>99.537910008314896</v>
      </c>
      <c r="I48" s="12"/>
      <c r="J48" s="54">
        <f>(Sheet4!J48/Sheet4!$I48)*1000</f>
        <v>53.138441966291381</v>
      </c>
      <c r="K48" s="54">
        <f>(Sheet4!K48/Sheet4!$I48)*1000</f>
        <v>30.772789345622282</v>
      </c>
      <c r="L48" s="54">
        <f>(Sheet4!L48/Sheet4!$I48)*1000</f>
        <v>90.743697983621658</v>
      </c>
      <c r="M48" s="54">
        <f>(Sheet4!M48/Sheet4!$I48)*1000</f>
        <v>100.96570866824726</v>
      </c>
      <c r="N48" s="12"/>
      <c r="O48" s="54">
        <f>(Sheet4!O48/Sheet4!$N48)*1000</f>
        <v>47.768628029468168</v>
      </c>
      <c r="P48" s="54">
        <f>(Sheet4!P48/Sheet4!$N48)*1000</f>
        <v>23.194467342918877</v>
      </c>
      <c r="Q48" s="54">
        <f>(Sheet4!Q48/Sheet4!$N48)*1000</f>
        <v>87.875185477642887</v>
      </c>
      <c r="R48" s="54">
        <f>(Sheet4!R48/Sheet4!$N48)*1000</f>
        <v>95.407096309537238</v>
      </c>
      <c r="S48" s="12"/>
      <c r="T48" s="54">
        <f>(Sheet4!T48/Sheet4!$S48)*1000</f>
        <v>53.092508325495082</v>
      </c>
      <c r="U48" s="54">
        <f>(Sheet4!U48/Sheet4!$S48)*1000</f>
        <v>24.696850293616695</v>
      </c>
      <c r="V48" s="54">
        <f>(Sheet4!V48/Sheet4!$S48)*1000</f>
        <v>88.873071154383922</v>
      </c>
      <c r="W48" s="54">
        <f>(Sheet4!W48/Sheet4!$S48)*1000</f>
        <v>100.6940031014058</v>
      </c>
      <c r="X48" s="12"/>
      <c r="Y48" s="54">
        <f>(Sheet4!Y48/Sheet4!$X48)*1000</f>
        <v>59.470055815975428</v>
      </c>
      <c r="Z48" s="54">
        <f>(Sheet4!Z48/Sheet4!$X48)*1000</f>
        <v>22.117234053896659</v>
      </c>
      <c r="AA48" s="54">
        <f>(Sheet4!AA48/Sheet4!$X48)*1000</f>
        <v>85.179853754762405</v>
      </c>
      <c r="AB48" s="54">
        <f>(Sheet4!AB48/Sheet4!$X48)*1000</f>
        <v>97.142763403421142</v>
      </c>
      <c r="AC48" s="12"/>
      <c r="AD48" s="54">
        <f>(Sheet4!AD48/Sheet4!$AC48)*1000</f>
        <v>51.271863285733779</v>
      </c>
      <c r="AE48" s="54">
        <f>(Sheet4!AE48/Sheet4!$AC48)*1000</f>
        <v>23.868005554619085</v>
      </c>
      <c r="AF48" s="54">
        <f>(Sheet4!AF48/Sheet4!$AC48)*1000</f>
        <v>81.473097823905732</v>
      </c>
      <c r="AG48" s="54">
        <f>(Sheet4!AG48/Sheet4!$AC48)*1000</f>
        <v>94.123501978632376</v>
      </c>
      <c r="AH48" s="12"/>
      <c r="AI48" s="54">
        <f>(Sheet4!AI48/Sheet4!$AH48)*1000</f>
        <v>46.63306507315648</v>
      </c>
      <c r="AJ48" s="54">
        <f>(Sheet4!AJ48/Sheet4!$AH48)*1000</f>
        <v>24.234195476020382</v>
      </c>
      <c r="AK48" s="54">
        <f>(Sheet4!AK48/Sheet4!$AH48)*1000</f>
        <v>87.578593390458678</v>
      </c>
      <c r="AL48" s="54">
        <f>(Sheet4!AL48/Sheet4!$AH48)*1000</f>
        <v>99.194430081977885</v>
      </c>
      <c r="AM48" s="12"/>
      <c r="AN48" s="54">
        <f>(Sheet4!AN48/Sheet4!$AM48)*1000</f>
        <v>62.556725877678033</v>
      </c>
      <c r="AO48" s="54">
        <f>(Sheet4!AO48/Sheet4!$AM48)*1000</f>
        <v>20.878936489898024</v>
      </c>
      <c r="AP48" s="54">
        <f>(Sheet4!AP48/Sheet4!$AM48)*1000</f>
        <v>86.452144333513843</v>
      </c>
      <c r="AQ48" s="54">
        <f>(Sheet4!AQ48/Sheet4!$AM48)*1000</f>
        <v>99.402805213823186</v>
      </c>
      <c r="AR48" s="12"/>
      <c r="AS48" s="54">
        <f>(Sheet4!AS48/Sheet4!$AR48)*1000</f>
        <v>61.1563943132034</v>
      </c>
      <c r="AT48" s="54">
        <f>(Sheet4!AT48/Sheet4!$AR48)*1000</f>
        <v>26.904517662917684</v>
      </c>
      <c r="AU48" s="54">
        <f>(Sheet4!AU48/Sheet4!$AR48)*1000</f>
        <v>89.401508726840447</v>
      </c>
      <c r="AV48" s="54">
        <f>(Sheet4!AV48/Sheet4!$AR48)*1000</f>
        <v>100.12257942665417</v>
      </c>
      <c r="AW48" s="12"/>
      <c r="AX48" s="54">
        <f>(Sheet4!AX48/Sheet4!$AW48)*1000</f>
        <v>71.709669571688195</v>
      </c>
      <c r="AY48" s="54">
        <f>(Sheet4!AY48/Sheet4!$AW48)*1000</f>
        <v>28.001974842227281</v>
      </c>
      <c r="AZ48" s="54">
        <f>(Sheet4!AZ48/Sheet4!$AW48)*1000</f>
        <v>75.315903204109958</v>
      </c>
      <c r="BA48" s="54">
        <f>(Sheet4!BA48/Sheet4!$AW48)*1000</f>
        <v>88.739106169235384</v>
      </c>
      <c r="BC48" s="54" t="e">
        <f>(Sheet4!BC48/Sheet4!$BB48)*1000</f>
        <v>#DIV/0!</v>
      </c>
      <c r="BD48" s="54" t="e">
        <f>(Sheet4!BD48/Sheet4!$BB48)*1000</f>
        <v>#REF!</v>
      </c>
      <c r="BE48" s="54" t="e">
        <f>(Sheet4!BE48/Sheet4!$BB48)*1000</f>
        <v>#REF!</v>
      </c>
      <c r="BF48" s="54" t="e">
        <f>(Sheet4!BF48/Sheet4!$BB48)*1000</f>
        <v>#REF!</v>
      </c>
      <c r="BH48" s="54" t="e">
        <f>(Sheet4!BH47/Sheet4!$BG47)*1000</f>
        <v>#REF!</v>
      </c>
      <c r="BI48" s="54" t="e">
        <f>(Sheet4!BI47/Sheet4!$BG47)*1000</f>
        <v>#REF!</v>
      </c>
      <c r="BJ48" s="54" t="e">
        <f>(Sheet4!BJ47/Sheet4!$BG47)*1000</f>
        <v>#REF!</v>
      </c>
      <c r="BK48" s="54" t="e">
        <f>(Sheet4!BK47/Sheet4!$BG47)*1000</f>
        <v>#REF!</v>
      </c>
      <c r="BM48" s="54" t="e">
        <f>(Sheet4!BM47/Sheet4!$BL47)*1000</f>
        <v>#REF!</v>
      </c>
      <c r="BN48" s="54" t="e">
        <f>(Sheet4!BN47/Sheet4!$BL47)*1000</f>
        <v>#REF!</v>
      </c>
      <c r="BO48" s="54" t="e">
        <f>(Sheet4!BO47/Sheet4!$BL47)*1000</f>
        <v>#REF!</v>
      </c>
      <c r="BP48" s="54" t="e">
        <f>(Sheet4!BP47/Sheet4!$BL47)*1000</f>
        <v>#REF!</v>
      </c>
      <c r="BR48" s="54" t="e">
        <f>(Sheet4!BR47/Sheet4!$BQ47)*1000</f>
        <v>#REF!</v>
      </c>
      <c r="BS48" s="54" t="e">
        <f>(Sheet4!BS47/Sheet4!$BQ47)*1000</f>
        <v>#REF!</v>
      </c>
      <c r="BT48" s="54" t="e">
        <f>(Sheet4!BT47/Sheet4!$BQ47)*1000</f>
        <v>#REF!</v>
      </c>
      <c r="BU48" s="54" t="e">
        <f>(Sheet4!BU47/Sheet4!$BQ47)*1000</f>
        <v>#REF!</v>
      </c>
    </row>
    <row r="49" spans="1:73" x14ac:dyDescent="0.3">
      <c r="A49" t="s">
        <v>202</v>
      </c>
      <c r="B49" t="str">
        <f>VLOOKUP(A49,classifications!A$3:C$336,3,FALSE)</f>
        <v>Urban with Significant Rural</v>
      </c>
      <c r="D49" s="12"/>
      <c r="E49" s="54">
        <f>(Sheet4!E49/Sheet4!$D49)*1000</f>
        <v>1.7011334057510605</v>
      </c>
      <c r="F49" s="54">
        <f>(Sheet4!F49/Sheet4!$D49)*1000</f>
        <v>1.1272570761001004</v>
      </c>
      <c r="G49" s="54">
        <f>(Sheet4!G49/Sheet4!$D49)*1000</f>
        <v>34.647783402676723</v>
      </c>
      <c r="H49" s="54">
        <f>(Sheet4!H49/Sheet4!$D49)*1000</f>
        <v>34.883482609497655</v>
      </c>
      <c r="I49" s="12"/>
      <c r="J49" s="54">
        <f>(Sheet4!J49/Sheet4!$I49)*1000</f>
        <v>1.0211166932157005</v>
      </c>
      <c r="K49" s="54">
        <f>(Sheet4!K49/Sheet4!$I49)*1000</f>
        <v>0.65351468365804843</v>
      </c>
      <c r="L49" s="54">
        <f>(Sheet4!L49/Sheet4!$I49)*1000</f>
        <v>35.636972593227952</v>
      </c>
      <c r="M49" s="54">
        <f>(Sheet4!M49/Sheet4!$I49)*1000</f>
        <v>35.636972593227952</v>
      </c>
      <c r="N49" s="12"/>
      <c r="O49" s="54">
        <f>(Sheet4!O49/Sheet4!$N49)*1000</f>
        <v>1.0091125925019877</v>
      </c>
      <c r="P49" s="54">
        <f>(Sheet4!P49/Sheet4!$N49)*1000</f>
        <v>0.81544451919352534</v>
      </c>
      <c r="Q49" s="54">
        <f>(Sheet4!Q49/Sheet4!$N49)*1000</f>
        <v>34.901025421482885</v>
      </c>
      <c r="R49" s="54">
        <f>(Sheet4!R49/Sheet4!$N49)*1000</f>
        <v>37.235235357674355</v>
      </c>
      <c r="S49" s="12"/>
      <c r="T49" s="54">
        <f>(Sheet4!T49/Sheet4!$S49)*1000</f>
        <v>1.4922645876477039</v>
      </c>
      <c r="U49" s="54">
        <f>(Sheet4!U49/Sheet4!$S49)*1000</f>
        <v>0.74105656393389363</v>
      </c>
      <c r="V49" s="54">
        <f>(Sheet4!V49/Sheet4!$S49)*1000</f>
        <v>36.87010192065619</v>
      </c>
      <c r="W49" s="54">
        <f>(Sheet4!W49/Sheet4!$S49)*1000</f>
        <v>36.961465058675437</v>
      </c>
      <c r="X49" s="12"/>
      <c r="Y49" s="54">
        <f>(Sheet4!Y49/Sheet4!$X49)*1000</f>
        <v>1.7463701898669917</v>
      </c>
      <c r="Z49" s="54">
        <f>(Sheet4!Z49/Sheet4!$X49)*1000</f>
        <v>0.72088536907300227</v>
      </c>
      <c r="AA49" s="54">
        <f>(Sheet4!AA49/Sheet4!$X49)*1000</f>
        <v>34.013605442176875</v>
      </c>
      <c r="AB49" s="54">
        <f>(Sheet4!AB49/Sheet4!$X49)*1000</f>
        <v>36.785460452837853</v>
      </c>
      <c r="AC49" s="12"/>
      <c r="AD49" s="54">
        <f>(Sheet4!AD49/Sheet4!$AC49)*1000</f>
        <v>2.2839625227127387</v>
      </c>
      <c r="AE49" s="54">
        <f>(Sheet4!AE49/Sheet4!$AC49)*1000</f>
        <v>0.78162272999502602</v>
      </c>
      <c r="AF49" s="54">
        <f>(Sheet4!AF49/Sheet4!$AC49)*1000</f>
        <v>35.650117243409497</v>
      </c>
      <c r="AG49" s="54">
        <f>(Sheet4!AG49/Sheet4!$AC49)*1000</f>
        <v>38.411174159755561</v>
      </c>
      <c r="AH49" s="12"/>
      <c r="AI49" s="54">
        <f>(Sheet4!AI49/Sheet4!$AH49)*1000</f>
        <v>1.7049008332828923</v>
      </c>
      <c r="AJ49" s="54">
        <f>(Sheet4!AJ49/Sheet4!$AH49)*1000</f>
        <v>0.58511389544619974</v>
      </c>
      <c r="AK49" s="54">
        <f>(Sheet4!AK49/Sheet4!$AH49)*1000</f>
        <v>44.962976413857113</v>
      </c>
      <c r="AL49" s="54">
        <f>(Sheet4!AL49/Sheet4!$AH49)*1000</f>
        <v>41.422028529346491</v>
      </c>
      <c r="AM49" s="12"/>
      <c r="AN49" s="54">
        <f>(Sheet4!AN49/Sheet4!$AM49)*1000</f>
        <v>2.0677461566892084</v>
      </c>
      <c r="AO49" s="54">
        <f>(Sheet4!AO49/Sheet4!$AM49)*1000</f>
        <v>0.80911806131316866</v>
      </c>
      <c r="AP49" s="54">
        <f>(Sheet4!AP49/Sheet4!$AM49)*1000</f>
        <v>46.579228640781544</v>
      </c>
      <c r="AQ49" s="54">
        <f>(Sheet4!AQ49/Sheet4!$AM49)*1000</f>
        <v>39.087394739733689</v>
      </c>
      <c r="AR49" s="12"/>
      <c r="AS49" s="54">
        <f>(Sheet4!AS49/Sheet4!$AR49)*1000</f>
        <v>1.796312101784403</v>
      </c>
      <c r="AT49" s="54">
        <f>(Sheet4!AT49/Sheet4!$AR49)*1000</f>
        <v>0.92296699152458272</v>
      </c>
      <c r="AU49" s="54">
        <f>(Sheet4!AU49/Sheet4!$AR49)*1000</f>
        <v>46.624719636370855</v>
      </c>
      <c r="AV49" s="54">
        <f>(Sheet4!AV49/Sheet4!$AR49)*1000</f>
        <v>42.545800996407372</v>
      </c>
      <c r="AW49" s="12"/>
      <c r="AX49" s="54">
        <f>(Sheet4!AX49/Sheet4!$AW49)*1000</f>
        <v>1.8032399195932363</v>
      </c>
      <c r="AY49" s="54">
        <f>(Sheet4!AY49/Sheet4!$AW49)*1000</f>
        <v>0.52224981277836902</v>
      </c>
      <c r="AZ49" s="54">
        <f>(Sheet4!AZ49/Sheet4!$AW49)*1000</f>
        <v>39.996452642781129</v>
      </c>
      <c r="BA49" s="54">
        <f>(Sheet4!BA49/Sheet4!$AW49)*1000</f>
        <v>35.079421386622528</v>
      </c>
      <c r="BC49" s="54" t="e">
        <f>(Sheet4!BC49/Sheet4!$BB49)*1000</f>
        <v>#DIV/0!</v>
      </c>
      <c r="BD49" s="54" t="e">
        <f>(Sheet4!BD49/Sheet4!$BB49)*1000</f>
        <v>#REF!</v>
      </c>
      <c r="BE49" s="54" t="e">
        <f>(Sheet4!BE49/Sheet4!$BB49)*1000</f>
        <v>#REF!</v>
      </c>
      <c r="BF49" s="54" t="e">
        <f>(Sheet4!BF49/Sheet4!$BB49)*1000</f>
        <v>#REF!</v>
      </c>
      <c r="BH49" s="54" t="e">
        <f>(Sheet4!BH48/Sheet4!$BG48)*1000</f>
        <v>#REF!</v>
      </c>
      <c r="BI49" s="54" t="e">
        <f>(Sheet4!BI48/Sheet4!$BG48)*1000</f>
        <v>#REF!</v>
      </c>
      <c r="BJ49" s="54" t="e">
        <f>(Sheet4!BJ48/Sheet4!$BG48)*1000</f>
        <v>#REF!</v>
      </c>
      <c r="BK49" s="54" t="e">
        <f>(Sheet4!BK48/Sheet4!$BG48)*1000</f>
        <v>#REF!</v>
      </c>
      <c r="BM49" s="54" t="e">
        <f>(Sheet4!BM48/Sheet4!$BL48)*1000</f>
        <v>#REF!</v>
      </c>
      <c r="BN49" s="54" t="e">
        <f>(Sheet4!BN48/Sheet4!$BL48)*1000</f>
        <v>#REF!</v>
      </c>
      <c r="BO49" s="54" t="e">
        <f>(Sheet4!BO48/Sheet4!$BL48)*1000</f>
        <v>#REF!</v>
      </c>
      <c r="BP49" s="54" t="e">
        <f>(Sheet4!BP48/Sheet4!$BL48)*1000</f>
        <v>#REF!</v>
      </c>
      <c r="BR49" s="54" t="e">
        <f>(Sheet4!BR48/Sheet4!$BQ48)*1000</f>
        <v>#REF!</v>
      </c>
      <c r="BS49" s="54" t="e">
        <f>(Sheet4!BS48/Sheet4!$BQ48)*1000</f>
        <v>#REF!</v>
      </c>
      <c r="BT49" s="54" t="e">
        <f>(Sheet4!BT48/Sheet4!$BQ48)*1000</f>
        <v>#REF!</v>
      </c>
      <c r="BU49" s="54" t="e">
        <f>(Sheet4!BU48/Sheet4!$BQ48)*1000</f>
        <v>#REF!</v>
      </c>
    </row>
    <row r="50" spans="1:73" x14ac:dyDescent="0.3">
      <c r="A50" t="s">
        <v>204</v>
      </c>
      <c r="B50" t="str">
        <f>VLOOKUP(A50,classifications!A$3:C$336,3,FALSE)</f>
        <v>Predominantly Urban</v>
      </c>
      <c r="D50" s="12"/>
      <c r="E50" s="54">
        <f>(Sheet4!E50/Sheet4!$D50)*1000</f>
        <v>17.901726427622844</v>
      </c>
      <c r="F50" s="54">
        <f>(Sheet4!F50/Sheet4!$D50)*1000</f>
        <v>8.8977423638778212</v>
      </c>
      <c r="G50" s="54">
        <f>(Sheet4!G50/Sheet4!$D50)*1000</f>
        <v>75.517928286852595</v>
      </c>
      <c r="H50" s="54">
        <f>(Sheet4!H50/Sheet4!$D50)*1000</f>
        <v>69.661354581673308</v>
      </c>
      <c r="I50" s="12"/>
      <c r="J50" s="54">
        <f>(Sheet4!J50/Sheet4!$I50)*1000</f>
        <v>16.04850446734498</v>
      </c>
      <c r="K50" s="54">
        <f>(Sheet4!K50/Sheet4!$I50)*1000</f>
        <v>7.3422397420752761</v>
      </c>
      <c r="L50" s="54">
        <f>(Sheet4!L50/Sheet4!$I50)*1000</f>
        <v>80.059782147588805</v>
      </c>
      <c r="M50" s="54">
        <f>(Sheet4!M50/Sheet4!$I50)*1000</f>
        <v>71.673312753307272</v>
      </c>
      <c r="N50" s="12"/>
      <c r="O50" s="54">
        <f>(Sheet4!O50/Sheet4!$N50)*1000</f>
        <v>11.146178222678309</v>
      </c>
      <c r="P50" s="54">
        <f>(Sheet4!P50/Sheet4!$N50)*1000</f>
        <v>6.6089672843211282</v>
      </c>
      <c r="Q50" s="54">
        <f>(Sheet4!Q50/Sheet4!$N50)*1000</f>
        <v>80.901762606411481</v>
      </c>
      <c r="R50" s="54">
        <f>(Sheet4!R50/Sheet4!$N50)*1000</f>
        <v>71.194841907564808</v>
      </c>
      <c r="S50" s="12"/>
      <c r="T50" s="54">
        <f>(Sheet4!T50/Sheet4!$S50)*1000</f>
        <v>14.295356715315453</v>
      </c>
      <c r="U50" s="54">
        <f>(Sheet4!U50/Sheet4!$S50)*1000</f>
        <v>6.5905096660808438</v>
      </c>
      <c r="V50" s="54">
        <f>(Sheet4!V50/Sheet4!$S50)*1000</f>
        <v>82.390922289294721</v>
      </c>
      <c r="W50" s="54">
        <f>(Sheet4!W50/Sheet4!$S50)*1000</f>
        <v>74.813428083849104</v>
      </c>
      <c r="X50" s="12"/>
      <c r="Y50" s="54">
        <f>(Sheet4!Y50/Sheet4!$X50)*1000</f>
        <v>17.136092895661488</v>
      </c>
      <c r="Z50" s="54">
        <f>(Sheet4!Z50/Sheet4!$X50)*1000</f>
        <v>5.5742407445682467</v>
      </c>
      <c r="AA50" s="54">
        <f>(Sheet4!AA50/Sheet4!$X50)*1000</f>
        <v>80.150066076673994</v>
      </c>
      <c r="AB50" s="54">
        <f>(Sheet4!AB50/Sheet4!$X50)*1000</f>
        <v>72.966185027213569</v>
      </c>
      <c r="AC50" s="12"/>
      <c r="AD50" s="54">
        <f>(Sheet4!AD50/Sheet4!$AC50)*1000</f>
        <v>16.713640447502183</v>
      </c>
      <c r="AE50" s="54">
        <f>(Sheet4!AE50/Sheet4!$AC50)*1000</f>
        <v>5.3845491132416834</v>
      </c>
      <c r="AF50" s="54">
        <f>(Sheet4!AF50/Sheet4!$AC50)*1000</f>
        <v>77.746735424794764</v>
      </c>
      <c r="AG50" s="54">
        <f>(Sheet4!AG50/Sheet4!$AC50)*1000</f>
        <v>70.522208957428219</v>
      </c>
      <c r="AH50" s="12"/>
      <c r="AI50" s="54">
        <f>(Sheet4!AI50/Sheet4!$AH50)*1000</f>
        <v>13.918342474101157</v>
      </c>
      <c r="AJ50" s="54">
        <f>(Sheet4!AJ50/Sheet4!$AH50)*1000</f>
        <v>5.4052407068860449</v>
      </c>
      <c r="AK50" s="54">
        <f>(Sheet4!AK50/Sheet4!$AH50)*1000</f>
        <v>84.923826934795855</v>
      </c>
      <c r="AL50" s="54">
        <f>(Sheet4!AL50/Sheet4!$AH50)*1000</f>
        <v>81.71846435100548</v>
      </c>
      <c r="AM50" s="12"/>
      <c r="AN50" s="54">
        <f>(Sheet4!AN50/Sheet4!$AM50)*1000</f>
        <v>14.250727729059939</v>
      </c>
      <c r="AO50" s="54">
        <f>(Sheet4!AO50/Sheet4!$AM50)*1000</f>
        <v>6.557157876185788</v>
      </c>
      <c r="AP50" s="54">
        <f>(Sheet4!AP50/Sheet4!$AM50)*1000</f>
        <v>82.313904942480534</v>
      </c>
      <c r="AQ50" s="54">
        <f>(Sheet4!AQ50/Sheet4!$AM50)*1000</f>
        <v>85.03643203101737</v>
      </c>
      <c r="AR50" s="12"/>
      <c r="AS50" s="54">
        <f>(Sheet4!AS50/Sheet4!$AR50)*1000</f>
        <v>15.774453728672141</v>
      </c>
      <c r="AT50" s="54">
        <f>(Sheet4!AT50/Sheet4!$AR50)*1000</f>
        <v>6.5480005320628321</v>
      </c>
      <c r="AU50" s="54">
        <f>(Sheet4!AU50/Sheet4!$AR50)*1000</f>
        <v>85.468638523767481</v>
      </c>
      <c r="AV50" s="54">
        <f>(Sheet4!AV50/Sheet4!$AR50)*1000</f>
        <v>87.282489086665777</v>
      </c>
      <c r="AW50" s="12"/>
      <c r="AX50" s="54">
        <f>(Sheet4!AX50/Sheet4!$AW50)*1000</f>
        <v>17.707871097732095</v>
      </c>
      <c r="AY50" s="54">
        <f>(Sheet4!AY50/Sheet4!$AW50)*1000</f>
        <v>10.571952842973818</v>
      </c>
      <c r="AZ50" s="54">
        <f>(Sheet4!AZ50/Sheet4!$AW50)*1000</f>
        <v>79.130737218311126</v>
      </c>
      <c r="BA50" s="54">
        <f>(Sheet4!BA50/Sheet4!$AW50)*1000</f>
        <v>75.316918722490726</v>
      </c>
      <c r="BC50" s="54" t="e">
        <f>(Sheet4!BC50/Sheet4!$BB50)*1000</f>
        <v>#DIV/0!</v>
      </c>
      <c r="BD50" s="54" t="e">
        <f>(Sheet4!BD50/Sheet4!$BB50)*1000</f>
        <v>#REF!</v>
      </c>
      <c r="BE50" s="54" t="e">
        <f>(Sheet4!BE50/Sheet4!$BB50)*1000</f>
        <v>#REF!</v>
      </c>
      <c r="BF50" s="54" t="e">
        <f>(Sheet4!BF50/Sheet4!$BB50)*1000</f>
        <v>#REF!</v>
      </c>
      <c r="BH50" s="54" t="e">
        <f>(Sheet4!BH49/Sheet4!$BG49)*1000</f>
        <v>#REF!</v>
      </c>
      <c r="BI50" s="54" t="e">
        <f>(Sheet4!BI49/Sheet4!$BG49)*1000</f>
        <v>#REF!</v>
      </c>
      <c r="BJ50" s="54" t="e">
        <f>(Sheet4!BJ49/Sheet4!$BG49)*1000</f>
        <v>#REF!</v>
      </c>
      <c r="BK50" s="54" t="e">
        <f>(Sheet4!BK49/Sheet4!$BG49)*1000</f>
        <v>#REF!</v>
      </c>
      <c r="BM50" s="54" t="e">
        <f>(Sheet4!BM49/Sheet4!$BL49)*1000</f>
        <v>#REF!</v>
      </c>
      <c r="BN50" s="54" t="e">
        <f>(Sheet4!BN49/Sheet4!$BL49)*1000</f>
        <v>#REF!</v>
      </c>
      <c r="BO50" s="54" t="e">
        <f>(Sheet4!BO49/Sheet4!$BL49)*1000</f>
        <v>#REF!</v>
      </c>
      <c r="BP50" s="54" t="e">
        <f>(Sheet4!BP49/Sheet4!$BL49)*1000</f>
        <v>#REF!</v>
      </c>
      <c r="BR50" s="54" t="e">
        <f>(Sheet4!BR49/Sheet4!$BQ49)*1000</f>
        <v>#REF!</v>
      </c>
      <c r="BS50" s="54" t="e">
        <f>(Sheet4!BS49/Sheet4!$BQ49)*1000</f>
        <v>#REF!</v>
      </c>
      <c r="BT50" s="54" t="e">
        <f>(Sheet4!BT49/Sheet4!$BQ49)*1000</f>
        <v>#REF!</v>
      </c>
      <c r="BU50" s="54" t="e">
        <f>(Sheet4!BU49/Sheet4!$BQ49)*1000</f>
        <v>#REF!</v>
      </c>
    </row>
    <row r="51" spans="1:73" x14ac:dyDescent="0.3">
      <c r="A51" t="s">
        <v>207</v>
      </c>
      <c r="B51" t="str">
        <f>VLOOKUP(A51,classifications!A$3:C$336,3,FALSE)</f>
        <v>Urban with Significant Rural</v>
      </c>
      <c r="D51" s="12"/>
      <c r="E51" s="54">
        <f>(Sheet4!E51/Sheet4!$D51)*1000</f>
        <v>3.2844847638985808</v>
      </c>
      <c r="F51" s="54">
        <f>(Sheet4!F51/Sheet4!$D51)*1000</f>
        <v>2.5215166317748312</v>
      </c>
      <c r="G51" s="54">
        <f>(Sheet4!G51/Sheet4!$D51)*1000</f>
        <v>33.45894394045127</v>
      </c>
      <c r="H51" s="54">
        <f>(Sheet4!H51/Sheet4!$D51)*1000</f>
        <v>32.956501511979525</v>
      </c>
      <c r="I51" s="12"/>
      <c r="J51" s="54">
        <f>(Sheet4!J51/Sheet4!$I51)*1000</f>
        <v>2.8260365994903869</v>
      </c>
      <c r="K51" s="54">
        <f>(Sheet4!K51/Sheet4!$I51)*1000</f>
        <v>3.2707899003937921</v>
      </c>
      <c r="L51" s="54">
        <f>(Sheet4!L51/Sheet4!$I51)*1000</f>
        <v>35.728515172573545</v>
      </c>
      <c r="M51" s="54">
        <f>(Sheet4!M51/Sheet4!$I51)*1000</f>
        <v>33.337966180217748</v>
      </c>
      <c r="N51" s="12"/>
      <c r="O51" s="54">
        <f>(Sheet4!O51/Sheet4!$N51)*1000</f>
        <v>2.7687236091562339</v>
      </c>
      <c r="P51" s="54">
        <f>(Sheet4!P51/Sheet4!$N51)*1000</f>
        <v>2.5464849248092452</v>
      </c>
      <c r="Q51" s="54">
        <f>(Sheet4!Q51/Sheet4!$N51)*1000</f>
        <v>33.08578413215794</v>
      </c>
      <c r="R51" s="54">
        <f>(Sheet4!R51/Sheet4!$N51)*1000</f>
        <v>33.104304022520189</v>
      </c>
      <c r="S51" s="12"/>
      <c r="T51" s="54">
        <f>(Sheet4!T51/Sheet4!$S51)*1000</f>
        <v>3.0816498394395655</v>
      </c>
      <c r="U51" s="54">
        <f>(Sheet4!U51/Sheet4!$S51)*1000</f>
        <v>3.7942235260367023</v>
      </c>
      <c r="V51" s="54">
        <f>(Sheet4!V51/Sheet4!$S51)*1000</f>
        <v>35.240007773531126</v>
      </c>
      <c r="W51" s="54">
        <f>(Sheet4!W51/Sheet4!$S51)*1000</f>
        <v>36.174682349457242</v>
      </c>
      <c r="X51" s="12"/>
      <c r="Y51" s="54">
        <f>(Sheet4!Y51/Sheet4!$X51)*1000</f>
        <v>3.3484723751029053</v>
      </c>
      <c r="Z51" s="54">
        <f>(Sheet4!Z51/Sheet4!$X51)*1000</f>
        <v>3.8479682542619025</v>
      </c>
      <c r="AA51" s="54">
        <f>(Sheet4!AA51/Sheet4!$X51)*1000</f>
        <v>33.97496970649992</v>
      </c>
      <c r="AB51" s="54">
        <f>(Sheet4!AB51/Sheet4!$X51)*1000</f>
        <v>33.466223903652796</v>
      </c>
      <c r="AC51" s="12"/>
      <c r="AD51" s="54">
        <f>(Sheet4!AD51/Sheet4!$AC51)*1000</f>
        <v>3.4505664833745433</v>
      </c>
      <c r="AE51" s="54">
        <f>(Sheet4!AE51/Sheet4!$AC51)*1000</f>
        <v>3.3952098018230799</v>
      </c>
      <c r="AF51" s="54">
        <f>(Sheet4!AF51/Sheet4!$AC51)*1000</f>
        <v>33.564601247370561</v>
      </c>
      <c r="AG51" s="54">
        <f>(Sheet4!AG51/Sheet4!$AC51)*1000</f>
        <v>32.62353766099568</v>
      </c>
      <c r="AH51" s="12"/>
      <c r="AI51" s="54">
        <f>(Sheet4!AI51/Sheet4!$AH51)*1000</f>
        <v>3.1678888745220455</v>
      </c>
      <c r="AJ51" s="54">
        <f>(Sheet4!AJ51/Sheet4!$AH51)*1000</f>
        <v>4.5902063283890868</v>
      </c>
      <c r="AK51" s="54">
        <f>(Sheet4!AK51/Sheet4!$AH51)*1000</f>
        <v>37.063376249145684</v>
      </c>
      <c r="AL51" s="54">
        <f>(Sheet4!AL51/Sheet4!$AH51)*1000</f>
        <v>35.751888726748803</v>
      </c>
      <c r="AM51" s="12"/>
      <c r="AN51" s="54">
        <f>(Sheet4!AN51/Sheet4!$AM51)*1000</f>
        <v>3.8934558572522535</v>
      </c>
      <c r="AO51" s="54">
        <f>(Sheet4!AO51/Sheet4!$AM51)*1000</f>
        <v>4.1517894212405553</v>
      </c>
      <c r="AP51" s="54">
        <f>(Sheet4!AP51/Sheet4!$AM51)*1000</f>
        <v>38.528605829112351</v>
      </c>
      <c r="AQ51" s="54">
        <f>(Sheet4!AQ51/Sheet4!$AM51)*1000</f>
        <v>35.806877208521321</v>
      </c>
      <c r="AR51" s="12"/>
      <c r="AS51" s="54">
        <f>(Sheet4!AS51/Sheet4!$AR51)*1000</f>
        <v>3.5517768085537091</v>
      </c>
      <c r="AT51" s="54">
        <f>(Sheet4!AT51/Sheet4!$AR51)*1000</f>
        <v>2.6040228933178748</v>
      </c>
      <c r="AU51" s="54">
        <f>(Sheet4!AU51/Sheet4!$AR51)*1000</f>
        <v>37.753731205947851</v>
      </c>
      <c r="AV51" s="54">
        <f>(Sheet4!AV51/Sheet4!$AR51)*1000</f>
        <v>35.591380040118516</v>
      </c>
      <c r="AW51" s="12"/>
      <c r="AX51" s="54">
        <f>(Sheet4!AX51/Sheet4!$AW51)*1000</f>
        <v>3.2895949283107884</v>
      </c>
      <c r="AY51" s="54">
        <f>(Sheet4!AY51/Sheet4!$AW51)*1000</f>
        <v>3.0408020345729976</v>
      </c>
      <c r="AZ51" s="54">
        <f>(Sheet4!AZ51/Sheet4!$AW51)*1000</f>
        <v>32.287788876193282</v>
      </c>
      <c r="BA51" s="54">
        <f>(Sheet4!BA51/Sheet4!$AW51)*1000</f>
        <v>30.527809516788913</v>
      </c>
      <c r="BC51" s="54" t="e">
        <f>(Sheet4!BC51/Sheet4!$BB51)*1000</f>
        <v>#DIV/0!</v>
      </c>
      <c r="BD51" s="54" t="e">
        <f>(Sheet4!BD51/Sheet4!$BB51)*1000</f>
        <v>#REF!</v>
      </c>
      <c r="BE51" s="54" t="e">
        <f>(Sheet4!BE51/Sheet4!$BB51)*1000</f>
        <v>#REF!</v>
      </c>
      <c r="BF51" s="54" t="e">
        <f>(Sheet4!BF51/Sheet4!$BB51)*1000</f>
        <v>#REF!</v>
      </c>
      <c r="BH51" s="54" t="e">
        <f>(Sheet4!BH50/Sheet4!$BG50)*1000</f>
        <v>#REF!</v>
      </c>
      <c r="BI51" s="54" t="e">
        <f>(Sheet4!BI50/Sheet4!$BG50)*1000</f>
        <v>#REF!</v>
      </c>
      <c r="BJ51" s="54" t="e">
        <f>(Sheet4!BJ50/Sheet4!$BG50)*1000</f>
        <v>#REF!</v>
      </c>
      <c r="BK51" s="54" t="e">
        <f>(Sheet4!BK50/Sheet4!$BG50)*1000</f>
        <v>#REF!</v>
      </c>
      <c r="BM51" s="54" t="e">
        <f>(Sheet4!BM50/Sheet4!$BL50)*1000</f>
        <v>#REF!</v>
      </c>
      <c r="BN51" s="54" t="e">
        <f>(Sheet4!BN50/Sheet4!$BL50)*1000</f>
        <v>#REF!</v>
      </c>
      <c r="BO51" s="54" t="e">
        <f>(Sheet4!BO50/Sheet4!$BL50)*1000</f>
        <v>#REF!</v>
      </c>
      <c r="BP51" s="54" t="e">
        <f>(Sheet4!BP50/Sheet4!$BL50)*1000</f>
        <v>#REF!</v>
      </c>
      <c r="BR51" s="54" t="e">
        <f>(Sheet4!BR50/Sheet4!$BQ50)*1000</f>
        <v>#REF!</v>
      </c>
      <c r="BS51" s="54" t="e">
        <f>(Sheet4!BS50/Sheet4!$BQ50)*1000</f>
        <v>#REF!</v>
      </c>
      <c r="BT51" s="54" t="e">
        <f>(Sheet4!BT50/Sheet4!$BQ50)*1000</f>
        <v>#REF!</v>
      </c>
      <c r="BU51" s="54" t="e">
        <f>(Sheet4!BU50/Sheet4!$BQ50)*1000</f>
        <v>#REF!</v>
      </c>
    </row>
    <row r="52" spans="1:73" x14ac:dyDescent="0.3">
      <c r="A52" t="s">
        <v>210</v>
      </c>
      <c r="B52" t="str">
        <f>VLOOKUP(A52,classifications!A$3:C$336,3,FALSE)</f>
        <v>Predominantly Urban</v>
      </c>
      <c r="D52" s="12"/>
      <c r="E52" s="54">
        <f>(Sheet4!E52/Sheet4!$D52)*1000</f>
        <v>1.625665044791051</v>
      </c>
      <c r="F52" s="54">
        <f>(Sheet4!F52/Sheet4!$D52)*1000</f>
        <v>1.47787731344641</v>
      </c>
      <c r="G52" s="54">
        <f>(Sheet4!G52/Sheet4!$D52)*1000</f>
        <v>40.732572415988358</v>
      </c>
      <c r="H52" s="54">
        <f>(Sheet4!H52/Sheet4!$D52)*1000</f>
        <v>40.323314083033971</v>
      </c>
      <c r="I52" s="12"/>
      <c r="J52" s="54">
        <f>(Sheet4!J52/Sheet4!$I52)*1000</f>
        <v>1.2468969269658463</v>
      </c>
      <c r="K52" s="54">
        <f>(Sheet4!K52/Sheet4!$I52)*1000</f>
        <v>0.81615071583219034</v>
      </c>
      <c r="L52" s="54">
        <f>(Sheet4!L52/Sheet4!$I52)*1000</f>
        <v>44.865618517552903</v>
      </c>
      <c r="M52" s="54">
        <f>(Sheet4!M52/Sheet4!$I52)*1000</f>
        <v>40.72818780534805</v>
      </c>
      <c r="N52" s="12"/>
      <c r="O52" s="54">
        <f>(Sheet4!O52/Sheet4!$N52)*1000</f>
        <v>1.0610199336298169</v>
      </c>
      <c r="P52" s="54">
        <f>(Sheet4!P52/Sheet4!$N52)*1000</f>
        <v>0.72239655055647112</v>
      </c>
      <c r="Q52" s="54">
        <f>(Sheet4!Q52/Sheet4!$N52)*1000</f>
        <v>44.416100413120525</v>
      </c>
      <c r="R52" s="54">
        <f>(Sheet4!R52/Sheet4!$N52)*1000</f>
        <v>38.851389484615211</v>
      </c>
      <c r="S52" s="12"/>
      <c r="T52" s="54">
        <f>(Sheet4!T52/Sheet4!$S52)*1000</f>
        <v>1.608331833723232</v>
      </c>
      <c r="U52" s="54">
        <f>(Sheet4!U52/Sheet4!$S52)*1000</f>
        <v>0.52861256073420915</v>
      </c>
      <c r="V52" s="54">
        <f>(Sheet4!V52/Sheet4!$S52)*1000</f>
        <v>46.686611481014936</v>
      </c>
      <c r="W52" s="54">
        <f>(Sheet4!W52/Sheet4!$S52)*1000</f>
        <v>42.75013496490913</v>
      </c>
      <c r="X52" s="12"/>
      <c r="Y52" s="54">
        <f>(Sheet4!Y52/Sheet4!$X52)*1000</f>
        <v>1.5922138500179404</v>
      </c>
      <c r="Z52" s="54">
        <f>(Sheet4!Z52/Sheet4!$X52)*1000</f>
        <v>0.61670254754216003</v>
      </c>
      <c r="AA52" s="54">
        <f>(Sheet4!AA52/Sheet4!$X52)*1000</f>
        <v>45.165052027269468</v>
      </c>
      <c r="AB52" s="54">
        <f>(Sheet4!AB52/Sheet4!$X52)*1000</f>
        <v>40.825708647290995</v>
      </c>
      <c r="AC52" s="12"/>
      <c r="AD52" s="54">
        <f>(Sheet4!AD52/Sheet4!$AC52)*1000</f>
        <v>1.7938318923255192</v>
      </c>
      <c r="AE52" s="54">
        <f>(Sheet4!AE52/Sheet4!$AC52)*1000</f>
        <v>0.83563597468580086</v>
      </c>
      <c r="AF52" s="54">
        <f>(Sheet4!AF52/Sheet4!$AC52)*1000</f>
        <v>47.542116053124168</v>
      </c>
      <c r="AG52" s="54">
        <f>(Sheet4!AG52/Sheet4!$AC52)*1000</f>
        <v>40.244228540868171</v>
      </c>
      <c r="AH52" s="12"/>
      <c r="AI52" s="54">
        <f>(Sheet4!AI52/Sheet4!$AH52)*1000</f>
        <v>1.447435811788808</v>
      </c>
      <c r="AJ52" s="54">
        <f>(Sheet4!AJ52/Sheet4!$AH52)*1000</f>
        <v>0.55670608145723388</v>
      </c>
      <c r="AK52" s="54">
        <f>(Sheet4!AK52/Sheet4!$AH52)*1000</f>
        <v>48.244149019083885</v>
      </c>
      <c r="AL52" s="54">
        <f>(Sheet4!AL52/Sheet4!$AH52)*1000</f>
        <v>46.273409490725271</v>
      </c>
      <c r="AM52" s="12"/>
      <c r="AN52" s="54">
        <f>(Sheet4!AN52/Sheet4!$AM52)*1000</f>
        <v>1.4211169090707227</v>
      </c>
      <c r="AO52" s="54">
        <f>(Sheet4!AO52/Sheet4!$AM52)*1000</f>
        <v>0.58843122016209615</v>
      </c>
      <c r="AP52" s="54">
        <f>(Sheet4!AP52/Sheet4!$AM52)*1000</f>
        <v>50.605084933940269</v>
      </c>
      <c r="AQ52" s="54">
        <f>(Sheet4!AQ52/Sheet4!$AM52)*1000</f>
        <v>46.319529255023866</v>
      </c>
      <c r="AR52" s="12"/>
      <c r="AS52" s="54">
        <f>(Sheet4!AS52/Sheet4!$AR52)*1000</f>
        <v>1.2282021775692662</v>
      </c>
      <c r="AT52" s="54">
        <f>(Sheet4!AT52/Sheet4!$AR52)*1000</f>
        <v>0.54217933964769405</v>
      </c>
      <c r="AU52" s="54">
        <f>(Sheet4!AU52/Sheet4!$AR52)*1000</f>
        <v>49.471098521731435</v>
      </c>
      <c r="AV52" s="54">
        <f>(Sheet4!AV52/Sheet4!$AR52)*1000</f>
        <v>44.104629547667521</v>
      </c>
      <c r="AW52" s="12"/>
      <c r="AX52" s="54">
        <f>(Sheet4!AX52/Sheet4!$AW52)*1000</f>
        <v>1.1157262162520436</v>
      </c>
      <c r="AY52" s="54">
        <f>(Sheet4!AY52/Sheet4!$AW52)*1000</f>
        <v>0.37559100349078695</v>
      </c>
      <c r="AZ52" s="54">
        <f>(Sheet4!AZ52/Sheet4!$AW52)*1000</f>
        <v>43.833679466218904</v>
      </c>
      <c r="BA52" s="54">
        <f>(Sheet4!BA52/Sheet4!$AW52)*1000</f>
        <v>39.348681012770093</v>
      </c>
      <c r="BC52" s="54" t="e">
        <f>(Sheet4!BC52/Sheet4!$BB52)*1000</f>
        <v>#DIV/0!</v>
      </c>
      <c r="BD52" s="54" t="e">
        <f>(Sheet4!BD52/Sheet4!$BB52)*1000</f>
        <v>#REF!</v>
      </c>
      <c r="BE52" s="54" t="e">
        <f>(Sheet4!BE52/Sheet4!$BB52)*1000</f>
        <v>#REF!</v>
      </c>
      <c r="BF52" s="54" t="e">
        <f>(Sheet4!BF52/Sheet4!$BB52)*1000</f>
        <v>#REF!</v>
      </c>
      <c r="BH52" s="54" t="e">
        <f>(Sheet4!BH51/Sheet4!$BG51)*1000</f>
        <v>#REF!</v>
      </c>
      <c r="BI52" s="54" t="e">
        <f>(Sheet4!BI51/Sheet4!$BG51)*1000</f>
        <v>#REF!</v>
      </c>
      <c r="BJ52" s="54" t="e">
        <f>(Sheet4!BJ51/Sheet4!$BG51)*1000</f>
        <v>#REF!</v>
      </c>
      <c r="BK52" s="54" t="e">
        <f>(Sheet4!BK51/Sheet4!$BG51)*1000</f>
        <v>#REF!</v>
      </c>
      <c r="BM52" s="54" t="e">
        <f>(Sheet4!BM51/Sheet4!$BL51)*1000</f>
        <v>#REF!</v>
      </c>
      <c r="BN52" s="54" t="e">
        <f>(Sheet4!BN51/Sheet4!$BL51)*1000</f>
        <v>#REF!</v>
      </c>
      <c r="BO52" s="54" t="e">
        <f>(Sheet4!BO51/Sheet4!$BL51)*1000</f>
        <v>#REF!</v>
      </c>
      <c r="BP52" s="54" t="e">
        <f>(Sheet4!BP51/Sheet4!$BL51)*1000</f>
        <v>#REF!</v>
      </c>
      <c r="BR52" s="54" t="e">
        <f>(Sheet4!BR51/Sheet4!$BQ51)*1000</f>
        <v>#REF!</v>
      </c>
      <c r="BS52" s="54" t="e">
        <f>(Sheet4!BS51/Sheet4!$BQ51)*1000</f>
        <v>#REF!</v>
      </c>
      <c r="BT52" s="54" t="e">
        <f>(Sheet4!BT51/Sheet4!$BQ51)*1000</f>
        <v>#REF!</v>
      </c>
      <c r="BU52" s="54" t="e">
        <f>(Sheet4!BU51/Sheet4!$BQ51)*1000</f>
        <v>#REF!</v>
      </c>
    </row>
    <row r="53" spans="1:73" x14ac:dyDescent="0.3">
      <c r="A53" t="s">
        <v>212</v>
      </c>
      <c r="B53" t="str">
        <f>VLOOKUP(A53,classifications!A$3:C$336,3,FALSE)</f>
        <v>Predominantly Rural</v>
      </c>
      <c r="D53" s="12"/>
      <c r="E53" s="54">
        <f>(Sheet4!E53/Sheet4!$D53)*1000</f>
        <v>8.4101328409819907</v>
      </c>
      <c r="F53" s="54">
        <f>(Sheet4!F53/Sheet4!$D53)*1000</f>
        <v>3.0198244433665566</v>
      </c>
      <c r="G53" s="54">
        <f>(Sheet4!G53/Sheet4!$D53)*1000</f>
        <v>48.966531582982583</v>
      </c>
      <c r="H53" s="54">
        <f>(Sheet4!H53/Sheet4!$D53)*1000</f>
        <v>43.822659636056386</v>
      </c>
      <c r="I53" s="12"/>
      <c r="J53" s="54">
        <f>(Sheet4!J53/Sheet4!$I53)*1000</f>
        <v>5.7629116571838006</v>
      </c>
      <c r="K53" s="54">
        <f>(Sheet4!K53/Sheet4!$I53)*1000</f>
        <v>3.6133764267636397</v>
      </c>
      <c r="L53" s="54">
        <f>(Sheet4!L53/Sheet4!$I53)*1000</f>
        <v>54.015740145074368</v>
      </c>
      <c r="M53" s="54">
        <f>(Sheet4!M53/Sheet4!$I53)*1000</f>
        <v>46.353687146318634</v>
      </c>
      <c r="N53" s="12"/>
      <c r="O53" s="54">
        <f>(Sheet4!O53/Sheet4!$N53)*1000</f>
        <v>6.0691527068572713</v>
      </c>
      <c r="P53" s="54">
        <f>(Sheet4!P53/Sheet4!$N53)*1000</f>
        <v>3.5141190251447156</v>
      </c>
      <c r="Q53" s="54">
        <f>(Sheet4!Q53/Sheet4!$N53)*1000</f>
        <v>53.617798804365549</v>
      </c>
      <c r="R53" s="54">
        <f>(Sheet4!R53/Sheet4!$N53)*1000</f>
        <v>45.160409866827401</v>
      </c>
      <c r="S53" s="12"/>
      <c r="T53" s="54">
        <f>(Sheet4!T53/Sheet4!$S53)*1000</f>
        <v>6.4141334946200423</v>
      </c>
      <c r="U53" s="54">
        <f>(Sheet4!U53/Sheet4!$S53)*1000</f>
        <v>3.0427932468657364</v>
      </c>
      <c r="V53" s="54">
        <f>(Sheet4!V53/Sheet4!$S53)*1000</f>
        <v>55.154827774168737</v>
      </c>
      <c r="W53" s="54">
        <f>(Sheet4!W53/Sheet4!$S53)*1000</f>
        <v>48.315076573852139</v>
      </c>
      <c r="X53" s="12"/>
      <c r="Y53" s="54">
        <f>(Sheet4!Y53/Sheet4!$X53)*1000</f>
        <v>7.2791745129780745</v>
      </c>
      <c r="Z53" s="54">
        <f>(Sheet4!Z53/Sheet4!$X53)*1000</f>
        <v>3.1091582513829699</v>
      </c>
      <c r="AA53" s="54">
        <f>(Sheet4!AA53/Sheet4!$X53)*1000</f>
        <v>54.94436919327071</v>
      </c>
      <c r="AB53" s="54">
        <f>(Sheet4!AB53/Sheet4!$X53)*1000</f>
        <v>46.329027497880119</v>
      </c>
      <c r="AC53" s="12"/>
      <c r="AD53" s="54">
        <f>(Sheet4!AD53/Sheet4!$AC53)*1000</f>
        <v>6.3780349870451811</v>
      </c>
      <c r="AE53" s="54">
        <f>(Sheet4!AE53/Sheet4!$AC53)*1000</f>
        <v>4.307432127228247</v>
      </c>
      <c r="AF53" s="54">
        <f>(Sheet4!AF53/Sheet4!$AC53)*1000</f>
        <v>54.623442982535387</v>
      </c>
      <c r="AG53" s="54">
        <f>(Sheet4!AG53/Sheet4!$AC53)*1000</f>
        <v>46.066396608981286</v>
      </c>
      <c r="AH53" s="12"/>
      <c r="AI53" s="54">
        <f>(Sheet4!AI53/Sheet4!$AH53)*1000</f>
        <v>5.9172231546620004</v>
      </c>
      <c r="AJ53" s="54">
        <f>(Sheet4!AJ53/Sheet4!$AH53)*1000</f>
        <v>4.1602685426561443</v>
      </c>
      <c r="AK53" s="54">
        <f>(Sheet4!AK53/Sheet4!$AH53)*1000</f>
        <v>58.472306538585151</v>
      </c>
      <c r="AL53" s="54">
        <f>(Sheet4!AL53/Sheet4!$AH53)*1000</f>
        <v>53.012177266721423</v>
      </c>
      <c r="AM53" s="12"/>
      <c r="AN53" s="54">
        <f>(Sheet4!AN53/Sheet4!$AM53)*1000</f>
        <v>6.6253887435385712</v>
      </c>
      <c r="AO53" s="54">
        <f>(Sheet4!AO53/Sheet4!$AM53)*1000</f>
        <v>4.4991995938026701</v>
      </c>
      <c r="AP53" s="54">
        <f>(Sheet4!AP53/Sheet4!$AM53)*1000</f>
        <v>59.74485730203169</v>
      </c>
      <c r="AQ53" s="54">
        <f>(Sheet4!AQ53/Sheet4!$AM53)*1000</f>
        <v>52.558831618513004</v>
      </c>
      <c r="AR53" s="12"/>
      <c r="AS53" s="54">
        <f>(Sheet4!AS53/Sheet4!$AR53)*1000</f>
        <v>6.5997339319863642</v>
      </c>
      <c r="AT53" s="54">
        <f>(Sheet4!AT53/Sheet4!$AR53)*1000</f>
        <v>4.1677059948449315</v>
      </c>
      <c r="AU53" s="54">
        <f>(Sheet4!AU53/Sheet4!$AR53)*1000</f>
        <v>61.178320999972286</v>
      </c>
      <c r="AV53" s="54">
        <f>(Sheet4!AV53/Sheet4!$AR53)*1000</f>
        <v>50.539064881793742</v>
      </c>
      <c r="AW53" s="12"/>
      <c r="AX53" s="54">
        <f>(Sheet4!AX53/Sheet4!$AW53)*1000</f>
        <v>7.2935368043087969</v>
      </c>
      <c r="AY53" s="54">
        <f>(Sheet4!AY53/Sheet4!$AW53)*1000</f>
        <v>3.335645503509058</v>
      </c>
      <c r="AZ53" s="54">
        <f>(Sheet4!AZ53/Sheet4!$AW53)*1000</f>
        <v>53.271720798650776</v>
      </c>
      <c r="BA53" s="54">
        <f>(Sheet4!BA53/Sheet4!$AW53)*1000</f>
        <v>41.302839889015836</v>
      </c>
      <c r="BC53" s="54" t="e">
        <f>(Sheet4!BC53/Sheet4!$BB53)*1000</f>
        <v>#DIV/0!</v>
      </c>
      <c r="BD53" s="54" t="e">
        <f>(Sheet4!BD53/Sheet4!$BB53)*1000</f>
        <v>#REF!</v>
      </c>
      <c r="BE53" s="54" t="e">
        <f>(Sheet4!BE53/Sheet4!$BB53)*1000</f>
        <v>#REF!</v>
      </c>
      <c r="BF53" s="54" t="e">
        <f>(Sheet4!BF53/Sheet4!$BB53)*1000</f>
        <v>#REF!</v>
      </c>
      <c r="BH53" s="54" t="e">
        <f>(Sheet4!BH52/Sheet4!$BG52)*1000</f>
        <v>#REF!</v>
      </c>
      <c r="BI53" s="54" t="e">
        <f>(Sheet4!BI52/Sheet4!$BG52)*1000</f>
        <v>#REF!</v>
      </c>
      <c r="BJ53" s="54" t="e">
        <f>(Sheet4!BJ52/Sheet4!$BG52)*1000</f>
        <v>#REF!</v>
      </c>
      <c r="BK53" s="54" t="e">
        <f>(Sheet4!BK52/Sheet4!$BG52)*1000</f>
        <v>#REF!</v>
      </c>
      <c r="BM53" s="54" t="e">
        <f>(Sheet4!BM52/Sheet4!$BL52)*1000</f>
        <v>#REF!</v>
      </c>
      <c r="BN53" s="54" t="e">
        <f>(Sheet4!BN52/Sheet4!$BL52)*1000</f>
        <v>#REF!</v>
      </c>
      <c r="BO53" s="54" t="e">
        <f>(Sheet4!BO52/Sheet4!$BL52)*1000</f>
        <v>#REF!</v>
      </c>
      <c r="BP53" s="54" t="e">
        <f>(Sheet4!BP52/Sheet4!$BL52)*1000</f>
        <v>#REF!</v>
      </c>
      <c r="BR53" s="54" t="e">
        <f>(Sheet4!BR52/Sheet4!$BQ52)*1000</f>
        <v>#REF!</v>
      </c>
      <c r="BS53" s="54" t="e">
        <f>(Sheet4!BS52/Sheet4!$BQ52)*1000</f>
        <v>#REF!</v>
      </c>
      <c r="BT53" s="54" t="e">
        <f>(Sheet4!BT52/Sheet4!$BQ52)*1000</f>
        <v>#REF!</v>
      </c>
      <c r="BU53" s="54" t="e">
        <f>(Sheet4!BU52/Sheet4!$BQ52)*1000</f>
        <v>#REF!</v>
      </c>
    </row>
    <row r="54" spans="1:73" x14ac:dyDescent="0.3">
      <c r="A54" t="s">
        <v>215</v>
      </c>
      <c r="B54" t="str">
        <f>VLOOKUP(A54,classifications!A$3:C$336,3,FALSE)</f>
        <v>Predominantly Urban</v>
      </c>
      <c r="D54" s="12"/>
      <c r="E54" s="54">
        <f>(Sheet4!E54/Sheet4!$D54)*1000</f>
        <v>12.213942945332658</v>
      </c>
      <c r="F54" s="54">
        <f>(Sheet4!F54/Sheet4!$D54)*1000</f>
        <v>4.9253659360003859</v>
      </c>
      <c r="G54" s="54">
        <f>(Sheet4!G54/Sheet4!$D54)*1000</f>
        <v>63.535411994501914</v>
      </c>
      <c r="H54" s="54">
        <f>(Sheet4!H54/Sheet4!$D54)*1000</f>
        <v>60.870770937326682</v>
      </c>
      <c r="I54" s="12"/>
      <c r="J54" s="54">
        <f>(Sheet4!J54/Sheet4!$I54)*1000</f>
        <v>9.5444556631228838</v>
      </c>
      <c r="K54" s="54">
        <f>(Sheet4!K54/Sheet4!$I54)*1000</f>
        <v>5.2978559125734987</v>
      </c>
      <c r="L54" s="54">
        <f>(Sheet4!L54/Sheet4!$I54)*1000</f>
        <v>67.565480786363366</v>
      </c>
      <c r="M54" s="54">
        <f>(Sheet4!M54/Sheet4!$I54)*1000</f>
        <v>59.743422224861909</v>
      </c>
      <c r="N54" s="12"/>
      <c r="O54" s="54">
        <f>(Sheet4!O54/Sheet4!$N54)*1000</f>
        <v>8.4944674192466749</v>
      </c>
      <c r="P54" s="54">
        <f>(Sheet4!P54/Sheet4!$N54)*1000</f>
        <v>4.3354726371085874</v>
      </c>
      <c r="Q54" s="54">
        <f>(Sheet4!Q54/Sheet4!$N54)*1000</f>
        <v>62.661403704858436</v>
      </c>
      <c r="R54" s="54">
        <f>(Sheet4!R54/Sheet4!$N54)*1000</f>
        <v>59.514215291217873</v>
      </c>
      <c r="S54" s="12"/>
      <c r="T54" s="54">
        <f>(Sheet4!T54/Sheet4!$S54)*1000</f>
        <v>9.510397106891995</v>
      </c>
      <c r="U54" s="54">
        <f>(Sheet4!U54/Sheet4!$S54)*1000</f>
        <v>3.7322947817418921</v>
      </c>
      <c r="V54" s="54">
        <f>(Sheet4!V54/Sheet4!$S54)*1000</f>
        <v>68.027447434916667</v>
      </c>
      <c r="W54" s="54">
        <f>(Sheet4!W54/Sheet4!$S54)*1000</f>
        <v>60.939564642881976</v>
      </c>
      <c r="X54" s="12"/>
      <c r="Y54" s="54">
        <f>(Sheet4!Y54/Sheet4!$X54)*1000</f>
        <v>9.3168233742657005</v>
      </c>
      <c r="Z54" s="54">
        <f>(Sheet4!Z54/Sheet4!$X54)*1000</f>
        <v>4.2416665239457201</v>
      </c>
      <c r="AA54" s="54">
        <f>(Sheet4!AA54/Sheet4!$X54)*1000</f>
        <v>64.498450050523203</v>
      </c>
      <c r="AB54" s="54">
        <f>(Sheet4!AB54/Sheet4!$X54)*1000</f>
        <v>57.116922708044328</v>
      </c>
      <c r="AC54" s="12"/>
      <c r="AD54" s="54">
        <f>(Sheet4!AD54/Sheet4!$AC54)*1000</f>
        <v>8.9751829426422667</v>
      </c>
      <c r="AE54" s="54">
        <f>(Sheet4!AE54/Sheet4!$AC54)*1000</f>
        <v>4.1211424190147588</v>
      </c>
      <c r="AF54" s="54">
        <f>(Sheet4!AF54/Sheet4!$AC54)*1000</f>
        <v>64.275163774537987</v>
      </c>
      <c r="AG54" s="54">
        <f>(Sheet4!AG54/Sheet4!$AC54)*1000</f>
        <v>59.25763059680456</v>
      </c>
      <c r="AH54" s="12"/>
      <c r="AI54" s="54">
        <f>(Sheet4!AI54/Sheet4!$AH54)*1000</f>
        <v>8.1436023660241581</v>
      </c>
      <c r="AJ54" s="54">
        <f>(Sheet4!AJ54/Sheet4!$AH54)*1000</f>
        <v>3.2707456745774364</v>
      </c>
      <c r="AK54" s="54">
        <f>(Sheet4!AK54/Sheet4!$AH54)*1000</f>
        <v>78.91921258183794</v>
      </c>
      <c r="AL54" s="54">
        <f>(Sheet4!AL54/Sheet4!$AH54)*1000</f>
        <v>68.591417341604441</v>
      </c>
      <c r="AM54" s="12"/>
      <c r="AN54" s="54">
        <f>(Sheet4!AN54/Sheet4!$AM54)*1000</f>
        <v>9.8060150128940062</v>
      </c>
      <c r="AO54" s="54">
        <f>(Sheet4!AO54/Sheet4!$AM54)*1000</f>
        <v>5.5737148426164698</v>
      </c>
      <c r="AP54" s="54">
        <f>(Sheet4!AP54/Sheet4!$AM54)*1000</f>
        <v>78.119610387477209</v>
      </c>
      <c r="AQ54" s="54">
        <f>(Sheet4!AQ54/Sheet4!$AM54)*1000</f>
        <v>71.921727085078544</v>
      </c>
      <c r="AR54" s="12"/>
      <c r="AS54" s="54">
        <f>(Sheet4!AS54/Sheet4!$AR54)*1000</f>
        <v>10.18019811569483</v>
      </c>
      <c r="AT54" s="54">
        <f>(Sheet4!AT54/Sheet4!$AR54)*1000</f>
        <v>4.1484845386895959</v>
      </c>
      <c r="AU54" s="54">
        <f>(Sheet4!AU54/Sheet4!$AR54)*1000</f>
        <v>84.739926069808604</v>
      </c>
      <c r="AV54" s="54">
        <f>(Sheet4!AV54/Sheet4!$AR54)*1000</f>
        <v>74.688863659598283</v>
      </c>
      <c r="AW54" s="12"/>
      <c r="AX54" s="54">
        <f>(Sheet4!AX54/Sheet4!$AW54)*1000</f>
        <v>11.931046195652174</v>
      </c>
      <c r="AY54" s="54">
        <f>(Sheet4!AY54/Sheet4!$AW54)*1000</f>
        <v>3.0836022418478262</v>
      </c>
      <c r="AZ54" s="54">
        <f>(Sheet4!AZ54/Sheet4!$AW54)*1000</f>
        <v>72.010869565217391</v>
      </c>
      <c r="BA54" s="54">
        <f>(Sheet4!BA54/Sheet4!$AW54)*1000</f>
        <v>67.977241847826079</v>
      </c>
      <c r="BC54" s="54" t="e">
        <f>(Sheet4!BC54/Sheet4!$BB54)*1000</f>
        <v>#DIV/0!</v>
      </c>
      <c r="BD54" s="54" t="e">
        <f>(Sheet4!BD54/Sheet4!$BB54)*1000</f>
        <v>#REF!</v>
      </c>
      <c r="BE54" s="54" t="e">
        <f>(Sheet4!BE54/Sheet4!$BB54)*1000</f>
        <v>#REF!</v>
      </c>
      <c r="BF54" s="54" t="e">
        <f>(Sheet4!BF54/Sheet4!$BB54)*1000</f>
        <v>#REF!</v>
      </c>
      <c r="BH54" s="54" t="e">
        <f>(Sheet4!BH53/Sheet4!$BG53)*1000</f>
        <v>#REF!</v>
      </c>
      <c r="BI54" s="54" t="e">
        <f>(Sheet4!BI53/Sheet4!$BG53)*1000</f>
        <v>#REF!</v>
      </c>
      <c r="BJ54" s="54" t="e">
        <f>(Sheet4!BJ53/Sheet4!$BG53)*1000</f>
        <v>#REF!</v>
      </c>
      <c r="BK54" s="54" t="e">
        <f>(Sheet4!BK53/Sheet4!$BG53)*1000</f>
        <v>#REF!</v>
      </c>
      <c r="BM54" s="54" t="e">
        <f>(Sheet4!BM53/Sheet4!$BL53)*1000</f>
        <v>#REF!</v>
      </c>
      <c r="BN54" s="54" t="e">
        <f>(Sheet4!BN53/Sheet4!$BL53)*1000</f>
        <v>#REF!</v>
      </c>
      <c r="BO54" s="54" t="e">
        <f>(Sheet4!BO53/Sheet4!$BL53)*1000</f>
        <v>#REF!</v>
      </c>
      <c r="BP54" s="54" t="e">
        <f>(Sheet4!BP53/Sheet4!$BL53)*1000</f>
        <v>#REF!</v>
      </c>
      <c r="BR54" s="54" t="e">
        <f>(Sheet4!BR53/Sheet4!$BQ53)*1000</f>
        <v>#REF!</v>
      </c>
      <c r="BS54" s="54" t="e">
        <f>(Sheet4!BS53/Sheet4!$BQ53)*1000</f>
        <v>#REF!</v>
      </c>
      <c r="BT54" s="54" t="e">
        <f>(Sheet4!BT53/Sheet4!$BQ53)*1000</f>
        <v>#REF!</v>
      </c>
      <c r="BU54" s="54" t="e">
        <f>(Sheet4!BU53/Sheet4!$BQ53)*1000</f>
        <v>#REF!</v>
      </c>
    </row>
    <row r="55" spans="1:73" x14ac:dyDescent="0.3">
      <c r="A55" t="s">
        <v>217</v>
      </c>
      <c r="B55" t="str">
        <f>VLOOKUP(A55,classifications!A$3:C$336,3,FALSE)</f>
        <v>Predominantly Urban</v>
      </c>
      <c r="D55" s="12"/>
      <c r="E55" s="54">
        <f>(Sheet4!E55/Sheet4!$D55)*1000</f>
        <v>4.9735594186039611</v>
      </c>
      <c r="F55" s="54">
        <f>(Sheet4!F55/Sheet4!$D55)*1000</f>
        <v>4.3385106622905676</v>
      </c>
      <c r="G55" s="54">
        <f>(Sheet4!G55/Sheet4!$D55)*1000</f>
        <v>45.753185630093</v>
      </c>
      <c r="H55" s="54">
        <f>(Sheet4!H55/Sheet4!$D55)*1000</f>
        <v>44.423737766408884</v>
      </c>
      <c r="I55" s="12"/>
      <c r="J55" s="54">
        <f>(Sheet4!J55/Sheet4!$I55)*1000</f>
        <v>5.0242355900082067</v>
      </c>
      <c r="K55" s="54">
        <f>(Sheet4!K55/Sheet4!$I55)*1000</f>
        <v>3.2117322690534245</v>
      </c>
      <c r="L55" s="54">
        <f>(Sheet4!L55/Sheet4!$I55)*1000</f>
        <v>45.466084933787542</v>
      </c>
      <c r="M55" s="54">
        <f>(Sheet4!M55/Sheet4!$I55)*1000</f>
        <v>45.914782824317065</v>
      </c>
      <c r="N55" s="12"/>
      <c r="O55" s="54">
        <f>(Sheet4!O55/Sheet4!$N55)*1000</f>
        <v>4.1512292218353481</v>
      </c>
      <c r="P55" s="54">
        <f>(Sheet4!P55/Sheet4!$N55)*1000</f>
        <v>2.9416772844971848</v>
      </c>
      <c r="Q55" s="54">
        <f>(Sheet4!Q55/Sheet4!$N55)*1000</f>
        <v>45.916000728079808</v>
      </c>
      <c r="R55" s="54">
        <f>(Sheet4!R55/Sheet4!$N55)*1000</f>
        <v>44.2191050489986</v>
      </c>
      <c r="S55" s="12"/>
      <c r="T55" s="54">
        <f>(Sheet4!T55/Sheet4!$S55)*1000</f>
        <v>4.8079724925694975</v>
      </c>
      <c r="U55" s="54">
        <f>(Sheet4!U55/Sheet4!$S55)*1000</f>
        <v>2.6167026050469144</v>
      </c>
      <c r="V55" s="54">
        <f>(Sheet4!V55/Sheet4!$S55)*1000</f>
        <v>47.887406025992185</v>
      </c>
      <c r="W55" s="54">
        <f>(Sheet4!W55/Sheet4!$S55)*1000</f>
        <v>47.22303164520077</v>
      </c>
      <c r="X55" s="12"/>
      <c r="Y55" s="54">
        <f>(Sheet4!Y55/Sheet4!$X55)*1000</f>
        <v>6.125556539813223</v>
      </c>
      <c r="Z55" s="54">
        <f>(Sheet4!Z55/Sheet4!$X55)*1000</f>
        <v>2.4432749147459165</v>
      </c>
      <c r="AA55" s="54">
        <f>(Sheet4!AA55/Sheet4!$X55)*1000</f>
        <v>48.176517927963914</v>
      </c>
      <c r="AB55" s="54">
        <f>(Sheet4!AB55/Sheet4!$X55)*1000</f>
        <v>47.96229714159994</v>
      </c>
      <c r="AC55" s="12"/>
      <c r="AD55" s="54">
        <f>(Sheet4!AD55/Sheet4!$AC55)*1000</f>
        <v>5.8095145151753478</v>
      </c>
      <c r="AE55" s="54">
        <f>(Sheet4!AE55/Sheet4!$AC55)*1000</f>
        <v>3.5017824646807925</v>
      </c>
      <c r="AF55" s="54">
        <f>(Sheet4!AF55/Sheet4!$AC55)*1000</f>
        <v>49.863086046257969</v>
      </c>
      <c r="AG55" s="54">
        <f>(Sheet4!AG55/Sheet4!$AC55)*1000</f>
        <v>47.205175749295336</v>
      </c>
      <c r="AH55" s="12"/>
      <c r="AI55" s="54">
        <f>(Sheet4!AI55/Sheet4!$AH55)*1000</f>
        <v>5.0228725155226623</v>
      </c>
      <c r="AJ55" s="54">
        <f>(Sheet4!AJ55/Sheet4!$AH55)*1000</f>
        <v>3.6493864717300251</v>
      </c>
      <c r="AK55" s="54">
        <f>(Sheet4!AK55/Sheet4!$AH55)*1000</f>
        <v>60.13825669432557</v>
      </c>
      <c r="AL55" s="54">
        <f>(Sheet4!AL55/Sheet4!$AH55)*1000</f>
        <v>53.077857361771684</v>
      </c>
      <c r="AM55" s="12"/>
      <c r="AN55" s="54">
        <f>(Sheet4!AN55/Sheet4!$AM55)*1000</f>
        <v>5.6528442107759815</v>
      </c>
      <c r="AO55" s="54">
        <f>(Sheet4!AO55/Sheet4!$AM55)*1000</f>
        <v>4.3935192767070061</v>
      </c>
      <c r="AP55" s="54">
        <f>(Sheet4!AP55/Sheet4!$AM55)*1000</f>
        <v>54.862518988699961</v>
      </c>
      <c r="AQ55" s="54">
        <f>(Sheet4!AQ55/Sheet4!$AM55)*1000</f>
        <v>52.919883215965754</v>
      </c>
      <c r="AR55" s="12"/>
      <c r="AS55" s="54">
        <f>(Sheet4!AS55/Sheet4!$AR55)*1000</f>
        <v>5.146086059600421</v>
      </c>
      <c r="AT55" s="54">
        <f>(Sheet4!AT55/Sheet4!$AR55)*1000</f>
        <v>3.5035988967867797</v>
      </c>
      <c r="AU55" s="54">
        <f>(Sheet4!AU55/Sheet4!$AR55)*1000</f>
        <v>60.312352848846331</v>
      </c>
      <c r="AV55" s="54">
        <f>(Sheet4!AV55/Sheet4!$AR55)*1000</f>
        <v>56.56770634796063</v>
      </c>
      <c r="AW55" s="12"/>
      <c r="AX55" s="54">
        <f>(Sheet4!AX55/Sheet4!$AW55)*1000</f>
        <v>5.0626848381221841</v>
      </c>
      <c r="AY55" s="54">
        <f>(Sheet4!AY55/Sheet4!$AW55)*1000</f>
        <v>2.8850063213941599</v>
      </c>
      <c r="AZ55" s="54">
        <f>(Sheet4!AZ55/Sheet4!$AW55)*1000</f>
        <v>53.667800990258925</v>
      </c>
      <c r="BA55" s="54">
        <f>(Sheet4!BA55/Sheet4!$AW55)*1000</f>
        <v>49.440542693080999</v>
      </c>
      <c r="BC55" s="54" t="e">
        <f>(Sheet4!BC55/Sheet4!$BB55)*1000</f>
        <v>#DIV/0!</v>
      </c>
      <c r="BD55" s="54" t="e">
        <f>(Sheet4!BD55/Sheet4!$BB55)*1000</f>
        <v>#REF!</v>
      </c>
      <c r="BE55" s="54" t="e">
        <f>(Sheet4!BE55/Sheet4!$BB55)*1000</f>
        <v>#REF!</v>
      </c>
      <c r="BF55" s="54" t="e">
        <f>(Sheet4!BF55/Sheet4!$BB55)*1000</f>
        <v>#REF!</v>
      </c>
      <c r="BH55" s="54" t="e">
        <f>(Sheet4!BH54/Sheet4!$BG54)*1000</f>
        <v>#REF!</v>
      </c>
      <c r="BI55" s="54" t="e">
        <f>(Sheet4!BI54/Sheet4!$BG54)*1000</f>
        <v>#REF!</v>
      </c>
      <c r="BJ55" s="54" t="e">
        <f>(Sheet4!BJ54/Sheet4!$BG54)*1000</f>
        <v>#REF!</v>
      </c>
      <c r="BK55" s="54" t="e">
        <f>(Sheet4!BK54/Sheet4!$BG54)*1000</f>
        <v>#REF!</v>
      </c>
      <c r="BM55" s="54" t="e">
        <f>(Sheet4!BM54/Sheet4!$BL54)*1000</f>
        <v>#REF!</v>
      </c>
      <c r="BN55" s="54" t="e">
        <f>(Sheet4!BN54/Sheet4!$BL54)*1000</f>
        <v>#REF!</v>
      </c>
      <c r="BO55" s="54" t="e">
        <f>(Sheet4!BO54/Sheet4!$BL54)*1000</f>
        <v>#REF!</v>
      </c>
      <c r="BP55" s="54" t="e">
        <f>(Sheet4!BP54/Sheet4!$BL54)*1000</f>
        <v>#REF!</v>
      </c>
      <c r="BR55" s="54" t="e">
        <f>(Sheet4!BR54/Sheet4!$BQ54)*1000</f>
        <v>#REF!</v>
      </c>
      <c r="BS55" s="54" t="e">
        <f>(Sheet4!BS54/Sheet4!$BQ54)*1000</f>
        <v>#REF!</v>
      </c>
      <c r="BT55" s="54" t="e">
        <f>(Sheet4!BT54/Sheet4!$BQ54)*1000</f>
        <v>#REF!</v>
      </c>
      <c r="BU55" s="54" t="e">
        <f>(Sheet4!BU54/Sheet4!$BQ54)*1000</f>
        <v>#REF!</v>
      </c>
    </row>
    <row r="56" spans="1:73" x14ac:dyDescent="0.3">
      <c r="A56" t="s">
        <v>219</v>
      </c>
      <c r="B56" t="str">
        <f>VLOOKUP(A56,classifications!A$3:C$336,3,FALSE)</f>
        <v>Predominantly Urban</v>
      </c>
      <c r="D56" s="12"/>
      <c r="E56" s="54">
        <f>(Sheet4!E56/Sheet4!$D56)*1000</f>
        <v>10.160404686756886</v>
      </c>
      <c r="F56" s="54">
        <f>(Sheet4!F56/Sheet4!$D56)*1000</f>
        <v>5.2920575900384801</v>
      </c>
      <c r="G56" s="54">
        <f>(Sheet4!G56/Sheet4!$D56)*1000</f>
        <v>60.313891651173854</v>
      </c>
      <c r="H56" s="54">
        <f>(Sheet4!H56/Sheet4!$D56)*1000</f>
        <v>62.622681482122012</v>
      </c>
      <c r="I56" s="12"/>
      <c r="J56" s="54">
        <f>(Sheet4!J56/Sheet4!$I56)*1000</f>
        <v>8.900722052766719</v>
      </c>
      <c r="K56" s="54">
        <f>(Sheet4!K56/Sheet4!$I56)*1000</f>
        <v>7.8926054214272181</v>
      </c>
      <c r="L56" s="54">
        <f>(Sheet4!L56/Sheet4!$I56)*1000</f>
        <v>62.727257061124611</v>
      </c>
      <c r="M56" s="54">
        <f>(Sheet4!M56/Sheet4!$I56)*1000</f>
        <v>63.787071981250747</v>
      </c>
      <c r="N56" s="12"/>
      <c r="O56" s="54">
        <f>(Sheet4!O56/Sheet4!$N56)*1000</f>
        <v>7.0473624209762669</v>
      </c>
      <c r="P56" s="54">
        <f>(Sheet4!P56/Sheet4!$N56)*1000</f>
        <v>7.7641897260510593</v>
      </c>
      <c r="Q56" s="54">
        <f>(Sheet4!Q56/Sheet4!$N56)*1000</f>
        <v>60.42076899160535</v>
      </c>
      <c r="R56" s="54">
        <f>(Sheet4!R56/Sheet4!$N56)*1000</f>
        <v>65.041282343593465</v>
      </c>
      <c r="S56" s="12"/>
      <c r="T56" s="54">
        <f>(Sheet4!T56/Sheet4!$S56)*1000</f>
        <v>8.5840228907277094</v>
      </c>
      <c r="U56" s="54">
        <f>(Sheet4!U56/Sheet4!$S56)*1000</f>
        <v>8.6957268923087501</v>
      </c>
      <c r="V56" s="54">
        <f>(Sheet4!V56/Sheet4!$S56)*1000</f>
        <v>65.879583086295639</v>
      </c>
      <c r="W56" s="54">
        <f>(Sheet4!W56/Sheet4!$S56)*1000</f>
        <v>64.212615678086252</v>
      </c>
      <c r="X56" s="12"/>
      <c r="Y56" s="54">
        <f>(Sheet4!Y56/Sheet4!$X56)*1000</f>
        <v>8.6369562234115538</v>
      </c>
      <c r="Z56" s="54">
        <f>(Sheet4!Z56/Sheet4!$X56)*1000</f>
        <v>7.7106491011390146</v>
      </c>
      <c r="AA56" s="54">
        <f>(Sheet4!AA56/Sheet4!$X56)*1000</f>
        <v>64.052422121586389</v>
      </c>
      <c r="AB56" s="54">
        <f>(Sheet4!AB56/Sheet4!$X56)*1000</f>
        <v>64.952998490462477</v>
      </c>
      <c r="AC56" s="12"/>
      <c r="AD56" s="54">
        <f>(Sheet4!AD56/Sheet4!$AC56)*1000</f>
        <v>8.770058950493528</v>
      </c>
      <c r="AE56" s="54">
        <f>(Sheet4!AE56/Sheet4!$AC56)*1000</f>
        <v>8.3179061057696408</v>
      </c>
      <c r="AF56" s="54">
        <f>(Sheet4!AF56/Sheet4!$AC56)*1000</f>
        <v>65.920472286443101</v>
      </c>
      <c r="AG56" s="54">
        <f>(Sheet4!AG56/Sheet4!$AC56)*1000</f>
        <v>62.345905457399525</v>
      </c>
      <c r="AH56" s="12"/>
      <c r="AI56" s="54">
        <f>(Sheet4!AI56/Sheet4!$AH56)*1000</f>
        <v>7.7180520456252992</v>
      </c>
      <c r="AJ56" s="54">
        <f>(Sheet4!AJ56/Sheet4!$AH56)*1000</f>
        <v>7.7436650502014892</v>
      </c>
      <c r="AK56" s="54">
        <f>(Sheet4!AK56/Sheet4!$AH56)*1000</f>
        <v>74.636295335018104</v>
      </c>
      <c r="AL56" s="54">
        <f>(Sheet4!AL56/Sheet4!$AH56)*1000</f>
        <v>76.215763950549828</v>
      </c>
      <c r="AM56" s="12"/>
      <c r="AN56" s="54">
        <f>(Sheet4!AN56/Sheet4!$AM56)*1000</f>
        <v>9.3603211205055938</v>
      </c>
      <c r="AO56" s="54">
        <f>(Sheet4!AO56/Sheet4!$AM56)*1000</f>
        <v>8.0877957126996325</v>
      </c>
      <c r="AP56" s="54">
        <f>(Sheet4!AP56/Sheet4!$AM56)*1000</f>
        <v>73.550260483388854</v>
      </c>
      <c r="AQ56" s="54">
        <f>(Sheet4!AQ56/Sheet4!$AM56)*1000</f>
        <v>75.736612861901108</v>
      </c>
      <c r="AR56" s="12"/>
      <c r="AS56" s="54">
        <f>(Sheet4!AS56/Sheet4!$AR56)*1000</f>
        <v>8.9075370144274597</v>
      </c>
      <c r="AT56" s="54">
        <f>(Sheet4!AT56/Sheet4!$AR56)*1000</f>
        <v>12.131790277371762</v>
      </c>
      <c r="AU56" s="54">
        <f>(Sheet4!AU56/Sheet4!$AR56)*1000</f>
        <v>74.192217082523683</v>
      </c>
      <c r="AV56" s="54">
        <f>(Sheet4!AV56/Sheet4!$AR56)*1000</f>
        <v>78.327859267793585</v>
      </c>
      <c r="AW56" s="12"/>
      <c r="AX56" s="54">
        <f>(Sheet4!AX56/Sheet4!$AW56)*1000</f>
        <v>9.2034849150745845</v>
      </c>
      <c r="AY56" s="54">
        <f>(Sheet4!AY56/Sheet4!$AW56)*1000</f>
        <v>6.7044112958127595</v>
      </c>
      <c r="AZ56" s="54">
        <f>(Sheet4!AZ56/Sheet4!$AW56)*1000</f>
        <v>66.854528062873243</v>
      </c>
      <c r="BA56" s="54">
        <f>(Sheet4!BA56/Sheet4!$AW56)*1000</f>
        <v>70.577286006049476</v>
      </c>
      <c r="BC56" s="54" t="e">
        <f>(Sheet4!BC56/Sheet4!$BB56)*1000</f>
        <v>#DIV/0!</v>
      </c>
      <c r="BD56" s="54" t="e">
        <f>(Sheet4!BD56/Sheet4!$BB56)*1000</f>
        <v>#REF!</v>
      </c>
      <c r="BE56" s="54" t="e">
        <f>(Sheet4!BE56/Sheet4!$BB56)*1000</f>
        <v>#REF!</v>
      </c>
      <c r="BF56" s="54" t="e">
        <f>(Sheet4!BF56/Sheet4!$BB56)*1000</f>
        <v>#REF!</v>
      </c>
      <c r="BH56" s="54" t="e">
        <f>(Sheet4!BH55/Sheet4!$BG55)*1000</f>
        <v>#REF!</v>
      </c>
      <c r="BI56" s="54" t="e">
        <f>(Sheet4!BI55/Sheet4!$BG55)*1000</f>
        <v>#REF!</v>
      </c>
      <c r="BJ56" s="54" t="e">
        <f>(Sheet4!BJ55/Sheet4!$BG55)*1000</f>
        <v>#REF!</v>
      </c>
      <c r="BK56" s="54" t="e">
        <f>(Sheet4!BK55/Sheet4!$BG55)*1000</f>
        <v>#REF!</v>
      </c>
      <c r="BM56" s="54" t="e">
        <f>(Sheet4!BM55/Sheet4!$BL55)*1000</f>
        <v>#REF!</v>
      </c>
      <c r="BN56" s="54" t="e">
        <f>(Sheet4!BN55/Sheet4!$BL55)*1000</f>
        <v>#REF!</v>
      </c>
      <c r="BO56" s="54" t="e">
        <f>(Sheet4!BO55/Sheet4!$BL55)*1000</f>
        <v>#REF!</v>
      </c>
      <c r="BP56" s="54" t="e">
        <f>(Sheet4!BP55/Sheet4!$BL55)*1000</f>
        <v>#REF!</v>
      </c>
      <c r="BR56" s="54" t="e">
        <f>(Sheet4!BR55/Sheet4!$BQ55)*1000</f>
        <v>#REF!</v>
      </c>
      <c r="BS56" s="54" t="e">
        <f>(Sheet4!BS55/Sheet4!$BQ55)*1000</f>
        <v>#REF!</v>
      </c>
      <c r="BT56" s="54" t="e">
        <f>(Sheet4!BT55/Sheet4!$BQ55)*1000</f>
        <v>#REF!</v>
      </c>
      <c r="BU56" s="54" t="e">
        <f>(Sheet4!BU55/Sheet4!$BQ55)*1000</f>
        <v>#REF!</v>
      </c>
    </row>
    <row r="57" spans="1:73" x14ac:dyDescent="0.3">
      <c r="A57" t="s">
        <v>221</v>
      </c>
      <c r="B57" t="str">
        <f>VLOOKUP(A57,classifications!A$3:C$336,3,FALSE)</f>
        <v>Urban with Significant Rural</v>
      </c>
      <c r="D57" s="12"/>
      <c r="E57" s="54">
        <f>(Sheet4!E57/Sheet4!$D57)*1000</f>
        <v>5.771447853105756</v>
      </c>
      <c r="F57" s="54">
        <f>(Sheet4!F57/Sheet4!$D57)*1000</f>
        <v>2.7486432528189408</v>
      </c>
      <c r="G57" s="54">
        <f>(Sheet4!G57/Sheet4!$D57)*1000</f>
        <v>45.426426341984644</v>
      </c>
      <c r="H57" s="54">
        <f>(Sheet4!H57/Sheet4!$D57)*1000</f>
        <v>47.647836234288448</v>
      </c>
      <c r="I57" s="12"/>
      <c r="J57" s="54">
        <f>(Sheet4!J57/Sheet4!$I57)*1000</f>
        <v>5.5549336766105109</v>
      </c>
      <c r="K57" s="54">
        <f>(Sheet4!K57/Sheet4!$I57)*1000</f>
        <v>4.7014048245368558</v>
      </c>
      <c r="L57" s="54">
        <f>(Sheet4!L57/Sheet4!$I57)*1000</f>
        <v>48.616163877539599</v>
      </c>
      <c r="M57" s="54">
        <f>(Sheet4!M57/Sheet4!$I57)*1000</f>
        <v>50.456148206190186</v>
      </c>
      <c r="N57" s="12"/>
      <c r="O57" s="54">
        <f>(Sheet4!O57/Sheet4!$N57)*1000</f>
        <v>5.6736799655129255</v>
      </c>
      <c r="P57" s="54">
        <f>(Sheet4!P57/Sheet4!$N57)*1000</f>
        <v>4.2691660524815394</v>
      </c>
      <c r="Q57" s="54">
        <f>(Sheet4!Q57/Sheet4!$N57)*1000</f>
        <v>47.43363324108968</v>
      </c>
      <c r="R57" s="54">
        <f>(Sheet4!R57/Sheet4!$N57)*1000</f>
        <v>48.441823921235972</v>
      </c>
      <c r="S57" s="12"/>
      <c r="T57" s="54">
        <f>(Sheet4!T57/Sheet4!$S57)*1000</f>
        <v>7.0509272073069473</v>
      </c>
      <c r="U57" s="54">
        <f>(Sheet4!U57/Sheet4!$S57)*1000</f>
        <v>4.1862717962911713</v>
      </c>
      <c r="V57" s="54">
        <f>(Sheet4!V57/Sheet4!$S57)*1000</f>
        <v>51.120952117354001</v>
      </c>
      <c r="W57" s="54">
        <f>(Sheet4!W57/Sheet4!$S57)*1000</f>
        <v>51.155549404926653</v>
      </c>
      <c r="X57" s="12"/>
      <c r="Y57" s="54">
        <f>(Sheet4!Y57/Sheet4!$X57)*1000</f>
        <v>7.7359605369828373</v>
      </c>
      <c r="Z57" s="54">
        <f>(Sheet4!Z57/Sheet4!$X57)*1000</f>
        <v>4.8023413990683865</v>
      </c>
      <c r="AA57" s="54">
        <f>(Sheet4!AA57/Sheet4!$X57)*1000</f>
        <v>49.967709578575651</v>
      </c>
      <c r="AB57" s="54">
        <f>(Sheet4!AB57/Sheet4!$X57)*1000</f>
        <v>51.650933674100337</v>
      </c>
      <c r="AC57" s="12"/>
      <c r="AD57" s="54">
        <f>(Sheet4!AD57/Sheet4!$AC57)*1000</f>
        <v>8.5654857298734957</v>
      </c>
      <c r="AE57" s="54">
        <f>(Sheet4!AE57/Sheet4!$AC57)*1000</f>
        <v>4.7260203907661884</v>
      </c>
      <c r="AF57" s="54">
        <f>(Sheet4!AF57/Sheet4!$AC57)*1000</f>
        <v>48.201316193269001</v>
      </c>
      <c r="AG57" s="54">
        <f>(Sheet4!AG57/Sheet4!$AC57)*1000</f>
        <v>50.192655232379714</v>
      </c>
      <c r="AH57" s="12"/>
      <c r="AI57" s="54">
        <f>(Sheet4!AI57/Sheet4!$AH57)*1000</f>
        <v>7.1408246500724921</v>
      </c>
      <c r="AJ57" s="54">
        <f>(Sheet4!AJ57/Sheet4!$AH57)*1000</f>
        <v>6.3413774881099174</v>
      </c>
      <c r="AK57" s="54">
        <f>(Sheet4!AK57/Sheet4!$AH57)*1000</f>
        <v>58.813566211839948</v>
      </c>
      <c r="AL57" s="54">
        <f>(Sheet4!AL57/Sheet4!$AH57)*1000</f>
        <v>56.889473042370703</v>
      </c>
      <c r="AM57" s="12"/>
      <c r="AN57" s="54">
        <f>(Sheet4!AN57/Sheet4!$AM57)*1000</f>
        <v>8.6081482425030682</v>
      </c>
      <c r="AO57" s="54">
        <f>(Sheet4!AO57/Sheet4!$AM57)*1000</f>
        <v>6.7779111161764805</v>
      </c>
      <c r="AP57" s="54">
        <f>(Sheet4!AP57/Sheet4!$AM57)*1000</f>
        <v>60.116250226265578</v>
      </c>
      <c r="AQ57" s="54">
        <f>(Sheet4!AQ57/Sheet4!$AM57)*1000</f>
        <v>54.980859608074496</v>
      </c>
      <c r="AR57" s="12"/>
      <c r="AS57" s="54">
        <f>(Sheet4!AS57/Sheet4!$AR57)*1000</f>
        <v>7.2888912513371826</v>
      </c>
      <c r="AT57" s="54">
        <f>(Sheet4!AT57/Sheet4!$AR57)*1000</f>
        <v>8.1659501803950754</v>
      </c>
      <c r="AU57" s="54">
        <f>(Sheet4!AU57/Sheet4!$AR57)*1000</f>
        <v>60.982173112828313</v>
      </c>
      <c r="AV57" s="54">
        <f>(Sheet4!AV57/Sheet4!$AR57)*1000</f>
        <v>54.357720444110747</v>
      </c>
      <c r="AW57" s="12"/>
      <c r="AX57" s="54">
        <f>(Sheet4!AX57/Sheet4!$AW57)*1000</f>
        <v>6.6119621195158249</v>
      </c>
      <c r="AY57" s="54">
        <f>(Sheet4!AY57/Sheet4!$AW57)*1000</f>
        <v>8.8708296563623676</v>
      </c>
      <c r="AZ57" s="54">
        <f>(Sheet4!AZ57/Sheet4!$AW57)*1000</f>
        <v>54.726499216311268</v>
      </c>
      <c r="BA57" s="54">
        <f>(Sheet4!BA57/Sheet4!$AW57)*1000</f>
        <v>45.849083940307942</v>
      </c>
      <c r="BC57" s="54" t="e">
        <f>(Sheet4!BC57/Sheet4!$BB57)*1000</f>
        <v>#DIV/0!</v>
      </c>
      <c r="BD57" s="54" t="e">
        <f>(Sheet4!BD57/Sheet4!$BB57)*1000</f>
        <v>#REF!</v>
      </c>
      <c r="BE57" s="54" t="e">
        <f>(Sheet4!BE57/Sheet4!$BB57)*1000</f>
        <v>#REF!</v>
      </c>
      <c r="BF57" s="54" t="e">
        <f>(Sheet4!BF57/Sheet4!$BB57)*1000</f>
        <v>#REF!</v>
      </c>
      <c r="BH57" s="54" t="e">
        <f>(Sheet4!BH56/Sheet4!$BG56)*1000</f>
        <v>#REF!</v>
      </c>
      <c r="BI57" s="54" t="e">
        <f>(Sheet4!BI56/Sheet4!$BG56)*1000</f>
        <v>#REF!</v>
      </c>
      <c r="BJ57" s="54" t="e">
        <f>(Sheet4!BJ56/Sheet4!$BG56)*1000</f>
        <v>#REF!</v>
      </c>
      <c r="BK57" s="54" t="e">
        <f>(Sheet4!BK56/Sheet4!$BG56)*1000</f>
        <v>#REF!</v>
      </c>
      <c r="BM57" s="54" t="e">
        <f>(Sheet4!BM56/Sheet4!$BL56)*1000</f>
        <v>#REF!</v>
      </c>
      <c r="BN57" s="54" t="e">
        <f>(Sheet4!BN56/Sheet4!$BL56)*1000</f>
        <v>#REF!</v>
      </c>
      <c r="BO57" s="54" t="e">
        <f>(Sheet4!BO56/Sheet4!$BL56)*1000</f>
        <v>#REF!</v>
      </c>
      <c r="BP57" s="54" t="e">
        <f>(Sheet4!BP56/Sheet4!$BL56)*1000</f>
        <v>#REF!</v>
      </c>
      <c r="BR57" s="54" t="e">
        <f>(Sheet4!BR56/Sheet4!$BQ56)*1000</f>
        <v>#REF!</v>
      </c>
      <c r="BS57" s="54" t="e">
        <f>(Sheet4!BS56/Sheet4!$BQ56)*1000</f>
        <v>#REF!</v>
      </c>
      <c r="BT57" s="54" t="e">
        <f>(Sheet4!BT56/Sheet4!$BQ56)*1000</f>
        <v>#REF!</v>
      </c>
      <c r="BU57" s="54" t="e">
        <f>(Sheet4!BU56/Sheet4!$BQ56)*1000</f>
        <v>#REF!</v>
      </c>
    </row>
    <row r="58" spans="1:73" x14ac:dyDescent="0.3">
      <c r="A58" t="s">
        <v>223</v>
      </c>
      <c r="B58" t="str">
        <f>VLOOKUP(A58,classifications!A$3:C$336,3,FALSE)</f>
        <v>Urban with Significant Rural</v>
      </c>
      <c r="D58" s="12"/>
      <c r="E58" s="54">
        <f>(Sheet4!E58/Sheet4!$D58)*1000</f>
        <v>3.8787708773898406</v>
      </c>
      <c r="F58" s="54">
        <f>(Sheet4!F58/Sheet4!$D58)*1000</f>
        <v>3.2341072892840188</v>
      </c>
      <c r="G58" s="54">
        <f>(Sheet4!G58/Sheet4!$D58)*1000</f>
        <v>36.6918777782573</v>
      </c>
      <c r="H58" s="54">
        <f>(Sheet4!H58/Sheet4!$D58)*1000</f>
        <v>34.310129040611109</v>
      </c>
      <c r="I58" s="12"/>
      <c r="J58" s="54">
        <f>(Sheet4!J58/Sheet4!$I58)*1000</f>
        <v>3.1983200092378006</v>
      </c>
      <c r="K58" s="54">
        <f>(Sheet4!K58/Sheet4!$I58)*1000</f>
        <v>2.6451261201504899</v>
      </c>
      <c r="L58" s="54">
        <f>(Sheet4!L58/Sheet4!$I58)*1000</f>
        <v>38.95451725776956</v>
      </c>
      <c r="M58" s="54">
        <f>(Sheet4!M58/Sheet4!$I58)*1000</f>
        <v>36.521538308676817</v>
      </c>
      <c r="N58" s="12"/>
      <c r="O58" s="54">
        <f>(Sheet4!O58/Sheet4!$N58)*1000</f>
        <v>3.4717940193991517</v>
      </c>
      <c r="P58" s="54">
        <f>(Sheet4!P58/Sheet4!$N58)*1000</f>
        <v>3.4637512533310457</v>
      </c>
      <c r="Q58" s="54">
        <f>(Sheet4!Q58/Sheet4!$N58)*1000</f>
        <v>36.575819155724034</v>
      </c>
      <c r="R58" s="54">
        <f>(Sheet4!R58/Sheet4!$N58)*1000</f>
        <v>35.492726658552407</v>
      </c>
      <c r="S58" s="12"/>
      <c r="T58" s="54">
        <f>(Sheet4!T58/Sheet4!$S58)*1000</f>
        <v>3.7773020186542663</v>
      </c>
      <c r="U58" s="54">
        <f>(Sheet4!U58/Sheet4!$S58)*1000</f>
        <v>3.9374703021307722</v>
      </c>
      <c r="V58" s="54">
        <f>(Sheet4!V58/Sheet4!$S58)*1000</f>
        <v>39.553557604523149</v>
      </c>
      <c r="W58" s="54">
        <f>(Sheet4!W58/Sheet4!$S58)*1000</f>
        <v>35.925745983780288</v>
      </c>
      <c r="X58" s="12"/>
      <c r="Y58" s="54">
        <f>(Sheet4!Y58/Sheet4!$X58)*1000</f>
        <v>4.3569447623508868</v>
      </c>
      <c r="Z58" s="54">
        <f>(Sheet4!Z58/Sheet4!$X58)*1000</f>
        <v>3.9497287888385566</v>
      </c>
      <c r="AA58" s="54">
        <f>(Sheet4!AA58/Sheet4!$X58)*1000</f>
        <v>39.585118784633316</v>
      </c>
      <c r="AB58" s="54">
        <f>(Sheet4!AB58/Sheet4!$X58)*1000</f>
        <v>36.835745577847455</v>
      </c>
      <c r="AC58" s="12"/>
      <c r="AD58" s="54">
        <f>(Sheet4!AD58/Sheet4!$AC58)*1000</f>
        <v>4.6355316549298582</v>
      </c>
      <c r="AE58" s="54">
        <f>(Sheet4!AE58/Sheet4!$AC58)*1000</f>
        <v>3.800658886889317</v>
      </c>
      <c r="AF58" s="54">
        <f>(Sheet4!AF58/Sheet4!$AC58)*1000</f>
        <v>39.252272046604453</v>
      </c>
      <c r="AG58" s="54">
        <f>(Sheet4!AG58/Sheet4!$AC58)*1000</f>
        <v>36.275884368796433</v>
      </c>
      <c r="AH58" s="12"/>
      <c r="AI58" s="54">
        <f>(Sheet4!AI58/Sheet4!$AH58)*1000</f>
        <v>3.9989863955274707</v>
      </c>
      <c r="AJ58" s="54">
        <f>(Sheet4!AJ58/Sheet4!$AH58)*1000</f>
        <v>4.3606109078622977</v>
      </c>
      <c r="AK58" s="54">
        <f>(Sheet4!AK58/Sheet4!$AH58)*1000</f>
        <v>44.392708382825738</v>
      </c>
      <c r="AL58" s="54">
        <f>(Sheet4!AL58/Sheet4!$AH58)*1000</f>
        <v>39.68895012749244</v>
      </c>
      <c r="AM58" s="12"/>
      <c r="AN58" s="54">
        <f>(Sheet4!AN58/Sheet4!$AM58)*1000</f>
        <v>4.0442238504162393</v>
      </c>
      <c r="AO58" s="54">
        <f>(Sheet4!AO58/Sheet4!$AM58)*1000</f>
        <v>4.3646104151894747</v>
      </c>
      <c r="AP58" s="54">
        <f>(Sheet4!AP58/Sheet4!$AM58)*1000</f>
        <v>45.3740907061635</v>
      </c>
      <c r="AQ58" s="54">
        <f>(Sheet4!AQ58/Sheet4!$AM58)*1000</f>
        <v>38.942724336248325</v>
      </c>
      <c r="AR58" s="12"/>
      <c r="AS58" s="54">
        <f>(Sheet4!AS58/Sheet4!$AR58)*1000</f>
        <v>3.623565671921531</v>
      </c>
      <c r="AT58" s="54">
        <f>(Sheet4!AT58/Sheet4!$AR58)*1000</f>
        <v>2.6057393948228826</v>
      </c>
      <c r="AU58" s="54">
        <f>(Sheet4!AU58/Sheet4!$AR58)*1000</f>
        <v>46.944959286948915</v>
      </c>
      <c r="AV58" s="54">
        <f>(Sheet4!AV58/Sheet4!$AR58)*1000</f>
        <v>38.273912409671169</v>
      </c>
      <c r="AW58" s="12"/>
      <c r="AX58" s="54">
        <f>(Sheet4!AX58/Sheet4!$AW58)*1000</f>
        <v>3.2068937871605283</v>
      </c>
      <c r="AY58" s="54">
        <f>(Sheet4!AY58/Sheet4!$AW58)*1000</f>
        <v>3.2767213131712816</v>
      </c>
      <c r="AZ58" s="54">
        <f>(Sheet4!AZ58/Sheet4!$AW58)*1000</f>
        <v>41.549964181065356</v>
      </c>
      <c r="BA58" s="54">
        <f>(Sheet4!BA58/Sheet4!$AW58)*1000</f>
        <v>32.423247910993176</v>
      </c>
      <c r="BC58" s="54" t="e">
        <f>(Sheet4!BC58/Sheet4!$BB58)*1000</f>
        <v>#DIV/0!</v>
      </c>
      <c r="BD58" s="54" t="e">
        <f>(Sheet4!BD58/Sheet4!$BB58)*1000</f>
        <v>#REF!</v>
      </c>
      <c r="BE58" s="54" t="e">
        <f>(Sheet4!BE58/Sheet4!$BB58)*1000</f>
        <v>#REF!</v>
      </c>
      <c r="BF58" s="54" t="e">
        <f>(Sheet4!BF58/Sheet4!$BB58)*1000</f>
        <v>#REF!</v>
      </c>
      <c r="BH58" s="54" t="e">
        <f>(Sheet4!BH57/Sheet4!$BG57)*1000</f>
        <v>#REF!</v>
      </c>
      <c r="BI58" s="54" t="e">
        <f>(Sheet4!BI57/Sheet4!$BG57)*1000</f>
        <v>#REF!</v>
      </c>
      <c r="BJ58" s="54" t="e">
        <f>(Sheet4!BJ57/Sheet4!$BG57)*1000</f>
        <v>#REF!</v>
      </c>
      <c r="BK58" s="54" t="e">
        <f>(Sheet4!BK57/Sheet4!$BG57)*1000</f>
        <v>#REF!</v>
      </c>
      <c r="BM58" s="54" t="e">
        <f>(Sheet4!BM57/Sheet4!$BL57)*1000</f>
        <v>#REF!</v>
      </c>
      <c r="BN58" s="54" t="e">
        <f>(Sheet4!BN57/Sheet4!$BL57)*1000</f>
        <v>#REF!</v>
      </c>
      <c r="BO58" s="54" t="e">
        <f>(Sheet4!BO57/Sheet4!$BL57)*1000</f>
        <v>#REF!</v>
      </c>
      <c r="BP58" s="54" t="e">
        <f>(Sheet4!BP57/Sheet4!$BL57)*1000</f>
        <v>#REF!</v>
      </c>
      <c r="BR58" s="54" t="e">
        <f>(Sheet4!BR57/Sheet4!$BQ57)*1000</f>
        <v>#REF!</v>
      </c>
      <c r="BS58" s="54" t="e">
        <f>(Sheet4!BS57/Sheet4!$BQ57)*1000</f>
        <v>#REF!</v>
      </c>
      <c r="BT58" s="54" t="e">
        <f>(Sheet4!BT57/Sheet4!$BQ57)*1000</f>
        <v>#REF!</v>
      </c>
      <c r="BU58" s="54" t="e">
        <f>(Sheet4!BU57/Sheet4!$BQ57)*1000</f>
        <v>#REF!</v>
      </c>
    </row>
    <row r="59" spans="1:73" x14ac:dyDescent="0.3">
      <c r="A59" t="s">
        <v>225</v>
      </c>
      <c r="B59" t="str">
        <f>VLOOKUP(A59,classifications!A$3:C$336,3,FALSE)</f>
        <v>Urban with Significant Rural</v>
      </c>
      <c r="D59" s="12"/>
      <c r="E59" s="54">
        <f>(Sheet4!E59/Sheet4!$D59)*1000</f>
        <v>3.9480951427201494</v>
      </c>
      <c r="F59" s="54">
        <f>(Sheet4!F59/Sheet4!$D59)*1000</f>
        <v>4.7340725769741994</v>
      </c>
      <c r="G59" s="54">
        <f>(Sheet4!G59/Sheet4!$D59)*1000</f>
        <v>36.470566814151233</v>
      </c>
      <c r="H59" s="54">
        <f>(Sheet4!H59/Sheet4!$D59)*1000</f>
        <v>37.162469729247462</v>
      </c>
      <c r="I59" s="12"/>
      <c r="J59" s="54">
        <f>(Sheet4!J59/Sheet4!$I59)*1000</f>
        <v>2.940428315325355</v>
      </c>
      <c r="K59" s="54">
        <f>(Sheet4!K59/Sheet4!$I59)*1000</f>
        <v>2.9858520277145209</v>
      </c>
      <c r="L59" s="54">
        <f>(Sheet4!L59/Sheet4!$I59)*1000</f>
        <v>39.5610252434711</v>
      </c>
      <c r="M59" s="54">
        <f>(Sheet4!M59/Sheet4!$I59)*1000</f>
        <v>38.952347497456266</v>
      </c>
      <c r="N59" s="12"/>
      <c r="O59" s="54">
        <f>(Sheet4!O59/Sheet4!$N59)*1000</f>
        <v>3.600457910586615</v>
      </c>
      <c r="P59" s="54">
        <f>(Sheet4!P59/Sheet4!$N59)*1000</f>
        <v>3.6185810208748022</v>
      </c>
      <c r="Q59" s="54">
        <f>(Sheet4!Q59/Sheet4!$N59)*1000</f>
        <v>39.037179560756215</v>
      </c>
      <c r="R59" s="54">
        <f>(Sheet4!R59/Sheet4!$N59)*1000</f>
        <v>37.406099634819327</v>
      </c>
      <c r="S59" s="12"/>
      <c r="T59" s="54">
        <f>(Sheet4!T59/Sheet4!$S59)*1000</f>
        <v>4.4391342033033174</v>
      </c>
      <c r="U59" s="54">
        <f>(Sheet4!U59/Sheet4!$S59)*1000</f>
        <v>3.7830452159676411</v>
      </c>
      <c r="V59" s="54">
        <f>(Sheet4!V59/Sheet4!$S59)*1000</f>
        <v>41.959599364376174</v>
      </c>
      <c r="W59" s="54">
        <f>(Sheet4!W59/Sheet4!$S59)*1000</f>
        <v>40.794890932729814</v>
      </c>
      <c r="X59" s="12"/>
      <c r="Y59" s="54">
        <f>(Sheet4!Y59/Sheet4!$X59)*1000</f>
        <v>4.4797259461774104</v>
      </c>
      <c r="Z59" s="54">
        <f>(Sheet4!Z59/Sheet4!$X59)*1000</f>
        <v>3.686191604107214</v>
      </c>
      <c r="AA59" s="54">
        <f>(Sheet4!AA59/Sheet4!$X59)*1000</f>
        <v>42.886788102374915</v>
      </c>
      <c r="AB59" s="54">
        <f>(Sheet4!AB59/Sheet4!$X59)*1000</f>
        <v>39.218563313559855</v>
      </c>
      <c r="AC59" s="12"/>
      <c r="AD59" s="54">
        <f>(Sheet4!AD59/Sheet4!$AC59)*1000</f>
        <v>4.0807329830455972</v>
      </c>
      <c r="AE59" s="54">
        <f>(Sheet4!AE59/Sheet4!$AC59)*1000</f>
        <v>3.1245904373830884</v>
      </c>
      <c r="AF59" s="54">
        <f>(Sheet4!AF59/Sheet4!$AC59)*1000</f>
        <v>42.689828549641973</v>
      </c>
      <c r="AG59" s="54">
        <f>(Sheet4!AG59/Sheet4!$AC59)*1000</f>
        <v>38.728241055152452</v>
      </c>
      <c r="AH59" s="12"/>
      <c r="AI59" s="54">
        <f>(Sheet4!AI59/Sheet4!$AH59)*1000</f>
        <v>4.1481008089092448</v>
      </c>
      <c r="AJ59" s="54">
        <f>(Sheet4!AJ59/Sheet4!$AH59)*1000</f>
        <v>4.3581686815430221</v>
      </c>
      <c r="AK59" s="54">
        <f>(Sheet4!AK59/Sheet4!$AH59)*1000</f>
        <v>49.144047386578144</v>
      </c>
      <c r="AL59" s="54">
        <f>(Sheet4!AL59/Sheet4!$AH59)*1000</f>
        <v>42.253229423703942</v>
      </c>
      <c r="AM59" s="12"/>
      <c r="AN59" s="54">
        <f>(Sheet4!AN59/Sheet4!$AM59)*1000</f>
        <v>4.4081973086795374</v>
      </c>
      <c r="AO59" s="54">
        <f>(Sheet4!AO59/Sheet4!$AM59)*1000</f>
        <v>4.0675238324591341</v>
      </c>
      <c r="AP59" s="54">
        <f>(Sheet4!AP59/Sheet4!$AM59)*1000</f>
        <v>51.115705634621825</v>
      </c>
      <c r="AQ59" s="54">
        <f>(Sheet4!AQ59/Sheet4!$AM59)*1000</f>
        <v>44.178888817099455</v>
      </c>
      <c r="AR59" s="12"/>
      <c r="AS59" s="54">
        <f>(Sheet4!AS59/Sheet4!$AR59)*1000</f>
        <v>3.9700236977185481</v>
      </c>
      <c r="AT59" s="54">
        <f>(Sheet4!AT59/Sheet4!$AR59)*1000</f>
        <v>2.2706670047890962</v>
      </c>
      <c r="AU59" s="54">
        <f>(Sheet4!AU59/Sheet4!$AR59)*1000</f>
        <v>50.45019835544246</v>
      </c>
      <c r="AV59" s="54">
        <f>(Sheet4!AV59/Sheet4!$AR59)*1000</f>
        <v>44.568034022112037</v>
      </c>
      <c r="AW59" s="12"/>
      <c r="AX59" s="54">
        <f>(Sheet4!AX59/Sheet4!$AW59)*1000</f>
        <v>3.9293473676862805</v>
      </c>
      <c r="AY59" s="54">
        <f>(Sheet4!AY59/Sheet4!$AW59)*1000</f>
        <v>3.1556934818205882</v>
      </c>
      <c r="AZ59" s="54">
        <f>(Sheet4!AZ59/Sheet4!$AW59)*1000</f>
        <v>42.315377388947226</v>
      </c>
      <c r="BA59" s="54">
        <f>(Sheet4!BA59/Sheet4!$AW59)*1000</f>
        <v>39.450531232640053</v>
      </c>
      <c r="BC59" s="54" t="e">
        <f>(Sheet4!BC59/Sheet4!$BB59)*1000</f>
        <v>#DIV/0!</v>
      </c>
      <c r="BD59" s="54" t="e">
        <f>(Sheet4!BD59/Sheet4!$BB59)*1000</f>
        <v>#REF!</v>
      </c>
      <c r="BE59" s="54" t="e">
        <f>(Sheet4!BE59/Sheet4!$BB59)*1000</f>
        <v>#REF!</v>
      </c>
      <c r="BF59" s="54" t="e">
        <f>(Sheet4!BF59/Sheet4!$BB59)*1000</f>
        <v>#REF!</v>
      </c>
      <c r="BH59" s="54" t="e">
        <f>(Sheet4!BH58/Sheet4!$BG58)*1000</f>
        <v>#REF!</v>
      </c>
      <c r="BI59" s="54" t="e">
        <f>(Sheet4!BI58/Sheet4!$BG58)*1000</f>
        <v>#REF!</v>
      </c>
      <c r="BJ59" s="54" t="e">
        <f>(Sheet4!BJ58/Sheet4!$BG58)*1000</f>
        <v>#REF!</v>
      </c>
      <c r="BK59" s="54" t="e">
        <f>(Sheet4!BK58/Sheet4!$BG58)*1000</f>
        <v>#REF!</v>
      </c>
      <c r="BM59" s="54" t="e">
        <f>(Sheet4!BM58/Sheet4!$BL58)*1000</f>
        <v>#REF!</v>
      </c>
      <c r="BN59" s="54" t="e">
        <f>(Sheet4!BN58/Sheet4!$BL58)*1000</f>
        <v>#REF!</v>
      </c>
      <c r="BO59" s="54" t="e">
        <f>(Sheet4!BO58/Sheet4!$BL58)*1000</f>
        <v>#REF!</v>
      </c>
      <c r="BP59" s="54" t="e">
        <f>(Sheet4!BP58/Sheet4!$BL58)*1000</f>
        <v>#REF!</v>
      </c>
      <c r="BR59" s="54" t="e">
        <f>(Sheet4!BR58/Sheet4!$BQ58)*1000</f>
        <v>#REF!</v>
      </c>
      <c r="BS59" s="54" t="e">
        <f>(Sheet4!BS58/Sheet4!$BQ58)*1000</f>
        <v>#REF!</v>
      </c>
      <c r="BT59" s="54" t="e">
        <f>(Sheet4!BT58/Sheet4!$BQ58)*1000</f>
        <v>#REF!</v>
      </c>
      <c r="BU59" s="54" t="e">
        <f>(Sheet4!BU58/Sheet4!$BQ58)*1000</f>
        <v>#REF!</v>
      </c>
    </row>
    <row r="60" spans="1:73" x14ac:dyDescent="0.3">
      <c r="A60" t="s">
        <v>227</v>
      </c>
      <c r="B60" t="str">
        <f>VLOOKUP(A60,classifications!A$3:C$336,3,FALSE)</f>
        <v>Predominantly Urban</v>
      </c>
      <c r="D60" s="12"/>
      <c r="E60" s="54">
        <f>(Sheet4!E60/Sheet4!$D60)*1000</f>
        <v>2.0618954021659537</v>
      </c>
      <c r="F60" s="54">
        <f>(Sheet4!F60/Sheet4!$D60)*1000</f>
        <v>1.2718233321771302</v>
      </c>
      <c r="G60" s="54">
        <f>(Sheet4!G60/Sheet4!$D60)*1000</f>
        <v>33.992369060006936</v>
      </c>
      <c r="H60" s="54">
        <f>(Sheet4!H60/Sheet4!$D60)*1000</f>
        <v>33.896018807569277</v>
      </c>
      <c r="I60" s="12"/>
      <c r="J60" s="54">
        <f>(Sheet4!J60/Sheet4!$I60)*1000</f>
        <v>1.4067136855898563</v>
      </c>
      <c r="K60" s="54">
        <f>(Sheet4!K60/Sheet4!$I60)*1000</f>
        <v>1.1947431302270011</v>
      </c>
      <c r="L60" s="54">
        <f>(Sheet4!L60/Sheet4!$I60)*1000</f>
        <v>32.653100551123444</v>
      </c>
      <c r="M60" s="54">
        <f>(Sheet4!M60/Sheet4!$I60)*1000</f>
        <v>34.377770069757581</v>
      </c>
      <c r="N60" s="12"/>
      <c r="O60" s="54">
        <f>(Sheet4!O60/Sheet4!$N60)*1000</f>
        <v>1.4029558165010667</v>
      </c>
      <c r="P60" s="54">
        <f>(Sheet4!P60/Sheet4!$N60)*1000</f>
        <v>0.98014721426786844</v>
      </c>
      <c r="Q60" s="54">
        <f>(Sheet4!Q60/Sheet4!$N60)*1000</f>
        <v>34.593431091807126</v>
      </c>
      <c r="R60" s="54">
        <f>(Sheet4!R60/Sheet4!$N60)*1000</f>
        <v>32.517825226298697</v>
      </c>
      <c r="S60" s="12"/>
      <c r="T60" s="54">
        <f>(Sheet4!T60/Sheet4!$S60)*1000</f>
        <v>1.907390900115977</v>
      </c>
      <c r="U60" s="54">
        <f>(Sheet4!U60/Sheet4!$S60)*1000</f>
        <v>0.69969615933902674</v>
      </c>
      <c r="V60" s="54">
        <f>(Sheet4!V60/Sheet4!$S60)*1000</f>
        <v>34.093414229711207</v>
      </c>
      <c r="W60" s="54">
        <f>(Sheet4!W60/Sheet4!$S60)*1000</f>
        <v>33.872962015124934</v>
      </c>
      <c r="X60" s="12"/>
      <c r="Y60" s="54">
        <f>(Sheet4!Y60/Sheet4!$X60)*1000</f>
        <v>2.0581449891349091</v>
      </c>
      <c r="Z60" s="54">
        <f>(Sheet4!Z60/Sheet4!$X60)*1000</f>
        <v>0.95727673913251576</v>
      </c>
      <c r="AA60" s="54">
        <f>(Sheet4!AA60/Sheet4!$X60)*1000</f>
        <v>34.749145630510327</v>
      </c>
      <c r="AB60" s="54">
        <f>(Sheet4!AB60/Sheet4!$X60)*1000</f>
        <v>33.657850147899261</v>
      </c>
      <c r="AC60" s="12"/>
      <c r="AD60" s="54">
        <f>(Sheet4!AD60/Sheet4!$AC60)*1000</f>
        <v>2.1716876979153712</v>
      </c>
      <c r="AE60" s="54">
        <f>(Sheet4!AE60/Sheet4!$AC60)*1000</f>
        <v>0.79405321113205207</v>
      </c>
      <c r="AF60" s="54">
        <f>(Sheet4!AF60/Sheet4!$AC60)*1000</f>
        <v>34.306925483367934</v>
      </c>
      <c r="AG60" s="54">
        <f>(Sheet4!AG60/Sheet4!$AC60)*1000</f>
        <v>34.335626201842587</v>
      </c>
      <c r="AH60" s="12"/>
      <c r="AI60" s="54">
        <f>(Sheet4!AI60/Sheet4!$AH60)*1000</f>
        <v>2.0749863739374064</v>
      </c>
      <c r="AJ60" s="54">
        <f>(Sheet4!AJ60/Sheet4!$AH60)*1000</f>
        <v>0.6884747415829181</v>
      </c>
      <c r="AK60" s="54">
        <f>(Sheet4!AK60/Sheet4!$AH60)*1000</f>
        <v>43.565151703496873</v>
      </c>
      <c r="AL60" s="54">
        <f>(Sheet4!AL60/Sheet4!$AH60)*1000</f>
        <v>43.268725078648679</v>
      </c>
      <c r="AM60" s="12"/>
      <c r="AN60" s="54">
        <f>(Sheet4!AN60/Sheet4!$AM60)*1000</f>
        <v>1.8159574874794511</v>
      </c>
      <c r="AO60" s="54">
        <f>(Sheet4!AO60/Sheet4!$AM60)*1000</f>
        <v>1.2902855832090836</v>
      </c>
      <c r="AP60" s="54">
        <f>(Sheet4!AP60/Sheet4!$AM60)*1000</f>
        <v>44.548304469166951</v>
      </c>
      <c r="AQ60" s="54">
        <f>(Sheet4!AQ60/Sheet4!$AM60)*1000</f>
        <v>42.273578774324271</v>
      </c>
      <c r="AR60" s="12"/>
      <c r="AS60" s="54">
        <f>(Sheet4!AS60/Sheet4!$AR60)*1000</f>
        <v>1.7159199237368923</v>
      </c>
      <c r="AT60" s="54">
        <f>(Sheet4!AT60/Sheet4!$AR60)*1000</f>
        <v>0.92469018112488088</v>
      </c>
      <c r="AU60" s="54">
        <f>(Sheet4!AU60/Sheet4!$AR60)*1000</f>
        <v>45.672068636796951</v>
      </c>
      <c r="AV60" s="54">
        <f>(Sheet4!AV60/Sheet4!$AR60)*1000</f>
        <v>42.62154432793136</v>
      </c>
      <c r="AW60" s="12"/>
      <c r="AX60" s="54">
        <f>(Sheet4!AX60/Sheet4!$AW60)*1000</f>
        <v>1.772610311636329</v>
      </c>
      <c r="AY60" s="54">
        <f>(Sheet4!AY60/Sheet4!$AW60)*1000</f>
        <v>0.72429238539979024</v>
      </c>
      <c r="AZ60" s="54">
        <f>(Sheet4!AZ60/Sheet4!$AW60)*1000</f>
        <v>39.464404841322782</v>
      </c>
      <c r="BA60" s="54">
        <f>(Sheet4!BA60/Sheet4!$AW60)*1000</f>
        <v>38.044410559420569</v>
      </c>
      <c r="BC60" s="54" t="e">
        <f>(Sheet4!BC60/Sheet4!$BB60)*1000</f>
        <v>#DIV/0!</v>
      </c>
      <c r="BD60" s="54" t="e">
        <f>(Sheet4!BD60/Sheet4!$BB60)*1000</f>
        <v>#REF!</v>
      </c>
      <c r="BE60" s="54" t="e">
        <f>(Sheet4!BE60/Sheet4!$BB60)*1000</f>
        <v>#REF!</v>
      </c>
      <c r="BF60" s="54" t="e">
        <f>(Sheet4!BF60/Sheet4!$BB60)*1000</f>
        <v>#REF!</v>
      </c>
      <c r="BH60" s="54" t="e">
        <f>(Sheet4!BH59/Sheet4!$BG59)*1000</f>
        <v>#REF!</v>
      </c>
      <c r="BI60" s="54" t="e">
        <f>(Sheet4!BI59/Sheet4!$BG59)*1000</f>
        <v>#REF!</v>
      </c>
      <c r="BJ60" s="54" t="e">
        <f>(Sheet4!BJ59/Sheet4!$BG59)*1000</f>
        <v>#REF!</v>
      </c>
      <c r="BK60" s="54" t="e">
        <f>(Sheet4!BK59/Sheet4!$BG59)*1000</f>
        <v>#REF!</v>
      </c>
      <c r="BM60" s="54" t="e">
        <f>(Sheet4!BM59/Sheet4!$BL59)*1000</f>
        <v>#REF!</v>
      </c>
      <c r="BN60" s="54" t="e">
        <f>(Sheet4!BN59/Sheet4!$BL59)*1000</f>
        <v>#REF!</v>
      </c>
      <c r="BO60" s="54" t="e">
        <f>(Sheet4!BO59/Sheet4!$BL59)*1000</f>
        <v>#REF!</v>
      </c>
      <c r="BP60" s="54" t="e">
        <f>(Sheet4!BP59/Sheet4!$BL59)*1000</f>
        <v>#REF!</v>
      </c>
      <c r="BR60" s="54" t="e">
        <f>(Sheet4!BR59/Sheet4!$BQ59)*1000</f>
        <v>#REF!</v>
      </c>
      <c r="BS60" s="54" t="e">
        <f>(Sheet4!BS59/Sheet4!$BQ59)*1000</f>
        <v>#REF!</v>
      </c>
      <c r="BT60" s="54" t="e">
        <f>(Sheet4!BT59/Sheet4!$BQ59)*1000</f>
        <v>#REF!</v>
      </c>
      <c r="BU60" s="54" t="e">
        <f>(Sheet4!BU59/Sheet4!$BQ59)*1000</f>
        <v>#REF!</v>
      </c>
    </row>
    <row r="61" spans="1:73" x14ac:dyDescent="0.3">
      <c r="A61" t="s">
        <v>229</v>
      </c>
      <c r="B61" t="str">
        <f>VLOOKUP(A61,classifications!A$3:C$336,3,FALSE)</f>
        <v>Predominantly Rural</v>
      </c>
      <c r="D61" s="12"/>
      <c r="E61" s="54">
        <f>(Sheet4!E61/Sheet4!$D61)*1000</f>
        <v>5.5002412386508182</v>
      </c>
      <c r="F61" s="54">
        <f>(Sheet4!F61/Sheet4!$D61)*1000</f>
        <v>4.9826746787139786</v>
      </c>
      <c r="G61" s="54">
        <f>(Sheet4!G61/Sheet4!$D61)*1000</f>
        <v>61.450063599280675</v>
      </c>
      <c r="H61" s="54">
        <f>(Sheet4!H61/Sheet4!$D61)*1000</f>
        <v>55.353304969516209</v>
      </c>
      <c r="I61" s="12"/>
      <c r="J61" s="54">
        <f>(Sheet4!J61/Sheet4!$I61)*1000</f>
        <v>7.3455817718169873</v>
      </c>
      <c r="K61" s="54">
        <f>(Sheet4!K61/Sheet4!$I61)*1000</f>
        <v>4.6910765106745931</v>
      </c>
      <c r="L61" s="54">
        <f>(Sheet4!L61/Sheet4!$I61)*1000</f>
        <v>64.604565749049158</v>
      </c>
      <c r="M61" s="54">
        <f>(Sheet4!M61/Sheet4!$I61)*1000</f>
        <v>57.859511396966035</v>
      </c>
      <c r="N61" s="12"/>
      <c r="O61" s="54">
        <f>(Sheet4!O61/Sheet4!$N61)*1000</f>
        <v>6.347150259067357</v>
      </c>
      <c r="P61" s="54">
        <f>(Sheet4!P61/Sheet4!$N61)*1000</f>
        <v>4.1796200345423147</v>
      </c>
      <c r="Q61" s="54">
        <f>(Sheet4!Q61/Sheet4!$N61)*1000</f>
        <v>64.050086355785837</v>
      </c>
      <c r="R61" s="54">
        <f>(Sheet4!R61/Sheet4!$N61)*1000</f>
        <v>56.632124352331608</v>
      </c>
      <c r="S61" s="12"/>
      <c r="T61" s="54">
        <f>(Sheet4!T61/Sheet4!$S61)*1000</f>
        <v>6.7606506051040327</v>
      </c>
      <c r="U61" s="54">
        <f>(Sheet4!U61/Sheet4!$S61)*1000</f>
        <v>3.6555680752788984</v>
      </c>
      <c r="V61" s="54">
        <f>(Sheet4!V61/Sheet4!$S61)*1000</f>
        <v>67.348465951608887</v>
      </c>
      <c r="W61" s="54">
        <f>(Sheet4!W61/Sheet4!$S61)*1000</f>
        <v>61.250118268378905</v>
      </c>
      <c r="X61" s="12"/>
      <c r="Y61" s="54">
        <f>(Sheet4!Y61/Sheet4!$X61)*1000</f>
        <v>6.7581335325680909</v>
      </c>
      <c r="Z61" s="54">
        <f>(Sheet4!Z61/Sheet4!$X61)*1000</f>
        <v>3.4639679413163078</v>
      </c>
      <c r="AA61" s="54">
        <f>(Sheet4!AA61/Sheet4!$X61)*1000</f>
        <v>67.615295795693811</v>
      </c>
      <c r="AB61" s="54">
        <f>(Sheet4!AB61/Sheet4!$X61)*1000</f>
        <v>57.656387964409433</v>
      </c>
      <c r="AC61" s="12"/>
      <c r="AD61" s="54">
        <f>(Sheet4!AD61/Sheet4!$AC61)*1000</f>
        <v>7.1269674711437565</v>
      </c>
      <c r="AE61" s="54">
        <f>(Sheet4!AE61/Sheet4!$AC61)*1000</f>
        <v>3.4081846799580271</v>
      </c>
      <c r="AF61" s="54">
        <f>(Sheet4!AF61/Sheet4!$AC61)*1000</f>
        <v>66.342077649527809</v>
      </c>
      <c r="AG61" s="54">
        <f>(Sheet4!AG61/Sheet4!$AC61)*1000</f>
        <v>55.89087093389297</v>
      </c>
      <c r="AH61" s="12"/>
      <c r="AI61" s="54">
        <f>(Sheet4!AI61/Sheet4!$AH61)*1000</f>
        <v>6.3731363152289671</v>
      </c>
      <c r="AJ61" s="54">
        <f>(Sheet4!AJ61/Sheet4!$AH61)*1000</f>
        <v>3.8937699680511182</v>
      </c>
      <c r="AK61" s="54">
        <f>(Sheet4!AK61/Sheet4!$AH61)*1000</f>
        <v>75.58739350372737</v>
      </c>
      <c r="AL61" s="54">
        <f>(Sheet4!AL61/Sheet4!$AH61)*1000</f>
        <v>65.195686900958464</v>
      </c>
      <c r="AM61" s="12"/>
      <c r="AN61" s="54">
        <f>(Sheet4!AN61/Sheet4!$AM61)*1000</f>
        <v>7.0724637681159415</v>
      </c>
      <c r="AO61" s="54">
        <f>(Sheet4!AO61/Sheet4!$AM61)*1000</f>
        <v>4.3312629399585925</v>
      </c>
      <c r="AP61" s="54">
        <f>(Sheet4!AP61/Sheet4!$AM61)*1000</f>
        <v>71.171842650103528</v>
      </c>
      <c r="AQ61" s="54">
        <f>(Sheet4!AQ61/Sheet4!$AM61)*1000</f>
        <v>65.755693581780548</v>
      </c>
      <c r="AR61" s="12"/>
      <c r="AS61" s="54">
        <f>(Sheet4!AS61/Sheet4!$AR61)*1000</f>
        <v>6.4559271520445147</v>
      </c>
      <c r="AT61" s="54">
        <f>(Sheet4!AT61/Sheet4!$AR61)*1000</f>
        <v>4.7470052588562606</v>
      </c>
      <c r="AU61" s="54">
        <f>(Sheet4!AU61/Sheet4!$AR61)*1000</f>
        <v>70.684972219699659</v>
      </c>
      <c r="AV61" s="54">
        <f>(Sheet4!AV61/Sheet4!$AR61)*1000</f>
        <v>66.202148123075403</v>
      </c>
      <c r="AW61" s="12"/>
      <c r="AX61" s="54">
        <f>(Sheet4!AX61/Sheet4!$AW61)*1000</f>
        <v>6.0736741613720904</v>
      </c>
      <c r="AY61" s="54">
        <f>(Sheet4!AY61/Sheet4!$AW61)*1000</f>
        <v>5.6292589788326692</v>
      </c>
      <c r="AZ61" s="54">
        <f>(Sheet4!AZ61/Sheet4!$AW61)*1000</f>
        <v>65.954505053165221</v>
      </c>
      <c r="BA61" s="54">
        <f>(Sheet4!BA61/Sheet4!$AW61)*1000</f>
        <v>57.987951410606712</v>
      </c>
      <c r="BC61" s="54" t="e">
        <f>(Sheet4!BC61/Sheet4!$BB61)*1000</f>
        <v>#DIV/0!</v>
      </c>
      <c r="BD61" s="54" t="e">
        <f>(Sheet4!BD61/Sheet4!$BB61)*1000</f>
        <v>#REF!</v>
      </c>
      <c r="BE61" s="54" t="e">
        <f>(Sheet4!BE61/Sheet4!$BB61)*1000</f>
        <v>#REF!</v>
      </c>
      <c r="BF61" s="54" t="e">
        <f>(Sheet4!BF61/Sheet4!$BB61)*1000</f>
        <v>#REF!</v>
      </c>
      <c r="BH61" s="54" t="e">
        <f>(Sheet4!BH60/Sheet4!$BG60)*1000</f>
        <v>#REF!</v>
      </c>
      <c r="BI61" s="54" t="e">
        <f>(Sheet4!BI60/Sheet4!$BG60)*1000</f>
        <v>#REF!</v>
      </c>
      <c r="BJ61" s="54" t="e">
        <f>(Sheet4!BJ60/Sheet4!$BG60)*1000</f>
        <v>#REF!</v>
      </c>
      <c r="BK61" s="54" t="e">
        <f>(Sheet4!BK60/Sheet4!$BG60)*1000</f>
        <v>#REF!</v>
      </c>
      <c r="BM61" s="54" t="e">
        <f>(Sheet4!BM60/Sheet4!$BL60)*1000</f>
        <v>#REF!</v>
      </c>
      <c r="BN61" s="54" t="e">
        <f>(Sheet4!BN60/Sheet4!$BL60)*1000</f>
        <v>#REF!</v>
      </c>
      <c r="BO61" s="54" t="e">
        <f>(Sheet4!BO60/Sheet4!$BL60)*1000</f>
        <v>#REF!</v>
      </c>
      <c r="BP61" s="54" t="e">
        <f>(Sheet4!BP60/Sheet4!$BL60)*1000</f>
        <v>#REF!</v>
      </c>
      <c r="BR61" s="54" t="e">
        <f>(Sheet4!BR60/Sheet4!$BQ60)*1000</f>
        <v>#REF!</v>
      </c>
      <c r="BS61" s="54" t="e">
        <f>(Sheet4!BS60/Sheet4!$BQ60)*1000</f>
        <v>#REF!</v>
      </c>
      <c r="BT61" s="54" t="e">
        <f>(Sheet4!BT60/Sheet4!$BQ60)*1000</f>
        <v>#REF!</v>
      </c>
      <c r="BU61" s="54" t="e">
        <f>(Sheet4!BU60/Sheet4!$BQ60)*1000</f>
        <v>#REF!</v>
      </c>
    </row>
    <row r="62" spans="1:73" x14ac:dyDescent="0.3">
      <c r="A62" t="s">
        <v>232</v>
      </c>
      <c r="B62" t="str">
        <f>VLOOKUP(A62,classifications!A$3:C$336,3,FALSE)</f>
        <v>Urban with Significant Rural</v>
      </c>
      <c r="D62" s="12"/>
      <c r="E62" s="54">
        <f>(Sheet4!E62/Sheet4!$D62)*1000</f>
        <v>3.6248385087972039</v>
      </c>
      <c r="F62" s="54">
        <f>(Sheet4!F62/Sheet4!$D62)*1000</f>
        <v>2.4816202098688551</v>
      </c>
      <c r="G62" s="54">
        <f>(Sheet4!G62/Sheet4!$D62)*1000</f>
        <v>44.185851976466431</v>
      </c>
      <c r="H62" s="54">
        <f>(Sheet4!H62/Sheet4!$D62)*1000</f>
        <v>36.415685326839608</v>
      </c>
      <c r="I62" s="12"/>
      <c r="J62" s="54">
        <f>(Sheet4!J62/Sheet4!$I62)*1000</f>
        <v>2.43868897547559</v>
      </c>
      <c r="K62" s="54">
        <f>(Sheet4!K62/Sheet4!$I62)*1000</f>
        <v>1.3476965390786158</v>
      </c>
      <c r="L62" s="54">
        <f>(Sheet4!L62/Sheet4!$I62)*1000</f>
        <v>47.481090992436393</v>
      </c>
      <c r="M62" s="54">
        <f>(Sheet4!M62/Sheet4!$I62)*1000</f>
        <v>37.478798991519596</v>
      </c>
      <c r="N62" s="12"/>
      <c r="O62" s="54">
        <f>(Sheet4!O62/Sheet4!$N62)*1000</f>
        <v>2.4065646741638091</v>
      </c>
      <c r="P62" s="54">
        <f>(Sheet4!P62/Sheet4!$N62)*1000</f>
        <v>1.420415991893677</v>
      </c>
      <c r="Q62" s="54">
        <f>(Sheet4!Q62/Sheet4!$N62)*1000</f>
        <v>47.525128696926657</v>
      </c>
      <c r="R62" s="54">
        <f>(Sheet4!R62/Sheet4!$N62)*1000</f>
        <v>37.437460983796406</v>
      </c>
      <c r="S62" s="12"/>
      <c r="T62" s="54">
        <f>(Sheet4!T62/Sheet4!$S62)*1000</f>
        <v>1.9798786988344694</v>
      </c>
      <c r="U62" s="54">
        <f>(Sheet4!U62/Sheet4!$S62)*1000</f>
        <v>1.4513137973356747</v>
      </c>
      <c r="V62" s="54">
        <f>(Sheet4!V62/Sheet4!$S62)*1000</f>
        <v>46.415165333309446</v>
      </c>
      <c r="W62" s="54">
        <f>(Sheet4!W62/Sheet4!$S62)*1000</f>
        <v>38.423980720819188</v>
      </c>
      <c r="X62" s="12"/>
      <c r="Y62" s="54">
        <f>(Sheet4!Y62/Sheet4!$X62)*1000</f>
        <v>2.1334419234616644</v>
      </c>
      <c r="Z62" s="54">
        <f>(Sheet4!Z62/Sheet4!$X62)*1000</f>
        <v>1.3721306976620664</v>
      </c>
      <c r="AA62" s="54">
        <f>(Sheet4!AA62/Sheet4!$X62)*1000</f>
        <v>48.166213715995504</v>
      </c>
      <c r="AB62" s="54">
        <f>(Sheet4!AB62/Sheet4!$X62)*1000</f>
        <v>39.703265671060436</v>
      </c>
      <c r="AC62" s="12"/>
      <c r="AD62" s="54">
        <f>(Sheet4!AD62/Sheet4!$AC62)*1000</f>
        <v>1.7590534367178339</v>
      </c>
      <c r="AE62" s="54">
        <f>(Sheet4!AE62/Sheet4!$AC62)*1000</f>
        <v>1.3827385223951132</v>
      </c>
      <c r="AF62" s="54">
        <f>(Sheet4!AF62/Sheet4!$AC62)*1000</f>
        <v>47.511945810652335</v>
      </c>
      <c r="AG62" s="54">
        <f>(Sheet4!AG62/Sheet4!$AC62)*1000</f>
        <v>39.040484483573415</v>
      </c>
      <c r="AH62" s="12"/>
      <c r="AI62" s="54">
        <f>(Sheet4!AI62/Sheet4!$AH62)*1000</f>
        <v>1.831185433438137</v>
      </c>
      <c r="AJ62" s="54">
        <f>(Sheet4!AJ62/Sheet4!$AH62)*1000</f>
        <v>1.7534464291884047</v>
      </c>
      <c r="AK62" s="54">
        <f>(Sheet4!AK62/Sheet4!$AH62)*1000</f>
        <v>52.542929205680124</v>
      </c>
      <c r="AL62" s="54">
        <f>(Sheet4!AL62/Sheet4!$AH62)*1000</f>
        <v>40.389731541305324</v>
      </c>
      <c r="AM62" s="12"/>
      <c r="AN62" s="54">
        <f>(Sheet4!AN62/Sheet4!$AM62)*1000</f>
        <v>2.0972256700422012</v>
      </c>
      <c r="AO62" s="54">
        <f>(Sheet4!AO62/Sheet4!$AM62)*1000</f>
        <v>1.6949007455851259</v>
      </c>
      <c r="AP62" s="54">
        <f>(Sheet4!AP62/Sheet4!$AM62)*1000</f>
        <v>50.932623415310601</v>
      </c>
      <c r="AQ62" s="54">
        <f>(Sheet4!AQ62/Sheet4!$AM62)*1000</f>
        <v>41.542188476386954</v>
      </c>
      <c r="AR62" s="12"/>
      <c r="AS62" s="54">
        <f>(Sheet4!AS62/Sheet4!$AR62)*1000</f>
        <v>2.09785477431143</v>
      </c>
      <c r="AT62" s="54">
        <f>(Sheet4!AT62/Sheet4!$AR62)*1000</f>
        <v>0.74440008120728152</v>
      </c>
      <c r="AU62" s="54">
        <f>(Sheet4!AU62/Sheet4!$AR62)*1000</f>
        <v>53.317655816471543</v>
      </c>
      <c r="AV62" s="54">
        <f>(Sheet4!AV62/Sheet4!$AR62)*1000</f>
        <v>43.285172903837044</v>
      </c>
      <c r="AW62" s="12"/>
      <c r="AX62" s="54">
        <f>(Sheet4!AX62/Sheet4!$AW62)*1000</f>
        <v>1.9096491966013291</v>
      </c>
      <c r="AY62" s="54">
        <f>(Sheet4!AY62/Sheet4!$AW62)*1000</f>
        <v>1.1104568015479095</v>
      </c>
      <c r="AZ62" s="54">
        <f>(Sheet4!AZ62/Sheet4!$AW62)*1000</f>
        <v>45.066038529485994</v>
      </c>
      <c r="BA62" s="54">
        <f>(Sheet4!BA62/Sheet4!$AW62)*1000</f>
        <v>36.998401615209893</v>
      </c>
      <c r="BC62" s="54" t="e">
        <f>(Sheet4!BC62/Sheet4!$BB62)*1000</f>
        <v>#DIV/0!</v>
      </c>
      <c r="BD62" s="54" t="e">
        <f>(Sheet4!BD62/Sheet4!$BB62)*1000</f>
        <v>#REF!</v>
      </c>
      <c r="BE62" s="54" t="e">
        <f>(Sheet4!BE62/Sheet4!$BB62)*1000</f>
        <v>#REF!</v>
      </c>
      <c r="BF62" s="54" t="e">
        <f>(Sheet4!BF62/Sheet4!$BB62)*1000</f>
        <v>#REF!</v>
      </c>
      <c r="BH62" s="54" t="e">
        <f>(Sheet4!BH61/Sheet4!$BG61)*1000</f>
        <v>#REF!</v>
      </c>
      <c r="BI62" s="54" t="e">
        <f>(Sheet4!BI61/Sheet4!$BG61)*1000</f>
        <v>#REF!</v>
      </c>
      <c r="BJ62" s="54" t="e">
        <f>(Sheet4!BJ61/Sheet4!$BG61)*1000</f>
        <v>#REF!</v>
      </c>
      <c r="BK62" s="54" t="e">
        <f>(Sheet4!BK61/Sheet4!$BG61)*1000</f>
        <v>#REF!</v>
      </c>
      <c r="BM62" s="54" t="e">
        <f>(Sheet4!BM61/Sheet4!$BL61)*1000</f>
        <v>#REF!</v>
      </c>
      <c r="BN62" s="54" t="e">
        <f>(Sheet4!BN61/Sheet4!$BL61)*1000</f>
        <v>#REF!</v>
      </c>
      <c r="BO62" s="54" t="e">
        <f>(Sheet4!BO61/Sheet4!$BL61)*1000</f>
        <v>#REF!</v>
      </c>
      <c r="BP62" s="54" t="e">
        <f>(Sheet4!BP61/Sheet4!$BL61)*1000</f>
        <v>#REF!</v>
      </c>
      <c r="BR62" s="54" t="e">
        <f>(Sheet4!BR61/Sheet4!$BQ61)*1000</f>
        <v>#REF!</v>
      </c>
      <c r="BS62" s="54" t="e">
        <f>(Sheet4!BS61/Sheet4!$BQ61)*1000</f>
        <v>#REF!</v>
      </c>
      <c r="BT62" s="54" t="e">
        <f>(Sheet4!BT61/Sheet4!$BQ61)*1000</f>
        <v>#REF!</v>
      </c>
      <c r="BU62" s="54" t="e">
        <f>(Sheet4!BU61/Sheet4!$BQ61)*1000</f>
        <v>#REF!</v>
      </c>
    </row>
    <row r="63" spans="1:73" x14ac:dyDescent="0.3">
      <c r="A63" t="s">
        <v>235</v>
      </c>
      <c r="B63" t="str">
        <f>VLOOKUP(A63,classifications!A$3:C$336,3,FALSE)</f>
        <v>Predominantly Urban</v>
      </c>
      <c r="D63" s="12"/>
      <c r="E63" s="54">
        <f>(Sheet4!E63/Sheet4!$D63)*1000</f>
        <v>121.28980032379924</v>
      </c>
      <c r="F63" s="54">
        <f>(Sheet4!F63/Sheet4!$D63)*1000</f>
        <v>65.164597949271453</v>
      </c>
      <c r="G63" s="54">
        <f>(Sheet4!G63/Sheet4!$D63)*1000</f>
        <v>119.26605504587157</v>
      </c>
      <c r="H63" s="54">
        <f>(Sheet4!H63/Sheet4!$D63)*1000</f>
        <v>115.62331354560172</v>
      </c>
      <c r="I63" s="12"/>
      <c r="J63" s="54">
        <f>(Sheet4!J63/Sheet4!$I63)*1000</f>
        <v>105.56563823351482</v>
      </c>
      <c r="K63" s="54">
        <f>(Sheet4!K63/Sheet4!$I63)*1000</f>
        <v>224.13793103448276</v>
      </c>
      <c r="L63" s="54">
        <f>(Sheet4!L63/Sheet4!$I63)*1000</f>
        <v>129.46158499697518</v>
      </c>
      <c r="M63" s="54">
        <f>(Sheet4!M63/Sheet4!$I63)*1000</f>
        <v>135.2087114337568</v>
      </c>
      <c r="N63" s="12"/>
      <c r="O63" s="54">
        <f>(Sheet4!O63/Sheet4!$N63)*1000</f>
        <v>103.46542861880286</v>
      </c>
      <c r="P63" s="54">
        <f>(Sheet4!P63/Sheet4!$N63)*1000</f>
        <v>181.89354999170951</v>
      </c>
      <c r="Q63" s="54">
        <f>(Sheet4!Q63/Sheet4!$N63)*1000</f>
        <v>104.12866854584647</v>
      </c>
      <c r="R63" s="54">
        <f>(Sheet4!R63/Sheet4!$N63)*1000</f>
        <v>136.12999502570057</v>
      </c>
      <c r="S63" s="12"/>
      <c r="T63" s="54">
        <f>(Sheet4!T63/Sheet4!$S63)*1000</f>
        <v>113.69929956018895</v>
      </c>
      <c r="U63" s="54">
        <f>(Sheet4!U63/Sheet4!$S63)*1000</f>
        <v>127.05652386382147</v>
      </c>
      <c r="V63" s="54">
        <f>(Sheet4!V63/Sheet4!$S63)*1000</f>
        <v>147.581039257208</v>
      </c>
      <c r="W63" s="54">
        <f>(Sheet4!W63/Sheet4!$S63)*1000</f>
        <v>125.10180811207036</v>
      </c>
      <c r="X63" s="12"/>
      <c r="Y63" s="54">
        <f>(Sheet4!Y63/Sheet4!$X63)*1000</f>
        <v>140.72080155525646</v>
      </c>
      <c r="Z63" s="54">
        <f>(Sheet4!Z63/Sheet4!$X63)*1000</f>
        <v>62.210258710931662</v>
      </c>
      <c r="AA63" s="54">
        <f>(Sheet4!AA63/Sheet4!$X63)*1000</f>
        <v>119.93420068790189</v>
      </c>
      <c r="AB63" s="54">
        <f>(Sheet4!AB63/Sheet4!$X63)*1000</f>
        <v>120.98100792582623</v>
      </c>
      <c r="AC63" s="12"/>
      <c r="AD63" s="54">
        <f>(Sheet4!AD63/Sheet4!$AC63)*1000</f>
        <v>127.93265249792989</v>
      </c>
      <c r="AE63" s="54">
        <f>(Sheet4!AE63/Sheet4!$AC63)*1000</f>
        <v>44.576317968534362</v>
      </c>
      <c r="AF63" s="54">
        <f>(Sheet4!AF63/Sheet4!$AC63)*1000</f>
        <v>102.81534639801269</v>
      </c>
      <c r="AG63" s="54">
        <f>(Sheet4!AG63/Sheet4!$AC63)*1000</f>
        <v>111.64780568589566</v>
      </c>
      <c r="AH63" s="12"/>
      <c r="AI63" s="54">
        <f>(Sheet4!AI63/Sheet4!$AH63)*1000</f>
        <v>98.771883982231515</v>
      </c>
      <c r="AJ63" s="54">
        <f>(Sheet4!AJ63/Sheet4!$AH63)*1000</f>
        <v>57.616932322968381</v>
      </c>
      <c r="AK63" s="54">
        <f>(Sheet4!AK63/Sheet4!$AH63)*1000</f>
        <v>111.83694800104522</v>
      </c>
      <c r="AL63" s="54">
        <f>(Sheet4!AL63/Sheet4!$AH63)*1000</f>
        <v>103.47530702900444</v>
      </c>
      <c r="AM63" s="12"/>
      <c r="AN63" s="54">
        <f>(Sheet4!AN63/Sheet4!$AM63)*1000</f>
        <v>167.70043648058811</v>
      </c>
      <c r="AO63" s="54">
        <f>(Sheet4!AO63/Sheet4!$AM63)*1000</f>
        <v>41.580519182173219</v>
      </c>
      <c r="AP63" s="54">
        <f>(Sheet4!AP63/Sheet4!$AM63)*1000</f>
        <v>106.9377440845394</v>
      </c>
      <c r="AQ63" s="54">
        <f>(Sheet4!AQ63/Sheet4!$AM63)*1000</f>
        <v>116.12680909717436</v>
      </c>
      <c r="AR63" s="12"/>
      <c r="AS63" s="54">
        <f>(Sheet4!AS63/Sheet4!$AR63)*1000</f>
        <v>126.73593251723072</v>
      </c>
      <c r="AT63" s="54">
        <f>(Sheet4!AT63/Sheet4!$AR63)*1000</f>
        <v>39.913589136920073</v>
      </c>
      <c r="AU63" s="54">
        <f>(Sheet4!AU63/Sheet4!$AR63)*1000</f>
        <v>114.80300380619278</v>
      </c>
      <c r="AV63" s="54">
        <f>(Sheet4!AV63/Sheet4!$AR63)*1000</f>
        <v>99.886842917395327</v>
      </c>
      <c r="AW63" s="12"/>
      <c r="AX63" s="54">
        <f>(Sheet4!AX63/Sheet4!$AW63)*1000</f>
        <v>131.01115377582738</v>
      </c>
      <c r="AY63" s="54">
        <f>(Sheet4!AY63/Sheet4!$AW63)*1000</f>
        <v>17.553483269336258</v>
      </c>
      <c r="AZ63" s="54">
        <f>(Sheet4!AZ63/Sheet4!$AW63)*1000</f>
        <v>80.362040592430063</v>
      </c>
      <c r="BA63" s="54">
        <f>(Sheet4!BA63/Sheet4!$AW63)*1000</f>
        <v>83.653318705430607</v>
      </c>
      <c r="BC63" s="54" t="e">
        <f>(Sheet4!BC63/Sheet4!$BB63)*1000</f>
        <v>#DIV/0!</v>
      </c>
      <c r="BD63" s="54" t="e">
        <f>(Sheet4!BD63/Sheet4!$BB63)*1000</f>
        <v>#REF!</v>
      </c>
      <c r="BE63" s="54" t="e">
        <f>(Sheet4!BE63/Sheet4!$BB63)*1000</f>
        <v>#REF!</v>
      </c>
      <c r="BF63" s="54" t="e">
        <f>(Sheet4!BF63/Sheet4!$BB63)*1000</f>
        <v>#REF!</v>
      </c>
      <c r="BH63" s="54" t="e">
        <f>(Sheet4!BH62/Sheet4!$BG62)*1000</f>
        <v>#REF!</v>
      </c>
      <c r="BI63" s="54" t="e">
        <f>(Sheet4!BI62/Sheet4!$BG62)*1000</f>
        <v>#REF!</v>
      </c>
      <c r="BJ63" s="54" t="e">
        <f>(Sheet4!BJ62/Sheet4!$BG62)*1000</f>
        <v>#REF!</v>
      </c>
      <c r="BK63" s="54" t="e">
        <f>(Sheet4!BK62/Sheet4!$BG62)*1000</f>
        <v>#REF!</v>
      </c>
      <c r="BM63" s="54" t="e">
        <f>(Sheet4!BM62/Sheet4!$BL62)*1000</f>
        <v>#REF!</v>
      </c>
      <c r="BN63" s="54" t="e">
        <f>(Sheet4!BN62/Sheet4!$BL62)*1000</f>
        <v>#REF!</v>
      </c>
      <c r="BO63" s="54" t="e">
        <f>(Sheet4!BO62/Sheet4!$BL62)*1000</f>
        <v>#REF!</v>
      </c>
      <c r="BP63" s="54" t="e">
        <f>(Sheet4!BP62/Sheet4!$BL62)*1000</f>
        <v>#REF!</v>
      </c>
      <c r="BR63" s="54" t="e">
        <f>(Sheet4!BR62/Sheet4!$BQ62)*1000</f>
        <v>#REF!</v>
      </c>
      <c r="BS63" s="54" t="e">
        <f>(Sheet4!BS62/Sheet4!$BQ62)*1000</f>
        <v>#REF!</v>
      </c>
      <c r="BT63" s="54" t="e">
        <f>(Sheet4!BT62/Sheet4!$BQ62)*1000</f>
        <v>#REF!</v>
      </c>
      <c r="BU63" s="54" t="e">
        <f>(Sheet4!BU62/Sheet4!$BQ62)*1000</f>
        <v>#REF!</v>
      </c>
    </row>
    <row r="64" spans="1:73" x14ac:dyDescent="0.3">
      <c r="A64" t="s">
        <v>239</v>
      </c>
      <c r="B64" t="str">
        <f>VLOOKUP(A64,classifications!A$3:C$336,3,FALSE)</f>
        <v>Urban with Significant Rural</v>
      </c>
      <c r="D64" s="12"/>
      <c r="E64" s="54">
        <f>(Sheet4!E64/Sheet4!$D64)*1000</f>
        <v>13.460896010690382</v>
      </c>
      <c r="F64" s="54">
        <f>(Sheet4!F64/Sheet4!$D64)*1000</f>
        <v>7.5857937723916278</v>
      </c>
      <c r="G64" s="54">
        <f>(Sheet4!G64/Sheet4!$D64)*1000</f>
        <v>52.017694425564763</v>
      </c>
      <c r="H64" s="54">
        <f>(Sheet4!H64/Sheet4!$D64)*1000</f>
        <v>49.270220143536811</v>
      </c>
      <c r="I64" s="12"/>
      <c r="J64" s="54">
        <f>(Sheet4!J64/Sheet4!$I64)*1000</f>
        <v>10.159775236257342</v>
      </c>
      <c r="K64" s="54">
        <f>(Sheet4!K64/Sheet4!$I64)*1000</f>
        <v>6.4364162669920821</v>
      </c>
      <c r="L64" s="54">
        <f>(Sheet4!L64/Sheet4!$I64)*1000</f>
        <v>55.31685444277322</v>
      </c>
      <c r="M64" s="54">
        <f>(Sheet4!M64/Sheet4!$I64)*1000</f>
        <v>48.931520844566791</v>
      </c>
      <c r="N64" s="12"/>
      <c r="O64" s="54">
        <f>(Sheet4!O64/Sheet4!$N64)*1000</f>
        <v>10.719522677858118</v>
      </c>
      <c r="P64" s="54">
        <f>(Sheet4!P64/Sheet4!$N64)*1000</f>
        <v>5.7586534301910755</v>
      </c>
      <c r="Q64" s="54">
        <f>(Sheet4!Q64/Sheet4!$N64)*1000</f>
        <v>51.232351834060893</v>
      </c>
      <c r="R64" s="54">
        <f>(Sheet4!R64/Sheet4!$N64)*1000</f>
        <v>50.40647665919446</v>
      </c>
      <c r="S64" s="12"/>
      <c r="T64" s="54">
        <f>(Sheet4!T64/Sheet4!$S64)*1000</f>
        <v>10.708779762727035</v>
      </c>
      <c r="U64" s="54">
        <f>(Sheet4!U64/Sheet4!$S64)*1000</f>
        <v>5.4925320351654667</v>
      </c>
      <c r="V64" s="54">
        <f>(Sheet4!V64/Sheet4!$S64)*1000</f>
        <v>56.41172992656363</v>
      </c>
      <c r="W64" s="54">
        <f>(Sheet4!W64/Sheet4!$S64)*1000</f>
        <v>51.488343565062188</v>
      </c>
      <c r="X64" s="12"/>
      <c r="Y64" s="54">
        <f>(Sheet4!Y64/Sheet4!$X64)*1000</f>
        <v>13.62240152285362</v>
      </c>
      <c r="Z64" s="54">
        <f>(Sheet4!Z64/Sheet4!$X64)*1000</f>
        <v>4.1748685889809432</v>
      </c>
      <c r="AA64" s="54">
        <f>(Sheet4!AA64/Sheet4!$X64)*1000</f>
        <v>58.340003028402087</v>
      </c>
      <c r="AB64" s="54">
        <f>(Sheet4!AB64/Sheet4!$X64)*1000</f>
        <v>50.871747171688767</v>
      </c>
      <c r="AC64" s="12"/>
      <c r="AD64" s="54">
        <f>(Sheet4!AD64/Sheet4!$AC64)*1000</f>
        <v>12.524449323946214</v>
      </c>
      <c r="AE64" s="54">
        <f>(Sheet4!AE64/Sheet4!$AC64)*1000</f>
        <v>6.2888724264921416</v>
      </c>
      <c r="AF64" s="54">
        <f>(Sheet4!AF64/Sheet4!$AC64)*1000</f>
        <v>56.253430899681831</v>
      </c>
      <c r="AG64" s="54">
        <f>(Sheet4!AG64/Sheet4!$AC64)*1000</f>
        <v>51.728640484349768</v>
      </c>
      <c r="AH64" s="12"/>
      <c r="AI64" s="54">
        <f>(Sheet4!AI64/Sheet4!$AH64)*1000</f>
        <v>10.468284779429556</v>
      </c>
      <c r="AJ64" s="54">
        <f>(Sheet4!AJ64/Sheet4!$AH64)*1000</f>
        <v>5.4971646203537121</v>
      </c>
      <c r="AK64" s="54">
        <f>(Sheet4!AK64/Sheet4!$AH64)*1000</f>
        <v>64.114298940546462</v>
      </c>
      <c r="AL64" s="54">
        <f>(Sheet4!AL64/Sheet4!$AH64)*1000</f>
        <v>59.327294342917867</v>
      </c>
      <c r="AM64" s="12"/>
      <c r="AN64" s="54">
        <f>(Sheet4!AN64/Sheet4!$AM64)*1000</f>
        <v>11.962207112916378</v>
      </c>
      <c r="AO64" s="54">
        <f>(Sheet4!AO64/Sheet4!$AM64)*1000</f>
        <v>7.0485084898947132</v>
      </c>
      <c r="AP64" s="54">
        <f>(Sheet4!AP64/Sheet4!$AM64)*1000</f>
        <v>66.173911688473581</v>
      </c>
      <c r="AQ64" s="54">
        <f>(Sheet4!AQ64/Sheet4!$AM64)*1000</f>
        <v>61.338125834315903</v>
      </c>
      <c r="AR64" s="12"/>
      <c r="AS64" s="54">
        <f>(Sheet4!AS64/Sheet4!$AR64)*1000</f>
        <v>11.776730044271877</v>
      </c>
      <c r="AT64" s="54">
        <f>(Sheet4!AT64/Sheet4!$AR64)*1000</f>
        <v>7.3135907470750769</v>
      </c>
      <c r="AU64" s="54">
        <f>(Sheet4!AU64/Sheet4!$AR64)*1000</f>
        <v>65.426848684683563</v>
      </c>
      <c r="AV64" s="54">
        <f>(Sheet4!AV64/Sheet4!$AR64)*1000</f>
        <v>61.277002249545468</v>
      </c>
      <c r="AW64" s="12"/>
      <c r="AX64" s="54">
        <f>(Sheet4!AX64/Sheet4!$AW64)*1000</f>
        <v>13.250507099391481</v>
      </c>
      <c r="AY64" s="54">
        <f>(Sheet4!AY64/Sheet4!$AW64)*1000</f>
        <v>6.7697768762677484</v>
      </c>
      <c r="AZ64" s="54">
        <f>(Sheet4!AZ64/Sheet4!$AW64)*1000</f>
        <v>61.049695740365109</v>
      </c>
      <c r="BA64" s="54">
        <f>(Sheet4!BA64/Sheet4!$AW64)*1000</f>
        <v>57.986815415821496</v>
      </c>
      <c r="BC64" s="54" t="e">
        <f>(Sheet4!BC64/Sheet4!$BB64)*1000</f>
        <v>#DIV/0!</v>
      </c>
      <c r="BD64" s="54" t="e">
        <f>(Sheet4!BD64/Sheet4!$BB64)*1000</f>
        <v>#REF!</v>
      </c>
      <c r="BE64" s="54" t="e">
        <f>(Sheet4!BE64/Sheet4!$BB64)*1000</f>
        <v>#REF!</v>
      </c>
      <c r="BF64" s="54" t="e">
        <f>(Sheet4!BF64/Sheet4!$BB64)*1000</f>
        <v>#REF!</v>
      </c>
      <c r="BH64" s="54" t="e">
        <f>(Sheet4!BH63/Sheet4!$BG63)*1000</f>
        <v>#REF!</v>
      </c>
      <c r="BI64" s="54" t="e">
        <f>(Sheet4!BI63/Sheet4!$BG63)*1000</f>
        <v>#REF!</v>
      </c>
      <c r="BJ64" s="54" t="e">
        <f>(Sheet4!BJ63/Sheet4!$BG63)*1000</f>
        <v>#REF!</v>
      </c>
      <c r="BK64" s="54" t="e">
        <f>(Sheet4!BK63/Sheet4!$BG63)*1000</f>
        <v>#REF!</v>
      </c>
      <c r="BM64" s="54" t="e">
        <f>(Sheet4!BM63/Sheet4!$BL63)*1000</f>
        <v>#REF!</v>
      </c>
      <c r="BN64" s="54" t="e">
        <f>(Sheet4!BN63/Sheet4!$BL63)*1000</f>
        <v>#REF!</v>
      </c>
      <c r="BO64" s="54" t="e">
        <f>(Sheet4!BO63/Sheet4!$BL63)*1000</f>
        <v>#REF!</v>
      </c>
      <c r="BP64" s="54" t="e">
        <f>(Sheet4!BP63/Sheet4!$BL63)*1000</f>
        <v>#REF!</v>
      </c>
      <c r="BR64" s="54" t="e">
        <f>(Sheet4!BR63/Sheet4!$BQ63)*1000</f>
        <v>#REF!</v>
      </c>
      <c r="BS64" s="54" t="e">
        <f>(Sheet4!BS63/Sheet4!$BQ63)*1000</f>
        <v>#REF!</v>
      </c>
      <c r="BT64" s="54" t="e">
        <f>(Sheet4!BT63/Sheet4!$BQ63)*1000</f>
        <v>#REF!</v>
      </c>
      <c r="BU64" s="54" t="e">
        <f>(Sheet4!BU63/Sheet4!$BQ63)*1000</f>
        <v>#REF!</v>
      </c>
    </row>
    <row r="65" spans="1:73" x14ac:dyDescent="0.3">
      <c r="A65" t="s">
        <v>242</v>
      </c>
      <c r="B65" t="str">
        <f>VLOOKUP(A65,classifications!A$3:C$336,3,FALSE)</f>
        <v>Predominantly Rural</v>
      </c>
      <c r="D65" s="12"/>
      <c r="E65" s="54">
        <f>(Sheet4!E65/Sheet4!$D65)*1000</f>
        <v>2.2937403542554549</v>
      </c>
      <c r="F65" s="54">
        <f>(Sheet4!F65/Sheet4!$D65)*1000</f>
        <v>1.0902346128251237</v>
      </c>
      <c r="G65" s="54">
        <f>(Sheet4!G65/Sheet4!$D65)*1000</f>
        <v>24.155068175060531</v>
      </c>
      <c r="H65" s="54">
        <f>(Sheet4!H65/Sheet4!$D65)*1000</f>
        <v>26.335537400710777</v>
      </c>
      <c r="I65" s="12"/>
      <c r="J65" s="54">
        <f>(Sheet4!J65/Sheet4!$I65)*1000</f>
        <v>1.3511783697677395</v>
      </c>
      <c r="K65" s="54">
        <f>(Sheet4!K65/Sheet4!$I65)*1000</f>
        <v>1.6498599041374504</v>
      </c>
      <c r="L65" s="54">
        <f>(Sheet4!L65/Sheet4!$I65)*1000</f>
        <v>23.126484518340465</v>
      </c>
      <c r="M65" s="54">
        <f>(Sheet4!M65/Sheet4!$I65)*1000</f>
        <v>27.692045115134619</v>
      </c>
      <c r="N65" s="12"/>
      <c r="O65" s="54">
        <f>(Sheet4!O65/Sheet4!$N65)*1000</f>
        <v>1.2419345628961342</v>
      </c>
      <c r="P65" s="54">
        <f>(Sheet4!P65/Sheet4!$N65)*1000</f>
        <v>1.5131616513447155</v>
      </c>
      <c r="Q65" s="54">
        <f>(Sheet4!Q65/Sheet4!$N65)*1000</f>
        <v>24.025009992576944</v>
      </c>
      <c r="R65" s="54">
        <f>(Sheet4!R65/Sheet4!$N65)*1000</f>
        <v>27.322560383714954</v>
      </c>
      <c r="S65" s="12"/>
      <c r="T65" s="54">
        <f>(Sheet4!T65/Sheet4!$S65)*1000</f>
        <v>1.3168064580768901</v>
      </c>
      <c r="U65" s="54">
        <f>(Sheet4!U65/Sheet4!$S65)*1000</f>
        <v>1.3740589127758853</v>
      </c>
      <c r="V65" s="54">
        <f>(Sheet4!V65/Sheet4!$S65)*1000</f>
        <v>25.606160364125611</v>
      </c>
      <c r="W65" s="54">
        <f>(Sheet4!W65/Sheet4!$S65)*1000</f>
        <v>27.79606675636218</v>
      </c>
      <c r="X65" s="12"/>
      <c r="Y65" s="54">
        <f>(Sheet4!Y65/Sheet4!$X65)*1000</f>
        <v>1.3632189186086558</v>
      </c>
      <c r="Z65" s="54">
        <f>(Sheet4!Z65/Sheet4!$X65)*1000</f>
        <v>1.0905751348869246</v>
      </c>
      <c r="AA65" s="54">
        <f>(Sheet4!AA65/Sheet4!$X65)*1000</f>
        <v>25.714613706807484</v>
      </c>
      <c r="AB65" s="54">
        <f>(Sheet4!AB65/Sheet4!$X65)*1000</f>
        <v>27.149580989553439</v>
      </c>
      <c r="AC65" s="12"/>
      <c r="AD65" s="54">
        <f>(Sheet4!AD65/Sheet4!$AC65)*1000</f>
        <v>1.0532998585981013</v>
      </c>
      <c r="AE65" s="54">
        <f>(Sheet4!AE65/Sheet4!$AC65)*1000</f>
        <v>0.80801085043142007</v>
      </c>
      <c r="AF65" s="54">
        <f>(Sheet4!AF65/Sheet4!$AC65)*1000</f>
        <v>24.471185755923006</v>
      </c>
      <c r="AG65" s="54">
        <f>(Sheet4!AG65/Sheet4!$AC65)*1000</f>
        <v>30.055117883011572</v>
      </c>
      <c r="AH65" s="12"/>
      <c r="AI65" s="54">
        <f>(Sheet4!AI65/Sheet4!$AH65)*1000</f>
        <v>1.0773195125857125</v>
      </c>
      <c r="AJ65" s="54">
        <f>(Sheet4!AJ65/Sheet4!$AH65)*1000</f>
        <v>1.1064362561691101</v>
      </c>
      <c r="AK65" s="54">
        <f>(Sheet4!AK65/Sheet4!$AH65)*1000</f>
        <v>26.088602250724282</v>
      </c>
      <c r="AL65" s="54">
        <f>(Sheet4!AL65/Sheet4!$AH65)*1000</f>
        <v>28.825576147563659</v>
      </c>
      <c r="AM65" s="12"/>
      <c r="AN65" s="54">
        <f>(Sheet4!AN65/Sheet4!$AM65)*1000</f>
        <v>1.8853034023149773</v>
      </c>
      <c r="AO65" s="54">
        <f>(Sheet4!AO65/Sheet4!$AM65)*1000</f>
        <v>1.1253361393663044</v>
      </c>
      <c r="AP65" s="54">
        <f>(Sheet4!AP65/Sheet4!$AM65)*1000</f>
        <v>26.014264000935345</v>
      </c>
      <c r="AQ65" s="54">
        <f>(Sheet4!AQ65/Sheet4!$AM65)*1000</f>
        <v>27.914182158307025</v>
      </c>
      <c r="AR65" s="12"/>
      <c r="AS65" s="54">
        <f>(Sheet4!AS65/Sheet4!$AR65)*1000</f>
        <v>1.1146473461126674</v>
      </c>
      <c r="AT65" s="54">
        <f>(Sheet4!AT65/Sheet4!$AR65)*1000</f>
        <v>0.52799084815863195</v>
      </c>
      <c r="AU65" s="54">
        <f>(Sheet4!AU65/Sheet4!$AR65)*1000</f>
        <v>27.704853115879324</v>
      </c>
      <c r="AV65" s="54">
        <f>(Sheet4!AV65/Sheet4!$AR65)*1000</f>
        <v>29.743484446269598</v>
      </c>
      <c r="AW65" s="12"/>
      <c r="AX65" s="54">
        <f>(Sheet4!AX65/Sheet4!$AW65)*1000</f>
        <v>1.2492467776781646</v>
      </c>
      <c r="AY65" s="54">
        <f>(Sheet4!AY65/Sheet4!$AW65)*1000</f>
        <v>0.66136594112373415</v>
      </c>
      <c r="AZ65" s="54">
        <f>(Sheet4!AZ65/Sheet4!$AW65)*1000</f>
        <v>25.161299804529623</v>
      </c>
      <c r="BA65" s="54">
        <f>(Sheet4!BA65/Sheet4!$AW65)*1000</f>
        <v>24.690995135286077</v>
      </c>
      <c r="BC65" s="54" t="e">
        <f>(Sheet4!BC65/Sheet4!$BB65)*1000</f>
        <v>#DIV/0!</v>
      </c>
      <c r="BD65" s="54" t="e">
        <f>(Sheet4!BD65/Sheet4!$BB65)*1000</f>
        <v>#REF!</v>
      </c>
      <c r="BE65" s="54" t="e">
        <f>(Sheet4!BE65/Sheet4!$BB65)*1000</f>
        <v>#REF!</v>
      </c>
      <c r="BF65" s="54" t="e">
        <f>(Sheet4!BF65/Sheet4!$BB65)*1000</f>
        <v>#REF!</v>
      </c>
      <c r="BH65" s="54" t="e">
        <f>(Sheet4!BH64/Sheet4!$BG64)*1000</f>
        <v>#REF!</v>
      </c>
      <c r="BI65" s="54" t="e">
        <f>(Sheet4!BI64/Sheet4!$BG64)*1000</f>
        <v>#REF!</v>
      </c>
      <c r="BJ65" s="54" t="e">
        <f>(Sheet4!BJ64/Sheet4!$BG64)*1000</f>
        <v>#REF!</v>
      </c>
      <c r="BK65" s="54" t="e">
        <f>(Sheet4!BK64/Sheet4!$BG64)*1000</f>
        <v>#REF!</v>
      </c>
      <c r="BM65" s="54" t="e">
        <f>(Sheet4!BM64/Sheet4!$BL64)*1000</f>
        <v>#REF!</v>
      </c>
      <c r="BN65" s="54" t="e">
        <f>(Sheet4!BN64/Sheet4!$BL64)*1000</f>
        <v>#REF!</v>
      </c>
      <c r="BO65" s="54" t="e">
        <f>(Sheet4!BO64/Sheet4!$BL64)*1000</f>
        <v>#REF!</v>
      </c>
      <c r="BP65" s="54" t="e">
        <f>(Sheet4!BP64/Sheet4!$BL64)*1000</f>
        <v>#REF!</v>
      </c>
      <c r="BR65" s="54" t="e">
        <f>(Sheet4!BR64/Sheet4!$BQ64)*1000</f>
        <v>#REF!</v>
      </c>
      <c r="BS65" s="54" t="e">
        <f>(Sheet4!BS64/Sheet4!$BQ64)*1000</f>
        <v>#REF!</v>
      </c>
      <c r="BT65" s="54" t="e">
        <f>(Sheet4!BT64/Sheet4!$BQ64)*1000</f>
        <v>#REF!</v>
      </c>
      <c r="BU65" s="54" t="e">
        <f>(Sheet4!BU64/Sheet4!$BQ64)*1000</f>
        <v>#REF!</v>
      </c>
    </row>
    <row r="66" spans="1:73" x14ac:dyDescent="0.3">
      <c r="A66" t="s">
        <v>245</v>
      </c>
      <c r="B66" t="str">
        <f>VLOOKUP(A66,classifications!A$3:C$336,3,FALSE)</f>
        <v>Predominantly Rural</v>
      </c>
      <c r="D66" s="12"/>
      <c r="E66" s="54">
        <f>(Sheet4!E66/Sheet4!$D66)*1000</f>
        <v>4.1423111510791362</v>
      </c>
      <c r="F66" s="54">
        <f>(Sheet4!F66/Sheet4!$D66)*1000</f>
        <v>2.6997152278177459</v>
      </c>
      <c r="G66" s="54">
        <f>(Sheet4!G66/Sheet4!$D66)*1000</f>
        <v>38.30560551558753</v>
      </c>
      <c r="H66" s="54">
        <f>(Sheet4!H66/Sheet4!$D66)*1000</f>
        <v>30.376948441247002</v>
      </c>
      <c r="I66" s="12"/>
      <c r="J66" s="54">
        <f>(Sheet4!J66/Sheet4!$I66)*1000</f>
        <v>3.2327045661023059</v>
      </c>
      <c r="K66" s="54">
        <f>(Sheet4!K66/Sheet4!$I66)*1000</f>
        <v>1.9451963682236288</v>
      </c>
      <c r="L66" s="54">
        <f>(Sheet4!L66/Sheet4!$I66)*1000</f>
        <v>39.323807382828399</v>
      </c>
      <c r="M66" s="54">
        <f>(Sheet4!M66/Sheet4!$I66)*1000</f>
        <v>32.360487432396532</v>
      </c>
      <c r="N66" s="12"/>
      <c r="O66" s="54">
        <f>(Sheet4!O66/Sheet4!$N66)*1000</f>
        <v>3.5330731829777497</v>
      </c>
      <c r="P66" s="54">
        <f>(Sheet4!P66/Sheet4!$N66)*1000</f>
        <v>2.6802624146727756</v>
      </c>
      <c r="Q66" s="54">
        <f>(Sheet4!Q66/Sheet4!$N66)*1000</f>
        <v>37.03266154487963</v>
      </c>
      <c r="R66" s="54">
        <f>(Sheet4!R66/Sheet4!$N66)*1000</f>
        <v>31.33433504756912</v>
      </c>
      <c r="S66" s="12"/>
      <c r="T66" s="54">
        <f>(Sheet4!T66/Sheet4!$S66)*1000</f>
        <v>3.7530153252704865</v>
      </c>
      <c r="U66" s="54">
        <f>(Sheet4!U66/Sheet4!$S66)*1000</f>
        <v>2.6998265443868701</v>
      </c>
      <c r="V66" s="54">
        <f>(Sheet4!V66/Sheet4!$S66)*1000</f>
        <v>39.297678771926932</v>
      </c>
      <c r="W66" s="54">
        <f>(Sheet4!W66/Sheet4!$S66)*1000</f>
        <v>32.311831797509342</v>
      </c>
      <c r="X66" s="12"/>
      <c r="Y66" s="54">
        <f>(Sheet4!Y66/Sheet4!$X66)*1000</f>
        <v>3.9506944608501446</v>
      </c>
      <c r="Z66" s="54">
        <f>(Sheet4!Z66/Sheet4!$X66)*1000</f>
        <v>3.0366193395034915</v>
      </c>
      <c r="AA66" s="54">
        <f>(Sheet4!AA66/Sheet4!$X66)*1000</f>
        <v>38.996298268345562</v>
      </c>
      <c r="AB66" s="54">
        <f>(Sheet4!AB66/Sheet4!$X66)*1000</f>
        <v>30.809601604992341</v>
      </c>
      <c r="AC66" s="12"/>
      <c r="AD66" s="54">
        <f>(Sheet4!AD66/Sheet4!$AC66)*1000</f>
        <v>3.9257229437697392</v>
      </c>
      <c r="AE66" s="54">
        <f>(Sheet4!AE66/Sheet4!$AC66)*1000</f>
        <v>3.1005824627020289</v>
      </c>
      <c r="AF66" s="54">
        <f>(Sheet4!AF66/Sheet4!$AC66)*1000</f>
        <v>38.489740693298167</v>
      </c>
      <c r="AG66" s="54">
        <f>(Sheet4!AG66/Sheet4!$AC66)*1000</f>
        <v>29.687041150728664</v>
      </c>
      <c r="AH66" s="12"/>
      <c r="AI66" s="54">
        <f>(Sheet4!AI66/Sheet4!$AH66)*1000</f>
        <v>3.5343431626314468</v>
      </c>
      <c r="AJ66" s="54">
        <f>(Sheet4!AJ66/Sheet4!$AH66)*1000</f>
        <v>3.3009767542117294</v>
      </c>
      <c r="AK66" s="54">
        <f>(Sheet4!AK66/Sheet4!$AH66)*1000</f>
        <v>45.673903400558295</v>
      </c>
      <c r="AL66" s="54">
        <f>(Sheet4!AL66/Sheet4!$AH66)*1000</f>
        <v>33.040051732522905</v>
      </c>
      <c r="AM66" s="12"/>
      <c r="AN66" s="54">
        <f>(Sheet4!AN66/Sheet4!$AM66)*1000</f>
        <v>3.9454527464450284</v>
      </c>
      <c r="AO66" s="54">
        <f>(Sheet4!AO66/Sheet4!$AM66)*1000</f>
        <v>2.6344245611059285</v>
      </c>
      <c r="AP66" s="54">
        <f>(Sheet4!AP66/Sheet4!$AM66)*1000</f>
        <v>43.892940943657592</v>
      </c>
      <c r="AQ66" s="54">
        <f>(Sheet4!AQ66/Sheet4!$AM66)*1000</f>
        <v>34.286390750007072</v>
      </c>
      <c r="AR66" s="12"/>
      <c r="AS66" s="54">
        <f>(Sheet4!AS66/Sheet4!$AR66)*1000</f>
        <v>3.4411441453146012</v>
      </c>
      <c r="AT66" s="54">
        <f>(Sheet4!AT66/Sheet4!$AR66)*1000</f>
        <v>4.4120383863140784</v>
      </c>
      <c r="AU66" s="54">
        <f>(Sheet4!AU66/Sheet4!$AR66)*1000</f>
        <v>44.194122666254664</v>
      </c>
      <c r="AV66" s="54">
        <f>(Sheet4!AV66/Sheet4!$AR66)*1000</f>
        <v>34.490447313625175</v>
      </c>
      <c r="AW66" s="12"/>
      <c r="AX66" s="54">
        <f>(Sheet4!AX66/Sheet4!$AW66)*1000</f>
        <v>3.3612477956528792</v>
      </c>
      <c r="AY66" s="54">
        <f>(Sheet4!AY66/Sheet4!$AW66)*1000</f>
        <v>2.7803990587808456</v>
      </c>
      <c r="AZ66" s="54">
        <f>(Sheet4!AZ66/Sheet4!$AW66)*1000</f>
        <v>39.569230017844092</v>
      </c>
      <c r="BA66" s="54">
        <f>(Sheet4!BA66/Sheet4!$AW66)*1000</f>
        <v>30.961156394830621</v>
      </c>
      <c r="BC66" s="54" t="e">
        <f>(Sheet4!#REF!/Sheet4!#REF!)*1000</f>
        <v>#REF!</v>
      </c>
      <c r="BD66" s="54" t="e">
        <f>(Sheet4!#REF!/Sheet4!#REF!)*1000</f>
        <v>#REF!</v>
      </c>
      <c r="BE66" s="54" t="e">
        <f>(Sheet4!#REF!/Sheet4!#REF!)*1000</f>
        <v>#REF!</v>
      </c>
      <c r="BF66" s="54" t="e">
        <f>(Sheet4!#REF!/Sheet4!#REF!)*1000</f>
        <v>#REF!</v>
      </c>
      <c r="BH66" s="54" t="e">
        <f>(Sheet4!BH65/Sheet4!$BG65)*1000</f>
        <v>#REF!</v>
      </c>
      <c r="BI66" s="54" t="e">
        <f>(Sheet4!BI65/Sheet4!$BG65)*1000</f>
        <v>#REF!</v>
      </c>
      <c r="BJ66" s="54" t="e">
        <f>(Sheet4!BJ65/Sheet4!$BG65)*1000</f>
        <v>#REF!</v>
      </c>
      <c r="BK66" s="54" t="e">
        <f>(Sheet4!BK65/Sheet4!$BG65)*1000</f>
        <v>#REF!</v>
      </c>
      <c r="BM66" s="54" t="e">
        <f>(Sheet4!BM65/Sheet4!$BL65)*1000</f>
        <v>#REF!</v>
      </c>
      <c r="BN66" s="54" t="e">
        <f>(Sheet4!BN65/Sheet4!$BL65)*1000</f>
        <v>#REF!</v>
      </c>
      <c r="BO66" s="54" t="e">
        <f>(Sheet4!BO65/Sheet4!$BL65)*1000</f>
        <v>#REF!</v>
      </c>
      <c r="BP66" s="54" t="e">
        <f>(Sheet4!BP65/Sheet4!$BL65)*1000</f>
        <v>#REF!</v>
      </c>
      <c r="BR66" s="54" t="e">
        <f>(Sheet4!BR65/Sheet4!$BQ65)*1000</f>
        <v>#REF!</v>
      </c>
      <c r="BS66" s="54" t="e">
        <f>(Sheet4!BS65/Sheet4!$BQ65)*1000</f>
        <v>#REF!</v>
      </c>
      <c r="BT66" s="54" t="e">
        <f>(Sheet4!BT65/Sheet4!$BQ65)*1000</f>
        <v>#REF!</v>
      </c>
      <c r="BU66" s="54" t="e">
        <f>(Sheet4!BU65/Sheet4!$BQ65)*1000</f>
        <v>#REF!</v>
      </c>
    </row>
    <row r="67" spans="1:73" x14ac:dyDescent="0.3">
      <c r="A67" t="s">
        <v>247</v>
      </c>
      <c r="B67" t="str">
        <f>VLOOKUP(A67,classifications!A$3:C$336,3,FALSE)</f>
        <v>Predominantly Rural</v>
      </c>
      <c r="D67" s="12"/>
      <c r="E67" s="54">
        <f>(Sheet4!E67/Sheet4!$D67)*1000</f>
        <v>5.2055782640057711</v>
      </c>
      <c r="F67" s="54">
        <f>(Sheet4!F67/Sheet4!$D67)*1000</f>
        <v>3.6306804520317382</v>
      </c>
      <c r="G67" s="54">
        <f>(Sheet4!G67/Sheet4!$D67)*1000</f>
        <v>64.546766049531129</v>
      </c>
      <c r="H67" s="54">
        <f>(Sheet4!H67/Sheet4!$D67)*1000</f>
        <v>56.804520317383982</v>
      </c>
      <c r="I67" s="12"/>
      <c r="J67" s="54">
        <f>(Sheet4!J67/Sheet4!$I67)*1000</f>
        <v>4.8909403998852001</v>
      </c>
      <c r="K67" s="54">
        <f>(Sheet4!K67/Sheet4!$I67)*1000</f>
        <v>4.3408590835166931</v>
      </c>
      <c r="L67" s="54">
        <f>(Sheet4!L67/Sheet4!$I67)*1000</f>
        <v>64.514971778436816</v>
      </c>
      <c r="M67" s="54">
        <f>(Sheet4!M67/Sheet4!$I67)*1000</f>
        <v>58.810867693485129</v>
      </c>
      <c r="N67" s="12"/>
      <c r="O67" s="54">
        <f>(Sheet4!O67/Sheet4!$N67)*1000</f>
        <v>4.7350058149194219</v>
      </c>
      <c r="P67" s="54">
        <f>(Sheet4!P67/Sheet4!$N67)*1000</f>
        <v>4.1060451427622056</v>
      </c>
      <c r="Q67" s="54">
        <f>(Sheet4!Q67/Sheet4!$N67)*1000</f>
        <v>65.162699071986324</v>
      </c>
      <c r="R67" s="54">
        <f>(Sheet4!R67/Sheet4!$N67)*1000</f>
        <v>57.211686801319637</v>
      </c>
      <c r="S67" s="12"/>
      <c r="T67" s="54">
        <f>(Sheet4!T67/Sheet4!$S67)*1000</f>
        <v>5.0871408384361754</v>
      </c>
      <c r="U67" s="54">
        <f>(Sheet4!U67/Sheet4!$S67)*1000</f>
        <v>3.8153556288271311</v>
      </c>
      <c r="V67" s="54">
        <f>(Sheet4!V67/Sheet4!$S67)*1000</f>
        <v>69.606688648139425</v>
      </c>
      <c r="W67" s="54">
        <f>(Sheet4!W67/Sheet4!$S67)*1000</f>
        <v>62.635421573245409</v>
      </c>
      <c r="X67" s="12"/>
      <c r="Y67" s="54">
        <f>(Sheet4!Y67/Sheet4!$X67)*1000</f>
        <v>5.8680506849955583</v>
      </c>
      <c r="Z67" s="54">
        <f>(Sheet4!Z67/Sheet4!$X67)*1000</f>
        <v>4.0912703979052694</v>
      </c>
      <c r="AA67" s="54">
        <f>(Sheet4!AA67/Sheet4!$X67)*1000</f>
        <v>69.738626268293828</v>
      </c>
      <c r="AB67" s="54">
        <f>(Sheet4!AB67/Sheet4!$X67)*1000</f>
        <v>61.40412400056109</v>
      </c>
      <c r="AC67" s="12"/>
      <c r="AD67" s="54">
        <f>(Sheet4!AD67/Sheet4!$AC67)*1000</f>
        <v>5.6780576166091894</v>
      </c>
      <c r="AE67" s="54">
        <f>(Sheet4!AE67/Sheet4!$AC67)*1000</f>
        <v>4.7375204653917162</v>
      </c>
      <c r="AF67" s="54">
        <f>(Sheet4!AF67/Sheet4!$AC67)*1000</f>
        <v>67.38193936438266</v>
      </c>
      <c r="AG67" s="54">
        <f>(Sheet4!AG67/Sheet4!$AC67)*1000</f>
        <v>60.449832212816851</v>
      </c>
      <c r="AH67" s="12"/>
      <c r="AI67" s="54">
        <f>(Sheet4!AI67/Sheet4!$AH67)*1000</f>
        <v>5.0509090493549236</v>
      </c>
      <c r="AJ67" s="54">
        <f>(Sheet4!AJ67/Sheet4!$AH67)*1000</f>
        <v>4.2167091384886133</v>
      </c>
      <c r="AK67" s="54">
        <f>(Sheet4!AK67/Sheet4!$AH67)*1000</f>
        <v>82.322961066861694</v>
      </c>
      <c r="AL67" s="54">
        <f>(Sheet4!AL67/Sheet4!$AH67)*1000</f>
        <v>65.616108057456955</v>
      </c>
      <c r="AM67" s="12"/>
      <c r="AN67" s="54">
        <f>(Sheet4!AN67/Sheet4!$AM67)*1000</f>
        <v>5.908651793938577</v>
      </c>
      <c r="AO67" s="54">
        <f>(Sheet4!AO67/Sheet4!$AM67)*1000</f>
        <v>3.1228235717013773</v>
      </c>
      <c r="AP67" s="54">
        <f>(Sheet4!AP67/Sheet4!$AM67)*1000</f>
        <v>77.587562624969109</v>
      </c>
      <c r="AQ67" s="54">
        <f>(Sheet4!AQ67/Sheet4!$AM67)*1000</f>
        <v>61.232054997641036</v>
      </c>
      <c r="AR67" s="12"/>
      <c r="AS67" s="54">
        <f>(Sheet4!AS67/Sheet4!$AR67)*1000</f>
        <v>5.163472880639203</v>
      </c>
      <c r="AT67" s="54">
        <f>(Sheet4!AT67/Sheet4!$AR67)*1000</f>
        <v>5.9313169081480499</v>
      </c>
      <c r="AU67" s="54">
        <f>(Sheet4!AU67/Sheet4!$AR67)*1000</f>
        <v>75.871892457323455</v>
      </c>
      <c r="AV67" s="54">
        <f>(Sheet4!AV67/Sheet4!$AR67)*1000</f>
        <v>64.632436402483805</v>
      </c>
      <c r="AW67" s="12"/>
      <c r="AX67" s="54">
        <f>(Sheet4!AX67/Sheet4!$AW67)*1000</f>
        <v>5.0518479127891514</v>
      </c>
      <c r="AY67" s="54">
        <f>(Sheet4!AY67/Sheet4!$AW67)*1000</f>
        <v>3.6337853407781617</v>
      </c>
      <c r="AZ67" s="54">
        <f>(Sheet4!AZ67/Sheet4!$AW67)*1000</f>
        <v>65.341664450943895</v>
      </c>
      <c r="BA67" s="54">
        <f>(Sheet4!BA67/Sheet4!$AW67)*1000</f>
        <v>59.425684658335555</v>
      </c>
      <c r="BC67" s="54" t="e">
        <f>(Sheet4!BC66/Sheet4!$BB66)*1000</f>
        <v>#DIV/0!</v>
      </c>
      <c r="BD67" s="54" t="e">
        <f>(Sheet4!BD66/Sheet4!$BB66)*1000</f>
        <v>#REF!</v>
      </c>
      <c r="BE67" s="54" t="e">
        <f>(Sheet4!BE66/Sheet4!$BB66)*1000</f>
        <v>#REF!</v>
      </c>
      <c r="BF67" s="54" t="e">
        <f>(Sheet4!BF66/Sheet4!$BB66)*1000</f>
        <v>#REF!</v>
      </c>
      <c r="BH67" s="54" t="e">
        <f>(Sheet4!#REF!/Sheet4!#REF!)*1000</f>
        <v>#REF!</v>
      </c>
      <c r="BI67" s="54" t="e">
        <f>(Sheet4!#REF!/Sheet4!#REF!)*1000</f>
        <v>#REF!</v>
      </c>
      <c r="BJ67" s="54" t="e">
        <f>(Sheet4!#REF!/Sheet4!#REF!)*1000</f>
        <v>#REF!</v>
      </c>
      <c r="BK67" s="54" t="e">
        <f>(Sheet4!#REF!/Sheet4!#REF!)*1000</f>
        <v>#REF!</v>
      </c>
      <c r="BM67" s="54" t="e">
        <f>(Sheet4!#REF!/Sheet4!#REF!)*1000</f>
        <v>#REF!</v>
      </c>
      <c r="BN67" s="54" t="e">
        <f>(Sheet4!#REF!/Sheet4!#REF!)*1000</f>
        <v>#REF!</v>
      </c>
      <c r="BO67" s="54" t="e">
        <f>(Sheet4!#REF!/Sheet4!#REF!)*1000</f>
        <v>#REF!</v>
      </c>
      <c r="BP67" s="54" t="e">
        <f>(Sheet4!#REF!/Sheet4!#REF!)*1000</f>
        <v>#REF!</v>
      </c>
      <c r="BR67" s="54" t="e">
        <f>(Sheet4!#REF!/Sheet4!#REF!)*1000</f>
        <v>#REF!</v>
      </c>
      <c r="BS67" s="54" t="e">
        <f>(Sheet4!#REF!/Sheet4!#REF!)*1000</f>
        <v>#REF!</v>
      </c>
      <c r="BT67" s="54" t="e">
        <f>(Sheet4!#REF!/Sheet4!#REF!)*1000</f>
        <v>#REF!</v>
      </c>
      <c r="BU67" s="54" t="e">
        <f>(Sheet4!#REF!/Sheet4!#REF!)*1000</f>
        <v>#REF!</v>
      </c>
    </row>
    <row r="68" spans="1:73" x14ac:dyDescent="0.3">
      <c r="A68" t="s">
        <v>251</v>
      </c>
      <c r="B68" t="str">
        <f>VLOOKUP(A68,classifications!A$3:C$336,3,FALSE)</f>
        <v>Predominantly Urban</v>
      </c>
      <c r="D68" s="12"/>
      <c r="E68" s="54">
        <f>(Sheet4!E68/Sheet4!$D68)*1000</f>
        <v>28.534465077386681</v>
      </c>
      <c r="F68" s="54">
        <f>(Sheet4!F68/Sheet4!$D68)*1000</f>
        <v>12.107347395989461</v>
      </c>
      <c r="G68" s="54">
        <f>(Sheet4!G68/Sheet4!$D68)*1000</f>
        <v>46.706530142151685</v>
      </c>
      <c r="H68" s="54">
        <f>(Sheet4!H68/Sheet4!$D68)*1000</f>
        <v>49.148825394821955</v>
      </c>
      <c r="I68" s="12"/>
      <c r="J68" s="54">
        <f>(Sheet4!J68/Sheet4!$I68)*1000</f>
        <v>21.860193982090145</v>
      </c>
      <c r="K68" s="54">
        <f>(Sheet4!K68/Sheet4!$I68)*1000</f>
        <v>7.9874978294842851</v>
      </c>
      <c r="L68" s="54">
        <f>(Sheet4!L68/Sheet4!$I68)*1000</f>
        <v>50.827276560910867</v>
      </c>
      <c r="M68" s="54">
        <f>(Sheet4!M68/Sheet4!$I68)*1000</f>
        <v>53.903207402078735</v>
      </c>
      <c r="N68" s="12"/>
      <c r="O68" s="54">
        <f>(Sheet4!O68/Sheet4!$N68)*1000</f>
        <v>22.318777917502732</v>
      </c>
      <c r="P68" s="54">
        <f>(Sheet4!P68/Sheet4!$N68)*1000</f>
        <v>8.3337646876132307</v>
      </c>
      <c r="Q68" s="54">
        <f>(Sheet4!Q68/Sheet4!$N68)*1000</f>
        <v>47.715902966601</v>
      </c>
      <c r="R68" s="54">
        <f>(Sheet4!R68/Sheet4!$N68)*1000</f>
        <v>49.530635795909546</v>
      </c>
      <c r="S68" s="12"/>
      <c r="T68" s="54">
        <f>(Sheet4!T68/Sheet4!$S68)*1000</f>
        <v>24.007665259777085</v>
      </c>
      <c r="U68" s="54">
        <f>(Sheet4!U68/Sheet4!$S68)*1000</f>
        <v>9.2681587257998075</v>
      </c>
      <c r="V68" s="54">
        <f>(Sheet4!V68/Sheet4!$S68)*1000</f>
        <v>50.480869684613964</v>
      </c>
      <c r="W68" s="54">
        <f>(Sheet4!W68/Sheet4!$S68)*1000</f>
        <v>51.2688870448752</v>
      </c>
      <c r="X68" s="12"/>
      <c r="Y68" s="54">
        <f>(Sheet4!Y68/Sheet4!$X68)*1000</f>
        <v>31.244190909935867</v>
      </c>
      <c r="Z68" s="54">
        <f>(Sheet4!Z68/Sheet4!$X68)*1000</f>
        <v>8.2634306162282734</v>
      </c>
      <c r="AA68" s="54">
        <f>(Sheet4!AA68/Sheet4!$X68)*1000</f>
        <v>48.720838367878059</v>
      </c>
      <c r="AB68" s="54">
        <f>(Sheet4!AB68/Sheet4!$X68)*1000</f>
        <v>49.82166093503114</v>
      </c>
      <c r="AC68" s="12"/>
      <c r="AD68" s="54">
        <f>(Sheet4!AD68/Sheet4!$AC68)*1000</f>
        <v>29.489121356680776</v>
      </c>
      <c r="AE68" s="54">
        <f>(Sheet4!AE68/Sheet4!$AC68)*1000</f>
        <v>7.8252622340500828</v>
      </c>
      <c r="AF68" s="54">
        <f>(Sheet4!AF68/Sheet4!$AC68)*1000</f>
        <v>48.248234078394184</v>
      </c>
      <c r="AG68" s="54">
        <f>(Sheet4!AG68/Sheet4!$AC68)*1000</f>
        <v>49.666633636736833</v>
      </c>
      <c r="AH68" s="12"/>
      <c r="AI68" s="54">
        <f>(Sheet4!AI68/Sheet4!$AH68)*1000</f>
        <v>24.084476147372339</v>
      </c>
      <c r="AJ68" s="54">
        <f>(Sheet4!AJ68/Sheet4!$AH68)*1000</f>
        <v>6.5750564349755241</v>
      </c>
      <c r="AK68" s="54">
        <f>(Sheet4!AK68/Sheet4!$AH68)*1000</f>
        <v>55.879649811605752</v>
      </c>
      <c r="AL68" s="54">
        <f>(Sheet4!AL68/Sheet4!$AH68)*1000</f>
        <v>58.695151173542065</v>
      </c>
      <c r="AM68" s="12"/>
      <c r="AN68" s="54">
        <f>(Sheet4!AN68/Sheet4!$AM68)*1000</f>
        <v>29.98759491255095</v>
      </c>
      <c r="AO68" s="54">
        <f>(Sheet4!AO68/Sheet4!$AM68)*1000</f>
        <v>9.1852174979892851</v>
      </c>
      <c r="AP68" s="54">
        <f>(Sheet4!AP68/Sheet4!$AM68)*1000</f>
        <v>57.518709870905298</v>
      </c>
      <c r="AQ68" s="54">
        <f>(Sheet4!AQ68/Sheet4!$AM68)*1000</f>
        <v>63.715800809738681</v>
      </c>
      <c r="AR68" s="12"/>
      <c r="AS68" s="54">
        <f>(Sheet4!AS68/Sheet4!$AR68)*1000</f>
        <v>29.947163148247341</v>
      </c>
      <c r="AT68" s="54">
        <f>(Sheet4!AT68/Sheet4!$AR68)*1000</f>
        <v>9.5526228665405188</v>
      </c>
      <c r="AU68" s="54">
        <f>(Sheet4!AU68/Sheet4!$AR68)*1000</f>
        <v>57.442244180005979</v>
      </c>
      <c r="AV68" s="54">
        <f>(Sheet4!AV68/Sheet4!$AR68)*1000</f>
        <v>68.857480465438016</v>
      </c>
      <c r="AW68" s="12"/>
      <c r="AX68" s="54">
        <f>(Sheet4!AX68/Sheet4!$AW68)*1000</f>
        <v>33.691191316518484</v>
      </c>
      <c r="AY68" s="54">
        <f>(Sheet4!AY68/Sheet4!$AW68)*1000</f>
        <v>7.9127645385846117</v>
      </c>
      <c r="AZ68" s="54">
        <f>(Sheet4!AZ68/Sheet4!$AW68)*1000</f>
        <v>54.532706708453375</v>
      </c>
      <c r="BA68" s="54">
        <f>(Sheet4!BA68/Sheet4!$AW68)*1000</f>
        <v>62.535089499640208</v>
      </c>
      <c r="BC68" s="54" t="e">
        <f>(Sheet4!BC67/Sheet4!$BB67)*1000</f>
        <v>#DIV/0!</v>
      </c>
      <c r="BD68" s="54" t="e">
        <f>(Sheet4!BD67/Sheet4!$BB67)*1000</f>
        <v>#REF!</v>
      </c>
      <c r="BE68" s="54" t="e">
        <f>(Sheet4!BE67/Sheet4!$BB67)*1000</f>
        <v>#REF!</v>
      </c>
      <c r="BF68" s="54" t="e">
        <f>(Sheet4!BF67/Sheet4!$BB67)*1000</f>
        <v>#REF!</v>
      </c>
      <c r="BH68" s="54" t="e">
        <f>(Sheet4!BH66/Sheet4!$BG66)*1000</f>
        <v>#REF!</v>
      </c>
      <c r="BI68" s="54" t="e">
        <f>(Sheet4!BI66/Sheet4!$BG66)*1000</f>
        <v>#REF!</v>
      </c>
      <c r="BJ68" s="54" t="e">
        <f>(Sheet4!BJ66/Sheet4!$BG66)*1000</f>
        <v>#REF!</v>
      </c>
      <c r="BK68" s="54" t="e">
        <f>(Sheet4!BK66/Sheet4!$BG66)*1000</f>
        <v>#REF!</v>
      </c>
      <c r="BM68" s="54" t="e">
        <f>(Sheet4!BM66/Sheet4!$BL66)*1000</f>
        <v>#REF!</v>
      </c>
      <c r="BN68" s="54" t="e">
        <f>(Sheet4!BN66/Sheet4!$BL66)*1000</f>
        <v>#REF!</v>
      </c>
      <c r="BO68" s="54" t="e">
        <f>(Sheet4!BO66/Sheet4!$BL66)*1000</f>
        <v>#REF!</v>
      </c>
      <c r="BP68" s="54" t="e">
        <f>(Sheet4!BP66/Sheet4!$BL66)*1000</f>
        <v>#REF!</v>
      </c>
      <c r="BR68" s="54" t="e">
        <f>(Sheet4!BR66/Sheet4!$BQ66)*1000</f>
        <v>#REF!</v>
      </c>
      <c r="BS68" s="54" t="e">
        <f>(Sheet4!BS66/Sheet4!$BQ66)*1000</f>
        <v>#REF!</v>
      </c>
      <c r="BT68" s="54" t="e">
        <f>(Sheet4!BT66/Sheet4!$BQ66)*1000</f>
        <v>#REF!</v>
      </c>
      <c r="BU68" s="54" t="e">
        <f>(Sheet4!BU66/Sheet4!$BQ66)*1000</f>
        <v>#REF!</v>
      </c>
    </row>
    <row r="69" spans="1:73" x14ac:dyDescent="0.3">
      <c r="A69" t="s">
        <v>253</v>
      </c>
      <c r="B69" t="str">
        <f>VLOOKUP(A69,classifications!A$3:C$336,3,FALSE)</f>
        <v>Predominantly Rural</v>
      </c>
      <c r="D69" s="12"/>
      <c r="E69" s="54">
        <f>(Sheet4!E69/Sheet4!$D69)*1000</f>
        <v>3.2817036008582918</v>
      </c>
      <c r="F69" s="54">
        <f>(Sheet4!F69/Sheet4!$D69)*1000</f>
        <v>3.4439856470545811</v>
      </c>
      <c r="G69" s="54">
        <f>(Sheet4!G69/Sheet4!$D69)*1000</f>
        <v>44.861970104040829</v>
      </c>
      <c r="H69" s="54">
        <f>(Sheet4!H69/Sheet4!$D69)*1000</f>
        <v>40.985232333796141</v>
      </c>
      <c r="I69" s="12"/>
      <c r="J69" s="54">
        <f>(Sheet4!J69/Sheet4!$I69)*1000</f>
        <v>2.9193397246449937</v>
      </c>
      <c r="K69" s="54">
        <f>(Sheet4!K69/Sheet4!$I69)*1000</f>
        <v>2.9013191090607653</v>
      </c>
      <c r="L69" s="54">
        <f>(Sheet4!L69/Sheet4!$I69)*1000</f>
        <v>46.547250054061841</v>
      </c>
      <c r="M69" s="54">
        <f>(Sheet4!M69/Sheet4!$I69)*1000</f>
        <v>44.384776183954443</v>
      </c>
      <c r="N69" s="12"/>
      <c r="O69" s="54">
        <f>(Sheet4!O69/Sheet4!$N69)*1000</f>
        <v>2.8420333129474402</v>
      </c>
      <c r="P69" s="54">
        <f>(Sheet4!P69/Sheet4!$N69)*1000</f>
        <v>2.2124689714717416</v>
      </c>
      <c r="Q69" s="54">
        <f>(Sheet4!Q69/Sheet4!$N69)*1000</f>
        <v>48.188653451811341</v>
      </c>
      <c r="R69" s="54">
        <f>(Sheet4!R69/Sheet4!$N69)*1000</f>
        <v>43.997553692844555</v>
      </c>
      <c r="S69" s="12"/>
      <c r="T69" s="54">
        <f>(Sheet4!T69/Sheet4!$S69)*1000</f>
        <v>3.2286995515695067</v>
      </c>
      <c r="U69" s="54">
        <f>(Sheet4!U69/Sheet4!$S69)*1000</f>
        <v>3.1390134529147979</v>
      </c>
      <c r="V69" s="54">
        <f>(Sheet4!V69/Sheet4!$S69)*1000</f>
        <v>49.955156950672645</v>
      </c>
      <c r="W69" s="54">
        <f>(Sheet4!W69/Sheet4!$S69)*1000</f>
        <v>44.735426008968609</v>
      </c>
      <c r="X69" s="12"/>
      <c r="Y69" s="54">
        <f>(Sheet4!Y69/Sheet4!$X69)*1000</f>
        <v>3.1347400852649301</v>
      </c>
      <c r="Z69" s="54">
        <f>(Sheet4!Z69/Sheet4!$X69)*1000</f>
        <v>2.2211872604162934</v>
      </c>
      <c r="AA69" s="54">
        <f>(Sheet4!AA69/Sheet4!$X69)*1000</f>
        <v>49.958800558879375</v>
      </c>
      <c r="AB69" s="54">
        <f>(Sheet4!AB69/Sheet4!$X69)*1000</f>
        <v>46.179199656074232</v>
      </c>
      <c r="AC69" s="12"/>
      <c r="AD69" s="54">
        <f>(Sheet4!AD69/Sheet4!$AC69)*1000</f>
        <v>2.8929946932183235</v>
      </c>
      <c r="AE69" s="54">
        <f>(Sheet4!AE69/Sheet4!$AC69)*1000</f>
        <v>1.419874696058073</v>
      </c>
      <c r="AF69" s="54">
        <f>(Sheet4!AF69/Sheet4!$AC69)*1000</f>
        <v>53.103313632571925</v>
      </c>
      <c r="AG69" s="54">
        <f>(Sheet4!AG69/Sheet4!$AC69)*1000</f>
        <v>41.637825461902985</v>
      </c>
      <c r="AH69" s="12"/>
      <c r="AI69" s="54">
        <f>(Sheet4!AI69/Sheet4!$AH69)*1000</f>
        <v>3.4096530280545543</v>
      </c>
      <c r="AJ69" s="54">
        <f>(Sheet4!AJ69/Sheet4!$AH69)*1000</f>
        <v>1.7666596000282666</v>
      </c>
      <c r="AK69" s="54">
        <f>(Sheet4!AK69/Sheet4!$AH69)*1000</f>
        <v>57.716769132923467</v>
      </c>
      <c r="AL69" s="54">
        <f>(Sheet4!AL69/Sheet4!$AH69)*1000</f>
        <v>50.86212988481379</v>
      </c>
      <c r="AM69" s="12"/>
      <c r="AN69" s="54">
        <f>(Sheet4!AN69/Sheet4!$AM69)*1000</f>
        <v>3.2200168918918921</v>
      </c>
      <c r="AO69" s="54">
        <f>(Sheet4!AO69/Sheet4!$AM69)*1000</f>
        <v>1.3196790540540539</v>
      </c>
      <c r="AP69" s="54">
        <f>(Sheet4!AP69/Sheet4!$AM69)*1000</f>
        <v>56.16554054054054</v>
      </c>
      <c r="AQ69" s="54">
        <f>(Sheet4!AQ69/Sheet4!$AM69)*1000</f>
        <v>50.710867117117111</v>
      </c>
      <c r="AR69" s="12"/>
      <c r="AS69" s="54">
        <f>(Sheet4!AS69/Sheet4!$AR69)*1000</f>
        <v>2.6075391130866961</v>
      </c>
      <c r="AT69" s="54">
        <f>(Sheet4!AT69/Sheet4!$AR69)*1000</f>
        <v>1.5400231003465052</v>
      </c>
      <c r="AU69" s="54">
        <f>(Sheet4!AU69/Sheet4!$AR69)*1000</f>
        <v>59.290889363340447</v>
      </c>
      <c r="AV69" s="54">
        <f>(Sheet4!AV69/Sheet4!$AR69)*1000</f>
        <v>51.835777536663045</v>
      </c>
      <c r="AW69" s="12"/>
      <c r="AX69" s="54">
        <f>(Sheet4!AX69/Sheet4!$AW69)*1000</f>
        <v>2.5463043705744881</v>
      </c>
      <c r="AY69" s="54">
        <f>(Sheet4!AY69/Sheet4!$AW69)*1000</f>
        <v>0.92434336740032796</v>
      </c>
      <c r="AZ69" s="54">
        <f>(Sheet4!AZ69/Sheet4!$AW69)*1000</f>
        <v>51.867871219784433</v>
      </c>
      <c r="BA69" s="54">
        <f>(Sheet4!BA69/Sheet4!$AW69)*1000</f>
        <v>44.804492657574386</v>
      </c>
      <c r="BC69" s="54" t="e">
        <f>(Sheet4!BC68/Sheet4!$BB68)*1000</f>
        <v>#DIV/0!</v>
      </c>
      <c r="BD69" s="54" t="e">
        <f>(Sheet4!BD68/Sheet4!$BB68)*1000</f>
        <v>#REF!</v>
      </c>
      <c r="BE69" s="54" t="e">
        <f>(Sheet4!BE68/Sheet4!$BB68)*1000</f>
        <v>#REF!</v>
      </c>
      <c r="BF69" s="54" t="e">
        <f>(Sheet4!BF68/Sheet4!$BB68)*1000</f>
        <v>#REF!</v>
      </c>
      <c r="BH69" s="54" t="e">
        <f>(Sheet4!BH67/Sheet4!$BG67)*1000</f>
        <v>#REF!</v>
      </c>
      <c r="BI69" s="54" t="e">
        <f>(Sheet4!BI67/Sheet4!$BG67)*1000</f>
        <v>#REF!</v>
      </c>
      <c r="BJ69" s="54" t="e">
        <f>(Sheet4!BJ67/Sheet4!$BG67)*1000</f>
        <v>#REF!</v>
      </c>
      <c r="BK69" s="54" t="e">
        <f>(Sheet4!BK67/Sheet4!$BG67)*1000</f>
        <v>#REF!</v>
      </c>
      <c r="BM69" s="54" t="e">
        <f>(Sheet4!BM67/Sheet4!$BL67)*1000</f>
        <v>#REF!</v>
      </c>
      <c r="BN69" s="54" t="e">
        <f>(Sheet4!BN67/Sheet4!$BL67)*1000</f>
        <v>#REF!</v>
      </c>
      <c r="BO69" s="54" t="e">
        <f>(Sheet4!BO67/Sheet4!$BL67)*1000</f>
        <v>#REF!</v>
      </c>
      <c r="BP69" s="54" t="e">
        <f>(Sheet4!BP67/Sheet4!$BL67)*1000</f>
        <v>#REF!</v>
      </c>
      <c r="BR69" s="54" t="e">
        <f>(Sheet4!BR67/Sheet4!$BQ67)*1000</f>
        <v>#REF!</v>
      </c>
      <c r="BS69" s="54" t="e">
        <f>(Sheet4!BS67/Sheet4!$BQ67)*1000</f>
        <v>#REF!</v>
      </c>
      <c r="BT69" s="54" t="e">
        <f>(Sheet4!BT67/Sheet4!$BQ67)*1000</f>
        <v>#REF!</v>
      </c>
      <c r="BU69" s="54" t="e">
        <f>(Sheet4!BU67/Sheet4!$BQ67)*1000</f>
        <v>#REF!</v>
      </c>
    </row>
    <row r="70" spans="1:73" x14ac:dyDescent="0.3">
      <c r="A70" t="s">
        <v>255</v>
      </c>
      <c r="B70" t="str">
        <f>VLOOKUP(A70,classifications!A$3:C$336,3,FALSE)</f>
        <v>Predominantly Urban</v>
      </c>
      <c r="D70" s="12"/>
      <c r="E70" s="54">
        <f>(Sheet4!E70/Sheet4!$D70)*1000</f>
        <v>9.6774494876369648</v>
      </c>
      <c r="F70" s="54">
        <f>(Sheet4!F70/Sheet4!$D70)*1000</f>
        <v>3.7458081511027248</v>
      </c>
      <c r="G70" s="54">
        <f>(Sheet4!G70/Sheet4!$D70)*1000</f>
        <v>39.204879825880639</v>
      </c>
      <c r="H70" s="54">
        <f>(Sheet4!H70/Sheet4!$D70)*1000</f>
        <v>38.233398410133297</v>
      </c>
      <c r="I70" s="12"/>
      <c r="J70" s="54">
        <f>(Sheet4!J70/Sheet4!$I70)*1000</f>
        <v>9.7751168763974352</v>
      </c>
      <c r="K70" s="54">
        <f>(Sheet4!K70/Sheet4!$I70)*1000</f>
        <v>6.8924737143596282</v>
      </c>
      <c r="L70" s="54">
        <f>(Sheet4!L70/Sheet4!$I70)*1000</f>
        <v>41.234732154406196</v>
      </c>
      <c r="M70" s="54">
        <f>(Sheet4!M70/Sheet4!$I70)*1000</f>
        <v>42.149417003898961</v>
      </c>
      <c r="N70" s="12"/>
      <c r="O70" s="54">
        <f>(Sheet4!O70/Sheet4!$N70)*1000</f>
        <v>9.3985479977605024</v>
      </c>
      <c r="P70" s="54">
        <f>(Sheet4!P70/Sheet4!$N70)*1000</f>
        <v>5.3233963268565345</v>
      </c>
      <c r="Q70" s="54">
        <f>(Sheet4!Q70/Sheet4!$N70)*1000</f>
        <v>39.365598010151167</v>
      </c>
      <c r="R70" s="54">
        <f>(Sheet4!R70/Sheet4!$N70)*1000</f>
        <v>44.854203188530832</v>
      </c>
      <c r="S70" s="12"/>
      <c r="T70" s="54">
        <f>(Sheet4!T70/Sheet4!$S70)*1000</f>
        <v>11.513187833336366</v>
      </c>
      <c r="U70" s="54">
        <f>(Sheet4!U70/Sheet4!$S70)*1000</f>
        <v>4.6689844731237597</v>
      </c>
      <c r="V70" s="54">
        <f>(Sheet4!V70/Sheet4!$S70)*1000</f>
        <v>38.016273185649013</v>
      </c>
      <c r="W70" s="54">
        <f>(Sheet4!W70/Sheet4!$S70)*1000</f>
        <v>45.08800990225167</v>
      </c>
      <c r="X70" s="12"/>
      <c r="Y70" s="54">
        <f>(Sheet4!Y70/Sheet4!$X70)*1000</f>
        <v>12.400010821827626</v>
      </c>
      <c r="Z70" s="54">
        <f>(Sheet4!Z70/Sheet4!$X70)*1000</f>
        <v>4.6443676896299833</v>
      </c>
      <c r="AA70" s="54">
        <f>(Sheet4!AA70/Sheet4!$X70)*1000</f>
        <v>38.850361178497032</v>
      </c>
      <c r="AB70" s="54">
        <f>(Sheet4!AB70/Sheet4!$X70)*1000</f>
        <v>45.821421807786301</v>
      </c>
      <c r="AC70" s="12"/>
      <c r="AD70" s="54">
        <f>(Sheet4!AD70/Sheet4!$AC70)*1000</f>
        <v>14.173524823839493</v>
      </c>
      <c r="AE70" s="54">
        <f>(Sheet4!AE70/Sheet4!$AC70)*1000</f>
        <v>5.0651749054201858</v>
      </c>
      <c r="AF70" s="54">
        <f>(Sheet4!AF70/Sheet4!$AC70)*1000</f>
        <v>36.227206712925614</v>
      </c>
      <c r="AG70" s="54">
        <f>(Sheet4!AG70/Sheet4!$AC70)*1000</f>
        <v>47.397486238861099</v>
      </c>
      <c r="AH70" s="12"/>
      <c r="AI70" s="54">
        <f>(Sheet4!AI70/Sheet4!$AH70)*1000</f>
        <v>10.853990543057746</v>
      </c>
      <c r="AJ70" s="54">
        <f>(Sheet4!AJ70/Sheet4!$AH70)*1000</f>
        <v>6.0717867889382431</v>
      </c>
      <c r="AK70" s="54">
        <f>(Sheet4!AK70/Sheet4!$AH70)*1000</f>
        <v>39.780054449061474</v>
      </c>
      <c r="AL70" s="54">
        <f>(Sheet4!AL70/Sheet4!$AH70)*1000</f>
        <v>50.660911305344605</v>
      </c>
      <c r="AM70" s="12"/>
      <c r="AN70" s="54">
        <f>(Sheet4!AN70/Sheet4!$AM70)*1000</f>
        <v>12.290125213431986</v>
      </c>
      <c r="AO70" s="54">
        <f>(Sheet4!AO70/Sheet4!$AM70)*1000</f>
        <v>7.3456175298804789</v>
      </c>
      <c r="AP70" s="54">
        <f>(Sheet4!AP70/Sheet4!$AM70)*1000</f>
        <v>44.251565167899834</v>
      </c>
      <c r="AQ70" s="54">
        <f>(Sheet4!AQ70/Sheet4!$AM70)*1000</f>
        <v>48.875924871940803</v>
      </c>
      <c r="AR70" s="12"/>
      <c r="AS70" s="54">
        <f>(Sheet4!AS70/Sheet4!$AR70)*1000</f>
        <v>10.008095437198088</v>
      </c>
      <c r="AT70" s="54">
        <f>(Sheet4!AT70/Sheet4!$AR70)*1000</f>
        <v>7.6773212109350668</v>
      </c>
      <c r="AU70" s="54">
        <f>(Sheet4!AU70/Sheet4!$AR70)*1000</f>
        <v>44.062308178170788</v>
      </c>
      <c r="AV70" s="54">
        <f>(Sheet4!AV70/Sheet4!$AR70)*1000</f>
        <v>54.070403615368875</v>
      </c>
      <c r="AW70" s="12"/>
      <c r="AX70" s="54">
        <f>(Sheet4!AX70/Sheet4!$AW70)*1000</f>
        <v>9.4155093621637</v>
      </c>
      <c r="AY70" s="54">
        <f>(Sheet4!AY70/Sheet4!$AW70)*1000</f>
        <v>9.6200010669132414</v>
      </c>
      <c r="AZ70" s="54">
        <f>(Sheet4!AZ70/Sheet4!$AW70)*1000</f>
        <v>40.222629229866456</v>
      </c>
      <c r="BA70" s="54">
        <f>(Sheet4!BA70/Sheet4!$AW70)*1000</f>
        <v>45.406049398083113</v>
      </c>
      <c r="BC70" s="54" t="e">
        <f>(Sheet4!BC69/Sheet4!$BB69)*1000</f>
        <v>#DIV/0!</v>
      </c>
      <c r="BD70" s="54" t="e">
        <f>(Sheet4!BD69/Sheet4!$BB69)*1000</f>
        <v>#REF!</v>
      </c>
      <c r="BE70" s="54" t="e">
        <f>(Sheet4!BE69/Sheet4!$BB69)*1000</f>
        <v>#REF!</v>
      </c>
      <c r="BF70" s="54" t="e">
        <f>(Sheet4!BF69/Sheet4!$BB69)*1000</f>
        <v>#REF!</v>
      </c>
      <c r="BH70" s="54" t="e">
        <f>(Sheet4!BH68/Sheet4!$BG68)*1000</f>
        <v>#REF!</v>
      </c>
      <c r="BI70" s="54" t="e">
        <f>(Sheet4!BI68/Sheet4!$BG68)*1000</f>
        <v>#REF!</v>
      </c>
      <c r="BJ70" s="54" t="e">
        <f>(Sheet4!BJ68/Sheet4!$BG68)*1000</f>
        <v>#REF!</v>
      </c>
      <c r="BK70" s="54" t="e">
        <f>(Sheet4!BK68/Sheet4!$BG68)*1000</f>
        <v>#REF!</v>
      </c>
      <c r="BM70" s="54" t="e">
        <f>(Sheet4!BM68/Sheet4!$BL68)*1000</f>
        <v>#REF!</v>
      </c>
      <c r="BN70" s="54" t="e">
        <f>(Sheet4!BN68/Sheet4!$BL68)*1000</f>
        <v>#REF!</v>
      </c>
      <c r="BO70" s="54" t="e">
        <f>(Sheet4!BO68/Sheet4!$BL68)*1000</f>
        <v>#REF!</v>
      </c>
      <c r="BP70" s="54" t="e">
        <f>(Sheet4!BP68/Sheet4!$BL68)*1000</f>
        <v>#REF!</v>
      </c>
      <c r="BR70" s="54" t="e">
        <f>(Sheet4!BR68/Sheet4!$BQ68)*1000</f>
        <v>#REF!</v>
      </c>
      <c r="BS70" s="54" t="e">
        <f>(Sheet4!BS68/Sheet4!$BQ68)*1000</f>
        <v>#REF!</v>
      </c>
      <c r="BT70" s="54" t="e">
        <f>(Sheet4!BT68/Sheet4!$BQ68)*1000</f>
        <v>#REF!</v>
      </c>
      <c r="BU70" s="54" t="e">
        <f>(Sheet4!BU68/Sheet4!$BQ68)*1000</f>
        <v>#REF!</v>
      </c>
    </row>
    <row r="71" spans="1:73" x14ac:dyDescent="0.3">
      <c r="A71" t="s">
        <v>257</v>
      </c>
      <c r="B71" t="str">
        <f>VLOOKUP(A71,classifications!A$3:C$336,3,FALSE)</f>
        <v>Predominantly Urban</v>
      </c>
      <c r="D71" s="12"/>
      <c r="E71" s="54">
        <f>(Sheet4!E71/Sheet4!$D71)*1000</f>
        <v>11.504461165248138</v>
      </c>
      <c r="F71" s="54">
        <f>(Sheet4!F71/Sheet4!$D71)*1000</f>
        <v>6.0414182530871816</v>
      </c>
      <c r="G71" s="54">
        <f>(Sheet4!G71/Sheet4!$D71)*1000</f>
        <v>50.688705234159784</v>
      </c>
      <c r="H71" s="54">
        <f>(Sheet4!H71/Sheet4!$D71)*1000</f>
        <v>50.302207968422351</v>
      </c>
      <c r="I71" s="12"/>
      <c r="J71" s="54">
        <f>(Sheet4!J71/Sheet4!$I71)*1000</f>
        <v>9.6102538266308049</v>
      </c>
      <c r="K71" s="54">
        <f>(Sheet4!K71/Sheet4!$I71)*1000</f>
        <v>4.8186701120564264</v>
      </c>
      <c r="L71" s="54">
        <f>(Sheet4!L71/Sheet4!$I71)*1000</f>
        <v>52.661373984598676</v>
      </c>
      <c r="M71" s="54">
        <f>(Sheet4!M71/Sheet4!$I71)*1000</f>
        <v>54.703688354745132</v>
      </c>
      <c r="N71" s="12"/>
      <c r="O71" s="54">
        <f>(Sheet4!O71/Sheet4!$N71)*1000</f>
        <v>8.8135792820666552</v>
      </c>
      <c r="P71" s="54">
        <f>(Sheet4!P71/Sheet4!$N71)*1000</f>
        <v>4.2448638752984253</v>
      </c>
      <c r="Q71" s="54">
        <f>(Sheet4!Q71/Sheet4!$N71)*1000</f>
        <v>51.385335146188183</v>
      </c>
      <c r="R71" s="54">
        <f>(Sheet4!R71/Sheet4!$N71)*1000</f>
        <v>53.055445523354784</v>
      </c>
      <c r="S71" s="12"/>
      <c r="T71" s="54">
        <f>(Sheet4!T71/Sheet4!$S71)*1000</f>
        <v>11.23389900629321</v>
      </c>
      <c r="U71" s="54">
        <f>(Sheet4!U71/Sheet4!$S71)*1000</f>
        <v>4.9884239921712767</v>
      </c>
      <c r="V71" s="54">
        <f>(Sheet4!V71/Sheet4!$S71)*1000</f>
        <v>52.995043400084334</v>
      </c>
      <c r="W71" s="54">
        <f>(Sheet4!W71/Sheet4!$S71)*1000</f>
        <v>59.259082458834229</v>
      </c>
      <c r="X71" s="12"/>
      <c r="Y71" s="54">
        <f>(Sheet4!Y71/Sheet4!$X71)*1000</f>
        <v>11.826768753124423</v>
      </c>
      <c r="Z71" s="54">
        <f>(Sheet4!Z71/Sheet4!$X71)*1000</f>
        <v>5.3937432578209279</v>
      </c>
      <c r="AA71" s="54">
        <f>(Sheet4!AA71/Sheet4!$X71)*1000</f>
        <v>53.555923908753655</v>
      </c>
      <c r="AB71" s="54">
        <f>(Sheet4!AB71/Sheet4!$X71)*1000</f>
        <v>60.409924487594395</v>
      </c>
      <c r="AC71" s="12"/>
      <c r="AD71" s="54">
        <f>(Sheet4!AD71/Sheet4!$AC71)*1000</f>
        <v>12.194072021727049</v>
      </c>
      <c r="AE71" s="54">
        <f>(Sheet4!AE71/Sheet4!$AC71)*1000</f>
        <v>5.5491637120696264</v>
      </c>
      <c r="AF71" s="54">
        <f>(Sheet4!AF71/Sheet4!$AC71)*1000</f>
        <v>53.88976287565125</v>
      </c>
      <c r="AG71" s="54">
        <f>(Sheet4!AG71/Sheet4!$AC71)*1000</f>
        <v>61.199944690986982</v>
      </c>
      <c r="AH71" s="12"/>
      <c r="AI71" s="54">
        <f>(Sheet4!AI71/Sheet4!$AH71)*1000</f>
        <v>10.414798992820337</v>
      </c>
      <c r="AJ71" s="54">
        <f>(Sheet4!AJ71/Sheet4!$AH71)*1000</f>
        <v>6.1974290413863535</v>
      </c>
      <c r="AK71" s="54">
        <f>(Sheet4!AK71/Sheet4!$AH71)*1000</f>
        <v>59.963049290998526</v>
      </c>
      <c r="AL71" s="54">
        <f>(Sheet4!AL71/Sheet4!$AH71)*1000</f>
        <v>68.834337654643392</v>
      </c>
      <c r="AM71" s="12"/>
      <c r="AN71" s="54">
        <f>(Sheet4!AN71/Sheet4!$AM71)*1000</f>
        <v>9.8353168321456561</v>
      </c>
      <c r="AO71" s="54">
        <f>(Sheet4!AO71/Sheet4!$AM71)*1000</f>
        <v>5.0240563026474909</v>
      </c>
      <c r="AP71" s="54">
        <f>(Sheet4!AP71/Sheet4!$AM71)*1000</f>
        <v>59.419327046342765</v>
      </c>
      <c r="AQ71" s="54">
        <f>(Sheet4!AQ71/Sheet4!$AM71)*1000</f>
        <v>70.749404431342228</v>
      </c>
      <c r="AR71" s="12"/>
      <c r="AS71" s="54">
        <f>(Sheet4!AS71/Sheet4!$AR71)*1000</f>
        <v>9.2601691189780446</v>
      </c>
      <c r="AT71" s="54">
        <f>(Sheet4!AT71/Sheet4!$AR71)*1000</f>
        <v>5.9346797341677222</v>
      </c>
      <c r="AU71" s="54">
        <f>(Sheet4!AU71/Sheet4!$AR71)*1000</f>
        <v>64.029893201623963</v>
      </c>
      <c r="AV71" s="54">
        <f>(Sheet4!AV71/Sheet4!$AR71)*1000</f>
        <v>71.221328644203666</v>
      </c>
      <c r="AW71" s="12"/>
      <c r="AX71" s="54">
        <f>(Sheet4!AX71/Sheet4!$AW71)*1000</f>
        <v>8.6395256367693261</v>
      </c>
      <c r="AY71" s="54">
        <f>(Sheet4!AY71/Sheet4!$AW71)*1000</f>
        <v>6.300136657376024</v>
      </c>
      <c r="AZ71" s="54">
        <f>(Sheet4!AZ71/Sheet4!$AW71)*1000</f>
        <v>58.845026417852452</v>
      </c>
      <c r="BA71" s="54">
        <f>(Sheet4!BA71/Sheet4!$AW71)*1000</f>
        <v>62.574151424608104</v>
      </c>
      <c r="BC71" s="54" t="e">
        <f>(Sheet4!BC70/Sheet4!$BB70)*1000</f>
        <v>#DIV/0!</v>
      </c>
      <c r="BD71" s="54" t="e">
        <f>(Sheet4!BD70/Sheet4!$BB70)*1000</f>
        <v>#REF!</v>
      </c>
      <c r="BE71" s="54" t="e">
        <f>(Sheet4!BE70/Sheet4!$BB70)*1000</f>
        <v>#REF!</v>
      </c>
      <c r="BF71" s="54" t="e">
        <f>(Sheet4!BF70/Sheet4!$BB70)*1000</f>
        <v>#REF!</v>
      </c>
      <c r="BH71" s="54" t="e">
        <f>(Sheet4!BH69/Sheet4!$BG69)*1000</f>
        <v>#REF!</v>
      </c>
      <c r="BI71" s="54" t="e">
        <f>(Sheet4!BI69/Sheet4!$BG69)*1000</f>
        <v>#REF!</v>
      </c>
      <c r="BJ71" s="54" t="e">
        <f>(Sheet4!BJ69/Sheet4!$BG69)*1000</f>
        <v>#REF!</v>
      </c>
      <c r="BK71" s="54" t="e">
        <f>(Sheet4!BK69/Sheet4!$BG69)*1000</f>
        <v>#REF!</v>
      </c>
      <c r="BM71" s="54" t="e">
        <f>(Sheet4!BM69/Sheet4!$BL69)*1000</f>
        <v>#REF!</v>
      </c>
      <c r="BN71" s="54" t="e">
        <f>(Sheet4!BN69/Sheet4!$BL69)*1000</f>
        <v>#REF!</v>
      </c>
      <c r="BO71" s="54" t="e">
        <f>(Sheet4!BO69/Sheet4!$BL69)*1000</f>
        <v>#REF!</v>
      </c>
      <c r="BP71" s="54" t="e">
        <f>(Sheet4!BP69/Sheet4!$BL69)*1000</f>
        <v>#REF!</v>
      </c>
      <c r="BR71" s="54" t="e">
        <f>(Sheet4!BR69/Sheet4!$BQ69)*1000</f>
        <v>#REF!</v>
      </c>
      <c r="BS71" s="54" t="e">
        <f>(Sheet4!BS69/Sheet4!$BQ69)*1000</f>
        <v>#REF!</v>
      </c>
      <c r="BT71" s="54" t="e">
        <f>(Sheet4!BT69/Sheet4!$BQ69)*1000</f>
        <v>#REF!</v>
      </c>
      <c r="BU71" s="54" t="e">
        <f>(Sheet4!BU69/Sheet4!$BQ69)*1000</f>
        <v>#REF!</v>
      </c>
    </row>
    <row r="72" spans="1:73" x14ac:dyDescent="0.3">
      <c r="A72" t="s">
        <v>259</v>
      </c>
      <c r="B72" t="str">
        <f>VLOOKUP(A72,classifications!A$3:C$336,3,FALSE)</f>
        <v>Urban with Significant Rural</v>
      </c>
      <c r="D72" s="12"/>
      <c r="E72" s="54">
        <f>(Sheet4!E72/Sheet4!$D72)*1000</f>
        <v>5.0723340995746673</v>
      </c>
      <c r="F72" s="54">
        <f>(Sheet4!F72/Sheet4!$D72)*1000</f>
        <v>4.7763905903728885</v>
      </c>
      <c r="G72" s="54">
        <f>(Sheet4!G72/Sheet4!$D72)*1000</f>
        <v>45.568418009883132</v>
      </c>
      <c r="H72" s="54">
        <f>(Sheet4!H72/Sheet4!$D72)*1000</f>
        <v>42.023978306652531</v>
      </c>
      <c r="I72" s="12"/>
      <c r="J72" s="54">
        <f>(Sheet4!J72/Sheet4!$I72)*1000</f>
        <v>4.048307071588245</v>
      </c>
      <c r="K72" s="54">
        <f>(Sheet4!K72/Sheet4!$I72)*1000</f>
        <v>4.1096450575214005</v>
      </c>
      <c r="L72" s="54">
        <f>(Sheet4!L72/Sheet4!$I72)*1000</f>
        <v>50.303963796957639</v>
      </c>
      <c r="M72" s="54">
        <f>(Sheet4!M72/Sheet4!$I72)*1000</f>
        <v>45.144757646802248</v>
      </c>
      <c r="N72" s="12"/>
      <c r="O72" s="54">
        <f>(Sheet4!O72/Sheet4!$N72)*1000</f>
        <v>3.8899206483201079</v>
      </c>
      <c r="P72" s="54">
        <f>(Sheet4!P72/Sheet4!$N72)*1000</f>
        <v>3.4712139118689853</v>
      </c>
      <c r="Q72" s="54">
        <f>(Sheet4!Q72/Sheet4!$N72)*1000</f>
        <v>49.002194833699136</v>
      </c>
      <c r="R72" s="54">
        <f>(Sheet4!R72/Sheet4!$N72)*1000</f>
        <v>44.544994090832347</v>
      </c>
      <c r="S72" s="12"/>
      <c r="T72" s="54">
        <f>(Sheet4!T72/Sheet4!$S72)*1000</f>
        <v>4.6818045012206131</v>
      </c>
      <c r="U72" s="54">
        <f>(Sheet4!U72/Sheet4!$S72)*1000</f>
        <v>2.381032003477912</v>
      </c>
      <c r="V72" s="54">
        <f>(Sheet4!V72/Sheet4!$S72)*1000</f>
        <v>50.844396883255854</v>
      </c>
      <c r="W72" s="54">
        <f>(Sheet4!W72/Sheet4!$S72)*1000</f>
        <v>49.038558004213627</v>
      </c>
      <c r="X72" s="12"/>
      <c r="Y72" s="54">
        <f>(Sheet4!Y72/Sheet4!$X72)*1000</f>
        <v>5.6927629096637959</v>
      </c>
      <c r="Z72" s="54">
        <f>(Sheet4!Z72/Sheet4!$X72)*1000</f>
        <v>2.5749822928595543</v>
      </c>
      <c r="AA72" s="54">
        <f>(Sheet4!AA72/Sheet4!$X72)*1000</f>
        <v>49.917587327644981</v>
      </c>
      <c r="AB72" s="54">
        <f>(Sheet4!AB72/Sheet4!$X72)*1000</f>
        <v>48.937902547842377</v>
      </c>
      <c r="AC72" s="12"/>
      <c r="AD72" s="54">
        <f>(Sheet4!AD72/Sheet4!$AC72)*1000</f>
        <v>6.3957492866279644</v>
      </c>
      <c r="AE72" s="54">
        <f>(Sheet4!AE72/Sheet4!$AC72)*1000</f>
        <v>3.4176260290596607</v>
      </c>
      <c r="AF72" s="54">
        <f>(Sheet4!AF72/Sheet4!$AC72)*1000</f>
        <v>52.372986978910426</v>
      </c>
      <c r="AG72" s="54">
        <f>(Sheet4!AG72/Sheet4!$AC72)*1000</f>
        <v>50.883925350126269</v>
      </c>
      <c r="AH72" s="12"/>
      <c r="AI72" s="54">
        <f>(Sheet4!AI72/Sheet4!$AH72)*1000</f>
        <v>5.211458686634141</v>
      </c>
      <c r="AJ72" s="54">
        <f>(Sheet4!AJ72/Sheet4!$AH72)*1000</f>
        <v>3.0720864097680605</v>
      </c>
      <c r="AK72" s="54">
        <f>(Sheet4!AK72/Sheet4!$AH72)*1000</f>
        <v>55.90414568603407</v>
      </c>
      <c r="AL72" s="54">
        <f>(Sheet4!AL72/Sheet4!$AH72)*1000</f>
        <v>56.432466278796738</v>
      </c>
      <c r="AM72" s="12"/>
      <c r="AN72" s="54">
        <f>(Sheet4!AN72/Sheet4!$AM72)*1000</f>
        <v>5.9242934923515689</v>
      </c>
      <c r="AO72" s="54">
        <f>(Sheet4!AO72/Sheet4!$AM72)*1000</f>
        <v>3.9862587503240863</v>
      </c>
      <c r="AP72" s="54">
        <f>(Sheet4!AP72/Sheet4!$AM72)*1000</f>
        <v>53.227897329530727</v>
      </c>
      <c r="AQ72" s="54">
        <f>(Sheet4!AQ72/Sheet4!$AM72)*1000</f>
        <v>53.688099559242936</v>
      </c>
      <c r="AR72" s="12"/>
      <c r="AS72" s="54">
        <f>(Sheet4!AS72/Sheet4!$AR72)*1000</f>
        <v>5.388884940198885</v>
      </c>
      <c r="AT72" s="54">
        <f>(Sheet4!AT72/Sheet4!$AR72)*1000</f>
        <v>4.2258162480696297</v>
      </c>
      <c r="AU72" s="54">
        <f>(Sheet4!AU72/Sheet4!$AR72)*1000</f>
        <v>54.56730613906425</v>
      </c>
      <c r="AV72" s="54">
        <f>(Sheet4!AV72/Sheet4!$AR72)*1000</f>
        <v>56.066372453364174</v>
      </c>
      <c r="AW72" s="12"/>
      <c r="AX72" s="54">
        <f>(Sheet4!AX72/Sheet4!$AW72)*1000</f>
        <v>5.1461175759213162</v>
      </c>
      <c r="AY72" s="54">
        <f>(Sheet4!AY72/Sheet4!$AW72)*1000</f>
        <v>4.2005184713457746</v>
      </c>
      <c r="AZ72" s="54">
        <f>(Sheet4!AZ72/Sheet4!$AW72)*1000</f>
        <v>49.113259615199055</v>
      </c>
      <c r="BA72" s="54">
        <f>(Sheet4!BA72/Sheet4!$AW72)*1000</f>
        <v>48.141929922743913</v>
      </c>
      <c r="BC72" s="54" t="e">
        <f>(Sheet4!BC71/Sheet4!$BB71)*1000</f>
        <v>#DIV/0!</v>
      </c>
      <c r="BD72" s="54" t="e">
        <f>(Sheet4!BD71/Sheet4!$BB71)*1000</f>
        <v>#REF!</v>
      </c>
      <c r="BE72" s="54" t="e">
        <f>(Sheet4!BE71/Sheet4!$BB71)*1000</f>
        <v>#REF!</v>
      </c>
      <c r="BF72" s="54" t="e">
        <f>(Sheet4!BF71/Sheet4!$BB71)*1000</f>
        <v>#REF!</v>
      </c>
      <c r="BH72" s="54" t="e">
        <f>(Sheet4!BH70/Sheet4!$BG70)*1000</f>
        <v>#REF!</v>
      </c>
      <c r="BI72" s="54" t="e">
        <f>(Sheet4!BI70/Sheet4!$BG70)*1000</f>
        <v>#REF!</v>
      </c>
      <c r="BJ72" s="54" t="e">
        <f>(Sheet4!BJ70/Sheet4!$BG70)*1000</f>
        <v>#REF!</v>
      </c>
      <c r="BK72" s="54" t="e">
        <f>(Sheet4!BK70/Sheet4!$BG70)*1000</f>
        <v>#REF!</v>
      </c>
      <c r="BM72" s="54" t="e">
        <f>(Sheet4!BM70/Sheet4!$BL70)*1000</f>
        <v>#REF!</v>
      </c>
      <c r="BN72" s="54" t="e">
        <f>(Sheet4!BN70/Sheet4!$BL70)*1000</f>
        <v>#REF!</v>
      </c>
      <c r="BO72" s="54" t="e">
        <f>(Sheet4!BO70/Sheet4!$BL70)*1000</f>
        <v>#REF!</v>
      </c>
      <c r="BP72" s="54" t="e">
        <f>(Sheet4!BP70/Sheet4!$BL70)*1000</f>
        <v>#REF!</v>
      </c>
      <c r="BR72" s="54" t="e">
        <f>(Sheet4!BR70/Sheet4!$BQ70)*1000</f>
        <v>#REF!</v>
      </c>
      <c r="BS72" s="54" t="e">
        <f>(Sheet4!BS70/Sheet4!$BQ70)*1000</f>
        <v>#REF!</v>
      </c>
      <c r="BT72" s="54" t="e">
        <f>(Sheet4!BT70/Sheet4!$BQ70)*1000</f>
        <v>#REF!</v>
      </c>
      <c r="BU72" s="54" t="e">
        <f>(Sheet4!BU70/Sheet4!$BQ70)*1000</f>
        <v>#REF!</v>
      </c>
    </row>
    <row r="73" spans="1:73" x14ac:dyDescent="0.3">
      <c r="A73" t="s">
        <v>261</v>
      </c>
      <c r="B73" t="str">
        <f>VLOOKUP(A73,classifications!A$3:C$336,3,FALSE)</f>
        <v>Predominantly Urban</v>
      </c>
      <c r="D73" s="12"/>
      <c r="E73" s="54">
        <f>(Sheet4!E73/Sheet4!$D73)*1000</f>
        <v>3.0875890286407031</v>
      </c>
      <c r="F73" s="54">
        <f>(Sheet4!F73/Sheet4!$D73)*1000</f>
        <v>3.0212911047128355</v>
      </c>
      <c r="G73" s="54">
        <f>(Sheet4!G73/Sheet4!$D73)*1000</f>
        <v>32.997423852098805</v>
      </c>
      <c r="H73" s="54">
        <f>(Sheet4!H73/Sheet4!$D73)*1000</f>
        <v>35.118957417790575</v>
      </c>
      <c r="I73" s="12"/>
      <c r="J73" s="54">
        <f>(Sheet4!J73/Sheet4!$I73)*1000</f>
        <v>2.3885576713458385</v>
      </c>
      <c r="K73" s="54">
        <f>(Sheet4!K73/Sheet4!$I73)*1000</f>
        <v>2.9383050718936903</v>
      </c>
      <c r="L73" s="54">
        <f>(Sheet4!L73/Sheet4!$I73)*1000</f>
        <v>33.790508326777434</v>
      </c>
      <c r="M73" s="54">
        <f>(Sheet4!M73/Sheet4!$I73)*1000</f>
        <v>37.373344833796196</v>
      </c>
      <c r="N73" s="12"/>
      <c r="O73" s="54">
        <f>(Sheet4!O73/Sheet4!$N73)*1000</f>
        <v>2.2511019049240488</v>
      </c>
      <c r="P73" s="54">
        <f>(Sheet4!P73/Sheet4!$N73)*1000</f>
        <v>2.2227266708283677</v>
      </c>
      <c r="Q73" s="54">
        <f>(Sheet4!Q73/Sheet4!$N73)*1000</f>
        <v>34.305658021678674</v>
      </c>
      <c r="R73" s="54">
        <f>(Sheet4!R73/Sheet4!$N73)*1000</f>
        <v>34.551576717174584</v>
      </c>
      <c r="S73" s="12"/>
      <c r="T73" s="54">
        <f>(Sheet4!T73/Sheet4!$S73)*1000</f>
        <v>2.597353532873051</v>
      </c>
      <c r="U73" s="54">
        <f>(Sheet4!U73/Sheet4!$S73)*1000</f>
        <v>3.1640488491362619</v>
      </c>
      <c r="V73" s="54">
        <f>(Sheet4!V73/Sheet4!$S73)*1000</f>
        <v>35.701804924582298</v>
      </c>
      <c r="W73" s="54">
        <f>(Sheet4!W73/Sheet4!$S73)*1000</f>
        <v>35.494016641952456</v>
      </c>
      <c r="X73" s="12"/>
      <c r="Y73" s="54">
        <f>(Sheet4!Y73/Sheet4!$X73)*1000</f>
        <v>3.7453536859186021</v>
      </c>
      <c r="Z73" s="54">
        <f>(Sheet4!Z73/Sheet4!$X73)*1000</f>
        <v>3.3585539349799052</v>
      </c>
      <c r="AA73" s="54">
        <f>(Sheet4!AA73/Sheet4!$X73)*1000</f>
        <v>35.311987018622993</v>
      </c>
      <c r="AB73" s="54">
        <f>(Sheet4!AB73/Sheet4!$X73)*1000</f>
        <v>35.651616068227703</v>
      </c>
      <c r="AC73" s="12"/>
      <c r="AD73" s="54">
        <f>(Sheet4!AD73/Sheet4!$AC73)*1000</f>
        <v>3.150657876174443</v>
      </c>
      <c r="AE73" s="54">
        <f>(Sheet4!AE73/Sheet4!$AC73)*1000</f>
        <v>1.7022957480226095</v>
      </c>
      <c r="AF73" s="54">
        <f>(Sheet4!AF73/Sheet4!$AC73)*1000</f>
        <v>34.911170257789649</v>
      </c>
      <c r="AG73" s="54">
        <f>(Sheet4!AG73/Sheet4!$AC73)*1000</f>
        <v>34.346873324743484</v>
      </c>
      <c r="AH73" s="12"/>
      <c r="AI73" s="54">
        <f>(Sheet4!AI73/Sheet4!$AH73)*1000</f>
        <v>3.3663384956792384</v>
      </c>
      <c r="AJ73" s="54">
        <f>(Sheet4!AJ73/Sheet4!$AH73)*1000</f>
        <v>3.3005162345905386</v>
      </c>
      <c r="AK73" s="54">
        <f>(Sheet4!AK73/Sheet4!$AH73)*1000</f>
        <v>39.474550292909065</v>
      </c>
      <c r="AL73" s="54">
        <f>(Sheet4!AL73/Sheet4!$AH73)*1000</f>
        <v>39.042004005754748</v>
      </c>
      <c r="AM73" s="12"/>
      <c r="AN73" s="54">
        <f>(Sheet4!AN73/Sheet4!$AM73)*1000</f>
        <v>3.3312688850102283</v>
      </c>
      <c r="AO73" s="54">
        <f>(Sheet4!AO73/Sheet4!$AM73)*1000</f>
        <v>1.7453972186250772</v>
      </c>
      <c r="AP73" s="54">
        <f>(Sheet4!AP73/Sheet4!$AM73)*1000</f>
        <v>39.628023947600546</v>
      </c>
      <c r="AQ73" s="54">
        <f>(Sheet4!AQ73/Sheet4!$AM73)*1000</f>
        <v>39.149447290880765</v>
      </c>
      <c r="AR73" s="12"/>
      <c r="AS73" s="54">
        <f>(Sheet4!AS73/Sheet4!$AR73)*1000</f>
        <v>3.0617117496699531</v>
      </c>
      <c r="AT73" s="54">
        <f>(Sheet4!AT73/Sheet4!$AR73)*1000</f>
        <v>2.3688473170229298</v>
      </c>
      <c r="AU73" s="54">
        <f>(Sheet4!AU73/Sheet4!$AR73)*1000</f>
        <v>42.71415596940161</v>
      </c>
      <c r="AV73" s="54">
        <f>(Sheet4!AV73/Sheet4!$AR73)*1000</f>
        <v>40.457665046861976</v>
      </c>
      <c r="AW73" s="12"/>
      <c r="AX73" s="54">
        <f>(Sheet4!AX73/Sheet4!$AW73)*1000</f>
        <v>3.2587847526116831</v>
      </c>
      <c r="AY73" s="54">
        <f>(Sheet4!AY73/Sheet4!$AW73)*1000</f>
        <v>1.9087167836725574</v>
      </c>
      <c r="AZ73" s="54">
        <f>(Sheet4!AZ73/Sheet4!$AW73)*1000</f>
        <v>40.809295916277165</v>
      </c>
      <c r="BA73" s="54">
        <f>(Sheet4!BA73/Sheet4!$AW73)*1000</f>
        <v>34.394145360421597</v>
      </c>
      <c r="BC73" s="54" t="e">
        <f>(Sheet4!BC72/Sheet4!$BB72)*1000</f>
        <v>#DIV/0!</v>
      </c>
      <c r="BD73" s="54" t="e">
        <f>(Sheet4!BD72/Sheet4!$BB72)*1000</f>
        <v>#REF!</v>
      </c>
      <c r="BE73" s="54" t="e">
        <f>(Sheet4!BE72/Sheet4!$BB72)*1000</f>
        <v>#REF!</v>
      </c>
      <c r="BF73" s="54" t="e">
        <f>(Sheet4!BF72/Sheet4!$BB72)*1000</f>
        <v>#REF!</v>
      </c>
      <c r="BH73" s="54" t="e">
        <f>(Sheet4!BH71/Sheet4!$BG71)*1000</f>
        <v>#REF!</v>
      </c>
      <c r="BI73" s="54" t="e">
        <f>(Sheet4!BI71/Sheet4!$BG71)*1000</f>
        <v>#REF!</v>
      </c>
      <c r="BJ73" s="54" t="e">
        <f>(Sheet4!BJ71/Sheet4!$BG71)*1000</f>
        <v>#REF!</v>
      </c>
      <c r="BK73" s="54" t="e">
        <f>(Sheet4!BK71/Sheet4!$BG71)*1000</f>
        <v>#REF!</v>
      </c>
      <c r="BM73" s="54" t="e">
        <f>(Sheet4!BM71/Sheet4!$BL71)*1000</f>
        <v>#REF!</v>
      </c>
      <c r="BN73" s="54" t="e">
        <f>(Sheet4!BN71/Sheet4!$BL71)*1000</f>
        <v>#REF!</v>
      </c>
      <c r="BO73" s="54" t="e">
        <f>(Sheet4!BO71/Sheet4!$BL71)*1000</f>
        <v>#REF!</v>
      </c>
      <c r="BP73" s="54" t="e">
        <f>(Sheet4!BP71/Sheet4!$BL71)*1000</f>
        <v>#REF!</v>
      </c>
      <c r="BR73" s="54" t="e">
        <f>(Sheet4!BR71/Sheet4!$BQ71)*1000</f>
        <v>#REF!</v>
      </c>
      <c r="BS73" s="54" t="e">
        <f>(Sheet4!BS71/Sheet4!$BQ71)*1000</f>
        <v>#REF!</v>
      </c>
      <c r="BT73" s="54" t="e">
        <f>(Sheet4!BT71/Sheet4!$BQ71)*1000</f>
        <v>#REF!</v>
      </c>
      <c r="BU73" s="54" t="e">
        <f>(Sheet4!BU71/Sheet4!$BQ71)*1000</f>
        <v>#REF!</v>
      </c>
    </row>
    <row r="74" spans="1:73" x14ac:dyDescent="0.3">
      <c r="A74" t="s">
        <v>263</v>
      </c>
      <c r="B74" t="str">
        <f>VLOOKUP(A74,classifications!A$3:C$336,3,FALSE)</f>
        <v>Predominantly Urban</v>
      </c>
      <c r="D74" s="12"/>
      <c r="E74" s="54">
        <f>(Sheet4!E74/Sheet4!$D74)*1000</f>
        <v>4.8051309372566706</v>
      </c>
      <c r="F74" s="54">
        <f>(Sheet4!F74/Sheet4!$D74)*1000</f>
        <v>2.9609442235973935</v>
      </c>
      <c r="G74" s="54">
        <f>(Sheet4!G74/Sheet4!$D74)*1000</f>
        <v>50.961026187451331</v>
      </c>
      <c r="H74" s="54">
        <f>(Sheet4!H74/Sheet4!$D74)*1000</f>
        <v>48.420146715298557</v>
      </c>
      <c r="I74" s="12"/>
      <c r="J74" s="54">
        <f>(Sheet4!J74/Sheet4!$I74)*1000</f>
        <v>4.0667266896642422</v>
      </c>
      <c r="K74" s="54">
        <f>(Sheet4!K74/Sheet4!$I74)*1000</f>
        <v>3.1764979615785371</v>
      </c>
      <c r="L74" s="54">
        <f>(Sheet4!L74/Sheet4!$I74)*1000</f>
        <v>60.151136559063644</v>
      </c>
      <c r="M74" s="54">
        <f>(Sheet4!M74/Sheet4!$I74)*1000</f>
        <v>55.012088901477981</v>
      </c>
      <c r="N74" s="12"/>
      <c r="O74" s="54">
        <f>(Sheet4!O74/Sheet4!$N74)*1000</f>
        <v>4.2829111843743464</v>
      </c>
      <c r="P74" s="54">
        <f>(Sheet4!P74/Sheet4!$N74)*1000</f>
        <v>2.8386736919690434</v>
      </c>
      <c r="Q74" s="54">
        <f>(Sheet4!Q74/Sheet4!$N74)*1000</f>
        <v>59.681869341328103</v>
      </c>
      <c r="R74" s="54">
        <f>(Sheet4!R74/Sheet4!$N74)*1000</f>
        <v>51.653900935268283</v>
      </c>
      <c r="S74" s="12"/>
      <c r="T74" s="54">
        <f>(Sheet4!T74/Sheet4!$S74)*1000</f>
        <v>5.0387216939515733</v>
      </c>
      <c r="U74" s="54">
        <f>(Sheet4!U74/Sheet4!$S74)*1000</f>
        <v>2.0978335457308108</v>
      </c>
      <c r="V74" s="54">
        <f>(Sheet4!V74/Sheet4!$S74)*1000</f>
        <v>61.307714929908826</v>
      </c>
      <c r="W74" s="54">
        <f>(Sheet4!W74/Sheet4!$S74)*1000</f>
        <v>55.621997843348687</v>
      </c>
      <c r="X74" s="12"/>
      <c r="Y74" s="54">
        <f>(Sheet4!Y74/Sheet4!$X74)*1000</f>
        <v>5.0226502207068418</v>
      </c>
      <c r="Z74" s="54">
        <f>(Sheet4!Z74/Sheet4!$X74)*1000</f>
        <v>2.4340535684963926</v>
      </c>
      <c r="AA74" s="54">
        <f>(Sheet4!AA74/Sheet4!$X74)*1000</f>
        <v>62.841081415228288</v>
      </c>
      <c r="AB74" s="54">
        <f>(Sheet4!AB74/Sheet4!$X74)*1000</f>
        <v>56.301977185577265</v>
      </c>
      <c r="AC74" s="12"/>
      <c r="AD74" s="54">
        <f>(Sheet4!AD74/Sheet4!$AC74)*1000</f>
        <v>5.8315971726742584</v>
      </c>
      <c r="AE74" s="54">
        <f>(Sheet4!AE74/Sheet4!$AC74)*1000</f>
        <v>2.5971060817945717</v>
      </c>
      <c r="AF74" s="54">
        <f>(Sheet4!AF74/Sheet4!$AC74)*1000</f>
        <v>63.063063063063055</v>
      </c>
      <c r="AG74" s="54">
        <f>(Sheet4!AG74/Sheet4!$AC74)*1000</f>
        <v>56.708239390393558</v>
      </c>
      <c r="AH74" s="12"/>
      <c r="AI74" s="54">
        <f>(Sheet4!AI74/Sheet4!$AH74)*1000</f>
        <v>4.8922951002641462</v>
      </c>
      <c r="AJ74" s="54">
        <f>(Sheet4!AJ74/Sheet4!$AH74)*1000</f>
        <v>3.0600096729789055</v>
      </c>
      <c r="AK74" s="54">
        <f>(Sheet4!AK74/Sheet4!$AH74)*1000</f>
        <v>74.454034748316531</v>
      </c>
      <c r="AL74" s="54">
        <f>(Sheet4!AL74/Sheet4!$AH74)*1000</f>
        <v>60.009672978905463</v>
      </c>
      <c r="AM74" s="12"/>
      <c r="AN74" s="54">
        <f>(Sheet4!AN74/Sheet4!$AM74)*1000</f>
        <v>4.5119361219225409</v>
      </c>
      <c r="AO74" s="54">
        <f>(Sheet4!AO74/Sheet4!$AM74)*1000</f>
        <v>3.4545935155730159</v>
      </c>
      <c r="AP74" s="54">
        <f>(Sheet4!AP74/Sheet4!$AM74)*1000</f>
        <v>74.825219444165924</v>
      </c>
      <c r="AQ74" s="54">
        <f>(Sheet4!AQ74/Sheet4!$AM74)*1000</f>
        <v>62.46524897683873</v>
      </c>
      <c r="AR74" s="12"/>
      <c r="AS74" s="54">
        <f>(Sheet4!AS74/Sheet4!$AR74)*1000</f>
        <v>4.0317567447560521</v>
      </c>
      <c r="AT74" s="54">
        <f>(Sheet4!AT74/Sheet4!$AR74)*1000</f>
        <v>2.859527911478962</v>
      </c>
      <c r="AU74" s="54">
        <f>(Sheet4!AU74/Sheet4!$AR74)*1000</f>
        <v>79.791485356020118</v>
      </c>
      <c r="AV74" s="54">
        <f>(Sheet4!AV74/Sheet4!$AR74)*1000</f>
        <v>62.190291813935318</v>
      </c>
      <c r="AW74" s="12"/>
      <c r="AX74" s="54">
        <f>(Sheet4!AX74/Sheet4!$AW74)*1000</f>
        <v>3.6299550201225768</v>
      </c>
      <c r="AY74" s="54">
        <f>(Sheet4!AY74/Sheet4!$AW74)*1000</f>
        <v>3.9631392973318951</v>
      </c>
      <c r="AZ74" s="54">
        <f>(Sheet4!AZ74/Sheet4!$AW74)*1000</f>
        <v>62.38437190379743</v>
      </c>
      <c r="BA74" s="54">
        <f>(Sheet4!BA74/Sheet4!$AW74)*1000</f>
        <v>55.483950162646529</v>
      </c>
      <c r="BC74" s="54" t="e">
        <f>(Sheet4!BC73/Sheet4!$BB73)*1000</f>
        <v>#DIV/0!</v>
      </c>
      <c r="BD74" s="54" t="e">
        <f>(Sheet4!BD73/Sheet4!$BB73)*1000</f>
        <v>#REF!</v>
      </c>
      <c r="BE74" s="54" t="e">
        <f>(Sheet4!BE73/Sheet4!$BB73)*1000</f>
        <v>#REF!</v>
      </c>
      <c r="BF74" s="54" t="e">
        <f>(Sheet4!BF73/Sheet4!$BB73)*1000</f>
        <v>#REF!</v>
      </c>
      <c r="BH74" s="54" t="e">
        <f>(Sheet4!BH72/Sheet4!$BG72)*1000</f>
        <v>#REF!</v>
      </c>
      <c r="BI74" s="54" t="e">
        <f>(Sheet4!BI72/Sheet4!$BG72)*1000</f>
        <v>#REF!</v>
      </c>
      <c r="BJ74" s="54" t="e">
        <f>(Sheet4!BJ72/Sheet4!$BG72)*1000</f>
        <v>#REF!</v>
      </c>
      <c r="BK74" s="54" t="e">
        <f>(Sheet4!BK72/Sheet4!$BG72)*1000</f>
        <v>#REF!</v>
      </c>
      <c r="BM74" s="54" t="e">
        <f>(Sheet4!BM72/Sheet4!$BL72)*1000</f>
        <v>#REF!</v>
      </c>
      <c r="BN74" s="54" t="e">
        <f>(Sheet4!BN72/Sheet4!$BL72)*1000</f>
        <v>#REF!</v>
      </c>
      <c r="BO74" s="54" t="e">
        <f>(Sheet4!BO72/Sheet4!$BL72)*1000</f>
        <v>#REF!</v>
      </c>
      <c r="BP74" s="54" t="e">
        <f>(Sheet4!BP72/Sheet4!$BL72)*1000</f>
        <v>#REF!</v>
      </c>
      <c r="BR74" s="54" t="e">
        <f>(Sheet4!BR72/Sheet4!$BQ72)*1000</f>
        <v>#REF!</v>
      </c>
      <c r="BS74" s="54" t="e">
        <f>(Sheet4!BS72/Sheet4!$BQ72)*1000</f>
        <v>#REF!</v>
      </c>
      <c r="BT74" s="54" t="e">
        <f>(Sheet4!BT72/Sheet4!$BQ72)*1000</f>
        <v>#REF!</v>
      </c>
      <c r="BU74" s="54" t="e">
        <f>(Sheet4!BU72/Sheet4!$BQ72)*1000</f>
        <v>#REF!</v>
      </c>
    </row>
    <row r="75" spans="1:73" x14ac:dyDescent="0.3">
      <c r="A75" t="s">
        <v>938</v>
      </c>
      <c r="B75" t="str">
        <f>VLOOKUP(A75,classifications!A$3:C$336,3,FALSE)</f>
        <v>Urban with Significant Rural</v>
      </c>
      <c r="D75" s="12"/>
      <c r="E75" s="54">
        <f>(Sheet4!E75/Sheet4!$D75)*1000</f>
        <v>4.9000028305536247</v>
      </c>
      <c r="F75" s="54">
        <f>(Sheet4!F75/Sheet4!$D75)*1000</f>
        <v>3.1450595831538029</v>
      </c>
      <c r="G75" s="54">
        <f>(Sheet4!G75/Sheet4!$D75)*1000</f>
        <v>44.59694488912092</v>
      </c>
      <c r="H75" s="54">
        <f>(Sheet4!H75/Sheet4!$D75)*1000</f>
        <v>41.093348513487591</v>
      </c>
      <c r="I75" s="12"/>
      <c r="J75" s="54">
        <f>(Sheet4!J75/Sheet4!$I75)*1000</f>
        <v>5.2942146241014294</v>
      </c>
      <c r="K75" s="54">
        <f>(Sheet4!K75/Sheet4!$I75)*1000</f>
        <v>3.4185322396518631</v>
      </c>
      <c r="L75" s="54">
        <f>(Sheet4!L75/Sheet4!$I75)*1000</f>
        <v>47.265329737497787</v>
      </c>
      <c r="M75" s="54">
        <f>(Sheet4!M75/Sheet4!$I75)*1000</f>
        <v>43.08470432340124</v>
      </c>
      <c r="N75" s="12"/>
      <c r="O75" s="54">
        <f>(Sheet4!O75/Sheet4!$N75)*1000</f>
        <v>5.1233144758324611</v>
      </c>
      <c r="P75" s="54">
        <f>(Sheet4!P75/Sheet4!$N75)*1000</f>
        <v>2.7807869534488243</v>
      </c>
      <c r="Q75" s="54">
        <f>(Sheet4!Q75/Sheet4!$N75)*1000</f>
        <v>46.464758694974527</v>
      </c>
      <c r="R75" s="54">
        <f>(Sheet4!R75/Sheet4!$N75)*1000</f>
        <v>43.467928360014689</v>
      </c>
      <c r="S75" s="12"/>
      <c r="T75" s="54">
        <f>(Sheet4!T75/Sheet4!$S75)*1000</f>
        <v>6.0849885315504366</v>
      </c>
      <c r="U75" s="54">
        <f>(Sheet4!U75/Sheet4!$S75)*1000</f>
        <v>2.0954321409399252</v>
      </c>
      <c r="V75" s="54">
        <f>(Sheet4!V75/Sheet4!$S75)*1000</f>
        <v>47.151798350495341</v>
      </c>
      <c r="W75" s="54">
        <f>(Sheet4!W75/Sheet4!$S75)*1000</f>
        <v>43.933922209750619</v>
      </c>
      <c r="X75" s="12"/>
      <c r="Y75" s="54">
        <f>(Sheet4!Y75/Sheet4!$X75)*1000</f>
        <v>7.37273294490344</v>
      </c>
      <c r="Z75" s="54">
        <f>(Sheet4!Z75/Sheet4!$X75)*1000</f>
        <v>2.5048001133339164</v>
      </c>
      <c r="AA75" s="54">
        <f>(Sheet4!AA75/Sheet4!$X75)*1000</f>
        <v>47.588187953448696</v>
      </c>
      <c r="AB75" s="54">
        <f>(Sheet4!AB75/Sheet4!$X75)*1000</f>
        <v>43.937991879745482</v>
      </c>
      <c r="AC75" s="12"/>
      <c r="AD75" s="54">
        <f>(Sheet4!AD75/Sheet4!$AC75)*1000</f>
        <v>8.6174408218617113</v>
      </c>
      <c r="AE75" s="54">
        <f>(Sheet4!AE75/Sheet4!$AC75)*1000</f>
        <v>2.8160989462626596</v>
      </c>
      <c r="AF75" s="54">
        <f>(Sheet4!AF75/Sheet4!$AC75)*1000</f>
        <v>47.968640112050473</v>
      </c>
      <c r="AG75" s="54">
        <f>(Sheet4!AG75/Sheet4!$AC75)*1000</f>
        <v>41.766694066013635</v>
      </c>
      <c r="AH75" s="12"/>
      <c r="AI75" s="54">
        <f>(Sheet4!AI75/Sheet4!$AH75)*1000</f>
        <v>6.8043330086209668</v>
      </c>
      <c r="AJ75" s="54">
        <f>(Sheet4!AJ75/Sheet4!$AH75)*1000</f>
        <v>2.6913097024640114</v>
      </c>
      <c r="AK75" s="54">
        <f>(Sheet4!AK75/Sheet4!$AH75)*1000</f>
        <v>56.028972534014351</v>
      </c>
      <c r="AL75" s="54">
        <f>(Sheet4!AL75/Sheet4!$AH75)*1000</f>
        <v>48.604468159173415</v>
      </c>
      <c r="AM75" s="12"/>
      <c r="AN75" s="54">
        <f>(Sheet4!AN75/Sheet4!$AM75)*1000</f>
        <v>7.8760670030132252</v>
      </c>
      <c r="AO75" s="54">
        <f>(Sheet4!AO75/Sheet4!$AM75)*1000</f>
        <v>5.6646317989330699</v>
      </c>
      <c r="AP75" s="54">
        <f>(Sheet4!AP75/Sheet4!$AM75)*1000</f>
        <v>54.605661158340503</v>
      </c>
      <c r="AQ75" s="54">
        <f>(Sheet4!AQ75/Sheet4!$AM75)*1000</f>
        <v>48.689203622817146</v>
      </c>
      <c r="AR75" s="12"/>
      <c r="AS75" s="54">
        <f>(Sheet4!AS75/Sheet4!$AR75)*1000</f>
        <v>6.6508149832868115</v>
      </c>
      <c r="AT75" s="54">
        <f>(Sheet4!AT75/Sheet4!$AR75)*1000</f>
        <v>4.3017792940257529</v>
      </c>
      <c r="AU75" s="54">
        <f>(Sheet4!AU75/Sheet4!$AR75)*1000</f>
        <v>54.300630621317069</v>
      </c>
      <c r="AV75" s="54">
        <f>(Sheet4!AV75/Sheet4!$AR75)*1000</f>
        <v>51.449050622006268</v>
      </c>
      <c r="AW75" s="12"/>
      <c r="AX75" s="54">
        <f>(Sheet4!AX75/Sheet4!$AW75)*1000</f>
        <v>5.7754645482354015</v>
      </c>
      <c r="AY75" s="54">
        <f>(Sheet4!AY75/Sheet4!$AW75)*1000</f>
        <v>2.8534903894443686</v>
      </c>
      <c r="AZ75" s="54">
        <f>(Sheet4!AZ75/Sheet4!$AW75)*1000</f>
        <v>34.54150116422408</v>
      </c>
      <c r="BA75" s="54">
        <f>(Sheet4!BA75/Sheet4!$AW75)*1000</f>
        <v>32.318632150846916</v>
      </c>
      <c r="BC75" s="54" t="e">
        <f>(Sheet4!BC74/Sheet4!$BB74)*1000</f>
        <v>#DIV/0!</v>
      </c>
      <c r="BD75" s="54" t="e">
        <f>(Sheet4!BD74/Sheet4!$BB74)*1000</f>
        <v>#REF!</v>
      </c>
      <c r="BE75" s="54" t="e">
        <f>(Sheet4!BE74/Sheet4!$BB74)*1000</f>
        <v>#REF!</v>
      </c>
      <c r="BF75" s="54" t="e">
        <f>(Sheet4!BF74/Sheet4!$BB74)*1000</f>
        <v>#REF!</v>
      </c>
      <c r="BH75" s="54" t="e">
        <f>(Sheet4!BH73/Sheet4!$BG73)*1000</f>
        <v>#REF!</v>
      </c>
      <c r="BI75" s="54" t="e">
        <f>(Sheet4!BI73/Sheet4!$BG73)*1000</f>
        <v>#REF!</v>
      </c>
      <c r="BJ75" s="54" t="e">
        <f>(Sheet4!BJ73/Sheet4!$BG73)*1000</f>
        <v>#REF!</v>
      </c>
      <c r="BK75" s="54" t="e">
        <f>(Sheet4!BK73/Sheet4!$BG73)*1000</f>
        <v>#REF!</v>
      </c>
      <c r="BM75" s="54" t="e">
        <f>(Sheet4!BM73/Sheet4!$BL73)*1000</f>
        <v>#REF!</v>
      </c>
      <c r="BN75" s="54" t="e">
        <f>(Sheet4!BN73/Sheet4!$BL73)*1000</f>
        <v>#REF!</v>
      </c>
      <c r="BO75" s="54" t="e">
        <f>(Sheet4!BO73/Sheet4!$BL73)*1000</f>
        <v>#REF!</v>
      </c>
      <c r="BP75" s="54" t="e">
        <f>(Sheet4!BP73/Sheet4!$BL73)*1000</f>
        <v>#REF!</v>
      </c>
      <c r="BR75" s="54" t="e">
        <f>(Sheet4!BR73/Sheet4!$BQ73)*1000</f>
        <v>#REF!</v>
      </c>
      <c r="BS75" s="54" t="e">
        <f>(Sheet4!BS73/Sheet4!$BQ73)*1000</f>
        <v>#REF!</v>
      </c>
      <c r="BT75" s="54" t="e">
        <f>(Sheet4!BT73/Sheet4!$BQ73)*1000</f>
        <v>#REF!</v>
      </c>
      <c r="BU75" s="54" t="e">
        <f>(Sheet4!BU73/Sheet4!$BQ73)*1000</f>
        <v>#REF!</v>
      </c>
    </row>
    <row r="76" spans="1:73" x14ac:dyDescent="0.3">
      <c r="A76" t="s">
        <v>267</v>
      </c>
      <c r="B76" t="str">
        <f>VLOOKUP(A76,classifications!A$3:C$336,3,FALSE)</f>
        <v>Predominantly Urban</v>
      </c>
      <c r="D76" s="12"/>
      <c r="E76" s="54">
        <f>(Sheet4!E76/Sheet4!$D76)*1000</f>
        <v>7.8813222303900883</v>
      </c>
      <c r="F76" s="54">
        <f>(Sheet4!F76/Sheet4!$D76)*1000</f>
        <v>4.0772385646513456</v>
      </c>
      <c r="G76" s="54">
        <f>(Sheet4!G76/Sheet4!$D76)*1000</f>
        <v>39.261999734879069</v>
      </c>
      <c r="H76" s="54">
        <f>(Sheet4!H76/Sheet4!$D76)*1000</f>
        <v>41.190151962497438</v>
      </c>
      <c r="I76" s="12"/>
      <c r="J76" s="54">
        <f>(Sheet4!J76/Sheet4!$I76)*1000</f>
        <v>6.2973397929619841</v>
      </c>
      <c r="K76" s="54">
        <f>(Sheet4!K76/Sheet4!$I76)*1000</f>
        <v>5.295671676337486</v>
      </c>
      <c r="L76" s="54">
        <f>(Sheet4!L76/Sheet4!$I76)*1000</f>
        <v>43.406948623604251</v>
      </c>
      <c r="M76" s="54">
        <f>(Sheet4!M76/Sheet4!$I76)*1000</f>
        <v>44.548291577208261</v>
      </c>
      <c r="N76" s="12"/>
      <c r="O76" s="54">
        <f>(Sheet4!O76/Sheet4!$N76)*1000</f>
        <v>7.1902654867256635</v>
      </c>
      <c r="P76" s="54">
        <f>(Sheet4!P76/Sheet4!$N76)*1000</f>
        <v>5.1609155153753106</v>
      </c>
      <c r="Q76" s="54">
        <f>(Sheet4!Q76/Sheet4!$N76)*1000</f>
        <v>40.770038836187688</v>
      </c>
      <c r="R76" s="54">
        <f>(Sheet4!R76/Sheet4!$N76)*1000</f>
        <v>45.306232889794359</v>
      </c>
      <c r="S76" s="12"/>
      <c r="T76" s="54">
        <f>(Sheet4!T76/Sheet4!$S76)*1000</f>
        <v>7.9028825308248098</v>
      </c>
      <c r="U76" s="54">
        <f>(Sheet4!U76/Sheet4!$S76)*1000</f>
        <v>4.1416811658535231</v>
      </c>
      <c r="V76" s="54">
        <f>(Sheet4!V76/Sheet4!$S76)*1000</f>
        <v>42.490874429775715</v>
      </c>
      <c r="W76" s="54">
        <f>(Sheet4!W76/Sheet4!$S76)*1000</f>
        <v>47.559975110279694</v>
      </c>
      <c r="X76" s="12"/>
      <c r="Y76" s="54">
        <f>(Sheet4!Y76/Sheet4!$X76)*1000</f>
        <v>8.5790251107828652</v>
      </c>
      <c r="Z76" s="54">
        <f>(Sheet4!Z76/Sheet4!$X76)*1000</f>
        <v>4.6282619399310683</v>
      </c>
      <c r="AA76" s="54">
        <f>(Sheet4!AA76/Sheet4!$X76)*1000</f>
        <v>43.099950763170852</v>
      </c>
      <c r="AB76" s="54">
        <f>(Sheet4!AB76/Sheet4!$X76)*1000</f>
        <v>45.601181683899561</v>
      </c>
      <c r="AC76" s="12"/>
      <c r="AD76" s="54">
        <f>(Sheet4!AD76/Sheet4!$AC76)*1000</f>
        <v>9.6173737231804459</v>
      </c>
      <c r="AE76" s="54">
        <f>(Sheet4!AE76/Sheet4!$AC76)*1000</f>
        <v>4.2388262432524213</v>
      </c>
      <c r="AF76" s="54">
        <f>(Sheet4!AF76/Sheet4!$AC76)*1000</f>
        <v>42.259458320160185</v>
      </c>
      <c r="AG76" s="54">
        <f>(Sheet4!AG76/Sheet4!$AC76)*1000</f>
        <v>42.805900008977254</v>
      </c>
      <c r="AH76" s="12"/>
      <c r="AI76" s="54">
        <f>(Sheet4!AI76/Sheet4!$AH76)*1000</f>
        <v>8.2284833913023192</v>
      </c>
      <c r="AJ76" s="54">
        <f>(Sheet4!AJ76/Sheet4!$AH76)*1000</f>
        <v>4.1473112506516649</v>
      </c>
      <c r="AK76" s="54">
        <f>(Sheet4!AK76/Sheet4!$AH76)*1000</f>
        <v>49.417586778402857</v>
      </c>
      <c r="AL76" s="54">
        <f>(Sheet4!AL76/Sheet4!$AH76)*1000</f>
        <v>54.051215014356082</v>
      </c>
      <c r="AM76" s="12"/>
      <c r="AN76" s="54">
        <f>(Sheet4!AN76/Sheet4!$AM76)*1000</f>
        <v>9.7988132548391356</v>
      </c>
      <c r="AO76" s="54">
        <f>(Sheet4!AO76/Sheet4!$AM76)*1000</f>
        <v>7.5707497647507136</v>
      </c>
      <c r="AP76" s="54">
        <f>(Sheet4!AP76/Sheet4!$AM76)*1000</f>
        <v>51.093811971661211</v>
      </c>
      <c r="AQ76" s="54">
        <f>(Sheet4!AQ76/Sheet4!$AM76)*1000</f>
        <v>55.417732741256891</v>
      </c>
      <c r="AR76" s="12"/>
      <c r="AS76" s="54">
        <f>(Sheet4!AS76/Sheet4!$AR76)*1000</f>
        <v>9.2226255528522891</v>
      </c>
      <c r="AT76" s="54">
        <f>(Sheet4!AT76/Sheet4!$AR76)*1000</f>
        <v>5.2584122937248834</v>
      </c>
      <c r="AU76" s="54">
        <f>(Sheet4!AU76/Sheet4!$AR76)*1000</f>
        <v>51.099486206869749</v>
      </c>
      <c r="AV76" s="54">
        <f>(Sheet4!AV76/Sheet4!$AR76)*1000</f>
        <v>57.574367863444515</v>
      </c>
      <c r="AW76" s="12"/>
      <c r="AX76" s="54">
        <f>(Sheet4!AX76/Sheet4!$AW76)*1000</f>
        <v>8.8312942440832654</v>
      </c>
      <c r="AY76" s="54">
        <f>(Sheet4!AY76/Sheet4!$AW76)*1000</f>
        <v>3.2864251948881291</v>
      </c>
      <c r="AZ76" s="54">
        <f>(Sheet4!AZ76/Sheet4!$AW76)*1000</f>
        <v>45.562157826286729</v>
      </c>
      <c r="BA76" s="54">
        <f>(Sheet4!BA76/Sheet4!$AW76)*1000</f>
        <v>54.027428411223688</v>
      </c>
      <c r="BC76" s="54" t="e">
        <f>(Sheet4!BC75/Sheet4!$BB75)*1000</f>
        <v>#DIV/0!</v>
      </c>
      <c r="BD76" s="54" t="e">
        <f>(Sheet4!BD75/Sheet4!$BB75)*1000</f>
        <v>#REF!</v>
      </c>
      <c r="BE76" s="54" t="e">
        <f>(Sheet4!BE75/Sheet4!$BB75)*1000</f>
        <v>#REF!</v>
      </c>
      <c r="BF76" s="54" t="e">
        <f>(Sheet4!BF75/Sheet4!$BB75)*1000</f>
        <v>#REF!</v>
      </c>
      <c r="BH76" s="54" t="e">
        <f>(Sheet4!BH74/Sheet4!$BG74)*1000</f>
        <v>#REF!</v>
      </c>
      <c r="BI76" s="54" t="e">
        <f>(Sheet4!BI74/Sheet4!$BG74)*1000</f>
        <v>#REF!</v>
      </c>
      <c r="BJ76" s="54" t="e">
        <f>(Sheet4!BJ74/Sheet4!$BG74)*1000</f>
        <v>#REF!</v>
      </c>
      <c r="BK76" s="54" t="e">
        <f>(Sheet4!BK74/Sheet4!$BG74)*1000</f>
        <v>#REF!</v>
      </c>
      <c r="BM76" s="54" t="e">
        <f>(Sheet4!BM74/Sheet4!$BL74)*1000</f>
        <v>#REF!</v>
      </c>
      <c r="BN76" s="54" t="e">
        <f>(Sheet4!BN74/Sheet4!$BL74)*1000</f>
        <v>#REF!</v>
      </c>
      <c r="BO76" s="54" t="e">
        <f>(Sheet4!BO74/Sheet4!$BL74)*1000</f>
        <v>#REF!</v>
      </c>
      <c r="BP76" s="54" t="e">
        <f>(Sheet4!BP74/Sheet4!$BL74)*1000</f>
        <v>#REF!</v>
      </c>
      <c r="BR76" s="54" t="e">
        <f>(Sheet4!BR74/Sheet4!$BQ74)*1000</f>
        <v>#REF!</v>
      </c>
      <c r="BS76" s="54" t="e">
        <f>(Sheet4!BS74/Sheet4!$BQ74)*1000</f>
        <v>#REF!</v>
      </c>
      <c r="BT76" s="54" t="e">
        <f>(Sheet4!BT74/Sheet4!$BQ74)*1000</f>
        <v>#REF!</v>
      </c>
      <c r="BU76" s="54" t="e">
        <f>(Sheet4!BU74/Sheet4!$BQ74)*1000</f>
        <v>#REF!</v>
      </c>
    </row>
    <row r="77" spans="1:73" x14ac:dyDescent="0.3">
      <c r="A77" t="s">
        <v>269</v>
      </c>
      <c r="B77" t="str">
        <f>VLOOKUP(A77,classifications!A$3:C$336,3,FALSE)</f>
        <v>Predominantly Rural</v>
      </c>
      <c r="D77" s="12"/>
      <c r="E77" s="54">
        <f>(Sheet4!E77/Sheet4!$D77)*1000</f>
        <v>2.2502250225022502</v>
      </c>
      <c r="F77" s="54">
        <f>(Sheet4!F77/Sheet4!$D77)*1000</f>
        <v>2.7424617461746177</v>
      </c>
      <c r="G77" s="54">
        <f>(Sheet4!G77/Sheet4!$D77)*1000</f>
        <v>44.765414041404142</v>
      </c>
      <c r="H77" s="54">
        <f>(Sheet4!H77/Sheet4!$D77)*1000</f>
        <v>41.136926192619264</v>
      </c>
      <c r="I77" s="12"/>
      <c r="J77" s="54">
        <f>(Sheet4!J77/Sheet4!$I77)*1000</f>
        <v>2.0872439974224641</v>
      </c>
      <c r="K77" s="54">
        <f>(Sheet4!K77/Sheet4!$I77)*1000</f>
        <v>1.7370352730227214</v>
      </c>
      <c r="L77" s="54">
        <f>(Sheet4!L77/Sheet4!$I77)*1000</f>
        <v>42.123105370800992</v>
      </c>
      <c r="M77" s="54">
        <f>(Sheet4!M77/Sheet4!$I77)*1000</f>
        <v>36.533774129381108</v>
      </c>
      <c r="N77" s="12"/>
      <c r="O77" s="54">
        <f>(Sheet4!O77/Sheet4!$N77)*1000</f>
        <v>1.8914980664686432</v>
      </c>
      <c r="P77" s="54">
        <f>(Sheet4!P77/Sheet4!$N77)*1000</f>
        <v>1.6953427114274504</v>
      </c>
      <c r="Q77" s="54">
        <f>(Sheet4!Q77/Sheet4!$N77)*1000</f>
        <v>40.800313848568067</v>
      </c>
      <c r="R77" s="54">
        <f>(Sheet4!R77/Sheet4!$N77)*1000</f>
        <v>38.53051616880569</v>
      </c>
      <c r="S77" s="12"/>
      <c r="T77" s="54">
        <f>(Sheet4!T77/Sheet4!$S77)*1000</f>
        <v>2.0862503500420049</v>
      </c>
      <c r="U77" s="54">
        <f>(Sheet4!U77/Sheet4!$S77)*1000</f>
        <v>0.8961075329039484</v>
      </c>
      <c r="V77" s="54">
        <f>(Sheet4!V77/Sheet4!$S77)*1000</f>
        <v>43.643237188462614</v>
      </c>
      <c r="W77" s="54">
        <f>(Sheet4!W77/Sheet4!$S77)*1000</f>
        <v>40.436852422290677</v>
      </c>
      <c r="X77" s="12"/>
      <c r="Y77" s="54">
        <f>(Sheet4!Y77/Sheet4!$X77)*1000</f>
        <v>2.005581969397344</v>
      </c>
      <c r="Z77" s="54">
        <f>(Sheet4!Z77/Sheet4!$X77)*1000</f>
        <v>0.92565321664492783</v>
      </c>
      <c r="AA77" s="54">
        <f>(Sheet4!AA77/Sheet4!$X77)*1000</f>
        <v>43.982552839371117</v>
      </c>
      <c r="AB77" s="54">
        <f>(Sheet4!AB77/Sheet4!$X77)*1000</f>
        <v>40.209814729106185</v>
      </c>
      <c r="AC77" s="12"/>
      <c r="AD77" s="54">
        <f>(Sheet4!AD77/Sheet4!$AC77)*1000</f>
        <v>1.9726625348014046</v>
      </c>
      <c r="AE77" s="54">
        <f>(Sheet4!AE77/Sheet4!$AC77)*1000</f>
        <v>1.077269611203604</v>
      </c>
      <c r="AF77" s="54">
        <f>(Sheet4!AF77/Sheet4!$AC77)*1000</f>
        <v>44.657722064440314</v>
      </c>
      <c r="AG77" s="54">
        <f>(Sheet4!AG77/Sheet4!$AC77)*1000</f>
        <v>40.054842816570364</v>
      </c>
      <c r="AH77" s="12"/>
      <c r="AI77" s="54">
        <f>(Sheet4!AI77/Sheet4!$AH77)*1000</f>
        <v>2.0320394159974389</v>
      </c>
      <c r="AJ77" s="54">
        <f>(Sheet4!AJ77/Sheet4!$AH77)*1000</f>
        <v>1.0021016298069563</v>
      </c>
      <c r="AK77" s="54">
        <f>(Sheet4!AK77/Sheet4!$AH77)*1000</f>
        <v>55.366115046834338</v>
      </c>
      <c r="AL77" s="54">
        <f>(Sheet4!AL77/Sheet4!$AH77)*1000</f>
        <v>47.850352823282165</v>
      </c>
      <c r="AM77" s="12"/>
      <c r="AN77" s="54">
        <f>(Sheet4!AN77/Sheet4!$AM77)*1000</f>
        <v>2.0839990552537615</v>
      </c>
      <c r="AO77" s="54">
        <f>(Sheet4!AO77/Sheet4!$AM77)*1000</f>
        <v>1.5699459549578338</v>
      </c>
      <c r="AP77" s="54">
        <f>(Sheet4!AP77/Sheet4!$AM77)*1000</f>
        <v>53.8505355877572</v>
      </c>
      <c r="AQ77" s="54">
        <f>(Sheet4!AQ77/Sheet4!$AM77)*1000</f>
        <v>48.404351390027372</v>
      </c>
      <c r="AR77" s="12"/>
      <c r="AS77" s="54">
        <f>(Sheet4!AS77/Sheet4!$AR77)*1000</f>
        <v>2.0463187003110956</v>
      </c>
      <c r="AT77" s="54">
        <f>(Sheet4!AT77/Sheet4!$AR77)*1000</f>
        <v>0.99550639474593861</v>
      </c>
      <c r="AU77" s="54">
        <f>(Sheet4!AU77/Sheet4!$AR77)*1000</f>
        <v>57.614932595921189</v>
      </c>
      <c r="AV77" s="54">
        <f>(Sheet4!AV77/Sheet4!$AR77)*1000</f>
        <v>49.623228482544071</v>
      </c>
      <c r="AW77" s="12"/>
      <c r="AX77" s="54">
        <f>(Sheet4!AX77/Sheet4!$AW77)*1000</f>
        <v>1.698378945624258</v>
      </c>
      <c r="AY77" s="54">
        <f>(Sheet4!AY77/Sheet4!$AW77)*1000</f>
        <v>0.67658998646820034</v>
      </c>
      <c r="AZ77" s="54">
        <f>(Sheet4!AZ77/Sheet4!$AW77)*1000</f>
        <v>49.984811245201733</v>
      </c>
      <c r="BA77" s="54">
        <f>(Sheet4!BA77/Sheet4!$AW77)*1000</f>
        <v>42.487089558421474</v>
      </c>
      <c r="BC77" s="54" t="e">
        <f>(Sheet4!BC76/Sheet4!$BB76)*1000</f>
        <v>#DIV/0!</v>
      </c>
      <c r="BD77" s="54" t="e">
        <f>(Sheet4!BD76/Sheet4!$BB76)*1000</f>
        <v>#REF!</v>
      </c>
      <c r="BE77" s="54" t="e">
        <f>(Sheet4!BE76/Sheet4!$BB76)*1000</f>
        <v>#REF!</v>
      </c>
      <c r="BF77" s="54" t="e">
        <f>(Sheet4!BF76/Sheet4!$BB76)*1000</f>
        <v>#REF!</v>
      </c>
      <c r="BH77" s="54" t="e">
        <f>(Sheet4!BH75/Sheet4!$BG75)*1000</f>
        <v>#REF!</v>
      </c>
      <c r="BI77" s="54" t="e">
        <f>(Sheet4!BI75/Sheet4!$BG75)*1000</f>
        <v>#REF!</v>
      </c>
      <c r="BJ77" s="54" t="e">
        <f>(Sheet4!BJ75/Sheet4!$BG75)*1000</f>
        <v>#REF!</v>
      </c>
      <c r="BK77" s="54" t="e">
        <f>(Sheet4!BK75/Sheet4!$BG75)*1000</f>
        <v>#REF!</v>
      </c>
      <c r="BM77" s="54" t="e">
        <f>(Sheet4!BM75/Sheet4!$BL75)*1000</f>
        <v>#REF!</v>
      </c>
      <c r="BN77" s="54" t="e">
        <f>(Sheet4!BN75/Sheet4!$BL75)*1000</f>
        <v>#REF!</v>
      </c>
      <c r="BO77" s="54" t="e">
        <f>(Sheet4!BO75/Sheet4!$BL75)*1000</f>
        <v>#REF!</v>
      </c>
      <c r="BP77" s="54" t="e">
        <f>(Sheet4!BP75/Sheet4!$BL75)*1000</f>
        <v>#REF!</v>
      </c>
      <c r="BR77" s="54" t="e">
        <f>(Sheet4!BR75/Sheet4!$BQ75)*1000</f>
        <v>#REF!</v>
      </c>
      <c r="BS77" s="54" t="e">
        <f>(Sheet4!BS75/Sheet4!$BQ75)*1000</f>
        <v>#REF!</v>
      </c>
      <c r="BT77" s="54" t="e">
        <f>(Sheet4!BT75/Sheet4!$BQ75)*1000</f>
        <v>#REF!</v>
      </c>
      <c r="BU77" s="54" t="e">
        <f>(Sheet4!BU75/Sheet4!$BQ75)*1000</f>
        <v>#REF!</v>
      </c>
    </row>
    <row r="78" spans="1:73" x14ac:dyDescent="0.3">
      <c r="A78" t="s">
        <v>271</v>
      </c>
      <c r="B78" t="str">
        <f>VLOOKUP(A78,classifications!A$3:C$336,3,FALSE)</f>
        <v>Predominantly Urban</v>
      </c>
      <c r="D78" s="12"/>
      <c r="E78" s="54">
        <f>(Sheet4!E78/Sheet4!$D78)*1000</f>
        <v>3.4780538767737412</v>
      </c>
      <c r="F78" s="54">
        <f>(Sheet4!F78/Sheet4!$D78)*1000</f>
        <v>1.7720882870254042</v>
      </c>
      <c r="G78" s="54">
        <f>(Sheet4!G78/Sheet4!$D78)*1000</f>
        <v>23.189229935067512</v>
      </c>
      <c r="H78" s="54">
        <f>(Sheet4!H78/Sheet4!$D78)*1000</f>
        <v>26.561487496197945</v>
      </c>
      <c r="I78" s="12"/>
      <c r="J78" s="54">
        <f>(Sheet4!J78/Sheet4!$I78)*1000</f>
        <v>3.1592499669879834</v>
      </c>
      <c r="K78" s="54">
        <f>(Sheet4!K78/Sheet4!$I78)*1000</f>
        <v>2.1226726528456359</v>
      </c>
      <c r="L78" s="54">
        <f>(Sheet4!L78/Sheet4!$I78)*1000</f>
        <v>25.046216822923544</v>
      </c>
      <c r="M78" s="54">
        <f>(Sheet4!M78/Sheet4!$I78)*1000</f>
        <v>28.357322065231745</v>
      </c>
      <c r="N78" s="12"/>
      <c r="O78" s="54">
        <f>(Sheet4!O78/Sheet4!$N78)*1000</f>
        <v>3.493659715568024</v>
      </c>
      <c r="P78" s="54">
        <f>(Sheet4!P78/Sheet4!$N78)*1000</f>
        <v>2.120562541777387</v>
      </c>
      <c r="Q78" s="54">
        <f>(Sheet4!Q78/Sheet4!$N78)*1000</f>
        <v>25.571876862489422</v>
      </c>
      <c r="R78" s="54">
        <f>(Sheet4!R78/Sheet4!$N78)*1000</f>
        <v>26.694721313958503</v>
      </c>
      <c r="S78" s="12"/>
      <c r="T78" s="54">
        <f>(Sheet4!T78/Sheet4!$S78)*1000</f>
        <v>4.5893862640359009</v>
      </c>
      <c r="U78" s="54">
        <f>(Sheet4!U78/Sheet4!$S78)*1000</f>
        <v>2.3094764091748301</v>
      </c>
      <c r="V78" s="54">
        <f>(Sheet4!V78/Sheet4!$S78)*1000</f>
        <v>26.044849177721275</v>
      </c>
      <c r="W78" s="54">
        <f>(Sheet4!W78/Sheet4!$S78)*1000</f>
        <v>28.505443531166431</v>
      </c>
      <c r="X78" s="12"/>
      <c r="Y78" s="54">
        <f>(Sheet4!Y78/Sheet4!$X78)*1000</f>
        <v>6.3241417236232227</v>
      </c>
      <c r="Z78" s="54">
        <f>(Sheet4!Z78/Sheet4!$X78)*1000</f>
        <v>1.9181920548877889</v>
      </c>
      <c r="AA78" s="54">
        <f>(Sheet4!AA78/Sheet4!$X78)*1000</f>
        <v>24.753188257784064</v>
      </c>
      <c r="AB78" s="54">
        <f>(Sheet4!AB78/Sheet4!$X78)*1000</f>
        <v>27.231125775787572</v>
      </c>
      <c r="AC78" s="12"/>
      <c r="AD78" s="54">
        <f>(Sheet4!AD78/Sheet4!$AC78)*1000</f>
        <v>7.0467899041558493</v>
      </c>
      <c r="AE78" s="54">
        <f>(Sheet4!AE78/Sheet4!$AC78)*1000</f>
        <v>2.3261564088049087</v>
      </c>
      <c r="AF78" s="54">
        <f>(Sheet4!AF78/Sheet4!$AC78)*1000</f>
        <v>26.267673908658509</v>
      </c>
      <c r="AG78" s="54">
        <f>(Sheet4!AG78/Sheet4!$AC78)*1000</f>
        <v>26.456369113848275</v>
      </c>
      <c r="AH78" s="12"/>
      <c r="AI78" s="54">
        <f>(Sheet4!AI78/Sheet4!$AH78)*1000</f>
        <v>5.7486890658380263</v>
      </c>
      <c r="AJ78" s="54">
        <f>(Sheet4!AJ78/Sheet4!$AH78)*1000</f>
        <v>2.8452126626529424</v>
      </c>
      <c r="AK78" s="54">
        <f>(Sheet4!AK78/Sheet4!$AH78)*1000</f>
        <v>30.446041302518289</v>
      </c>
      <c r="AL78" s="54">
        <f>(Sheet4!AL78/Sheet4!$AH78)*1000</f>
        <v>30.022010746423256</v>
      </c>
      <c r="AM78" s="12"/>
      <c r="AN78" s="54">
        <f>(Sheet4!AN78/Sheet4!$AM78)*1000</f>
        <v>5.6546296475194984</v>
      </c>
      <c r="AO78" s="54">
        <f>(Sheet4!AO78/Sheet4!$AM78)*1000</f>
        <v>2.8112139420754678</v>
      </c>
      <c r="AP78" s="54">
        <f>(Sheet4!AP78/Sheet4!$AM78)*1000</f>
        <v>31.786360621107608</v>
      </c>
      <c r="AQ78" s="54">
        <f>(Sheet4!AQ78/Sheet4!$AM78)*1000</f>
        <v>30.160171570995228</v>
      </c>
      <c r="AR78" s="12"/>
      <c r="AS78" s="54">
        <f>(Sheet4!AS78/Sheet4!$AR78)*1000</f>
        <v>5.3384205970053547</v>
      </c>
      <c r="AT78" s="54">
        <f>(Sheet4!AT78/Sheet4!$AR78)*1000</f>
        <v>3.3280964442591943</v>
      </c>
      <c r="AU78" s="54">
        <f>(Sheet4!AU78/Sheet4!$AR78)*1000</f>
        <v>33.354708390778804</v>
      </c>
      <c r="AV78" s="54">
        <f>(Sheet4!AV78/Sheet4!$AR78)*1000</f>
        <v>31.507903427490465</v>
      </c>
      <c r="AW78" s="12"/>
      <c r="AX78" s="54">
        <f>(Sheet4!AX78/Sheet4!$AW78)*1000</f>
        <v>4.5142829739277772</v>
      </c>
      <c r="AY78" s="54">
        <f>(Sheet4!AY78/Sheet4!$AW78)*1000</f>
        <v>2.1356522851159743</v>
      </c>
      <c r="AZ78" s="54">
        <f>(Sheet4!AZ78/Sheet4!$AW78)*1000</f>
        <v>29.234138465719266</v>
      </c>
      <c r="BA78" s="54">
        <f>(Sheet4!BA78/Sheet4!$AW78)*1000</f>
        <v>27.673961347251307</v>
      </c>
      <c r="BC78" s="54" t="e">
        <f>(Sheet4!BC77/Sheet4!$BB77)*1000</f>
        <v>#DIV/0!</v>
      </c>
      <c r="BD78" s="54" t="e">
        <f>(Sheet4!BD77/Sheet4!$BB77)*1000</f>
        <v>#REF!</v>
      </c>
      <c r="BE78" s="54" t="e">
        <f>(Sheet4!BE77/Sheet4!$BB77)*1000</f>
        <v>#REF!</v>
      </c>
      <c r="BF78" s="54" t="e">
        <f>(Sheet4!BF77/Sheet4!$BB77)*1000</f>
        <v>#REF!</v>
      </c>
      <c r="BH78" s="54" t="e">
        <f>(Sheet4!BH76/Sheet4!$BG76)*1000</f>
        <v>#REF!</v>
      </c>
      <c r="BI78" s="54" t="e">
        <f>(Sheet4!BI76/Sheet4!$BG76)*1000</f>
        <v>#REF!</v>
      </c>
      <c r="BJ78" s="54" t="e">
        <f>(Sheet4!BJ76/Sheet4!$BG76)*1000</f>
        <v>#REF!</v>
      </c>
      <c r="BK78" s="54" t="e">
        <f>(Sheet4!BK76/Sheet4!$BG76)*1000</f>
        <v>#REF!</v>
      </c>
      <c r="BM78" s="54" t="e">
        <f>(Sheet4!BM76/Sheet4!$BL76)*1000</f>
        <v>#REF!</v>
      </c>
      <c r="BN78" s="54" t="e">
        <f>(Sheet4!BN76/Sheet4!$BL76)*1000</f>
        <v>#REF!</v>
      </c>
      <c r="BO78" s="54" t="e">
        <f>(Sheet4!BO76/Sheet4!$BL76)*1000</f>
        <v>#REF!</v>
      </c>
      <c r="BP78" s="54" t="e">
        <f>(Sheet4!BP76/Sheet4!$BL76)*1000</f>
        <v>#REF!</v>
      </c>
      <c r="BR78" s="54" t="e">
        <f>(Sheet4!BR76/Sheet4!$BQ76)*1000</f>
        <v>#REF!</v>
      </c>
      <c r="BS78" s="54" t="e">
        <f>(Sheet4!BS76/Sheet4!$BQ76)*1000</f>
        <v>#REF!</v>
      </c>
      <c r="BT78" s="54" t="e">
        <f>(Sheet4!BT76/Sheet4!$BQ76)*1000</f>
        <v>#REF!</v>
      </c>
      <c r="BU78" s="54" t="e">
        <f>(Sheet4!BU76/Sheet4!$BQ76)*1000</f>
        <v>#REF!</v>
      </c>
    </row>
    <row r="79" spans="1:73" x14ac:dyDescent="0.3">
      <c r="A79" t="s">
        <v>273</v>
      </c>
      <c r="B79" t="str">
        <f>VLOOKUP(A79,classifications!A$3:C$336,3,FALSE)</f>
        <v>Urban with Significant Rural</v>
      </c>
      <c r="D79" s="12"/>
      <c r="E79" s="54">
        <f>(Sheet4!E79/Sheet4!$D79)*1000</f>
        <v>4.3233856674842013</v>
      </c>
      <c r="F79" s="54">
        <f>(Sheet4!F79/Sheet4!$D79)*1000</f>
        <v>3.267154800479779</v>
      </c>
      <c r="G79" s="54">
        <f>(Sheet4!G79/Sheet4!$D79)*1000</f>
        <v>36.627938201543166</v>
      </c>
      <c r="H79" s="54">
        <f>(Sheet4!H79/Sheet4!$D79)*1000</f>
        <v>34.712400866467355</v>
      </c>
      <c r="I79" s="12"/>
      <c r="J79" s="54">
        <f>(Sheet4!J79/Sheet4!$I79)*1000</f>
        <v>4.4007942897010679</v>
      </c>
      <c r="K79" s="54">
        <f>(Sheet4!K79/Sheet4!$I79)*1000</f>
        <v>3.8014991323637273</v>
      </c>
      <c r="L79" s="54">
        <f>(Sheet4!L79/Sheet4!$I79)*1000</f>
        <v>40.063328503193262</v>
      </c>
      <c r="M79" s="54">
        <f>(Sheet4!M79/Sheet4!$I79)*1000</f>
        <v>40.224333172328663</v>
      </c>
      <c r="N79" s="12"/>
      <c r="O79" s="54">
        <f>(Sheet4!O79/Sheet4!$N79)*1000</f>
        <v>4.0981420570717395</v>
      </c>
      <c r="P79" s="54">
        <f>(Sheet4!P79/Sheet4!$N79)*1000</f>
        <v>2.4179927104631522</v>
      </c>
      <c r="Q79" s="54">
        <f>(Sheet4!Q79/Sheet4!$N79)*1000</f>
        <v>42.288203395857416</v>
      </c>
      <c r="R79" s="54">
        <f>(Sheet4!R79/Sheet4!$N79)*1000</f>
        <v>38.705662725575607</v>
      </c>
      <c r="S79" s="12"/>
      <c r="T79" s="54">
        <f>(Sheet4!T79/Sheet4!$S79)*1000</f>
        <v>4.6428697524979698</v>
      </c>
      <c r="U79" s="54">
        <f>(Sheet4!U79/Sheet4!$S79)*1000</f>
        <v>2.5067965964057479</v>
      </c>
      <c r="V79" s="54">
        <f>(Sheet4!V79/Sheet4!$S79)*1000</f>
        <v>42.827384104791157</v>
      </c>
      <c r="W79" s="54">
        <f>(Sheet4!W79/Sheet4!$S79)*1000</f>
        <v>37.098824277089292</v>
      </c>
      <c r="X79" s="12"/>
      <c r="Y79" s="54">
        <f>(Sheet4!Y79/Sheet4!$X79)*1000</f>
        <v>4.0724221215380005</v>
      </c>
      <c r="Z79" s="54">
        <f>(Sheet4!Z79/Sheet4!$X79)*1000</f>
        <v>2.1860620912152036</v>
      </c>
      <c r="AA79" s="54">
        <f>(Sheet4!AA79/Sheet4!$X79)*1000</f>
        <v>40.336371489519237</v>
      </c>
      <c r="AB79" s="54">
        <f>(Sheet4!AB79/Sheet4!$X79)*1000</f>
        <v>38.881935017541387</v>
      </c>
      <c r="AC79" s="12"/>
      <c r="AD79" s="54">
        <f>(Sheet4!AD79/Sheet4!$AC79)*1000</f>
        <v>3.8665642565373739</v>
      </c>
      <c r="AE79" s="54">
        <f>(Sheet4!AE79/Sheet4!$AC79)*1000</f>
        <v>1.9725587403554099</v>
      </c>
      <c r="AF79" s="54">
        <f>(Sheet4!AF79/Sheet4!$AC79)*1000</f>
        <v>42.706769542296549</v>
      </c>
      <c r="AG79" s="54">
        <f>(Sheet4!AG79/Sheet4!$AC79)*1000</f>
        <v>34.188108787487344</v>
      </c>
      <c r="AH79" s="12"/>
      <c r="AI79" s="54">
        <f>(Sheet4!AI79/Sheet4!$AH79)*1000</f>
        <v>3.7563793684101445</v>
      </c>
      <c r="AJ79" s="54">
        <f>(Sheet4!AJ79/Sheet4!$AH79)*1000</f>
        <v>2.5128882671433383</v>
      </c>
      <c r="AK79" s="54">
        <f>(Sheet4!AK79/Sheet4!$AH79)*1000</f>
        <v>46.976330492301578</v>
      </c>
      <c r="AL79" s="54">
        <f>(Sheet4!AL79/Sheet4!$AH79)*1000</f>
        <v>35.422225676364171</v>
      </c>
      <c r="AM79" s="12"/>
      <c r="AN79" s="54">
        <f>(Sheet4!AN79/Sheet4!$AM79)*1000</f>
        <v>3.8215253614205471</v>
      </c>
      <c r="AO79" s="54">
        <f>(Sheet4!AO79/Sheet4!$AM79)*1000</f>
        <v>2.8896545238481988</v>
      </c>
      <c r="AP79" s="54">
        <f>(Sheet4!AP79/Sheet4!$AM79)*1000</f>
        <v>47.465567800015386</v>
      </c>
      <c r="AQ79" s="54">
        <f>(Sheet4!AQ79/Sheet4!$AM79)*1000</f>
        <v>36.881566910890925</v>
      </c>
      <c r="AR79" s="12"/>
      <c r="AS79" s="54">
        <f>(Sheet4!AS79/Sheet4!$AR79)*1000</f>
        <v>3.1659767546198712</v>
      </c>
      <c r="AT79" s="54">
        <f>(Sheet4!AT79/Sheet4!$AR79)*1000</f>
        <v>2.4464365831153549</v>
      </c>
      <c r="AU79" s="54">
        <f>(Sheet4!AU79/Sheet4!$AR79)*1000</f>
        <v>48.480077202427815</v>
      </c>
      <c r="AV79" s="54">
        <f>(Sheet4!AV79/Sheet4!$AR79)*1000</f>
        <v>37.712370165324934</v>
      </c>
      <c r="AW79" s="12"/>
      <c r="AX79" s="54">
        <f>(Sheet4!AX79/Sheet4!$AW79)*1000</f>
        <v>3.1473074910980983</v>
      </c>
      <c r="AY79" s="54">
        <f>(Sheet4!AY79/Sheet4!$AW79)*1000</f>
        <v>3.2316857080176185</v>
      </c>
      <c r="AZ79" s="54">
        <f>(Sheet4!AZ79/Sheet4!$AW79)*1000</f>
        <v>39.227433045884872</v>
      </c>
      <c r="BA79" s="54">
        <f>(Sheet4!BA79/Sheet4!$AW79)*1000</f>
        <v>33.396898256746034</v>
      </c>
      <c r="BC79" s="54" t="e">
        <f>(Sheet4!BC78/Sheet4!$BB78)*1000</f>
        <v>#DIV/0!</v>
      </c>
      <c r="BD79" s="54" t="e">
        <f>(Sheet4!BD78/Sheet4!$BB78)*1000</f>
        <v>#REF!</v>
      </c>
      <c r="BE79" s="54" t="e">
        <f>(Sheet4!BE78/Sheet4!$BB78)*1000</f>
        <v>#REF!</v>
      </c>
      <c r="BF79" s="54" t="e">
        <f>(Sheet4!BF78/Sheet4!$BB78)*1000</f>
        <v>#REF!</v>
      </c>
      <c r="BH79" s="54" t="e">
        <f>(Sheet4!BH77/Sheet4!$BG77)*1000</f>
        <v>#REF!</v>
      </c>
      <c r="BI79" s="54" t="e">
        <f>(Sheet4!BI77/Sheet4!$BG77)*1000</f>
        <v>#REF!</v>
      </c>
      <c r="BJ79" s="54" t="e">
        <f>(Sheet4!BJ77/Sheet4!$BG77)*1000</f>
        <v>#REF!</v>
      </c>
      <c r="BK79" s="54" t="e">
        <f>(Sheet4!BK77/Sheet4!$BG77)*1000</f>
        <v>#REF!</v>
      </c>
      <c r="BM79" s="54" t="e">
        <f>(Sheet4!BM77/Sheet4!$BL77)*1000</f>
        <v>#REF!</v>
      </c>
      <c r="BN79" s="54" t="e">
        <f>(Sheet4!BN77/Sheet4!$BL77)*1000</f>
        <v>#REF!</v>
      </c>
      <c r="BO79" s="54" t="e">
        <f>(Sheet4!BO77/Sheet4!$BL77)*1000</f>
        <v>#REF!</v>
      </c>
      <c r="BP79" s="54" t="e">
        <f>(Sheet4!BP77/Sheet4!$BL77)*1000</f>
        <v>#REF!</v>
      </c>
      <c r="BR79" s="54" t="e">
        <f>(Sheet4!BR77/Sheet4!$BQ77)*1000</f>
        <v>#REF!</v>
      </c>
      <c r="BS79" s="54" t="e">
        <f>(Sheet4!BS77/Sheet4!$BQ77)*1000</f>
        <v>#REF!</v>
      </c>
      <c r="BT79" s="54" t="e">
        <f>(Sheet4!BT77/Sheet4!$BQ77)*1000</f>
        <v>#REF!</v>
      </c>
      <c r="BU79" s="54" t="e">
        <f>(Sheet4!BU77/Sheet4!$BQ77)*1000</f>
        <v>#REF!</v>
      </c>
    </row>
    <row r="80" spans="1:73" x14ac:dyDescent="0.3">
      <c r="A80" t="s">
        <v>275</v>
      </c>
      <c r="B80" t="str">
        <f>VLOOKUP(A80,classifications!A$3:C$336,3,FALSE)</f>
        <v>Predominantly Urban</v>
      </c>
      <c r="D80" s="12"/>
      <c r="E80" s="54">
        <f>(Sheet4!E80/Sheet4!$D80)*1000</f>
        <v>2.7421223835715267</v>
      </c>
      <c r="F80" s="54">
        <f>(Sheet4!F80/Sheet4!$D80)*1000</f>
        <v>1.6408043133361636</v>
      </c>
      <c r="G80" s="54">
        <f>(Sheet4!G80/Sheet4!$D80)*1000</f>
        <v>26.60720613162826</v>
      </c>
      <c r="H80" s="54">
        <f>(Sheet4!H80/Sheet4!$D80)*1000</f>
        <v>28.784304461774685</v>
      </c>
      <c r="I80" s="12"/>
      <c r="J80" s="54">
        <f>(Sheet4!J80/Sheet4!$I80)*1000</f>
        <v>1.773128806964952</v>
      </c>
      <c r="K80" s="54">
        <f>(Sheet4!K80/Sheet4!$I80)*1000</f>
        <v>1.0428293522977325</v>
      </c>
      <c r="L80" s="54">
        <f>(Sheet4!L80/Sheet4!$I80)*1000</f>
        <v>28.48805689319769</v>
      </c>
      <c r="M80" s="54">
        <f>(Sheet4!M80/Sheet4!$I80)*1000</f>
        <v>31.310393213636509</v>
      </c>
      <c r="N80" s="12"/>
      <c r="O80" s="54">
        <f>(Sheet4!O80/Sheet4!$N80)*1000</f>
        <v>1.581005035675999</v>
      </c>
      <c r="P80" s="54">
        <f>(Sheet4!P80/Sheet4!$N80)*1000</f>
        <v>1.3042496270164177</v>
      </c>
      <c r="Q80" s="54">
        <f>(Sheet4!Q80/Sheet4!$N80)*1000</f>
        <v>29.122939842281227</v>
      </c>
      <c r="R80" s="54">
        <f>(Sheet4!R80/Sheet4!$N80)*1000</f>
        <v>29.351978801171914</v>
      </c>
      <c r="S80" s="12"/>
      <c r="T80" s="54">
        <f>(Sheet4!T80/Sheet4!$S80)*1000</f>
        <v>2.043383082055295</v>
      </c>
      <c r="U80" s="54">
        <f>(Sheet4!U80/Sheet4!$S80)*1000</f>
        <v>1.2703823502390283</v>
      </c>
      <c r="V80" s="54">
        <f>(Sheet4!V80/Sheet4!$S80)*1000</f>
        <v>30.428983725800165</v>
      </c>
      <c r="W80" s="54">
        <f>(Sheet4!W80/Sheet4!$S80)*1000</f>
        <v>30.333942652216201</v>
      </c>
      <c r="X80" s="12"/>
      <c r="Y80" s="54">
        <f>(Sheet4!Y80/Sheet4!$X80)*1000</f>
        <v>2.6080276672219922</v>
      </c>
      <c r="Z80" s="54">
        <f>(Sheet4!Z80/Sheet4!$X80)*1000</f>
        <v>1.4130768087857339</v>
      </c>
      <c r="AA80" s="54">
        <f>(Sheet4!AA80/Sheet4!$X80)*1000</f>
        <v>29.399584612320638</v>
      </c>
      <c r="AB80" s="54">
        <f>(Sheet4!AB80/Sheet4!$X80)*1000</f>
        <v>29.734676651987947</v>
      </c>
      <c r="AC80" s="12"/>
      <c r="AD80" s="54">
        <f>(Sheet4!AD80/Sheet4!$AC80)*1000</f>
        <v>2.9223008080413657</v>
      </c>
      <c r="AE80" s="54">
        <f>(Sheet4!AE80/Sheet4!$AC80)*1000</f>
        <v>1.2407182310003211</v>
      </c>
      <c r="AF80" s="54">
        <f>(Sheet4!AF80/Sheet4!$AC80)*1000</f>
        <v>29.374161570484763</v>
      </c>
      <c r="AG80" s="54">
        <f>(Sheet4!AG80/Sheet4!$AC80)*1000</f>
        <v>29.282839670233471</v>
      </c>
      <c r="AH80" s="12"/>
      <c r="AI80" s="54">
        <f>(Sheet4!AI80/Sheet4!$AH80)*1000</f>
        <v>2.3918426893829108</v>
      </c>
      <c r="AJ80" s="54">
        <f>(Sheet4!AJ80/Sheet4!$AH80)*1000</f>
        <v>1.0550405580131426</v>
      </c>
      <c r="AK80" s="54">
        <f>(Sheet4!AK80/Sheet4!$AH80)*1000</f>
        <v>37.699698515116509</v>
      </c>
      <c r="AL80" s="54">
        <f>(Sheet4!AL80/Sheet4!$AH80)*1000</f>
        <v>35.245242142765456</v>
      </c>
      <c r="AM80" s="12"/>
      <c r="AN80" s="54">
        <f>(Sheet4!AN80/Sheet4!$AM80)*1000</f>
        <v>2.7103229307666874</v>
      </c>
      <c r="AO80" s="54">
        <f>(Sheet4!AO80/Sheet4!$AM80)*1000</f>
        <v>1.5781627191806029</v>
      </c>
      <c r="AP80" s="54">
        <f>(Sheet4!AP80/Sheet4!$AM80)*1000</f>
        <v>36.690723771621769</v>
      </c>
      <c r="AQ80" s="54">
        <f>(Sheet4!AQ80/Sheet4!$AM80)*1000</f>
        <v>35.209246910730883</v>
      </c>
      <c r="AR80" s="12"/>
      <c r="AS80" s="54">
        <f>(Sheet4!AS80/Sheet4!$AR80)*1000</f>
        <v>2.6555056654933522</v>
      </c>
      <c r="AT80" s="54">
        <f>(Sheet4!AT80/Sheet4!$AR80)*1000</f>
        <v>1.4676799462679884</v>
      </c>
      <c r="AU80" s="54">
        <f>(Sheet4!AU80/Sheet4!$AR80)*1000</f>
        <v>37.839400987574479</v>
      </c>
      <c r="AV80" s="54">
        <f>(Sheet4!AV80/Sheet4!$AR80)*1000</f>
        <v>36.831925770221019</v>
      </c>
      <c r="AW80" s="12"/>
      <c r="AX80" s="54">
        <f>(Sheet4!AX80/Sheet4!$AW80)*1000</f>
        <v>2.2614257839764491</v>
      </c>
      <c r="AY80" s="54">
        <f>(Sheet4!AY80/Sheet4!$AW80)*1000</f>
        <v>1.1105492876043468</v>
      </c>
      <c r="AZ80" s="54">
        <f>(Sheet4!AZ80/Sheet4!$AW80)*1000</f>
        <v>31.191544935367894</v>
      </c>
      <c r="BA80" s="54">
        <f>(Sheet4!BA80/Sheet4!$AW80)*1000</f>
        <v>29.7583779776215</v>
      </c>
      <c r="BC80" s="54" t="e">
        <f>(Sheet4!BC79/Sheet4!$BB79)*1000</f>
        <v>#DIV/0!</v>
      </c>
      <c r="BD80" s="54" t="e">
        <f>(Sheet4!BD79/Sheet4!$BB79)*1000</f>
        <v>#REF!</v>
      </c>
      <c r="BE80" s="54" t="e">
        <f>(Sheet4!BE79/Sheet4!$BB79)*1000</f>
        <v>#REF!</v>
      </c>
      <c r="BF80" s="54" t="e">
        <f>(Sheet4!BF79/Sheet4!$BB79)*1000</f>
        <v>#REF!</v>
      </c>
      <c r="BH80" s="54" t="e">
        <f>(Sheet4!BH78/Sheet4!$BG78)*1000</f>
        <v>#REF!</v>
      </c>
      <c r="BI80" s="54" t="e">
        <f>(Sheet4!BI78/Sheet4!$BG78)*1000</f>
        <v>#REF!</v>
      </c>
      <c r="BJ80" s="54" t="e">
        <f>(Sheet4!BJ78/Sheet4!$BG78)*1000</f>
        <v>#REF!</v>
      </c>
      <c r="BK80" s="54" t="e">
        <f>(Sheet4!BK78/Sheet4!$BG78)*1000</f>
        <v>#REF!</v>
      </c>
      <c r="BM80" s="54" t="e">
        <f>(Sheet4!BM78/Sheet4!$BL78)*1000</f>
        <v>#REF!</v>
      </c>
      <c r="BN80" s="54" t="e">
        <f>(Sheet4!BN78/Sheet4!$BL78)*1000</f>
        <v>#REF!</v>
      </c>
      <c r="BO80" s="54" t="e">
        <f>(Sheet4!BO78/Sheet4!$BL78)*1000</f>
        <v>#REF!</v>
      </c>
      <c r="BP80" s="54" t="e">
        <f>(Sheet4!BP78/Sheet4!$BL78)*1000</f>
        <v>#REF!</v>
      </c>
      <c r="BR80" s="54" t="e">
        <f>(Sheet4!BR78/Sheet4!$BQ78)*1000</f>
        <v>#REF!</v>
      </c>
      <c r="BS80" s="54" t="e">
        <f>(Sheet4!BS78/Sheet4!$BQ78)*1000</f>
        <v>#REF!</v>
      </c>
      <c r="BT80" s="54" t="e">
        <f>(Sheet4!BT78/Sheet4!$BQ78)*1000</f>
        <v>#REF!</v>
      </c>
      <c r="BU80" s="54" t="e">
        <f>(Sheet4!BU78/Sheet4!$BQ78)*1000</f>
        <v>#REF!</v>
      </c>
    </row>
    <row r="81" spans="1:73" x14ac:dyDescent="0.3">
      <c r="A81" t="s">
        <v>249</v>
      </c>
      <c r="B81" t="str">
        <f>VLOOKUP(A81,classifications!A$3:C$336,3,FALSE)</f>
        <v>Predominantly Rural</v>
      </c>
      <c r="D81" s="12"/>
      <c r="E81" s="54">
        <f>(Sheet4!E81/Sheet4!$D81)*1000</f>
        <v>4.5283180699969199</v>
      </c>
      <c r="F81" s="54">
        <f>(Sheet4!F81/Sheet4!$D81)*1000</f>
        <v>2.4425236942342408</v>
      </c>
      <c r="G81" s="54">
        <f>(Sheet4!G81/Sheet4!$D81)*1000</f>
        <v>30.744998966849515</v>
      </c>
      <c r="H81" s="54">
        <f>(Sheet4!H81/Sheet4!$D81)*1000</f>
        <v>30.247917129635045</v>
      </c>
      <c r="I81" s="12"/>
      <c r="J81" s="54">
        <f>(Sheet4!J81/Sheet4!$I81)*1000</f>
        <v>3.6090623243839217</v>
      </c>
      <c r="K81" s="54">
        <f>(Sheet4!K81/Sheet4!$I81)*1000</f>
        <v>2.1953832781408664</v>
      </c>
      <c r="L81" s="54">
        <f>(Sheet4!L81/Sheet4!$I81)*1000</f>
        <v>31.190387760300705</v>
      </c>
      <c r="M81" s="54">
        <f>(Sheet4!M81/Sheet4!$I81)*1000</f>
        <v>31.275947427473596</v>
      </c>
      <c r="N81" s="12"/>
      <c r="O81" s="54">
        <f>(Sheet4!O81/Sheet4!$N81)*1000</f>
        <v>3.6090656939116883</v>
      </c>
      <c r="P81" s="54">
        <f>(Sheet4!P81/Sheet4!$N81)*1000</f>
        <v>1.5234831554321089</v>
      </c>
      <c r="Q81" s="54">
        <f>(Sheet4!Q81/Sheet4!$N81)*1000</f>
        <v>31.574479137390657</v>
      </c>
      <c r="R81" s="54">
        <f>(Sheet4!R81/Sheet4!$N81)*1000</f>
        <v>30.425082812745313</v>
      </c>
      <c r="S81" s="12"/>
      <c r="T81" s="54">
        <f>(Sheet4!T81/Sheet4!$S81)*1000</f>
        <v>4.2467439375701597</v>
      </c>
      <c r="U81" s="54">
        <f>(Sheet4!U81/Sheet4!$S81)*1000</f>
        <v>2.7513027147861266</v>
      </c>
      <c r="V81" s="54">
        <f>(Sheet4!V81/Sheet4!$S81)*1000</f>
        <v>32.702633251734539</v>
      </c>
      <c r="W81" s="54">
        <f>(Sheet4!W81/Sheet4!$S81)*1000</f>
        <v>31.361759597196919</v>
      </c>
      <c r="X81" s="12"/>
      <c r="Y81" s="54">
        <f>(Sheet4!Y81/Sheet4!$X81)*1000</f>
        <v>4.3920538676453313</v>
      </c>
      <c r="Z81" s="54">
        <f>(Sheet4!Z81/Sheet4!$X81)*1000</f>
        <v>2.6437044981486366</v>
      </c>
      <c r="AA81" s="54">
        <f>(Sheet4!AA81/Sheet4!$X81)*1000</f>
        <v>33.029939520205176</v>
      </c>
      <c r="AB81" s="54">
        <f>(Sheet4!AB81/Sheet4!$X81)*1000</f>
        <v>30.73860058881634</v>
      </c>
      <c r="AC81" s="12"/>
      <c r="AD81" s="54">
        <f>(Sheet4!AD81/Sheet4!$AC81)*1000</f>
        <v>4.1550397105271228</v>
      </c>
      <c r="AE81" s="54">
        <f>(Sheet4!AE81/Sheet4!$AC81)*1000</f>
        <v>1.7957897641899971</v>
      </c>
      <c r="AF81" s="54">
        <f>(Sheet4!AF81/Sheet4!$AC81)*1000</f>
        <v>33.025666186256174</v>
      </c>
      <c r="AG81" s="54">
        <f>(Sheet4!AG81/Sheet4!$AC81)*1000</f>
        <v>30.53992517862071</v>
      </c>
      <c r="AH81" s="12"/>
      <c r="AI81" s="54">
        <f>(Sheet4!AI81/Sheet4!$AH81)*1000</f>
        <v>4.4914467729184091</v>
      </c>
      <c r="AJ81" s="54">
        <f>(Sheet4!AJ81/Sheet4!$AH81)*1000</f>
        <v>2.7021246529249781</v>
      </c>
      <c r="AK81" s="54">
        <f>(Sheet4!AK81/Sheet4!$AH81)*1000</f>
        <v>38.744457302611224</v>
      </c>
      <c r="AL81" s="54">
        <f>(Sheet4!AL81/Sheet4!$AH81)*1000</f>
        <v>35.943031955727164</v>
      </c>
      <c r="AM81" s="12"/>
      <c r="AN81" s="54">
        <f>(Sheet4!AN81/Sheet4!$AM81)*1000</f>
        <v>5.3664275684086684</v>
      </c>
      <c r="AO81" s="54">
        <f>(Sheet4!AO81/Sheet4!$AM81)*1000</f>
        <v>1.2087745265474972</v>
      </c>
      <c r="AP81" s="54">
        <f>(Sheet4!AP81/Sheet4!$AM81)*1000</f>
        <v>40.384834339064099</v>
      </c>
      <c r="AQ81" s="54">
        <f>(Sheet4!AQ81/Sheet4!$AM81)*1000</f>
        <v>36.838210178754409</v>
      </c>
      <c r="AR81" s="12"/>
      <c r="AS81" s="54">
        <f>(Sheet4!AS81/Sheet4!$AR81)*1000</f>
        <v>5.084003969107366</v>
      </c>
      <c r="AT81" s="54">
        <f>(Sheet4!AT81/Sheet4!$AR81)*1000</f>
        <v>1.7487464487430531</v>
      </c>
      <c r="AU81" s="54">
        <f>(Sheet4!AU81/Sheet4!$AR81)*1000</f>
        <v>42.84334476526805</v>
      </c>
      <c r="AV81" s="54">
        <f>(Sheet4!AV81/Sheet4!$AR81)*1000</f>
        <v>39.119476922960835</v>
      </c>
      <c r="AW81" s="12"/>
      <c r="AX81" s="54">
        <f>(Sheet4!AX81/Sheet4!$AW81)*1000</f>
        <v>5.8801573293769662</v>
      </c>
      <c r="AY81" s="54">
        <f>(Sheet4!AY81/Sheet4!$AW81)*1000</f>
        <v>1.3260833275500845</v>
      </c>
      <c r="AZ81" s="54">
        <f>(Sheet4!AZ81/Sheet4!$AW81)*1000</f>
        <v>40.979163423358195</v>
      </c>
      <c r="BA81" s="54">
        <f>(Sheet4!BA81/Sheet4!$AW81)*1000</f>
        <v>36.051835415615528</v>
      </c>
      <c r="BC81" s="54" t="e">
        <f>(Sheet4!BC80/Sheet4!$BB80)*1000</f>
        <v>#DIV/0!</v>
      </c>
      <c r="BD81" s="54" t="e">
        <f>(Sheet4!BD80/Sheet4!$BB80)*1000</f>
        <v>#REF!</v>
      </c>
      <c r="BE81" s="54" t="e">
        <f>(Sheet4!BE80/Sheet4!$BB80)*1000</f>
        <v>#REF!</v>
      </c>
      <c r="BF81" s="54" t="e">
        <f>(Sheet4!BF80/Sheet4!$BB80)*1000</f>
        <v>#REF!</v>
      </c>
      <c r="BH81" s="54" t="e">
        <f>(Sheet4!BH79/Sheet4!$BG79)*1000</f>
        <v>#REF!</v>
      </c>
      <c r="BI81" s="54" t="e">
        <f>(Sheet4!BI79/Sheet4!$BG79)*1000</f>
        <v>#REF!</v>
      </c>
      <c r="BJ81" s="54" t="e">
        <f>(Sheet4!BJ79/Sheet4!$BG79)*1000</f>
        <v>#REF!</v>
      </c>
      <c r="BK81" s="54" t="e">
        <f>(Sheet4!BK79/Sheet4!$BG79)*1000</f>
        <v>#REF!</v>
      </c>
      <c r="BM81" s="54" t="e">
        <f>(Sheet4!BM79/Sheet4!$BL79)*1000</f>
        <v>#REF!</v>
      </c>
      <c r="BN81" s="54" t="e">
        <f>(Sheet4!BN79/Sheet4!$BL79)*1000</f>
        <v>#REF!</v>
      </c>
      <c r="BO81" s="54" t="e">
        <f>(Sheet4!BO79/Sheet4!$BL79)*1000</f>
        <v>#REF!</v>
      </c>
      <c r="BP81" s="54" t="e">
        <f>(Sheet4!BP79/Sheet4!$BL79)*1000</f>
        <v>#REF!</v>
      </c>
      <c r="BR81" s="54" t="e">
        <f>(Sheet4!BR79/Sheet4!$BQ79)*1000</f>
        <v>#REF!</v>
      </c>
      <c r="BS81" s="54" t="e">
        <f>(Sheet4!BS79/Sheet4!$BQ79)*1000</f>
        <v>#REF!</v>
      </c>
      <c r="BT81" s="54" t="e">
        <f>(Sheet4!BT79/Sheet4!$BQ79)*1000</f>
        <v>#REF!</v>
      </c>
      <c r="BU81" s="54" t="e">
        <f>(Sheet4!BU79/Sheet4!$BQ79)*1000</f>
        <v>#REF!</v>
      </c>
    </row>
    <row r="82" spans="1:73" x14ac:dyDescent="0.3">
      <c r="A82" t="s">
        <v>281</v>
      </c>
      <c r="B82" t="str">
        <f>VLOOKUP(A82,classifications!A$3:C$336,3,FALSE)</f>
        <v>Predominantly Urban</v>
      </c>
      <c r="D82" s="12"/>
      <c r="E82" s="54">
        <f>(Sheet4!E82/Sheet4!$D82)*1000</f>
        <v>28.369003342037171</v>
      </c>
      <c r="F82" s="54">
        <f>(Sheet4!F82/Sheet4!$D82)*1000</f>
        <v>15.027378770106745</v>
      </c>
      <c r="G82" s="54">
        <f>(Sheet4!G82/Sheet4!$D82)*1000</f>
        <v>60.52211226179881</v>
      </c>
      <c r="H82" s="54">
        <f>(Sheet4!H82/Sheet4!$D82)*1000</f>
        <v>72.260502071827275</v>
      </c>
      <c r="I82" s="12"/>
      <c r="J82" s="54">
        <f>(Sheet4!J82/Sheet4!$I82)*1000</f>
        <v>21.296851309897395</v>
      </c>
      <c r="K82" s="54">
        <f>(Sheet4!K82/Sheet4!$I82)*1000</f>
        <v>17.189097704594339</v>
      </c>
      <c r="L82" s="54">
        <f>(Sheet4!L82/Sheet4!$I82)*1000</f>
        <v>61.80729405404135</v>
      </c>
      <c r="M82" s="54">
        <f>(Sheet4!M82/Sheet4!$I82)*1000</f>
        <v>74.15112302105004</v>
      </c>
      <c r="N82" s="12"/>
      <c r="O82" s="54">
        <f>(Sheet4!O82/Sheet4!$N82)*1000</f>
        <v>20.303529879453272</v>
      </c>
      <c r="P82" s="54">
        <f>(Sheet4!P82/Sheet4!$N82)*1000</f>
        <v>13.495738187940651</v>
      </c>
      <c r="Q82" s="54">
        <f>(Sheet4!Q82/Sheet4!$N82)*1000</f>
        <v>59.221064693020914</v>
      </c>
      <c r="R82" s="54">
        <f>(Sheet4!R82/Sheet4!$N82)*1000</f>
        <v>72.094192477229413</v>
      </c>
      <c r="S82" s="12"/>
      <c r="T82" s="54">
        <f>(Sheet4!T82/Sheet4!$S82)*1000</f>
        <v>23.968139663029124</v>
      </c>
      <c r="U82" s="54">
        <f>(Sheet4!U82/Sheet4!$S82)*1000</f>
        <v>13.580293705192757</v>
      </c>
      <c r="V82" s="54">
        <f>(Sheet4!V82/Sheet4!$S82)*1000</f>
        <v>59.120050612687578</v>
      </c>
      <c r="W82" s="54">
        <f>(Sheet4!W82/Sheet4!$S82)*1000</f>
        <v>77.752866643148479</v>
      </c>
      <c r="X82" s="12"/>
      <c r="Y82" s="54">
        <f>(Sheet4!Y82/Sheet4!$X82)*1000</f>
        <v>24.831171848904251</v>
      </c>
      <c r="Z82" s="54">
        <f>(Sheet4!Z82/Sheet4!$X82)*1000</f>
        <v>12.190481722991127</v>
      </c>
      <c r="AA82" s="54">
        <f>(Sheet4!AA82/Sheet4!$X82)*1000</f>
        <v>58.178543938887842</v>
      </c>
      <c r="AB82" s="54">
        <f>(Sheet4!AB82/Sheet4!$X82)*1000</f>
        <v>76.979827758978757</v>
      </c>
      <c r="AC82" s="12"/>
      <c r="AD82" s="54">
        <f>(Sheet4!AD82/Sheet4!$AC82)*1000</f>
        <v>25.487091142162747</v>
      </c>
      <c r="AE82" s="54">
        <f>(Sheet4!AE82/Sheet4!$AC82)*1000</f>
        <v>13.790523256825656</v>
      </c>
      <c r="AF82" s="54">
        <f>(Sheet4!AF82/Sheet4!$AC82)*1000</f>
        <v>58.653952123247549</v>
      </c>
      <c r="AG82" s="54">
        <f>(Sheet4!AG82/Sheet4!$AC82)*1000</f>
        <v>78.381215886218754</v>
      </c>
      <c r="AH82" s="12"/>
      <c r="AI82" s="54">
        <f>(Sheet4!AI82/Sheet4!$AH82)*1000</f>
        <v>22.950609215256055</v>
      </c>
      <c r="AJ82" s="54">
        <f>(Sheet4!AJ82/Sheet4!$AH82)*1000</f>
        <v>16.916810606414266</v>
      </c>
      <c r="AK82" s="54">
        <f>(Sheet4!AK82/Sheet4!$AH82)*1000</f>
        <v>69.006465617851646</v>
      </c>
      <c r="AL82" s="54">
        <f>(Sheet4!AL82/Sheet4!$AH82)*1000</f>
        <v>90.775407310583077</v>
      </c>
      <c r="AM82" s="12"/>
      <c r="AN82" s="54">
        <f>(Sheet4!AN82/Sheet4!$AM82)*1000</f>
        <v>21.354925113017643</v>
      </c>
      <c r="AO82" s="54">
        <f>(Sheet4!AO82/Sheet4!$AM82)*1000</f>
        <v>10.936248106625495</v>
      </c>
      <c r="AP82" s="54">
        <f>(Sheet4!AP82/Sheet4!$AM82)*1000</f>
        <v>72.398547291962743</v>
      </c>
      <c r="AQ82" s="54">
        <f>(Sheet4!AQ82/Sheet4!$AM82)*1000</f>
        <v>93.57217631337322</v>
      </c>
      <c r="AR82" s="12"/>
      <c r="AS82" s="54">
        <f>(Sheet4!AS82/Sheet4!$AR82)*1000</f>
        <v>21.4566157410929</v>
      </c>
      <c r="AT82" s="54">
        <f>(Sheet4!AT82/Sheet4!$AR82)*1000</f>
        <v>14.101566385610552</v>
      </c>
      <c r="AU82" s="54">
        <f>(Sheet4!AU82/Sheet4!$AR82)*1000</f>
        <v>78.012088728694053</v>
      </c>
      <c r="AV82" s="54">
        <f>(Sheet4!AV82/Sheet4!$AR82)*1000</f>
        <v>94.372246244945956</v>
      </c>
      <c r="AW82" s="12"/>
      <c r="AX82" s="54">
        <f>(Sheet4!AX82/Sheet4!$AW82)*1000</f>
        <v>20.5793601123579</v>
      </c>
      <c r="AY82" s="54">
        <f>(Sheet4!AY82/Sheet4!$AW82)*1000</f>
        <v>15.663701993001139</v>
      </c>
      <c r="AZ82" s="54">
        <f>(Sheet4!AZ82/Sheet4!$AW82)*1000</f>
        <v>67.561651402563896</v>
      </c>
      <c r="BA82" s="54">
        <f>(Sheet4!BA82/Sheet4!$AW82)*1000</f>
        <v>83.245921002759005</v>
      </c>
      <c r="BC82" s="54" t="e">
        <f>(Sheet4!BC81/Sheet4!$BB81)*1000</f>
        <v>#DIV/0!</v>
      </c>
      <c r="BD82" s="54" t="e">
        <f>(Sheet4!BD81/Sheet4!$BB81)*1000</f>
        <v>#REF!</v>
      </c>
      <c r="BE82" s="54" t="e">
        <f>(Sheet4!BE81/Sheet4!$BB81)*1000</f>
        <v>#REF!</v>
      </c>
      <c r="BF82" s="54" t="e">
        <f>(Sheet4!BF81/Sheet4!$BB81)*1000</f>
        <v>#REF!</v>
      </c>
      <c r="BH82" s="54" t="e">
        <f>(Sheet4!BH80/Sheet4!$BG80)*1000</f>
        <v>#REF!</v>
      </c>
      <c r="BI82" s="54" t="e">
        <f>(Sheet4!BI80/Sheet4!$BG80)*1000</f>
        <v>#REF!</v>
      </c>
      <c r="BJ82" s="54" t="e">
        <f>(Sheet4!BJ80/Sheet4!$BG80)*1000</f>
        <v>#REF!</v>
      </c>
      <c r="BK82" s="54" t="e">
        <f>(Sheet4!BK80/Sheet4!$BG80)*1000</f>
        <v>#REF!</v>
      </c>
      <c r="BM82" s="54" t="e">
        <f>(Sheet4!BM80/Sheet4!$BL80)*1000</f>
        <v>#REF!</v>
      </c>
      <c r="BN82" s="54" t="e">
        <f>(Sheet4!BN80/Sheet4!$BL80)*1000</f>
        <v>#REF!</v>
      </c>
      <c r="BO82" s="54" t="e">
        <f>(Sheet4!BO80/Sheet4!$BL80)*1000</f>
        <v>#REF!</v>
      </c>
      <c r="BP82" s="54" t="e">
        <f>(Sheet4!BP80/Sheet4!$BL80)*1000</f>
        <v>#REF!</v>
      </c>
      <c r="BR82" s="54" t="e">
        <f>(Sheet4!BR80/Sheet4!$BQ80)*1000</f>
        <v>#REF!</v>
      </c>
      <c r="BS82" s="54" t="e">
        <f>(Sheet4!BS80/Sheet4!$BQ80)*1000</f>
        <v>#REF!</v>
      </c>
      <c r="BT82" s="54" t="e">
        <f>(Sheet4!BT80/Sheet4!$BQ80)*1000</f>
        <v>#REF!</v>
      </c>
      <c r="BU82" s="54" t="e">
        <f>(Sheet4!BU80/Sheet4!$BQ80)*1000</f>
        <v>#REF!</v>
      </c>
    </row>
    <row r="83" spans="1:73" x14ac:dyDescent="0.3">
      <c r="A83" t="s">
        <v>285</v>
      </c>
      <c r="B83" t="str">
        <f>VLOOKUP(A83,classifications!A$3:C$336,3,FALSE)</f>
        <v>Predominantly Rural</v>
      </c>
      <c r="D83" s="12"/>
      <c r="E83" s="54">
        <f>(Sheet4!E83/Sheet4!$D83)*1000</f>
        <v>7.9292539616594455</v>
      </c>
      <c r="F83" s="54">
        <f>(Sheet4!F83/Sheet4!$D83)*1000</f>
        <v>4.2495103566977264</v>
      </c>
      <c r="G83" s="54">
        <f>(Sheet4!G83/Sheet4!$D83)*1000</f>
        <v>50.792331889132889</v>
      </c>
      <c r="H83" s="54">
        <f>(Sheet4!H83/Sheet4!$D83)*1000</f>
        <v>45.070924090450475</v>
      </c>
      <c r="I83" s="12"/>
      <c r="J83" s="54">
        <f>(Sheet4!J83/Sheet4!$I83)*1000</f>
        <v>6.9467261206289601</v>
      </c>
      <c r="K83" s="54">
        <f>(Sheet4!K83/Sheet4!$I83)*1000</f>
        <v>5.1983102558084955</v>
      </c>
      <c r="L83" s="54">
        <f>(Sheet4!L83/Sheet4!$I83)*1000</f>
        <v>54.799342877258859</v>
      </c>
      <c r="M83" s="54">
        <f>(Sheet4!M83/Sheet4!$I83)*1000</f>
        <v>49.378080262849096</v>
      </c>
      <c r="N83" s="12"/>
      <c r="O83" s="54">
        <f>(Sheet4!O83/Sheet4!$N83)*1000</f>
        <v>6.7603732749994183</v>
      </c>
      <c r="P83" s="54">
        <f>(Sheet4!P83/Sheet4!$N83)*1000</f>
        <v>3.4674547950943659</v>
      </c>
      <c r="Q83" s="54">
        <f>(Sheet4!Q83/Sheet4!$N83)*1000</f>
        <v>49.591585022457011</v>
      </c>
      <c r="R83" s="54">
        <f>(Sheet4!R83/Sheet4!$N83)*1000</f>
        <v>47.066626329384938</v>
      </c>
      <c r="S83" s="12"/>
      <c r="T83" s="54">
        <f>(Sheet4!T83/Sheet4!$S83)*1000</f>
        <v>7.5363317824113967</v>
      </c>
      <c r="U83" s="54">
        <f>(Sheet4!U83/Sheet4!$S83)*1000</f>
        <v>2.8605893503360331</v>
      </c>
      <c r="V83" s="54">
        <f>(Sheet4!V83/Sheet4!$S83)*1000</f>
        <v>50.491125280027575</v>
      </c>
      <c r="W83" s="54">
        <f>(Sheet4!W83/Sheet4!$S83)*1000</f>
        <v>49.101039692113275</v>
      </c>
      <c r="X83" s="12"/>
      <c r="Y83" s="54">
        <f>(Sheet4!Y83/Sheet4!$X83)*1000</f>
        <v>6.9603453971725733</v>
      </c>
      <c r="Z83" s="54">
        <f>(Sheet4!Z83/Sheet4!$X83)*1000</f>
        <v>2.5631386487133043</v>
      </c>
      <c r="AA83" s="54">
        <f>(Sheet4!AA83/Sheet4!$X83)*1000</f>
        <v>49.838807058314252</v>
      </c>
      <c r="AB83" s="54">
        <f>(Sheet4!AB83/Sheet4!$X83)*1000</f>
        <v>49.77045669434856</v>
      </c>
      <c r="AC83" s="12"/>
      <c r="AD83" s="54">
        <f>(Sheet4!AD83/Sheet4!$AC83)*1000</f>
        <v>7.0870516731111595</v>
      </c>
      <c r="AE83" s="54">
        <f>(Sheet4!AE83/Sheet4!$AC83)*1000</f>
        <v>4.308927417251585</v>
      </c>
      <c r="AF83" s="54">
        <f>(Sheet4!AF83/Sheet4!$AC83)*1000</f>
        <v>47.851772896846541</v>
      </c>
      <c r="AG83" s="54">
        <f>(Sheet4!AG83/Sheet4!$AC83)*1000</f>
        <v>48.078558550386106</v>
      </c>
      <c r="AH83" s="12"/>
      <c r="AI83" s="54">
        <f>(Sheet4!AI83/Sheet4!$AH83)*1000</f>
        <v>6.6285534223142548</v>
      </c>
      <c r="AJ83" s="54">
        <f>(Sheet4!AJ83/Sheet4!$AH83)*1000</f>
        <v>4.1189313286367017</v>
      </c>
      <c r="AK83" s="54">
        <f>(Sheet4!AK83/Sheet4!$AH83)*1000</f>
        <v>53.962501969434378</v>
      </c>
      <c r="AL83" s="54">
        <f>(Sheet4!AL83/Sheet4!$AH83)*1000</f>
        <v>53.467329897139251</v>
      </c>
      <c r="AM83" s="12"/>
      <c r="AN83" s="54">
        <f>(Sheet4!AN83/Sheet4!$AM83)*1000</f>
        <v>8.1578299500906422</v>
      </c>
      <c r="AO83" s="54">
        <f>(Sheet4!AO83/Sheet4!$AM83)*1000</f>
        <v>6.4233119222935926</v>
      </c>
      <c r="AP83" s="54">
        <f>(Sheet4!AP83/Sheet4!$AM83)*1000</f>
        <v>55.157673283946195</v>
      </c>
      <c r="AQ83" s="54">
        <f>(Sheet4!AQ83/Sheet4!$AM83)*1000</f>
        <v>52.013159956133478</v>
      </c>
      <c r="AR83" s="12"/>
      <c r="AS83" s="54">
        <f>(Sheet4!AS83/Sheet4!$AR83)*1000</f>
        <v>6.5338379341050761</v>
      </c>
      <c r="AT83" s="54">
        <f>(Sheet4!AT83/Sheet4!$AR83)*1000</f>
        <v>6.6117542297417629</v>
      </c>
      <c r="AU83" s="54">
        <f>(Sheet4!AU83/Sheet4!$AR83)*1000</f>
        <v>55.554318788958149</v>
      </c>
      <c r="AV83" s="54">
        <f>(Sheet4!AV83/Sheet4!$AR83)*1000</f>
        <v>51.280053428317004</v>
      </c>
      <c r="AW83" s="12"/>
      <c r="AX83" s="54">
        <f>(Sheet4!AX83/Sheet4!$AW83)*1000</f>
        <v>6.4099720534090405</v>
      </c>
      <c r="AY83" s="54">
        <f>(Sheet4!AY83/Sheet4!$AW83)*1000</f>
        <v>6.2103535465554716</v>
      </c>
      <c r="AZ83" s="54">
        <f>(Sheet4!AZ83/Sheet4!$AW83)*1000</f>
        <v>50.270593975957063</v>
      </c>
      <c r="BA83" s="54">
        <f>(Sheet4!BA83/Sheet4!$AW83)*1000</f>
        <v>43.516834494077983</v>
      </c>
      <c r="BC83" s="54" t="e">
        <f>(Sheet4!BC82/Sheet4!$BB82)*1000</f>
        <v>#DIV/0!</v>
      </c>
      <c r="BD83" s="54" t="e">
        <f>(Sheet4!BD82/Sheet4!$BB82)*1000</f>
        <v>#REF!</v>
      </c>
      <c r="BE83" s="54" t="e">
        <f>(Sheet4!BE82/Sheet4!$BB82)*1000</f>
        <v>#REF!</v>
      </c>
      <c r="BF83" s="54" t="e">
        <f>(Sheet4!BF82/Sheet4!$BB82)*1000</f>
        <v>#REF!</v>
      </c>
      <c r="BH83" s="54" t="e">
        <f>(Sheet4!BH81/Sheet4!$BG81)*1000</f>
        <v>#REF!</v>
      </c>
      <c r="BI83" s="54" t="e">
        <f>(Sheet4!BI81/Sheet4!$BG81)*1000</f>
        <v>#REF!</v>
      </c>
      <c r="BJ83" s="54" t="e">
        <f>(Sheet4!BJ81/Sheet4!$BG81)*1000</f>
        <v>#REF!</v>
      </c>
      <c r="BK83" s="54" t="e">
        <f>(Sheet4!BK81/Sheet4!$BG81)*1000</f>
        <v>#REF!</v>
      </c>
      <c r="BM83" s="54" t="e">
        <f>(Sheet4!BM81/Sheet4!$BL81)*1000</f>
        <v>#REF!</v>
      </c>
      <c r="BN83" s="54" t="e">
        <f>(Sheet4!BN81/Sheet4!$BL81)*1000</f>
        <v>#REF!</v>
      </c>
      <c r="BO83" s="54" t="e">
        <f>(Sheet4!BO81/Sheet4!$BL81)*1000</f>
        <v>#REF!</v>
      </c>
      <c r="BP83" s="54" t="e">
        <f>(Sheet4!BP81/Sheet4!$BL81)*1000</f>
        <v>#REF!</v>
      </c>
      <c r="BR83" s="54" t="e">
        <f>(Sheet4!BR81/Sheet4!$BQ81)*1000</f>
        <v>#REF!</v>
      </c>
      <c r="BS83" s="54" t="e">
        <f>(Sheet4!BS81/Sheet4!$BQ81)*1000</f>
        <v>#REF!</v>
      </c>
      <c r="BT83" s="54" t="e">
        <f>(Sheet4!BT81/Sheet4!$BQ81)*1000</f>
        <v>#REF!</v>
      </c>
      <c r="BU83" s="54" t="e">
        <f>(Sheet4!BU81/Sheet4!$BQ81)*1000</f>
        <v>#REF!</v>
      </c>
    </row>
    <row r="84" spans="1:73" x14ac:dyDescent="0.3">
      <c r="A84" t="s">
        <v>287</v>
      </c>
      <c r="B84" t="str">
        <f>VLOOKUP(A84,classifications!A$3:C$336,3,FALSE)</f>
        <v>Predominantly Rural</v>
      </c>
      <c r="D84" s="12"/>
      <c r="E84" s="54">
        <f>(Sheet4!E84/Sheet4!$D84)*1000</f>
        <v>3.1739600216099402</v>
      </c>
      <c r="F84" s="54">
        <f>(Sheet4!F84/Sheet4!$D84)*1000</f>
        <v>1.8233387358184765</v>
      </c>
      <c r="G84" s="54">
        <f>(Sheet4!G84/Sheet4!$D84)*1000</f>
        <v>48.112131580527048</v>
      </c>
      <c r="H84" s="54">
        <f>(Sheet4!H84/Sheet4!$D84)*1000</f>
        <v>40.773755927726754</v>
      </c>
      <c r="I84" s="12"/>
      <c r="J84" s="54">
        <f>(Sheet4!J84/Sheet4!$I84)*1000</f>
        <v>2.8490664286245631</v>
      </c>
      <c r="K84" s="54">
        <f>(Sheet4!K84/Sheet4!$I84)*1000</f>
        <v>1.532396042550026</v>
      </c>
      <c r="L84" s="54">
        <f>(Sheet4!L84/Sheet4!$I84)*1000</f>
        <v>52.666815442981473</v>
      </c>
      <c r="M84" s="54">
        <f>(Sheet4!M84/Sheet4!$I84)*1000</f>
        <v>41.768950383099011</v>
      </c>
      <c r="N84" s="12"/>
      <c r="O84" s="54">
        <f>(Sheet4!O84/Sheet4!$N84)*1000</f>
        <v>2.4732313433941027</v>
      </c>
      <c r="P84" s="54">
        <f>(Sheet4!P84/Sheet4!$N84)*1000</f>
        <v>1.636479421826637</v>
      </c>
      <c r="Q84" s="54">
        <f>(Sheet4!Q84/Sheet4!$N84)*1000</f>
        <v>51.656472609333115</v>
      </c>
      <c r="R84" s="54">
        <f>(Sheet4!R84/Sheet4!$N84)*1000</f>
        <v>42.429986819306016</v>
      </c>
      <c r="S84" s="12"/>
      <c r="T84" s="54">
        <f>(Sheet4!T84/Sheet4!$S84)*1000</f>
        <v>2.908041430434082</v>
      </c>
      <c r="U84" s="54">
        <f>(Sheet4!U84/Sheet4!$S84)*1000</f>
        <v>1.9631110915776673</v>
      </c>
      <c r="V84" s="54">
        <f>(Sheet4!V84/Sheet4!$S84)*1000</f>
        <v>57.706676042719636</v>
      </c>
      <c r="W84" s="54">
        <f>(Sheet4!W84/Sheet4!$S84)*1000</f>
        <v>42.499890124379199</v>
      </c>
      <c r="X84" s="12"/>
      <c r="Y84" s="54">
        <f>(Sheet4!Y84/Sheet4!$X84)*1000</f>
        <v>2.984535337476514</v>
      </c>
      <c r="Z84" s="54">
        <f>(Sheet4!Z84/Sheet4!$X84)*1000</f>
        <v>1.3441248735366385</v>
      </c>
      <c r="AA84" s="54">
        <f>(Sheet4!AA84/Sheet4!$X84)*1000</f>
        <v>59.567856626680154</v>
      </c>
      <c r="AB84" s="54">
        <f>(Sheet4!AB84/Sheet4!$X84)*1000</f>
        <v>42.470010117068938</v>
      </c>
      <c r="AC84" s="12"/>
      <c r="AD84" s="54">
        <f>(Sheet4!AD84/Sheet4!$AC84)*1000</f>
        <v>3.0512365349929782</v>
      </c>
      <c r="AE84" s="54">
        <f>(Sheet4!AE84/Sheet4!$AC84)*1000</f>
        <v>2.0959428534764846</v>
      </c>
      <c r="AF84" s="54">
        <f>(Sheet4!AF84/Sheet4!$AC84)*1000</f>
        <v>59.28524071262057</v>
      </c>
      <c r="AG84" s="54">
        <f>(Sheet4!AG84/Sheet4!$AC84)*1000</f>
        <v>41.6907272351377</v>
      </c>
      <c r="AH84" s="12"/>
      <c r="AI84" s="54">
        <f>(Sheet4!AI84/Sheet4!$AH84)*1000</f>
        <v>2.7905668997996695</v>
      </c>
      <c r="AJ84" s="54">
        <f>(Sheet4!AJ84/Sheet4!$AH84)*1000</f>
        <v>1.7643130777070959</v>
      </c>
      <c r="AK84" s="54">
        <f>(Sheet4!AK84/Sheet4!$AH84)*1000</f>
        <v>65.265525603627026</v>
      </c>
      <c r="AL84" s="54">
        <f>(Sheet4!AL84/Sheet4!$AH84)*1000</f>
        <v>46.849189892102764</v>
      </c>
      <c r="AM84" s="12"/>
      <c r="AN84" s="54">
        <f>(Sheet4!AN84/Sheet4!$AM84)*1000</f>
        <v>3.0141979115419528</v>
      </c>
      <c r="AO84" s="54">
        <f>(Sheet4!AO84/Sheet4!$AM84)*1000</f>
        <v>1.3304045954392067</v>
      </c>
      <c r="AP84" s="54">
        <f>(Sheet4!AP84/Sheet4!$AM84)*1000</f>
        <v>63.076422043141136</v>
      </c>
      <c r="AQ84" s="54">
        <f>(Sheet4!AQ84/Sheet4!$AM84)*1000</f>
        <v>45.448561153571653</v>
      </c>
      <c r="AR84" s="12"/>
      <c r="AS84" s="54">
        <f>(Sheet4!AS84/Sheet4!$AR84)*1000</f>
        <v>2.4883104098876156</v>
      </c>
      <c r="AT84" s="54">
        <f>(Sheet4!AT84/Sheet4!$AR84)*1000</f>
        <v>1.7500205080528286</v>
      </c>
      <c r="AU84" s="54">
        <f>(Sheet4!AU84/Sheet4!$AR84)*1000</f>
        <v>62.959722184244349</v>
      </c>
      <c r="AV84" s="54">
        <f>(Sheet4!AV84/Sheet4!$AR84)*1000</f>
        <v>46.512263815591595</v>
      </c>
      <c r="AW84" s="12"/>
      <c r="AX84" s="54">
        <f>(Sheet4!AX84/Sheet4!$AW84)*1000</f>
        <v>2.26904376012966</v>
      </c>
      <c r="AY84" s="54">
        <f>(Sheet4!AY84/Sheet4!$AW84)*1000</f>
        <v>1.6139924365207996</v>
      </c>
      <c r="AZ84" s="54">
        <f>(Sheet4!AZ84/Sheet4!$AW84)*1000</f>
        <v>55.334954078876287</v>
      </c>
      <c r="BA84" s="54">
        <f>(Sheet4!BA84/Sheet4!$AW84)*1000</f>
        <v>38.958670988654781</v>
      </c>
      <c r="BC84" s="54" t="e">
        <f>(Sheet4!BC83/Sheet4!$BB83)*1000</f>
        <v>#DIV/0!</v>
      </c>
      <c r="BD84" s="54" t="e">
        <f>(Sheet4!BD83/Sheet4!$BB83)*1000</f>
        <v>#REF!</v>
      </c>
      <c r="BE84" s="54" t="e">
        <f>(Sheet4!BE83/Sheet4!$BB83)*1000</f>
        <v>#REF!</v>
      </c>
      <c r="BF84" s="54" t="e">
        <f>(Sheet4!BF83/Sheet4!$BB83)*1000</f>
        <v>#REF!</v>
      </c>
      <c r="BH84" s="54" t="e">
        <f>(Sheet4!BH82/Sheet4!$BG82)*1000</f>
        <v>#REF!</v>
      </c>
      <c r="BI84" s="54" t="e">
        <f>(Sheet4!BI82/Sheet4!$BG82)*1000</f>
        <v>#REF!</v>
      </c>
      <c r="BJ84" s="54" t="e">
        <f>(Sheet4!BJ82/Sheet4!$BG82)*1000</f>
        <v>#REF!</v>
      </c>
      <c r="BK84" s="54" t="e">
        <f>(Sheet4!BK82/Sheet4!$BG82)*1000</f>
        <v>#REF!</v>
      </c>
      <c r="BM84" s="54" t="e">
        <f>(Sheet4!BM82/Sheet4!$BL82)*1000</f>
        <v>#REF!</v>
      </c>
      <c r="BN84" s="54" t="e">
        <f>(Sheet4!BN82/Sheet4!$BL82)*1000</f>
        <v>#REF!</v>
      </c>
      <c r="BO84" s="54" t="e">
        <f>(Sheet4!BO82/Sheet4!$BL82)*1000</f>
        <v>#REF!</v>
      </c>
      <c r="BP84" s="54" t="e">
        <f>(Sheet4!BP82/Sheet4!$BL82)*1000</f>
        <v>#REF!</v>
      </c>
      <c r="BR84" s="54" t="e">
        <f>(Sheet4!BR82/Sheet4!$BQ82)*1000</f>
        <v>#REF!</v>
      </c>
      <c r="BS84" s="54" t="e">
        <f>(Sheet4!BS82/Sheet4!$BQ82)*1000</f>
        <v>#REF!</v>
      </c>
      <c r="BT84" s="54" t="e">
        <f>(Sheet4!BT82/Sheet4!$BQ82)*1000</f>
        <v>#REF!</v>
      </c>
      <c r="BU84" s="54" t="e">
        <f>(Sheet4!BU82/Sheet4!$BQ82)*1000</f>
        <v>#REF!</v>
      </c>
    </row>
    <row r="85" spans="1:73" x14ac:dyDescent="0.3">
      <c r="A85" t="s">
        <v>291</v>
      </c>
      <c r="B85" t="str">
        <f>VLOOKUP(A85,classifications!A$3:C$336,3,FALSE)</f>
        <v>Predominantly Rural</v>
      </c>
      <c r="D85" s="12"/>
      <c r="E85" s="54">
        <f>(Sheet4!E85/Sheet4!$D85)*1000</f>
        <v>4.1030945608137221</v>
      </c>
      <c r="F85" s="54">
        <f>(Sheet4!F85/Sheet4!$D85)*1000</f>
        <v>3.3014395310749074</v>
      </c>
      <c r="G85" s="54">
        <f>(Sheet4!G85/Sheet4!$D85)*1000</f>
        <v>53.857426083958281</v>
      </c>
      <c r="H85" s="54">
        <f>(Sheet4!H85/Sheet4!$D85)*1000</f>
        <v>50.693905697784672</v>
      </c>
      <c r="I85" s="12"/>
      <c r="J85" s="54">
        <f>(Sheet4!J85/Sheet4!$I85)*1000</f>
        <v>3.1224801413694303</v>
      </c>
      <c r="K85" s="54">
        <f>(Sheet4!K85/Sheet4!$I85)*1000</f>
        <v>3.1396366256626691</v>
      </c>
      <c r="L85" s="54">
        <f>(Sheet4!L85/Sheet4!$I85)*1000</f>
        <v>56.384785629728754</v>
      </c>
      <c r="M85" s="54">
        <f>(Sheet4!M85/Sheet4!$I85)*1000</f>
        <v>53.065005918987076</v>
      </c>
      <c r="N85" s="12"/>
      <c r="O85" s="54">
        <f>(Sheet4!O85/Sheet4!$N85)*1000</f>
        <v>3.1175202936942616</v>
      </c>
      <c r="P85" s="54">
        <f>(Sheet4!P85/Sheet4!$N85)*1000</f>
        <v>2.9641996235125765</v>
      </c>
      <c r="Q85" s="54">
        <f>(Sheet4!Q85/Sheet4!$N85)*1000</f>
        <v>55.578742940860813</v>
      </c>
      <c r="R85" s="54">
        <f>(Sheet4!R85/Sheet4!$N85)*1000</f>
        <v>48.287493292220681</v>
      </c>
      <c r="S85" s="12"/>
      <c r="T85" s="54">
        <f>(Sheet4!T85/Sheet4!$S85)*1000</f>
        <v>3.6191041234055179</v>
      </c>
      <c r="U85" s="54">
        <f>(Sheet4!U85/Sheet4!$S85)*1000</f>
        <v>1.9833029622409628</v>
      </c>
      <c r="V85" s="54">
        <f>(Sheet4!V85/Sheet4!$S85)*1000</f>
        <v>57.515785904987922</v>
      </c>
      <c r="W85" s="54">
        <f>(Sheet4!W85/Sheet4!$S85)*1000</f>
        <v>53.778022629995334</v>
      </c>
      <c r="X85" s="12"/>
      <c r="Y85" s="54">
        <f>(Sheet4!Y85/Sheet4!$X85)*1000</f>
        <v>3.8670867946147234</v>
      </c>
      <c r="Z85" s="54">
        <f>(Sheet4!Z85/Sheet4!$X85)*1000</f>
        <v>2.089406372689437</v>
      </c>
      <c r="AA85" s="54">
        <f>(Sheet4!AA85/Sheet4!$X85)*1000</f>
        <v>57.896776585168581</v>
      </c>
      <c r="AB85" s="54">
        <f>(Sheet4!AB85/Sheet4!$X85)*1000</f>
        <v>51.738082801152544</v>
      </c>
      <c r="AC85" s="12"/>
      <c r="AD85" s="54">
        <f>(Sheet4!AD85/Sheet4!$AC85)*1000</f>
        <v>3.7740617497156821</v>
      </c>
      <c r="AE85" s="54">
        <f>(Sheet4!AE85/Sheet4!$AC85)*1000</f>
        <v>2.0302430394675879</v>
      </c>
      <c r="AF85" s="54">
        <f>(Sheet4!AF85/Sheet4!$AC85)*1000</f>
        <v>57.091108209426729</v>
      </c>
      <c r="AG85" s="54">
        <f>(Sheet4!AG85/Sheet4!$AC85)*1000</f>
        <v>52.99692515058338</v>
      </c>
      <c r="AH85" s="12"/>
      <c r="AI85" s="54">
        <f>(Sheet4!AI85/Sheet4!$AH85)*1000</f>
        <v>3.4089386223532565</v>
      </c>
      <c r="AJ85" s="54">
        <f>(Sheet4!AJ85/Sheet4!$AH85)*1000</f>
        <v>2.2028276601447332</v>
      </c>
      <c r="AK85" s="54">
        <f>(Sheet4!AK85/Sheet4!$AH85)*1000</f>
        <v>63.237067810238536</v>
      </c>
      <c r="AL85" s="54">
        <f>(Sheet4!AL85/Sheet4!$AH85)*1000</f>
        <v>57.633677298311447</v>
      </c>
      <c r="AM85" s="12"/>
      <c r="AN85" s="54">
        <f>(Sheet4!AN85/Sheet4!$AM85)*1000</f>
        <v>3.7619840737150008</v>
      </c>
      <c r="AO85" s="54">
        <f>(Sheet4!AO85/Sheet4!$AM85)*1000</f>
        <v>2.1792991440243283</v>
      </c>
      <c r="AP85" s="54">
        <f>(Sheet4!AP85/Sheet4!$AM85)*1000</f>
        <v>63.937156636090187</v>
      </c>
      <c r="AQ85" s="54">
        <f>(Sheet4!AQ85/Sheet4!$AM85)*1000</f>
        <v>53.264391246343671</v>
      </c>
      <c r="AR85" s="12"/>
      <c r="AS85" s="54">
        <f>(Sheet4!AS85/Sheet4!$AR85)*1000</f>
        <v>3.3685449847924911</v>
      </c>
      <c r="AT85" s="54">
        <f>(Sheet4!AT85/Sheet4!$AR85)*1000</f>
        <v>2.2157176963076823</v>
      </c>
      <c r="AU85" s="54">
        <f>(Sheet4!AU85/Sheet4!$AR85)*1000</f>
        <v>67.125617294044531</v>
      </c>
      <c r="AV85" s="54">
        <f>(Sheet4!AV85/Sheet4!$AR85)*1000</f>
        <v>53.921247996860387</v>
      </c>
      <c r="AW85" s="12"/>
      <c r="AX85" s="54">
        <f>(Sheet4!AX85/Sheet4!$AW85)*1000</f>
        <v>2.9150987580548779</v>
      </c>
      <c r="AY85" s="54">
        <f>(Sheet4!AY85/Sheet4!$AW85)*1000</f>
        <v>2.7051470469484329</v>
      </c>
      <c r="AZ85" s="54">
        <f>(Sheet4!AZ85/Sheet4!$AW85)*1000</f>
        <v>58.196999305544338</v>
      </c>
      <c r="BA85" s="54">
        <f>(Sheet4!BA85/Sheet4!$AW85)*1000</f>
        <v>44.970041505838267</v>
      </c>
      <c r="BC85" s="54" t="e">
        <f>(Sheet4!BC84/Sheet4!$BB84)*1000</f>
        <v>#DIV/0!</v>
      </c>
      <c r="BD85" s="54" t="e">
        <f>(Sheet4!BD84/Sheet4!$BB84)*1000</f>
        <v>#REF!</v>
      </c>
      <c r="BE85" s="54" t="e">
        <f>(Sheet4!BE84/Sheet4!$BB84)*1000</f>
        <v>#REF!</v>
      </c>
      <c r="BF85" s="54" t="e">
        <f>(Sheet4!BF84/Sheet4!$BB84)*1000</f>
        <v>#REF!</v>
      </c>
      <c r="BH85" s="54" t="e">
        <f>(Sheet4!BH83/Sheet4!$BG83)*1000</f>
        <v>#REF!</v>
      </c>
      <c r="BI85" s="54" t="e">
        <f>(Sheet4!BI83/Sheet4!$BG83)*1000</f>
        <v>#REF!</v>
      </c>
      <c r="BJ85" s="54" t="e">
        <f>(Sheet4!BJ83/Sheet4!$BG83)*1000</f>
        <v>#REF!</v>
      </c>
      <c r="BK85" s="54" t="e">
        <f>(Sheet4!BK83/Sheet4!$BG83)*1000</f>
        <v>#REF!</v>
      </c>
      <c r="BM85" s="54" t="e">
        <f>(Sheet4!BM83/Sheet4!$BL83)*1000</f>
        <v>#REF!</v>
      </c>
      <c r="BN85" s="54" t="e">
        <f>(Sheet4!BN83/Sheet4!$BL83)*1000</f>
        <v>#REF!</v>
      </c>
      <c r="BO85" s="54" t="e">
        <f>(Sheet4!BO83/Sheet4!$BL83)*1000</f>
        <v>#REF!</v>
      </c>
      <c r="BP85" s="54" t="e">
        <f>(Sheet4!BP83/Sheet4!$BL83)*1000</f>
        <v>#REF!</v>
      </c>
      <c r="BR85" s="54" t="e">
        <f>(Sheet4!BR83/Sheet4!$BQ83)*1000</f>
        <v>#REF!</v>
      </c>
      <c r="BS85" s="54" t="e">
        <f>(Sheet4!BS83/Sheet4!$BQ83)*1000</f>
        <v>#REF!</v>
      </c>
      <c r="BT85" s="54" t="e">
        <f>(Sheet4!BT83/Sheet4!$BQ83)*1000</f>
        <v>#REF!</v>
      </c>
      <c r="BU85" s="54" t="e">
        <f>(Sheet4!BU83/Sheet4!$BQ83)*1000</f>
        <v>#REF!</v>
      </c>
    </row>
    <row r="86" spans="1:73" x14ac:dyDescent="0.3">
      <c r="A86" t="s">
        <v>293</v>
      </c>
      <c r="B86" t="str">
        <f>VLOOKUP(A86,classifications!A$3:C$336,3,FALSE)</f>
        <v>Urban with Significant Rural</v>
      </c>
      <c r="D86" s="12"/>
      <c r="E86" s="54">
        <f>(Sheet4!E86/Sheet4!$D86)*1000</f>
        <v>5.0740110745177516</v>
      </c>
      <c r="F86" s="54">
        <f>(Sheet4!F86/Sheet4!$D86)*1000</f>
        <v>3.5177879917483983</v>
      </c>
      <c r="G86" s="54">
        <f>(Sheet4!G86/Sheet4!$D86)*1000</f>
        <v>53.382070862437118</v>
      </c>
      <c r="H86" s="54">
        <f>(Sheet4!H86/Sheet4!$D86)*1000</f>
        <v>49.733994426549891</v>
      </c>
      <c r="I86" s="12"/>
      <c r="J86" s="54">
        <f>(Sheet4!J86/Sheet4!$I86)*1000</f>
        <v>4.3255263441053051</v>
      </c>
      <c r="K86" s="54">
        <f>(Sheet4!K86/Sheet4!$I86)*1000</f>
        <v>3.2351780782611814</v>
      </c>
      <c r="L86" s="54">
        <f>(Sheet4!L86/Sheet4!$I86)*1000</f>
        <v>55.127147519816361</v>
      </c>
      <c r="M86" s="54">
        <f>(Sheet4!M86/Sheet4!$I86)*1000</f>
        <v>51.841756034575518</v>
      </c>
      <c r="N86" s="12"/>
      <c r="O86" s="54">
        <f>(Sheet4!O86/Sheet4!$N86)*1000</f>
        <v>4.6192489995174979</v>
      </c>
      <c r="P86" s="54">
        <f>(Sheet4!P86/Sheet4!$N86)*1000</f>
        <v>2.9021088184372608</v>
      </c>
      <c r="Q86" s="54">
        <f>(Sheet4!Q86/Sheet4!$N86)*1000</f>
        <v>56.701104078562715</v>
      </c>
      <c r="R86" s="54">
        <f>(Sheet4!R86/Sheet4!$N86)*1000</f>
        <v>50.861408338773309</v>
      </c>
      <c r="S86" s="12"/>
      <c r="T86" s="54">
        <f>(Sheet4!T86/Sheet4!$S86)*1000</f>
        <v>5.4629117319531311</v>
      </c>
      <c r="U86" s="54">
        <f>(Sheet4!U86/Sheet4!$S86)*1000</f>
        <v>2.1431422948431513</v>
      </c>
      <c r="V86" s="54">
        <f>(Sheet4!V86/Sheet4!$S86)*1000</f>
        <v>59.139521364887479</v>
      </c>
      <c r="W86" s="54">
        <f>(Sheet4!W86/Sheet4!$S86)*1000</f>
        <v>54.194885874170936</v>
      </c>
      <c r="X86" s="12"/>
      <c r="Y86" s="54">
        <f>(Sheet4!Y86/Sheet4!$X86)*1000</f>
        <v>5.7582636620342171</v>
      </c>
      <c r="Z86" s="54">
        <f>(Sheet4!Z86/Sheet4!$X86)*1000</f>
        <v>1.3080671059188305</v>
      </c>
      <c r="AA86" s="54">
        <f>(Sheet4!AA86/Sheet4!$X86)*1000</f>
        <v>56.288411494380156</v>
      </c>
      <c r="AB86" s="54">
        <f>(Sheet4!AB86/Sheet4!$X86)*1000</f>
        <v>52.474946016278167</v>
      </c>
      <c r="AC86" s="12"/>
      <c r="AD86" s="54">
        <f>(Sheet4!AD86/Sheet4!$AC86)*1000</f>
        <v>6.1931157188804491</v>
      </c>
      <c r="AE86" s="54">
        <f>(Sheet4!AE86/Sheet4!$AC86)*1000</f>
        <v>2.3677547389310889</v>
      </c>
      <c r="AF86" s="54">
        <f>(Sheet4!AF86/Sheet4!$AC86)*1000</f>
        <v>55.402723602271948</v>
      </c>
      <c r="AG86" s="54">
        <f>(Sheet4!AG86/Sheet4!$AC86)*1000</f>
        <v>52.097447478272777</v>
      </c>
      <c r="AH86" s="12"/>
      <c r="AI86" s="54">
        <f>(Sheet4!AI86/Sheet4!$AH86)*1000</f>
        <v>5.2896382920859395</v>
      </c>
      <c r="AJ86" s="54">
        <f>(Sheet4!AJ86/Sheet4!$AH86)*1000</f>
        <v>3.0119662768561328</v>
      </c>
      <c r="AK86" s="54">
        <f>(Sheet4!AK86/Sheet4!$AH86)*1000</f>
        <v>59.314658689148764</v>
      </c>
      <c r="AL86" s="54">
        <f>(Sheet4!AL86/Sheet4!$AH86)*1000</f>
        <v>59.205874354093012</v>
      </c>
      <c r="AM86" s="12"/>
      <c r="AN86" s="54">
        <f>(Sheet4!AN86/Sheet4!$AM86)*1000</f>
        <v>5.9754903615678066</v>
      </c>
      <c r="AO86" s="54">
        <f>(Sheet4!AO86/Sheet4!$AM86)*1000</f>
        <v>3.4367509537152698</v>
      </c>
      <c r="AP86" s="54">
        <f>(Sheet4!AP86/Sheet4!$AM86)*1000</f>
        <v>59.140474663245669</v>
      </c>
      <c r="AQ86" s="54">
        <f>(Sheet4!AQ86/Sheet4!$AM86)*1000</f>
        <v>57.391715337091924</v>
      </c>
      <c r="AR86" s="12"/>
      <c r="AS86" s="54">
        <f>(Sheet4!AS86/Sheet4!$AR86)*1000</f>
        <v>5.2154285866923091</v>
      </c>
      <c r="AT86" s="54">
        <f>(Sheet4!AT86/Sheet4!$AR86)*1000</f>
        <v>3.3522985281940323</v>
      </c>
      <c r="AU86" s="54">
        <f>(Sheet4!AU86/Sheet4!$AR86)*1000</f>
        <v>63.92072014317386</v>
      </c>
      <c r="AV86" s="54">
        <f>(Sheet4!AV86/Sheet4!$AR86)*1000</f>
        <v>57.202767315757136</v>
      </c>
      <c r="AW86" s="12"/>
      <c r="AX86" s="54">
        <f>(Sheet4!AX86/Sheet4!$AW86)*1000</f>
        <v>4.914814277996653</v>
      </c>
      <c r="AY86" s="54">
        <f>(Sheet4!AY86/Sheet4!$AW86)*1000</f>
        <v>3.2743467777001833</v>
      </c>
      <c r="AZ86" s="54">
        <f>(Sheet4!AZ86/Sheet4!$AW86)*1000</f>
        <v>56.388599739106368</v>
      </c>
      <c r="BA86" s="54">
        <f>(Sheet4!BA86/Sheet4!$AW86)*1000</f>
        <v>46.585324074684095</v>
      </c>
      <c r="BC86" s="54" t="e">
        <f>(Sheet4!BC85/Sheet4!$BB85)*1000</f>
        <v>#DIV/0!</v>
      </c>
      <c r="BD86" s="54" t="e">
        <f>(Sheet4!BD85/Sheet4!$BB85)*1000</f>
        <v>#REF!</v>
      </c>
      <c r="BE86" s="54" t="e">
        <f>(Sheet4!BE85/Sheet4!$BB85)*1000</f>
        <v>#REF!</v>
      </c>
      <c r="BF86" s="54" t="e">
        <f>(Sheet4!BF85/Sheet4!$BB85)*1000</f>
        <v>#REF!</v>
      </c>
      <c r="BH86" s="54" t="e">
        <f>(Sheet4!BH84/Sheet4!$BG84)*1000</f>
        <v>#REF!</v>
      </c>
      <c r="BI86" s="54" t="e">
        <f>(Sheet4!BI84/Sheet4!$BG84)*1000</f>
        <v>#REF!</v>
      </c>
      <c r="BJ86" s="54" t="e">
        <f>(Sheet4!BJ84/Sheet4!$BG84)*1000</f>
        <v>#REF!</v>
      </c>
      <c r="BK86" s="54" t="e">
        <f>(Sheet4!BK84/Sheet4!$BG84)*1000</f>
        <v>#REF!</v>
      </c>
      <c r="BM86" s="54" t="e">
        <f>(Sheet4!BM84/Sheet4!$BL84)*1000</f>
        <v>#REF!</v>
      </c>
      <c r="BN86" s="54" t="e">
        <f>(Sheet4!BN84/Sheet4!$BL84)*1000</f>
        <v>#REF!</v>
      </c>
      <c r="BO86" s="54" t="e">
        <f>(Sheet4!BO84/Sheet4!$BL84)*1000</f>
        <v>#REF!</v>
      </c>
      <c r="BP86" s="54" t="e">
        <f>(Sheet4!BP84/Sheet4!$BL84)*1000</f>
        <v>#REF!</v>
      </c>
      <c r="BR86" s="54" t="e">
        <f>(Sheet4!BR84/Sheet4!$BQ84)*1000</f>
        <v>#REF!</v>
      </c>
      <c r="BS86" s="54" t="e">
        <f>(Sheet4!BS84/Sheet4!$BQ84)*1000</f>
        <v>#REF!</v>
      </c>
      <c r="BT86" s="54" t="e">
        <f>(Sheet4!BT84/Sheet4!$BQ84)*1000</f>
        <v>#REF!</v>
      </c>
      <c r="BU86" s="54" t="e">
        <f>(Sheet4!BU84/Sheet4!$BQ84)*1000</f>
        <v>#REF!</v>
      </c>
    </row>
    <row r="87" spans="1:73" x14ac:dyDescent="0.3">
      <c r="A87" t="s">
        <v>295</v>
      </c>
      <c r="B87" t="str">
        <f>VLOOKUP(A87,classifications!A$3:C$336,3,FALSE)</f>
        <v>Predominantly Rural</v>
      </c>
      <c r="D87" s="12"/>
      <c r="E87" s="54">
        <f>(Sheet4!E87/Sheet4!$D87)*1000</f>
        <v>2.6411477652670778</v>
      </c>
      <c r="F87" s="54">
        <f>(Sheet4!F87/Sheet4!$D87)*1000</f>
        <v>2.0997490543813058</v>
      </c>
      <c r="G87" s="54">
        <f>(Sheet4!G87/Sheet4!$D87)*1000</f>
        <v>49.27459888940102</v>
      </c>
      <c r="H87" s="54">
        <f>(Sheet4!H87/Sheet4!$D87)*1000</f>
        <v>44.694658443259222</v>
      </c>
      <c r="I87" s="12"/>
      <c r="J87" s="54">
        <f>(Sheet4!J87/Sheet4!$I87)*1000</f>
        <v>2.8247140525865162</v>
      </c>
      <c r="K87" s="54">
        <f>(Sheet4!K87/Sheet4!$I87)*1000</f>
        <v>1.295270433439931</v>
      </c>
      <c r="L87" s="54">
        <f>(Sheet4!L87/Sheet4!$I87)*1000</f>
        <v>51.232702285383937</v>
      </c>
      <c r="M87" s="54">
        <f>(Sheet4!M87/Sheet4!$I87)*1000</f>
        <v>48.934877900637396</v>
      </c>
      <c r="N87" s="12"/>
      <c r="O87" s="54">
        <f>(Sheet4!O87/Sheet4!$N87)*1000</f>
        <v>2.4269183254263553</v>
      </c>
      <c r="P87" s="54">
        <f>(Sheet4!P87/Sheet4!$N87)*1000</f>
        <v>1.3888990416596612</v>
      </c>
      <c r="Q87" s="54">
        <f>(Sheet4!Q87/Sheet4!$N87)*1000</f>
        <v>49.547145812469388</v>
      </c>
      <c r="R87" s="54">
        <f>(Sheet4!R87/Sheet4!$N87)*1000</f>
        <v>45.358518702622092</v>
      </c>
      <c r="S87" s="12"/>
      <c r="T87" s="54">
        <f>(Sheet4!T87/Sheet4!$S87)*1000</f>
        <v>2.5486124221257316</v>
      </c>
      <c r="U87" s="54">
        <f>(Sheet4!U87/Sheet4!$S87)*1000</f>
        <v>1.0383235793845573</v>
      </c>
      <c r="V87" s="54">
        <f>(Sheet4!V87/Sheet4!$S87)*1000</f>
        <v>54.036392152306824</v>
      </c>
      <c r="W87" s="54">
        <f>(Sheet4!W87/Sheet4!$S87)*1000</f>
        <v>45.57732243214592</v>
      </c>
      <c r="X87" s="12"/>
      <c r="Y87" s="54">
        <f>(Sheet4!Y87/Sheet4!$X87)*1000</f>
        <v>2.8029666541124665</v>
      </c>
      <c r="Z87" s="54">
        <f>(Sheet4!Z87/Sheet4!$X87)*1000</f>
        <v>0.81843729176927316</v>
      </c>
      <c r="AA87" s="54">
        <f>(Sheet4!AA87/Sheet4!$X87)*1000</f>
        <v>51.365993568386592</v>
      </c>
      <c r="AB87" s="54">
        <f>(Sheet4!AB87/Sheet4!$X87)*1000</f>
        <v>46.209114349450999</v>
      </c>
      <c r="AC87" s="12"/>
      <c r="AD87" s="54">
        <f>(Sheet4!AD87/Sheet4!$AC87)*1000</f>
        <v>2.6163482121620549</v>
      </c>
      <c r="AE87" s="54">
        <f>(Sheet4!AE87/Sheet4!$AC87)*1000</f>
        <v>0.8793236415530874</v>
      </c>
      <c r="AF87" s="54">
        <f>(Sheet4!AF87/Sheet4!$AC87)*1000</f>
        <v>50.070994572699163</v>
      </c>
      <c r="AG87" s="54">
        <f>(Sheet4!AG87/Sheet4!$AC87)*1000</f>
        <v>42.257987790375012</v>
      </c>
      <c r="AH87" s="12"/>
      <c r="AI87" s="54">
        <f>(Sheet4!AI87/Sheet4!$AH87)*1000</f>
        <v>2.4120013169384045</v>
      </c>
      <c r="AJ87" s="54">
        <f>(Sheet4!AJ87/Sheet4!$AH87)*1000</f>
        <v>0.96623198156286239</v>
      </c>
      <c r="AK87" s="54">
        <f>(Sheet4!AK87/Sheet4!$AH87)*1000</f>
        <v>59.70597918664739</v>
      </c>
      <c r="AL87" s="54">
        <f>(Sheet4!AL87/Sheet4!$AH87)*1000</f>
        <v>48.655148227143243</v>
      </c>
      <c r="AM87" s="12"/>
      <c r="AN87" s="54">
        <f>(Sheet4!AN87/Sheet4!$AM87)*1000</f>
        <v>2.486837524246666</v>
      </c>
      <c r="AO87" s="54">
        <f>(Sheet4!AO87/Sheet4!$AM87)*1000</f>
        <v>1.5276287648943805</v>
      </c>
      <c r="AP87" s="54">
        <f>(Sheet4!AP87/Sheet4!$AM87)*1000</f>
        <v>59.208048827278475</v>
      </c>
      <c r="AQ87" s="54">
        <f>(Sheet4!AQ87/Sheet4!$AM87)*1000</f>
        <v>46.759650705906594</v>
      </c>
      <c r="AR87" s="12"/>
      <c r="AS87" s="54">
        <f>(Sheet4!AS87/Sheet4!$AR87)*1000</f>
        <v>2.1731921228841364</v>
      </c>
      <c r="AT87" s="54">
        <f>(Sheet4!AT87/Sheet4!$AR87)*1000</f>
        <v>0.88903314117987398</v>
      </c>
      <c r="AU87" s="54">
        <f>(Sheet4!AU87/Sheet4!$AR87)*1000</f>
        <v>60.503644330296979</v>
      </c>
      <c r="AV87" s="54">
        <f>(Sheet4!AV87/Sheet4!$AR87)*1000</f>
        <v>49.080274047993676</v>
      </c>
      <c r="AW87" s="12"/>
      <c r="AX87" s="54">
        <f>(Sheet4!AX87/Sheet4!$AW87)*1000</f>
        <v>2.0840667464620148</v>
      </c>
      <c r="AY87" s="54">
        <f>(Sheet4!AY87/Sheet4!$AW87)*1000</f>
        <v>0.64775047525170737</v>
      </c>
      <c r="AZ87" s="54">
        <f>(Sheet4!AZ87/Sheet4!$AW87)*1000</f>
        <v>49.327606843624579</v>
      </c>
      <c r="BA87" s="54">
        <f>(Sheet4!BA87/Sheet4!$AW87)*1000</f>
        <v>41.160318242624797</v>
      </c>
      <c r="BC87" s="54" t="e">
        <f>(Sheet4!BC86/Sheet4!$BB86)*1000</f>
        <v>#DIV/0!</v>
      </c>
      <c r="BD87" s="54" t="e">
        <f>(Sheet4!BD86/Sheet4!$BB86)*1000</f>
        <v>#REF!</v>
      </c>
      <c r="BE87" s="54" t="e">
        <f>(Sheet4!BE86/Sheet4!$BB86)*1000</f>
        <v>#REF!</v>
      </c>
      <c r="BF87" s="54" t="e">
        <f>(Sheet4!BF86/Sheet4!$BB86)*1000</f>
        <v>#REF!</v>
      </c>
      <c r="BH87" s="54" t="e">
        <f>(Sheet4!BH85/Sheet4!$BG85)*1000</f>
        <v>#REF!</v>
      </c>
      <c r="BI87" s="54" t="e">
        <f>(Sheet4!BI85/Sheet4!$BG85)*1000</f>
        <v>#REF!</v>
      </c>
      <c r="BJ87" s="54" t="e">
        <f>(Sheet4!BJ85/Sheet4!$BG85)*1000</f>
        <v>#REF!</v>
      </c>
      <c r="BK87" s="54" t="e">
        <f>(Sheet4!BK85/Sheet4!$BG85)*1000</f>
        <v>#REF!</v>
      </c>
      <c r="BM87" s="54" t="e">
        <f>(Sheet4!BM85/Sheet4!$BL85)*1000</f>
        <v>#REF!</v>
      </c>
      <c r="BN87" s="54" t="e">
        <f>(Sheet4!BN85/Sheet4!$BL85)*1000</f>
        <v>#REF!</v>
      </c>
      <c r="BO87" s="54" t="e">
        <f>(Sheet4!BO85/Sheet4!$BL85)*1000</f>
        <v>#REF!</v>
      </c>
      <c r="BP87" s="54" t="e">
        <f>(Sheet4!BP85/Sheet4!$BL85)*1000</f>
        <v>#REF!</v>
      </c>
      <c r="BR87" s="54" t="e">
        <f>(Sheet4!BR85/Sheet4!$BQ85)*1000</f>
        <v>#REF!</v>
      </c>
      <c r="BS87" s="54" t="e">
        <f>(Sheet4!BS85/Sheet4!$BQ85)*1000</f>
        <v>#REF!</v>
      </c>
      <c r="BT87" s="54" t="e">
        <f>(Sheet4!BT85/Sheet4!$BQ85)*1000</f>
        <v>#REF!</v>
      </c>
      <c r="BU87" s="54" t="e">
        <f>(Sheet4!BU85/Sheet4!$BQ85)*1000</f>
        <v>#REF!</v>
      </c>
    </row>
    <row r="88" spans="1:73" x14ac:dyDescent="0.3">
      <c r="A88" t="s">
        <v>940</v>
      </c>
      <c r="B88" t="str">
        <f>VLOOKUP(A88,classifications!A$3:C$336,3,FALSE)</f>
        <v>Urban with Significant Rural</v>
      </c>
      <c r="D88" s="12"/>
      <c r="E88" s="54">
        <f>(Sheet4!E88/Sheet4!$D88)*1000</f>
        <v>7.7844088423650559</v>
      </c>
      <c r="F88" s="54">
        <f>(Sheet4!F88/Sheet4!$D88)*1000</f>
        <v>4.6940490627858988</v>
      </c>
      <c r="G88" s="54">
        <f>(Sheet4!G88/Sheet4!$D88)*1000</f>
        <v>48.743643752260589</v>
      </c>
      <c r="H88" s="54">
        <f>(Sheet4!H88/Sheet4!$D88)*1000</f>
        <v>47.812812493351203</v>
      </c>
      <c r="I88" s="12"/>
      <c r="J88" s="54">
        <f>(Sheet4!J88/Sheet4!$I88)*1000</f>
        <v>6.8417940704451397</v>
      </c>
      <c r="K88" s="54">
        <f>(Sheet4!K88/Sheet4!$I88)*1000</f>
        <v>4.7538854632992651</v>
      </c>
      <c r="L88" s="54">
        <f>(Sheet4!L88/Sheet4!$I88)*1000</f>
        <v>51.318734690429935</v>
      </c>
      <c r="M88" s="54">
        <f>(Sheet4!M88/Sheet4!$I88)*1000</f>
        <v>51.028380775403328</v>
      </c>
      <c r="N88" s="12"/>
      <c r="O88" s="54">
        <f>(Sheet4!O88/Sheet4!$N88)*1000</f>
        <v>7.3864261645608762</v>
      </c>
      <c r="P88" s="54">
        <f>(Sheet4!P88/Sheet4!$N88)*1000</f>
        <v>4.284074770860955</v>
      </c>
      <c r="Q88" s="54">
        <f>(Sheet4!Q88/Sheet4!$N88)*1000</f>
        <v>48.469000068125965</v>
      </c>
      <c r="R88" s="54">
        <f>(Sheet4!R88/Sheet4!$N88)*1000</f>
        <v>49.276030667162757</v>
      </c>
      <c r="S88" s="12"/>
      <c r="T88" s="54">
        <f>(Sheet4!T88/Sheet4!$S88)*1000</f>
        <v>9.4968806339900649</v>
      </c>
      <c r="U88" s="54">
        <f>(Sheet4!U88/Sheet4!$S88)*1000</f>
        <v>3.5460900919596883</v>
      </c>
      <c r="V88" s="54">
        <f>(Sheet4!V88/Sheet4!$S88)*1000</f>
        <v>50.555778933578907</v>
      </c>
      <c r="W88" s="54">
        <f>(Sheet4!W88/Sheet4!$S88)*1000</f>
        <v>51.03568139664587</v>
      </c>
      <c r="X88" s="12"/>
      <c r="Y88" s="54">
        <f>(Sheet4!Y88/Sheet4!$X88)*1000</f>
        <v>11.244761836456593</v>
      </c>
      <c r="Z88" s="54">
        <f>(Sheet4!Z88/Sheet4!$X88)*1000</f>
        <v>4.2238296738762928</v>
      </c>
      <c r="AA88" s="54">
        <f>(Sheet4!AA88/Sheet4!$X88)*1000</f>
        <v>51.912890236780363</v>
      </c>
      <c r="AB88" s="54">
        <f>(Sheet4!AB88/Sheet4!$X88)*1000</f>
        <v>50.962592596387331</v>
      </c>
      <c r="AC88" s="12"/>
      <c r="AD88" s="54">
        <f>(Sheet4!AD88/Sheet4!$AC88)*1000</f>
        <v>11.973367791008469</v>
      </c>
      <c r="AE88" s="54">
        <f>(Sheet4!AE88/Sheet4!$AC88)*1000</f>
        <v>4.0813126958157699</v>
      </c>
      <c r="AF88" s="54">
        <f>(Sheet4!AF88/Sheet4!$AC88)*1000</f>
        <v>51.274335522339754</v>
      </c>
      <c r="AG88" s="54">
        <f>(Sheet4!AG88/Sheet4!$AC88)*1000</f>
        <v>50.935490478201388</v>
      </c>
      <c r="AH88" s="12"/>
      <c r="AI88" s="54">
        <f>(Sheet4!AI88/Sheet4!$AH88)*1000</f>
        <v>9.690310690891609</v>
      </c>
      <c r="AJ88" s="54">
        <f>(Sheet4!AJ88/Sheet4!$AH88)*1000</f>
        <v>4.1891188077161914</v>
      </c>
      <c r="AK88" s="54">
        <f>(Sheet4!AK88/Sheet4!$AH88)*1000</f>
        <v>61.073996915125896</v>
      </c>
      <c r="AL88" s="54">
        <f>(Sheet4!AL88/Sheet4!$AH88)*1000</f>
        <v>61.086516696380279</v>
      </c>
      <c r="AM88" s="12"/>
      <c r="AN88" s="54">
        <f>(Sheet4!AN88/Sheet4!$AM88)*1000</f>
        <v>11.893719926892041</v>
      </c>
      <c r="AO88" s="54">
        <f>(Sheet4!AO88/Sheet4!$AM88)*1000</f>
        <v>8.1736687015877365</v>
      </c>
      <c r="AP88" s="54">
        <f>(Sheet4!AP88/Sheet4!$AM88)*1000</f>
        <v>58.998619900782053</v>
      </c>
      <c r="AQ88" s="54">
        <f>(Sheet4!AQ88/Sheet4!$AM88)*1000</f>
        <v>59.187606460356342</v>
      </c>
      <c r="AR88" s="12"/>
      <c r="AS88" s="54">
        <f>(Sheet4!AS88/Sheet4!$AR88)*1000</f>
        <v>9.8629798790272805</v>
      </c>
      <c r="AT88" s="54">
        <f>(Sheet4!AT88/Sheet4!$AR88)*1000</f>
        <v>5.9276632514504382</v>
      </c>
      <c r="AU88" s="54">
        <f>(Sheet4!AU88/Sheet4!$AR88)*1000</f>
        <v>61.224540180224665</v>
      </c>
      <c r="AV88" s="54">
        <f>(Sheet4!AV88/Sheet4!$AR88)*1000</f>
        <v>61.765214171089987</v>
      </c>
      <c r="AW88" s="12"/>
      <c r="AX88" s="54">
        <f>(Sheet4!AX88/Sheet4!$AW88)*1000</f>
        <v>9.4164968173224199</v>
      </c>
      <c r="AY88" s="54">
        <f>(Sheet4!AY88/Sheet4!$AW88)*1000</f>
        <v>3.4002650387354847</v>
      </c>
      <c r="AZ88" s="54">
        <f>(Sheet4!AZ88/Sheet4!$AW88)*1000</f>
        <v>40.773677080541781</v>
      </c>
      <c r="BA88" s="54">
        <f>(Sheet4!BA88/Sheet4!$AW88)*1000</f>
        <v>44.564861961040776</v>
      </c>
      <c r="BC88" s="54" t="e">
        <f>(Sheet4!BC87/Sheet4!$BB87)*1000</f>
        <v>#DIV/0!</v>
      </c>
      <c r="BD88" s="54" t="e">
        <f>(Sheet4!BD87/Sheet4!$BB87)*1000</f>
        <v>#REF!</v>
      </c>
      <c r="BE88" s="54" t="e">
        <f>(Sheet4!BE87/Sheet4!$BB87)*1000</f>
        <v>#REF!</v>
      </c>
      <c r="BF88" s="54" t="e">
        <f>(Sheet4!BF87/Sheet4!$BB87)*1000</f>
        <v>#REF!</v>
      </c>
      <c r="BH88" s="54" t="e">
        <f>(Sheet4!BH86/Sheet4!$BG86)*1000</f>
        <v>#REF!</v>
      </c>
      <c r="BI88" s="54" t="e">
        <f>(Sheet4!BI86/Sheet4!$BG86)*1000</f>
        <v>#REF!</v>
      </c>
      <c r="BJ88" s="54" t="e">
        <f>(Sheet4!BJ86/Sheet4!$BG86)*1000</f>
        <v>#REF!</v>
      </c>
      <c r="BK88" s="54" t="e">
        <f>(Sheet4!BK86/Sheet4!$BG86)*1000</f>
        <v>#REF!</v>
      </c>
      <c r="BM88" s="54" t="e">
        <f>(Sheet4!BM86/Sheet4!$BL86)*1000</f>
        <v>#REF!</v>
      </c>
      <c r="BN88" s="54" t="e">
        <f>(Sheet4!BN86/Sheet4!$BL86)*1000</f>
        <v>#REF!</v>
      </c>
      <c r="BO88" s="54" t="e">
        <f>(Sheet4!BO86/Sheet4!$BL86)*1000</f>
        <v>#REF!</v>
      </c>
      <c r="BP88" s="54" t="e">
        <f>(Sheet4!BP86/Sheet4!$BL86)*1000</f>
        <v>#REF!</v>
      </c>
      <c r="BR88" s="54" t="e">
        <f>(Sheet4!BR86/Sheet4!$BQ86)*1000</f>
        <v>#REF!</v>
      </c>
      <c r="BS88" s="54" t="e">
        <f>(Sheet4!BS86/Sheet4!$BQ86)*1000</f>
        <v>#REF!</v>
      </c>
      <c r="BT88" s="54" t="e">
        <f>(Sheet4!BT86/Sheet4!$BQ86)*1000</f>
        <v>#REF!</v>
      </c>
      <c r="BU88" s="54" t="e">
        <f>(Sheet4!BU86/Sheet4!$BQ86)*1000</f>
        <v>#REF!</v>
      </c>
    </row>
    <row r="89" spans="1:73" x14ac:dyDescent="0.3">
      <c r="A89" t="s">
        <v>302</v>
      </c>
      <c r="B89" t="str">
        <f>VLOOKUP(A89,classifications!A$3:C$336,3,FALSE)</f>
        <v>Predominantly Rural</v>
      </c>
      <c r="D89" s="12"/>
      <c r="E89" s="54">
        <f>(Sheet4!E89/Sheet4!$D89)*1000</f>
        <v>3.1523307825847917</v>
      </c>
      <c r="F89" s="54">
        <f>(Sheet4!F89/Sheet4!$D89)*1000</f>
        <v>1.1772685576667374</v>
      </c>
      <c r="G89" s="54">
        <f>(Sheet4!G89/Sheet4!$D89)*1000</f>
        <v>41.087867859074379</v>
      </c>
      <c r="H89" s="54">
        <f>(Sheet4!H89/Sheet4!$D89)*1000</f>
        <v>36.450505418722152</v>
      </c>
      <c r="I89" s="12"/>
      <c r="J89" s="54">
        <f>(Sheet4!J89/Sheet4!$I89)*1000</f>
        <v>2.3578375771432651</v>
      </c>
      <c r="K89" s="54">
        <f>(Sheet4!K89/Sheet4!$I89)*1000</f>
        <v>1.4706714180666327</v>
      </c>
      <c r="L89" s="54">
        <f>(Sheet4!L89/Sheet4!$I89)*1000</f>
        <v>43.968312091955667</v>
      </c>
      <c r="M89" s="54">
        <f>(Sheet4!M89/Sheet4!$I89)*1000</f>
        <v>40.077284676139698</v>
      </c>
      <c r="N89" s="12"/>
      <c r="O89" s="54">
        <f>(Sheet4!O89/Sheet4!$N89)*1000</f>
        <v>2.3982956033230978</v>
      </c>
      <c r="P89" s="54">
        <f>(Sheet4!P89/Sheet4!$N89)*1000</f>
        <v>1.6395296246042514</v>
      </c>
      <c r="Q89" s="54">
        <f>(Sheet4!Q89/Sheet4!$N89)*1000</f>
        <v>41.934466423861551</v>
      </c>
      <c r="R89" s="54">
        <f>(Sheet4!R89/Sheet4!$N89)*1000</f>
        <v>39.795043919160179</v>
      </c>
      <c r="S89" s="12"/>
      <c r="T89" s="54">
        <f>(Sheet4!T89/Sheet4!$S89)*1000</f>
        <v>2.8792380545720877</v>
      </c>
      <c r="U89" s="54">
        <f>(Sheet4!U89/Sheet4!$S89)*1000</f>
        <v>1.9096079373269046</v>
      </c>
      <c r="V89" s="54">
        <f>(Sheet4!V89/Sheet4!$S89)*1000</f>
        <v>44.754212108812069</v>
      </c>
      <c r="W89" s="54">
        <f>(Sheet4!W89/Sheet4!$S89)*1000</f>
        <v>40.896448247845761</v>
      </c>
      <c r="X89" s="12"/>
      <c r="Y89" s="54">
        <f>(Sheet4!Y89/Sheet4!$X89)*1000</f>
        <v>2.764612954186414</v>
      </c>
      <c r="Z89" s="54">
        <f>(Sheet4!Z89/Sheet4!$X89)*1000</f>
        <v>1.772796921212985</v>
      </c>
      <c r="AA89" s="54">
        <f>(Sheet4!AA89/Sheet4!$X89)*1000</f>
        <v>41.552340567057456</v>
      </c>
      <c r="AB89" s="54">
        <f>(Sheet4!AB89/Sheet4!$X89)*1000</f>
        <v>40.976255805390252</v>
      </c>
      <c r="AC89" s="12"/>
      <c r="AD89" s="54">
        <f>(Sheet4!AD89/Sheet4!$AC89)*1000</f>
        <v>2.6198624054185267</v>
      </c>
      <c r="AE89" s="54">
        <f>(Sheet4!AE89/Sheet4!$AC89)*1000</f>
        <v>1.9330736166534441</v>
      </c>
      <c r="AF89" s="54">
        <f>(Sheet4!AF89/Sheet4!$AC89)*1000</f>
        <v>43.5548424530201</v>
      </c>
      <c r="AG89" s="54">
        <f>(Sheet4!AG89/Sheet4!$AC89)*1000</f>
        <v>38.611147292512818</v>
      </c>
      <c r="AH89" s="12"/>
      <c r="AI89" s="54">
        <f>(Sheet4!AI89/Sheet4!$AH89)*1000</f>
        <v>2.6326609694700069</v>
      </c>
      <c r="AJ89" s="54">
        <f>(Sheet4!AJ89/Sheet4!$AH89)*1000</f>
        <v>2.33685636615877</v>
      </c>
      <c r="AK89" s="54">
        <f>(Sheet4!AK89/Sheet4!$AH89)*1000</f>
        <v>47.260701471036299</v>
      </c>
      <c r="AL89" s="54">
        <f>(Sheet4!AL89/Sheet4!$AH89)*1000</f>
        <v>43.702172093202115</v>
      </c>
      <c r="AM89" s="12"/>
      <c r="AN89" s="54">
        <f>(Sheet4!AN89/Sheet4!$AM89)*1000</f>
        <v>2.7177913749138729</v>
      </c>
      <c r="AO89" s="54">
        <f>(Sheet4!AO89/Sheet4!$AM89)*1000</f>
        <v>1.6018185351605059</v>
      </c>
      <c r="AP89" s="54">
        <f>(Sheet4!AP89/Sheet4!$AM89)*1000</f>
        <v>48.234171736147509</v>
      </c>
      <c r="AQ89" s="54">
        <f>(Sheet4!AQ89/Sheet4!$AM89)*1000</f>
        <v>40.85815072405731</v>
      </c>
      <c r="AR89" s="12"/>
      <c r="AS89" s="54">
        <f>(Sheet4!AS89/Sheet4!$AR89)*1000</f>
        <v>2.2745058958358371</v>
      </c>
      <c r="AT89" s="54">
        <f>(Sheet4!AT89/Sheet4!$AR89)*1000</f>
        <v>1.6824309074868176</v>
      </c>
      <c r="AU89" s="54">
        <f>(Sheet4!AU89/Sheet4!$AR89)*1000</f>
        <v>47.893590641697912</v>
      </c>
      <c r="AV89" s="54">
        <f>(Sheet4!AV89/Sheet4!$AR89)*1000</f>
        <v>40.759380138522104</v>
      </c>
      <c r="AW89" s="12"/>
      <c r="AX89" s="54">
        <f>(Sheet4!AX89/Sheet4!$AW89)*1000</f>
        <v>2.1124647072706666</v>
      </c>
      <c r="AY89" s="54">
        <f>(Sheet4!AY89/Sheet4!$AW89)*1000</f>
        <v>1.0868266700854601</v>
      </c>
      <c r="AZ89" s="54">
        <f>(Sheet4!AZ89/Sheet4!$AW89)*1000</f>
        <v>44.006282032977758</v>
      </c>
      <c r="BA89" s="54">
        <f>(Sheet4!BA89/Sheet4!$AW89)*1000</f>
        <v>35.466097126756623</v>
      </c>
      <c r="BC89" s="54" t="e">
        <f>(Sheet4!BC88/Sheet4!$BB88)*1000</f>
        <v>#DIV/0!</v>
      </c>
      <c r="BD89" s="54" t="e">
        <f>(Sheet4!BD88/Sheet4!$BB88)*1000</f>
        <v>#REF!</v>
      </c>
      <c r="BE89" s="54" t="e">
        <f>(Sheet4!BE88/Sheet4!$BB88)*1000</f>
        <v>#REF!</v>
      </c>
      <c r="BF89" s="54" t="e">
        <f>(Sheet4!BF88/Sheet4!$BB88)*1000</f>
        <v>#REF!</v>
      </c>
      <c r="BH89" s="54" t="e">
        <f>(Sheet4!BH87/Sheet4!$BG87)*1000</f>
        <v>#REF!</v>
      </c>
      <c r="BI89" s="54" t="e">
        <f>(Sheet4!BI87/Sheet4!$BG87)*1000</f>
        <v>#REF!</v>
      </c>
      <c r="BJ89" s="54" t="e">
        <f>(Sheet4!BJ87/Sheet4!$BG87)*1000</f>
        <v>#REF!</v>
      </c>
      <c r="BK89" s="54" t="e">
        <f>(Sheet4!BK87/Sheet4!$BG87)*1000</f>
        <v>#REF!</v>
      </c>
      <c r="BM89" s="54" t="e">
        <f>(Sheet4!BM87/Sheet4!$BL87)*1000</f>
        <v>#REF!</v>
      </c>
      <c r="BN89" s="54" t="e">
        <f>(Sheet4!BN87/Sheet4!$BL87)*1000</f>
        <v>#REF!</v>
      </c>
      <c r="BO89" s="54" t="e">
        <f>(Sheet4!BO87/Sheet4!$BL87)*1000</f>
        <v>#REF!</v>
      </c>
      <c r="BP89" s="54" t="e">
        <f>(Sheet4!BP87/Sheet4!$BL87)*1000</f>
        <v>#REF!</v>
      </c>
      <c r="BR89" s="54" t="e">
        <f>(Sheet4!BR87/Sheet4!$BQ87)*1000</f>
        <v>#REF!</v>
      </c>
      <c r="BS89" s="54" t="e">
        <f>(Sheet4!BS87/Sheet4!$BQ87)*1000</f>
        <v>#REF!</v>
      </c>
      <c r="BT89" s="54" t="e">
        <f>(Sheet4!BT87/Sheet4!$BQ87)*1000</f>
        <v>#REF!</v>
      </c>
      <c r="BU89" s="54" t="e">
        <f>(Sheet4!BU87/Sheet4!$BQ87)*1000</f>
        <v>#REF!</v>
      </c>
    </row>
    <row r="90" spans="1:73" x14ac:dyDescent="0.3">
      <c r="A90" t="s">
        <v>304</v>
      </c>
      <c r="B90" t="str">
        <f>VLOOKUP(A90,classifications!A$3:C$336,3,FALSE)</f>
        <v>Urban with Significant Rural</v>
      </c>
      <c r="D90" s="12"/>
      <c r="E90" s="54">
        <f>(Sheet4!E90/Sheet4!$D90)*1000</f>
        <v>5.3926821128071802</v>
      </c>
      <c r="F90" s="54">
        <f>(Sheet4!F90/Sheet4!$D90)*1000</f>
        <v>2.3011119113281455</v>
      </c>
      <c r="G90" s="54">
        <f>(Sheet4!G90/Sheet4!$D90)*1000</f>
        <v>38.706107607721897</v>
      </c>
      <c r="H90" s="54">
        <f>(Sheet4!H90/Sheet4!$D90)*1000</f>
        <v>38.548015949691717</v>
      </c>
      <c r="I90" s="12"/>
      <c r="J90" s="54">
        <f>(Sheet4!J90/Sheet4!$I90)*1000</f>
        <v>4.7778350380392531</v>
      </c>
      <c r="K90" s="54">
        <f>(Sheet4!K90/Sheet4!$I90)*1000</f>
        <v>1.9740232515482108</v>
      </c>
      <c r="L90" s="54">
        <f>(Sheet4!L90/Sheet4!$I90)*1000</f>
        <v>36.921222496877377</v>
      </c>
      <c r="M90" s="54">
        <f>(Sheet4!M90/Sheet4!$I90)*1000</f>
        <v>38.799164970695358</v>
      </c>
      <c r="N90" s="12"/>
      <c r="O90" s="54">
        <f>(Sheet4!O90/Sheet4!$N90)*1000</f>
        <v>5.0374108230381074</v>
      </c>
      <c r="P90" s="54">
        <f>(Sheet4!P90/Sheet4!$N90)*1000</f>
        <v>2.9667652688359145</v>
      </c>
      <c r="Q90" s="54">
        <f>(Sheet4!Q90/Sheet4!$N90)*1000</f>
        <v>38.428745432399509</v>
      </c>
      <c r="R90" s="54">
        <f>(Sheet4!R90/Sheet4!$N90)*1000</f>
        <v>39.020358447885855</v>
      </c>
      <c r="S90" s="12"/>
      <c r="T90" s="54">
        <f>(Sheet4!T90/Sheet4!$S90)*1000</f>
        <v>5.833045281714484</v>
      </c>
      <c r="U90" s="54">
        <f>(Sheet4!U90/Sheet4!$S90)*1000</f>
        <v>2.531973729692361</v>
      </c>
      <c r="V90" s="54">
        <f>(Sheet4!V90/Sheet4!$S90)*1000</f>
        <v>38.290701693743515</v>
      </c>
      <c r="W90" s="54">
        <f>(Sheet4!W90/Sheet4!$S90)*1000</f>
        <v>39.206705841686833</v>
      </c>
      <c r="X90" s="12"/>
      <c r="Y90" s="54">
        <f>(Sheet4!Y90/Sheet4!$X90)*1000</f>
        <v>8.0897793383593228</v>
      </c>
      <c r="Z90" s="54">
        <f>(Sheet4!Z90/Sheet4!$X90)*1000</f>
        <v>3.0379703260008952</v>
      </c>
      <c r="AA90" s="54">
        <f>(Sheet4!AA90/Sheet4!$X90)*1000</f>
        <v>36.533099246101415</v>
      </c>
      <c r="AB90" s="54">
        <f>(Sheet4!AB90/Sheet4!$X90)*1000</f>
        <v>40.311198320079868</v>
      </c>
      <c r="AC90" s="12"/>
      <c r="AD90" s="54">
        <f>(Sheet4!AD90/Sheet4!$AC90)*1000</f>
        <v>8.662784234245791</v>
      </c>
      <c r="AE90" s="54">
        <f>(Sheet4!AE90/Sheet4!$AC90)*1000</f>
        <v>3.1897517466670089</v>
      </c>
      <c r="AF90" s="54">
        <f>(Sheet4!AF90/Sheet4!$AC90)*1000</f>
        <v>35.711536981451552</v>
      </c>
      <c r="AG90" s="54">
        <f>(Sheet4!AG90/Sheet4!$AC90)*1000</f>
        <v>37.866543523435695</v>
      </c>
      <c r="AH90" s="12"/>
      <c r="AI90" s="54">
        <f>(Sheet4!AI90/Sheet4!$AH90)*1000</f>
        <v>7.0181706819109841</v>
      </c>
      <c r="AJ90" s="54">
        <f>(Sheet4!AJ90/Sheet4!$AH90)*1000</f>
        <v>3.0454607322716756</v>
      </c>
      <c r="AK90" s="54">
        <f>(Sheet4!AK90/Sheet4!$AH90)*1000</f>
        <v>43.92098815843201</v>
      </c>
      <c r="AL90" s="54">
        <f>(Sheet4!AL90/Sheet4!$AH90)*1000</f>
        <v>44.150673744385465</v>
      </c>
      <c r="AM90" s="12"/>
      <c r="AN90" s="54">
        <f>(Sheet4!AN90/Sheet4!$AM90)*1000</f>
        <v>8.1636783780592701</v>
      </c>
      <c r="AO90" s="54">
        <f>(Sheet4!AO90/Sheet4!$AM90)*1000</f>
        <v>4.8239917688532055</v>
      </c>
      <c r="AP90" s="54">
        <f>(Sheet4!AP90/Sheet4!$AM90)*1000</f>
        <v>45.220706056977072</v>
      </c>
      <c r="AQ90" s="54">
        <f>(Sheet4!AQ90/Sheet4!$AM90)*1000</f>
        <v>42.462934538769034</v>
      </c>
      <c r="AR90" s="12"/>
      <c r="AS90" s="54">
        <f>(Sheet4!AS90/Sheet4!$AR90)*1000</f>
        <v>6.5551046311605461</v>
      </c>
      <c r="AT90" s="54">
        <f>(Sheet4!AT90/Sheet4!$AR90)*1000</f>
        <v>3.3151293484977535</v>
      </c>
      <c r="AU90" s="54">
        <f>(Sheet4!AU90/Sheet4!$AR90)*1000</f>
        <v>47.597575028809054</v>
      </c>
      <c r="AV90" s="54">
        <f>(Sheet4!AV90/Sheet4!$AR90)*1000</f>
        <v>43.305442824456804</v>
      </c>
      <c r="AW90" s="12"/>
      <c r="AX90" s="54">
        <f>(Sheet4!AX90/Sheet4!$AW90)*1000</f>
        <v>5.9542022609429148</v>
      </c>
      <c r="AY90" s="54">
        <f>(Sheet4!AY90/Sheet4!$AW90)*1000</f>
        <v>2.2989836507529584</v>
      </c>
      <c r="AZ90" s="54">
        <f>(Sheet4!AZ90/Sheet4!$AW90)*1000</f>
        <v>42.62216451791636</v>
      </c>
      <c r="BA90" s="54">
        <f>(Sheet4!BA90/Sheet4!$AW90)*1000</f>
        <v>37.263382483067737</v>
      </c>
      <c r="BC90" s="54" t="e">
        <f>(Sheet4!BC89/Sheet4!$BB89)*1000</f>
        <v>#DIV/0!</v>
      </c>
      <c r="BD90" s="54" t="e">
        <f>(Sheet4!BD89/Sheet4!$BB89)*1000</f>
        <v>#REF!</v>
      </c>
      <c r="BE90" s="54" t="e">
        <f>(Sheet4!BE89/Sheet4!$BB89)*1000</f>
        <v>#REF!</v>
      </c>
      <c r="BF90" s="54" t="e">
        <f>(Sheet4!BF89/Sheet4!$BB89)*1000</f>
        <v>#REF!</v>
      </c>
      <c r="BH90" s="54" t="e">
        <f>(Sheet4!BH88/Sheet4!$BG88)*1000</f>
        <v>#REF!</v>
      </c>
      <c r="BI90" s="54" t="e">
        <f>(Sheet4!BI88/Sheet4!$BG88)*1000</f>
        <v>#REF!</v>
      </c>
      <c r="BJ90" s="54" t="e">
        <f>(Sheet4!BJ88/Sheet4!$BG88)*1000</f>
        <v>#REF!</v>
      </c>
      <c r="BK90" s="54" t="e">
        <f>(Sheet4!BK88/Sheet4!$BG88)*1000</f>
        <v>#REF!</v>
      </c>
      <c r="BM90" s="54" t="e">
        <f>(Sheet4!BM88/Sheet4!$BL88)*1000</f>
        <v>#REF!</v>
      </c>
      <c r="BN90" s="54" t="e">
        <f>(Sheet4!BN88/Sheet4!$BL88)*1000</f>
        <v>#REF!</v>
      </c>
      <c r="BO90" s="54" t="e">
        <f>(Sheet4!BO88/Sheet4!$BL88)*1000</f>
        <v>#REF!</v>
      </c>
      <c r="BP90" s="54" t="e">
        <f>(Sheet4!BP88/Sheet4!$BL88)*1000</f>
        <v>#REF!</v>
      </c>
      <c r="BR90" s="54" t="e">
        <f>(Sheet4!BR88/Sheet4!$BQ88)*1000</f>
        <v>#REF!</v>
      </c>
      <c r="BS90" s="54" t="e">
        <f>(Sheet4!BS88/Sheet4!$BQ88)*1000</f>
        <v>#REF!</v>
      </c>
      <c r="BT90" s="54" t="e">
        <f>(Sheet4!BT88/Sheet4!$BQ88)*1000</f>
        <v>#REF!</v>
      </c>
      <c r="BU90" s="54" t="e">
        <f>(Sheet4!BU88/Sheet4!$BQ88)*1000</f>
        <v>#REF!</v>
      </c>
    </row>
    <row r="91" spans="1:73" x14ac:dyDescent="0.3">
      <c r="A91" t="s">
        <v>306</v>
      </c>
      <c r="B91" t="str">
        <f>VLOOKUP(A91,classifications!A$3:C$336,3,FALSE)</f>
        <v>Predominantly Urban</v>
      </c>
      <c r="D91" s="12"/>
      <c r="E91" s="54">
        <f>(Sheet4!E91/Sheet4!$D91)*1000</f>
        <v>6.9078019897692027</v>
      </c>
      <c r="F91" s="54">
        <f>(Sheet4!F91/Sheet4!$D91)*1000</f>
        <v>7.5724010150239662</v>
      </c>
      <c r="G91" s="54">
        <f>(Sheet4!G91/Sheet4!$D91)*1000</f>
        <v>57.366979498127037</v>
      </c>
      <c r="H91" s="54">
        <f>(Sheet4!H91/Sheet4!$D91)*1000</f>
        <v>48.898376767229223</v>
      </c>
      <c r="I91" s="12"/>
      <c r="J91" s="54">
        <f>(Sheet4!J91/Sheet4!$I91)*1000</f>
        <v>6.3262630003703668</v>
      </c>
      <c r="K91" s="54">
        <f>(Sheet4!K91/Sheet4!$I91)*1000</f>
        <v>6.3062431807489414</v>
      </c>
      <c r="L91" s="54">
        <f>(Sheet4!L91/Sheet4!$I91)*1000</f>
        <v>61.641024614368227</v>
      </c>
      <c r="M91" s="54">
        <f>(Sheet4!M91/Sheet4!$I91)*1000</f>
        <v>55.434880531726414</v>
      </c>
      <c r="N91" s="12"/>
      <c r="O91" s="54">
        <f>(Sheet4!O91/Sheet4!$N91)*1000</f>
        <v>6.3868158584338852</v>
      </c>
      <c r="P91" s="54">
        <f>(Sheet4!P91/Sheet4!$N91)*1000</f>
        <v>5.1413369468828147</v>
      </c>
      <c r="Q91" s="54">
        <f>(Sheet4!Q91/Sheet4!$N91)*1000</f>
        <v>57.830076821139265</v>
      </c>
      <c r="R91" s="54">
        <f>(Sheet4!R91/Sheet4!$N91)*1000</f>
        <v>52.409752598069005</v>
      </c>
      <c r="S91" s="12"/>
      <c r="T91" s="54">
        <f>(Sheet4!T91/Sheet4!$S91)*1000</f>
        <v>6.9173080718373798</v>
      </c>
      <c r="U91" s="54">
        <f>(Sheet4!U91/Sheet4!$S91)*1000</f>
        <v>4.2924807578448787</v>
      </c>
      <c r="V91" s="54">
        <f>(Sheet4!V91/Sheet4!$S91)*1000</f>
        <v>61.643970791395304</v>
      </c>
      <c r="W91" s="54">
        <f>(Sheet4!W91/Sheet4!$S91)*1000</f>
        <v>53.759621077560688</v>
      </c>
      <c r="X91" s="12"/>
      <c r="Y91" s="54">
        <f>(Sheet4!Y91/Sheet4!$X91)*1000</f>
        <v>6.7805565339908425</v>
      </c>
      <c r="Z91" s="54">
        <f>(Sheet4!Z91/Sheet4!$X91)*1000</f>
        <v>3.6006418535478066</v>
      </c>
      <c r="AA91" s="54">
        <f>(Sheet4!AA91/Sheet4!$X91)*1000</f>
        <v>60.22269187115964</v>
      </c>
      <c r="AB91" s="54">
        <f>(Sheet4!AB91/Sheet4!$X91)*1000</f>
        <v>52.669171460999571</v>
      </c>
      <c r="AC91" s="12"/>
      <c r="AD91" s="54">
        <f>(Sheet4!AD91/Sheet4!$AC91)*1000</f>
        <v>7.8055978952069358</v>
      </c>
      <c r="AE91" s="54">
        <f>(Sheet4!AE91/Sheet4!$AC91)*1000</f>
        <v>3.2814578216168457</v>
      </c>
      <c r="AF91" s="54">
        <f>(Sheet4!AF91/Sheet4!$AC91)*1000</f>
        <v>57.406094968107723</v>
      </c>
      <c r="AG91" s="54">
        <f>(Sheet4!AG91/Sheet4!$AC91)*1000</f>
        <v>52.163529217595602</v>
      </c>
      <c r="AH91" s="12"/>
      <c r="AI91" s="54">
        <f>(Sheet4!AI91/Sheet4!$AH91)*1000</f>
        <v>6.5180966770297619</v>
      </c>
      <c r="AJ91" s="54">
        <f>(Sheet4!AJ91/Sheet4!$AH91)*1000</f>
        <v>3.7094071728118854</v>
      </c>
      <c r="AK91" s="54">
        <f>(Sheet4!AK91/Sheet4!$AH91)*1000</f>
        <v>60.319028387134267</v>
      </c>
      <c r="AL91" s="54">
        <f>(Sheet4!AL91/Sheet4!$AH91)*1000</f>
        <v>57.93648487665979</v>
      </c>
      <c r="AM91" s="12"/>
      <c r="AN91" s="54">
        <f>(Sheet4!AN91/Sheet4!$AM91)*1000</f>
        <v>7.1830166731291198</v>
      </c>
      <c r="AO91" s="54">
        <f>(Sheet4!AO91/Sheet4!$AM91)*1000</f>
        <v>4.5851105079488175</v>
      </c>
      <c r="AP91" s="54">
        <f>(Sheet4!AP91/Sheet4!$AM91)*1000</f>
        <v>58.88910430399379</v>
      </c>
      <c r="AQ91" s="54">
        <f>(Sheet4!AQ91/Sheet4!$AM91)*1000</f>
        <v>58.249321442419543</v>
      </c>
      <c r="AR91" s="12"/>
      <c r="AS91" s="54">
        <f>(Sheet4!AS91/Sheet4!$AR91)*1000</f>
        <v>7.0846787797002264</v>
      </c>
      <c r="AT91" s="54">
        <f>(Sheet4!AT91/Sheet4!$AR91)*1000</f>
        <v>3.8363294616608026</v>
      </c>
      <c r="AU91" s="54">
        <f>(Sheet4!AU91/Sheet4!$AR91)*1000</f>
        <v>62.480119523832471</v>
      </c>
      <c r="AV91" s="54">
        <f>(Sheet4!AV91/Sheet4!$AR91)*1000</f>
        <v>56.513566918887655</v>
      </c>
      <c r="AW91" s="12"/>
      <c r="AX91" s="54">
        <f>(Sheet4!AX91/Sheet4!$AW91)*1000</f>
        <v>6.6780225310673229</v>
      </c>
      <c r="AY91" s="54">
        <f>(Sheet4!AY91/Sheet4!$AW91)*1000</f>
        <v>3.6583949518020984</v>
      </c>
      <c r="AZ91" s="54">
        <f>(Sheet4!AZ91/Sheet4!$AW91)*1000</f>
        <v>51.788548643103248</v>
      </c>
      <c r="BA91" s="54">
        <f>(Sheet4!BA91/Sheet4!$AW91)*1000</f>
        <v>55.050133560450625</v>
      </c>
      <c r="BC91" s="54" t="e">
        <f>(Sheet4!BC90/Sheet4!$BB90)*1000</f>
        <v>#DIV/0!</v>
      </c>
      <c r="BD91" s="54" t="e">
        <f>(Sheet4!BD90/Sheet4!$BB90)*1000</f>
        <v>#REF!</v>
      </c>
      <c r="BE91" s="54" t="e">
        <f>(Sheet4!BE90/Sheet4!$BB90)*1000</f>
        <v>#REF!</v>
      </c>
      <c r="BF91" s="54" t="e">
        <f>(Sheet4!BF90/Sheet4!$BB90)*1000</f>
        <v>#REF!</v>
      </c>
      <c r="BH91" s="54" t="e">
        <f>(Sheet4!BH89/Sheet4!$BG89)*1000</f>
        <v>#REF!</v>
      </c>
      <c r="BI91" s="54" t="e">
        <f>(Sheet4!BI89/Sheet4!$BG89)*1000</f>
        <v>#REF!</v>
      </c>
      <c r="BJ91" s="54" t="e">
        <f>(Sheet4!BJ89/Sheet4!$BG89)*1000</f>
        <v>#REF!</v>
      </c>
      <c r="BK91" s="54" t="e">
        <f>(Sheet4!BK89/Sheet4!$BG89)*1000</f>
        <v>#REF!</v>
      </c>
      <c r="BM91" s="54" t="e">
        <f>(Sheet4!BM89/Sheet4!$BL89)*1000</f>
        <v>#REF!</v>
      </c>
      <c r="BN91" s="54" t="e">
        <f>(Sheet4!BN89/Sheet4!$BL89)*1000</f>
        <v>#REF!</v>
      </c>
      <c r="BO91" s="54" t="e">
        <f>(Sheet4!BO89/Sheet4!$BL89)*1000</f>
        <v>#REF!</v>
      </c>
      <c r="BP91" s="54" t="e">
        <f>(Sheet4!BP89/Sheet4!$BL89)*1000</f>
        <v>#REF!</v>
      </c>
      <c r="BR91" s="54" t="e">
        <f>(Sheet4!BR89/Sheet4!$BQ89)*1000</f>
        <v>#REF!</v>
      </c>
      <c r="BS91" s="54" t="e">
        <f>(Sheet4!BS89/Sheet4!$BQ89)*1000</f>
        <v>#REF!</v>
      </c>
      <c r="BT91" s="54" t="e">
        <f>(Sheet4!BT89/Sheet4!$BQ89)*1000</f>
        <v>#REF!</v>
      </c>
      <c r="BU91" s="54" t="e">
        <f>(Sheet4!BU89/Sheet4!$BQ89)*1000</f>
        <v>#REF!</v>
      </c>
    </row>
    <row r="92" spans="1:73" x14ac:dyDescent="0.3">
      <c r="A92" t="s">
        <v>308</v>
      </c>
      <c r="B92" t="str">
        <f>VLOOKUP(A92,classifications!A$3:C$336,3,FALSE)</f>
        <v>Predominantly Urban</v>
      </c>
      <c r="D92" s="12"/>
      <c r="E92" s="54">
        <f>(Sheet4!E92/Sheet4!$D92)*1000</f>
        <v>3.1624447764040298</v>
      </c>
      <c r="F92" s="54">
        <f>(Sheet4!F92/Sheet4!$D92)*1000</f>
        <v>2.5347233258112705</v>
      </c>
      <c r="G92" s="54">
        <f>(Sheet4!G92/Sheet4!$D92)*1000</f>
        <v>49.280106792105009</v>
      </c>
      <c r="H92" s="54">
        <f>(Sheet4!H92/Sheet4!$D92)*1000</f>
        <v>43.73390967167785</v>
      </c>
      <c r="I92" s="12"/>
      <c r="J92" s="54">
        <f>(Sheet4!J92/Sheet4!$I92)*1000</f>
        <v>2.1615822150695414</v>
      </c>
      <c r="K92" s="54">
        <f>(Sheet4!K92/Sheet4!$I92)*1000</f>
        <v>2.0432474222737635</v>
      </c>
      <c r="L92" s="54">
        <f>(Sheet4!L92/Sheet4!$I92)*1000</f>
        <v>52.879874407339912</v>
      </c>
      <c r="M92" s="54">
        <f>(Sheet4!M92/Sheet4!$I92)*1000</f>
        <v>50.394843758628575</v>
      </c>
      <c r="N92" s="12"/>
      <c r="O92" s="54">
        <f>(Sheet4!O92/Sheet4!$N92)*1000</f>
        <v>2.0663906261007052</v>
      </c>
      <c r="P92" s="54">
        <f>(Sheet4!P92/Sheet4!$N92)*1000</f>
        <v>1.8550552211585878</v>
      </c>
      <c r="Q92" s="54">
        <f>(Sheet4!Q92/Sheet4!$N92)*1000</f>
        <v>48.231435750123282</v>
      </c>
      <c r="R92" s="54">
        <f>(Sheet4!R92/Sheet4!$N92)*1000</f>
        <v>44.826587559389161</v>
      </c>
      <c r="S92" s="12"/>
      <c r="T92" s="54">
        <f>(Sheet4!T92/Sheet4!$S92)*1000</f>
        <v>2.6228592269549229</v>
      </c>
      <c r="U92" s="54">
        <f>(Sheet4!U92/Sheet4!$S92)*1000</f>
        <v>1.6218271551289314</v>
      </c>
      <c r="V92" s="54">
        <f>(Sheet4!V92/Sheet4!$S92)*1000</f>
        <v>49.694646418400367</v>
      </c>
      <c r="W92" s="54">
        <f>(Sheet4!W92/Sheet4!$S92)*1000</f>
        <v>46.846748973748134</v>
      </c>
      <c r="X92" s="12"/>
      <c r="Y92" s="54">
        <f>(Sheet4!Y92/Sheet4!$X92)*1000</f>
        <v>2.4422959132248385</v>
      </c>
      <c r="Z92" s="54">
        <f>(Sheet4!Z92/Sheet4!$X92)*1000</f>
        <v>1.7677570419532165</v>
      </c>
      <c r="AA92" s="54">
        <f>(Sheet4!AA92/Sheet4!$X92)*1000</f>
        <v>46.062476255456396</v>
      </c>
      <c r="AB92" s="54">
        <f>(Sheet4!AB92/Sheet4!$X92)*1000</f>
        <v>49.55922373756561</v>
      </c>
      <c r="AC92" s="12"/>
      <c r="AD92" s="54">
        <f>(Sheet4!AD92/Sheet4!$AC92)*1000</f>
        <v>2.7017430102048694</v>
      </c>
      <c r="AE92" s="54">
        <f>(Sheet4!AE92/Sheet4!$AC92)*1000</f>
        <v>1.9143779043737359</v>
      </c>
      <c r="AF92" s="54">
        <f>(Sheet4!AF92/Sheet4!$AC92)*1000</f>
        <v>48.855232890247478</v>
      </c>
      <c r="AG92" s="54">
        <f>(Sheet4!AG92/Sheet4!$AC92)*1000</f>
        <v>48.693128309635185</v>
      </c>
      <c r="AH92" s="12"/>
      <c r="AI92" s="54">
        <f>(Sheet4!AI92/Sheet4!$AH92)*1000</f>
        <v>2.35252647550154</v>
      </c>
      <c r="AJ92" s="54">
        <f>(Sheet4!AJ92/Sheet4!$AH92)*1000</f>
        <v>2.1532897055893581</v>
      </c>
      <c r="AK92" s="54">
        <f>(Sheet4!AK92/Sheet4!$AH92)*1000</f>
        <v>57.709696700332572</v>
      </c>
      <c r="AL92" s="54">
        <f>(Sheet4!AL92/Sheet4!$AH92)*1000</f>
        <v>53.671320633266411</v>
      </c>
      <c r="AM92" s="12"/>
      <c r="AN92" s="54">
        <f>(Sheet4!AN92/Sheet4!$AM92)*1000</f>
        <v>2.3592957009232358</v>
      </c>
      <c r="AO92" s="54">
        <f>(Sheet4!AO92/Sheet4!$AM92)*1000</f>
        <v>2.0027461898512358</v>
      </c>
      <c r="AP92" s="54">
        <f>(Sheet4!AP92/Sheet4!$AM92)*1000</f>
        <v>59.566526828454165</v>
      </c>
      <c r="AQ92" s="54">
        <f>(Sheet4!AQ92/Sheet4!$AM92)*1000</f>
        <v>51.692092945629994</v>
      </c>
      <c r="AR92" s="12"/>
      <c r="AS92" s="54">
        <f>(Sheet4!AS92/Sheet4!$AR92)*1000</f>
        <v>2.036171996646305</v>
      </c>
      <c r="AT92" s="54">
        <f>(Sheet4!AT92/Sheet4!$AR92)*1000</f>
        <v>1.3923823212360762</v>
      </c>
      <c r="AU92" s="54">
        <f>(Sheet4!AU92/Sheet4!$AR92)*1000</f>
        <v>63.263564498742362</v>
      </c>
      <c r="AV92" s="54">
        <f>(Sheet4!AV92/Sheet4!$AR92)*1000</f>
        <v>53.397113426757691</v>
      </c>
      <c r="AW92" s="12"/>
      <c r="AX92" s="54">
        <f>(Sheet4!AX92/Sheet4!$AW92)*1000</f>
        <v>1.9332939787485244</v>
      </c>
      <c r="AY92" s="54">
        <f>(Sheet4!AY92/Sheet4!$AW92)*1000</f>
        <v>1.8521251475796932</v>
      </c>
      <c r="AZ92" s="54">
        <f>(Sheet4!AZ92/Sheet4!$AW92)*1000</f>
        <v>54.729929161747343</v>
      </c>
      <c r="BA92" s="54">
        <f>(Sheet4!BA92/Sheet4!$AW92)*1000</f>
        <v>42.362750885478164</v>
      </c>
      <c r="BC92" s="54" t="e">
        <f>(Sheet4!BC91/Sheet4!$BB91)*1000</f>
        <v>#DIV/0!</v>
      </c>
      <c r="BD92" s="54" t="e">
        <f>(Sheet4!BD91/Sheet4!$BB91)*1000</f>
        <v>#REF!</v>
      </c>
      <c r="BE92" s="54" t="e">
        <f>(Sheet4!BE91/Sheet4!$BB91)*1000</f>
        <v>#REF!</v>
      </c>
      <c r="BF92" s="54" t="e">
        <f>(Sheet4!BF91/Sheet4!$BB91)*1000</f>
        <v>#REF!</v>
      </c>
      <c r="BH92" s="54" t="e">
        <f>(Sheet4!BH90/Sheet4!$BG90)*1000</f>
        <v>#REF!</v>
      </c>
      <c r="BI92" s="54" t="e">
        <f>(Sheet4!BI90/Sheet4!$BG90)*1000</f>
        <v>#REF!</v>
      </c>
      <c r="BJ92" s="54" t="e">
        <f>(Sheet4!BJ90/Sheet4!$BG90)*1000</f>
        <v>#REF!</v>
      </c>
      <c r="BK92" s="54" t="e">
        <f>(Sheet4!BK90/Sheet4!$BG90)*1000</f>
        <v>#REF!</v>
      </c>
      <c r="BM92" s="54" t="e">
        <f>(Sheet4!BM90/Sheet4!$BL90)*1000</f>
        <v>#REF!</v>
      </c>
      <c r="BN92" s="54" t="e">
        <f>(Sheet4!BN90/Sheet4!$BL90)*1000</f>
        <v>#REF!</v>
      </c>
      <c r="BO92" s="54" t="e">
        <f>(Sheet4!BO90/Sheet4!$BL90)*1000</f>
        <v>#REF!</v>
      </c>
      <c r="BP92" s="54" t="e">
        <f>(Sheet4!BP90/Sheet4!$BL90)*1000</f>
        <v>#REF!</v>
      </c>
      <c r="BR92" s="54" t="e">
        <f>(Sheet4!BR90/Sheet4!$BQ90)*1000</f>
        <v>#REF!</v>
      </c>
      <c r="BS92" s="54" t="e">
        <f>(Sheet4!BS90/Sheet4!$BQ90)*1000</f>
        <v>#REF!</v>
      </c>
      <c r="BT92" s="54" t="e">
        <f>(Sheet4!BT90/Sheet4!$BQ90)*1000</f>
        <v>#REF!</v>
      </c>
      <c r="BU92" s="54" t="e">
        <f>(Sheet4!BU90/Sheet4!$BQ90)*1000</f>
        <v>#REF!</v>
      </c>
    </row>
    <row r="93" spans="1:73" x14ac:dyDescent="0.3">
      <c r="A93" t="s">
        <v>310</v>
      </c>
      <c r="B93" t="str">
        <f>VLOOKUP(A93,classifications!A$3:C$336,3,FALSE)</f>
        <v>Predominantly Rural</v>
      </c>
      <c r="D93" s="12"/>
      <c r="E93" s="54">
        <f>(Sheet4!E93/Sheet4!$D93)*1000</f>
        <v>3.0094091653651289</v>
      </c>
      <c r="F93" s="54">
        <f>(Sheet4!F93/Sheet4!$D93)*1000</f>
        <v>2.8189402308483484</v>
      </c>
      <c r="G93" s="54">
        <f>(Sheet4!G93/Sheet4!$D93)*1000</f>
        <v>36.817645042093638</v>
      </c>
      <c r="H93" s="54">
        <f>(Sheet4!H93/Sheet4!$D93)*1000</f>
        <v>38.303302731324521</v>
      </c>
      <c r="I93" s="12"/>
      <c r="J93" s="54">
        <f>(Sheet4!J93/Sheet4!$I93)*1000</f>
        <v>3.0368022472336631</v>
      </c>
      <c r="K93" s="54">
        <f>(Sheet4!K93/Sheet4!$I93)*1000</f>
        <v>2.1827016151991954</v>
      </c>
      <c r="L93" s="54">
        <f>(Sheet4!L93/Sheet4!$I93)*1000</f>
        <v>43.464232163531797</v>
      </c>
      <c r="M93" s="54">
        <f>(Sheet4!M93/Sheet4!$I93)*1000</f>
        <v>39.155768975269041</v>
      </c>
      <c r="N93" s="12"/>
      <c r="O93" s="54">
        <f>(Sheet4!O93/Sheet4!$N93)*1000</f>
        <v>2.7156883225402133</v>
      </c>
      <c r="P93" s="54">
        <f>(Sheet4!P93/Sheet4!$N93)*1000</f>
        <v>2.7726608048312666</v>
      </c>
      <c r="Q93" s="54">
        <f>(Sheet4!Q93/Sheet4!$N93)*1000</f>
        <v>41.76082951934216</v>
      </c>
      <c r="R93" s="54">
        <f>(Sheet4!R93/Sheet4!$N93)*1000</f>
        <v>40.982205594697767</v>
      </c>
      <c r="S93" s="12"/>
      <c r="T93" s="54">
        <f>(Sheet4!T93/Sheet4!$S93)*1000</f>
        <v>3.1149689452791125</v>
      </c>
      <c r="U93" s="54">
        <f>(Sheet4!U93/Sheet4!$S93)*1000</f>
        <v>3.5138369199794868</v>
      </c>
      <c r="V93" s="54">
        <f>(Sheet4!V93/Sheet4!$S93)*1000</f>
        <v>44.578244601037056</v>
      </c>
      <c r="W93" s="54">
        <f>(Sheet4!W93/Sheet4!$S93)*1000</f>
        <v>43.191703546126234</v>
      </c>
      <c r="X93" s="12"/>
      <c r="Y93" s="54">
        <f>(Sheet4!Y93/Sheet4!$X93)*1000</f>
        <v>3.6898965307364575</v>
      </c>
      <c r="Z93" s="54">
        <f>(Sheet4!Z93/Sheet4!$X93)*1000</f>
        <v>3.005173463177115</v>
      </c>
      <c r="AA93" s="54">
        <f>(Sheet4!AA93/Sheet4!$X93)*1000</f>
        <v>41.615946439440044</v>
      </c>
      <c r="AB93" s="54">
        <f>(Sheet4!AB93/Sheet4!$X93)*1000</f>
        <v>40.931223371880712</v>
      </c>
      <c r="AC93" s="12"/>
      <c r="AD93" s="54">
        <f>(Sheet4!AD93/Sheet4!$AC93)*1000</f>
        <v>3.6852703164773373</v>
      </c>
      <c r="AE93" s="54">
        <f>(Sheet4!AE93/Sheet4!$AC93)*1000</f>
        <v>2.8304395729645533</v>
      </c>
      <c r="AF93" s="54">
        <f>(Sheet4!AF93/Sheet4!$AC93)*1000</f>
        <v>43.026480756810145</v>
      </c>
      <c r="AG93" s="54">
        <f>(Sheet4!AG93/Sheet4!$AC93)*1000</f>
        <v>40.329014855058702</v>
      </c>
      <c r="AH93" s="12"/>
      <c r="AI93" s="54">
        <f>(Sheet4!AI93/Sheet4!$AH93)*1000</f>
        <v>3.5051819852592887</v>
      </c>
      <c r="AJ93" s="54">
        <f>(Sheet4!AJ93/Sheet4!$AH93)*1000</f>
        <v>3.2778188294586861</v>
      </c>
      <c r="AK93" s="54">
        <f>(Sheet4!AK93/Sheet4!$AH93)*1000</f>
        <v>46.628393868773564</v>
      </c>
      <c r="AL93" s="54">
        <f>(Sheet4!AL93/Sheet4!$AH93)*1000</f>
        <v>41.323253566759504</v>
      </c>
      <c r="AM93" s="12"/>
      <c r="AN93" s="54">
        <f>(Sheet4!AN93/Sheet4!$AM93)*1000</f>
        <v>3.5551521340367995</v>
      </c>
      <c r="AO93" s="54">
        <f>(Sheet4!AO93/Sheet4!$AM93)*1000</f>
        <v>3.6497040524952253</v>
      </c>
      <c r="AP93" s="54">
        <f>(Sheet4!AP93/Sheet4!$AM93)*1000</f>
        <v>46.008963521869859</v>
      </c>
      <c r="AQ93" s="54">
        <f>(Sheet4!AQ93/Sheet4!$AM93)*1000</f>
        <v>40.770787239273083</v>
      </c>
      <c r="AR93" s="12"/>
      <c r="AS93" s="54">
        <f>(Sheet4!AS93/Sheet4!$AR93)*1000</f>
        <v>3.3425346928811521</v>
      </c>
      <c r="AT93" s="54">
        <f>(Sheet4!AT93/Sheet4!$AR93)*1000</f>
        <v>1.7463804856064447</v>
      </c>
      <c r="AU93" s="54">
        <f>(Sheet4!AU93/Sheet4!$AR93)*1000</f>
        <v>48.335305053236439</v>
      </c>
      <c r="AV93" s="54">
        <f>(Sheet4!AV93/Sheet4!$AR93)*1000</f>
        <v>40.579873434360508</v>
      </c>
      <c r="AW93" s="12"/>
      <c r="AX93" s="54">
        <f>(Sheet4!AX93/Sheet4!$AW93)*1000</f>
        <v>2.5672508092421031</v>
      </c>
      <c r="AY93" s="54">
        <f>(Sheet4!AY93/Sheet4!$AW93)*1000</f>
        <v>1.9161364735647581</v>
      </c>
      <c r="AZ93" s="54">
        <f>(Sheet4!AZ93/Sheet4!$AW93)*1000</f>
        <v>44.499014026863122</v>
      </c>
      <c r="BA93" s="54">
        <f>(Sheet4!BA93/Sheet4!$AW93)*1000</f>
        <v>32.816162518138185</v>
      </c>
      <c r="BC93" s="54" t="e">
        <f>(Sheet4!BC92/Sheet4!$BB92)*1000</f>
        <v>#DIV/0!</v>
      </c>
      <c r="BD93" s="54" t="e">
        <f>(Sheet4!BD92/Sheet4!$BB92)*1000</f>
        <v>#REF!</v>
      </c>
      <c r="BE93" s="54" t="e">
        <f>(Sheet4!BE92/Sheet4!$BB92)*1000</f>
        <v>#REF!</v>
      </c>
      <c r="BF93" s="54" t="e">
        <f>(Sheet4!BF92/Sheet4!$BB92)*1000</f>
        <v>#REF!</v>
      </c>
      <c r="BH93" s="54" t="e">
        <f>(Sheet4!BH91/Sheet4!$BG91)*1000</f>
        <v>#REF!</v>
      </c>
      <c r="BI93" s="54" t="e">
        <f>(Sheet4!BI91/Sheet4!$BG91)*1000</f>
        <v>#REF!</v>
      </c>
      <c r="BJ93" s="54" t="e">
        <f>(Sheet4!BJ91/Sheet4!$BG91)*1000</f>
        <v>#REF!</v>
      </c>
      <c r="BK93" s="54" t="e">
        <f>(Sheet4!BK91/Sheet4!$BG91)*1000</f>
        <v>#REF!</v>
      </c>
      <c r="BM93" s="54" t="e">
        <f>(Sheet4!BM91/Sheet4!$BL91)*1000</f>
        <v>#REF!</v>
      </c>
      <c r="BN93" s="54" t="e">
        <f>(Sheet4!BN91/Sheet4!$BL91)*1000</f>
        <v>#REF!</v>
      </c>
      <c r="BO93" s="54" t="e">
        <f>(Sheet4!BO91/Sheet4!$BL91)*1000</f>
        <v>#REF!</v>
      </c>
      <c r="BP93" s="54" t="e">
        <f>(Sheet4!BP91/Sheet4!$BL91)*1000</f>
        <v>#REF!</v>
      </c>
      <c r="BR93" s="54" t="e">
        <f>(Sheet4!BR91/Sheet4!$BQ91)*1000</f>
        <v>#REF!</v>
      </c>
      <c r="BS93" s="54" t="e">
        <f>(Sheet4!BS91/Sheet4!$BQ91)*1000</f>
        <v>#REF!</v>
      </c>
      <c r="BT93" s="54" t="e">
        <f>(Sheet4!BT91/Sheet4!$BQ91)*1000</f>
        <v>#REF!</v>
      </c>
      <c r="BU93" s="54" t="e">
        <f>(Sheet4!BU91/Sheet4!$BQ91)*1000</f>
        <v>#REF!</v>
      </c>
    </row>
    <row r="94" spans="1:73" x14ac:dyDescent="0.3">
      <c r="A94" t="s">
        <v>314</v>
      </c>
      <c r="B94" t="str">
        <f>VLOOKUP(A94,classifications!A$3:C$336,3,FALSE)</f>
        <v>Predominantly Urban</v>
      </c>
      <c r="D94" s="12"/>
      <c r="E94" s="54">
        <f>(Sheet4!E94/Sheet4!$D94)*1000</f>
        <v>7.3728581428614905</v>
      </c>
      <c r="F94" s="54">
        <f>(Sheet4!F94/Sheet4!$D94)*1000</f>
        <v>12.638098426514899</v>
      </c>
      <c r="G94" s="54">
        <f>(Sheet4!G94/Sheet4!$D94)*1000</f>
        <v>61.68396384332106</v>
      </c>
      <c r="H94" s="54">
        <f>(Sheet4!H94/Sheet4!$D94)*1000</f>
        <v>58.427427945338891</v>
      </c>
      <c r="I94" s="12"/>
      <c r="J94" s="54">
        <f>(Sheet4!J94/Sheet4!$I94)*1000</f>
        <v>6.5968649760939293</v>
      </c>
      <c r="K94" s="54">
        <f>(Sheet4!K94/Sheet4!$I94)*1000</f>
        <v>9.3959934636567208</v>
      </c>
      <c r="L94" s="54">
        <f>(Sheet4!L94/Sheet4!$I94)*1000</f>
        <v>63.92604248623131</v>
      </c>
      <c r="M94" s="54">
        <f>(Sheet4!M94/Sheet4!$I94)*1000</f>
        <v>61.421957271681897</v>
      </c>
      <c r="N94" s="12"/>
      <c r="O94" s="54">
        <f>(Sheet4!O94/Sheet4!$N94)*1000</f>
        <v>6.1198960291837396</v>
      </c>
      <c r="P94" s="54">
        <f>(Sheet4!P94/Sheet4!$N94)*1000</f>
        <v>6.9963070884426104</v>
      </c>
      <c r="Q94" s="54">
        <f>(Sheet4!Q94/Sheet4!$N94)*1000</f>
        <v>60.202698147551665</v>
      </c>
      <c r="R94" s="54">
        <f>(Sheet4!R94/Sheet4!$N94)*1000</f>
        <v>54.861834171042474</v>
      </c>
      <c r="S94" s="12"/>
      <c r="T94" s="54">
        <f>(Sheet4!T94/Sheet4!$S94)*1000</f>
        <v>7.3572493380700568</v>
      </c>
      <c r="U94" s="54">
        <f>(Sheet4!U94/Sheet4!$S94)*1000</f>
        <v>5.072942083911208</v>
      </c>
      <c r="V94" s="54">
        <f>(Sheet4!V94/Sheet4!$S94)*1000</f>
        <v>63.456275540854243</v>
      </c>
      <c r="W94" s="54">
        <f>(Sheet4!W94/Sheet4!$S94)*1000</f>
        <v>62.076791289966103</v>
      </c>
      <c r="X94" s="12"/>
      <c r="Y94" s="54">
        <f>(Sheet4!Y94/Sheet4!$X94)*1000</f>
        <v>7.8952421749213428</v>
      </c>
      <c r="Z94" s="54">
        <f>(Sheet4!Z94/Sheet4!$X94)*1000</f>
        <v>5.1182439917871756</v>
      </c>
      <c r="AA94" s="54">
        <f>(Sheet4!AA94/Sheet4!$X94)*1000</f>
        <v>57.799967503212748</v>
      </c>
      <c r="AB94" s="54">
        <f>(Sheet4!AB94/Sheet4!$X94)*1000</f>
        <v>61.03487496122542</v>
      </c>
      <c r="AC94" s="12"/>
      <c r="AD94" s="54">
        <f>(Sheet4!AD94/Sheet4!$AC94)*1000</f>
        <v>7.9362163353786235</v>
      </c>
      <c r="AE94" s="54">
        <f>(Sheet4!AE94/Sheet4!$AC94)*1000</f>
        <v>4.0562883491935189</v>
      </c>
      <c r="AF94" s="54">
        <f>(Sheet4!AF94/Sheet4!$AC94)*1000</f>
        <v>56.288349193518755</v>
      </c>
      <c r="AG94" s="54">
        <f>(Sheet4!AG94/Sheet4!$AC94)*1000</f>
        <v>60.219715618914648</v>
      </c>
      <c r="AH94" s="12"/>
      <c r="AI94" s="54">
        <f>(Sheet4!AI94/Sheet4!$AH94)*1000</f>
        <v>7.0832019592459252</v>
      </c>
      <c r="AJ94" s="54">
        <f>(Sheet4!AJ94/Sheet4!$AH94)*1000</f>
        <v>5.4260553310993629</v>
      </c>
      <c r="AK94" s="54">
        <f>(Sheet4!AK94/Sheet4!$AH94)*1000</f>
        <v>61.439077863893999</v>
      </c>
      <c r="AL94" s="54">
        <f>(Sheet4!AL94/Sheet4!$AH94)*1000</f>
        <v>65.163991523621675</v>
      </c>
      <c r="AM94" s="12"/>
      <c r="AN94" s="54">
        <f>(Sheet4!AN94/Sheet4!$AM94)*1000</f>
        <v>7.2680163365684418</v>
      </c>
      <c r="AO94" s="54">
        <f>(Sheet4!AO94/Sheet4!$AM94)*1000</f>
        <v>5.5626308316133093</v>
      </c>
      <c r="AP94" s="54">
        <f>(Sheet4!AP94/Sheet4!$AM94)*1000</f>
        <v>62.228272803126778</v>
      </c>
      <c r="AQ94" s="54">
        <f>(Sheet4!AQ94/Sheet4!$AM94)*1000</f>
        <v>65.126696236441092</v>
      </c>
      <c r="AR94" s="12"/>
      <c r="AS94" s="54">
        <f>(Sheet4!AS94/Sheet4!$AR94)*1000</f>
        <v>6.886216601483973</v>
      </c>
      <c r="AT94" s="54">
        <f>(Sheet4!AT94/Sheet4!$AR94)*1000</f>
        <v>7.0982126539712711</v>
      </c>
      <c r="AU94" s="54">
        <f>(Sheet4!AU94/Sheet4!$AR94)*1000</f>
        <v>64.651485799919584</v>
      </c>
      <c r="AV94" s="54">
        <f>(Sheet4!AV94/Sheet4!$AR94)*1000</f>
        <v>66.193939836982352</v>
      </c>
      <c r="AW94" s="12"/>
      <c r="AX94" s="54">
        <f>(Sheet4!AX94/Sheet4!$AW94)*1000</f>
        <v>6.2238093502896916</v>
      </c>
      <c r="AY94" s="54">
        <f>(Sheet4!AY94/Sheet4!$AW94)*1000</f>
        <v>8.9931858761797177</v>
      </c>
      <c r="AZ94" s="54">
        <f>(Sheet4!AZ94/Sheet4!$AW94)*1000</f>
        <v>61.545749371424407</v>
      </c>
      <c r="BA94" s="54">
        <f>(Sheet4!BA94/Sheet4!$AW94)*1000</f>
        <v>58.207921874430632</v>
      </c>
      <c r="BC94" s="54" t="e">
        <f>(Sheet4!BC93/Sheet4!$BB93)*1000</f>
        <v>#DIV/0!</v>
      </c>
      <c r="BD94" s="54" t="e">
        <f>(Sheet4!BD93/Sheet4!$BB93)*1000</f>
        <v>#REF!</v>
      </c>
      <c r="BE94" s="54" t="e">
        <f>(Sheet4!BE93/Sheet4!$BB93)*1000</f>
        <v>#REF!</v>
      </c>
      <c r="BF94" s="54" t="e">
        <f>(Sheet4!BF93/Sheet4!$BB93)*1000</f>
        <v>#REF!</v>
      </c>
      <c r="BH94" s="54" t="e">
        <f>(Sheet4!BH92/Sheet4!$BG92)*1000</f>
        <v>#REF!</v>
      </c>
      <c r="BI94" s="54" t="e">
        <f>(Sheet4!BI92/Sheet4!$BG92)*1000</f>
        <v>#REF!</v>
      </c>
      <c r="BJ94" s="54" t="e">
        <f>(Sheet4!BJ92/Sheet4!$BG92)*1000</f>
        <v>#REF!</v>
      </c>
      <c r="BK94" s="54" t="e">
        <f>(Sheet4!BK92/Sheet4!$BG92)*1000</f>
        <v>#REF!</v>
      </c>
      <c r="BM94" s="54" t="e">
        <f>(Sheet4!BM92/Sheet4!$BL92)*1000</f>
        <v>#REF!</v>
      </c>
      <c r="BN94" s="54" t="e">
        <f>(Sheet4!BN92/Sheet4!$BL92)*1000</f>
        <v>#REF!</v>
      </c>
      <c r="BO94" s="54" t="e">
        <f>(Sheet4!BO92/Sheet4!$BL92)*1000</f>
        <v>#REF!</v>
      </c>
      <c r="BP94" s="54" t="e">
        <f>(Sheet4!BP92/Sheet4!$BL92)*1000</f>
        <v>#REF!</v>
      </c>
      <c r="BR94" s="54" t="e">
        <f>(Sheet4!BR92/Sheet4!$BQ92)*1000</f>
        <v>#REF!</v>
      </c>
      <c r="BS94" s="54" t="e">
        <f>(Sheet4!BS92/Sheet4!$BQ92)*1000</f>
        <v>#REF!</v>
      </c>
      <c r="BT94" s="54" t="e">
        <f>(Sheet4!BT92/Sheet4!$BQ92)*1000</f>
        <v>#REF!</v>
      </c>
      <c r="BU94" s="54" t="e">
        <f>(Sheet4!BU92/Sheet4!$BQ92)*1000</f>
        <v>#REF!</v>
      </c>
    </row>
    <row r="95" spans="1:73" x14ac:dyDescent="0.3">
      <c r="A95" t="s">
        <v>316</v>
      </c>
      <c r="B95" t="str">
        <f>VLOOKUP(A95,classifications!A$3:C$336,3,FALSE)</f>
        <v>Predominantly Urban</v>
      </c>
      <c r="D95" s="12"/>
      <c r="E95" s="54">
        <f>(Sheet4!E95/Sheet4!$D95)*1000</f>
        <v>12.219089939000112</v>
      </c>
      <c r="F95" s="54">
        <f>(Sheet4!F95/Sheet4!$D95)*1000</f>
        <v>3.7237007660821506</v>
      </c>
      <c r="G95" s="54">
        <f>(Sheet4!G95/Sheet4!$D95)*1000</f>
        <v>52.377084428305224</v>
      </c>
      <c r="H95" s="54">
        <f>(Sheet4!H95/Sheet4!$D95)*1000</f>
        <v>50.730246707120905</v>
      </c>
      <c r="I95" s="12"/>
      <c r="J95" s="54">
        <f>(Sheet4!J95/Sheet4!$I95)*1000</f>
        <v>10.256668883586492</v>
      </c>
      <c r="K95" s="54">
        <f>(Sheet4!K95/Sheet4!$I95)*1000</f>
        <v>4.4411943629297381</v>
      </c>
      <c r="L95" s="54">
        <f>(Sheet4!L95/Sheet4!$I95)*1000</f>
        <v>50.429147347418656</v>
      </c>
      <c r="M95" s="54">
        <f>(Sheet4!M95/Sheet4!$I95)*1000</f>
        <v>55.535417658239218</v>
      </c>
      <c r="N95" s="12"/>
      <c r="O95" s="54">
        <f>(Sheet4!O95/Sheet4!$N95)*1000</f>
        <v>9.4812326539022287</v>
      </c>
      <c r="P95" s="54">
        <f>(Sheet4!P95/Sheet4!$N95)*1000</f>
        <v>4.0303824024325907</v>
      </c>
      <c r="Q95" s="54">
        <f>(Sheet4!Q95/Sheet4!$N95)*1000</f>
        <v>50.646703109731916</v>
      </c>
      <c r="R95" s="54">
        <f>(Sheet4!R95/Sheet4!$N95)*1000</f>
        <v>55.87901984596509</v>
      </c>
      <c r="S95" s="12"/>
      <c r="T95" s="54">
        <f>(Sheet4!T95/Sheet4!$S95)*1000</f>
        <v>13.227129950155515</v>
      </c>
      <c r="U95" s="54">
        <f>(Sheet4!U95/Sheet4!$S95)*1000</f>
        <v>3.8747383703904639</v>
      </c>
      <c r="V95" s="54">
        <f>(Sheet4!V95/Sheet4!$S95)*1000</f>
        <v>52.880777043793479</v>
      </c>
      <c r="W95" s="54">
        <f>(Sheet4!W95/Sheet4!$S95)*1000</f>
        <v>58.712921034866476</v>
      </c>
      <c r="X95" s="12"/>
      <c r="Y95" s="54">
        <f>(Sheet4!Y95/Sheet4!$X95)*1000</f>
        <v>14.640838600952735</v>
      </c>
      <c r="Z95" s="54">
        <f>(Sheet4!Z95/Sheet4!$X95)*1000</f>
        <v>3.5742749545230548</v>
      </c>
      <c r="AA95" s="54">
        <f>(Sheet4!AA95/Sheet4!$X95)*1000</f>
        <v>53.151750025856458</v>
      </c>
      <c r="AB95" s="54">
        <f>(Sheet4!AB95/Sheet4!$X95)*1000</f>
        <v>59.469851371000615</v>
      </c>
      <c r="AC95" s="12"/>
      <c r="AD95" s="54">
        <f>(Sheet4!AD95/Sheet4!$AC95)*1000</f>
        <v>15.482029464632506</v>
      </c>
      <c r="AE95" s="54">
        <f>(Sheet4!AE95/Sheet4!$AC95)*1000</f>
        <v>3.9653506038352799</v>
      </c>
      <c r="AF95" s="54">
        <f>(Sheet4!AF95/Sheet4!$AC95)*1000</f>
        <v>50.646288919600032</v>
      </c>
      <c r="AG95" s="54">
        <f>(Sheet4!AG95/Sheet4!$AC95)*1000</f>
        <v>60.922478449508773</v>
      </c>
      <c r="AH95" s="12"/>
      <c r="AI95" s="54">
        <f>(Sheet4!AI95/Sheet4!$AH95)*1000</f>
        <v>13.597631535444313</v>
      </c>
      <c r="AJ95" s="54">
        <f>(Sheet4!AJ95/Sheet4!$AH95)*1000</f>
        <v>4.4213342149952659</v>
      </c>
      <c r="AK95" s="54">
        <f>(Sheet4!AK95/Sheet4!$AH95)*1000</f>
        <v>54.751206023354023</v>
      </c>
      <c r="AL95" s="54">
        <f>(Sheet4!AL95/Sheet4!$AH95)*1000</f>
        <v>70.735336108564638</v>
      </c>
      <c r="AM95" s="12"/>
      <c r="AN95" s="54">
        <f>(Sheet4!AN95/Sheet4!$AM95)*1000</f>
        <v>12.975148935660393</v>
      </c>
      <c r="AO95" s="54">
        <f>(Sheet4!AO95/Sheet4!$AM95)*1000</f>
        <v>3.7799256594652393</v>
      </c>
      <c r="AP95" s="54">
        <f>(Sheet4!AP95/Sheet4!$AM95)*1000</f>
        <v>54.662157912235038</v>
      </c>
      <c r="AQ95" s="54">
        <f>(Sheet4!AQ95/Sheet4!$AM95)*1000</f>
        <v>68.553833988780028</v>
      </c>
      <c r="AR95" s="12"/>
      <c r="AS95" s="54">
        <f>(Sheet4!AS95/Sheet4!$AR95)*1000</f>
        <v>12.306991737418889</v>
      </c>
      <c r="AT95" s="54">
        <f>(Sheet4!AT95/Sheet4!$AR95)*1000</f>
        <v>4.8113507133141997</v>
      </c>
      <c r="AU95" s="54">
        <f>(Sheet4!AU95/Sheet4!$AR95)*1000</f>
        <v>55.087868565642282</v>
      </c>
      <c r="AV95" s="54">
        <f>(Sheet4!AV95/Sheet4!$AR95)*1000</f>
        <v>70.285864934660296</v>
      </c>
      <c r="AW95" s="12"/>
      <c r="AX95" s="54">
        <f>(Sheet4!AX95/Sheet4!$AW95)*1000</f>
        <v>11.616160102162254</v>
      </c>
      <c r="AY95" s="54">
        <f>(Sheet4!AY95/Sheet4!$AW95)*1000</f>
        <v>5.272987256697653</v>
      </c>
      <c r="AZ95" s="54">
        <f>(Sheet4!AZ95/Sheet4!$AW95)*1000</f>
        <v>47.019218374816759</v>
      </c>
      <c r="BA95" s="54">
        <f>(Sheet4!BA95/Sheet4!$AW95)*1000</f>
        <v>59.747532128050558</v>
      </c>
      <c r="BC95" s="54" t="e">
        <f>(Sheet4!BC94/Sheet4!$BB94)*1000</f>
        <v>#DIV/0!</v>
      </c>
      <c r="BD95" s="54" t="e">
        <f>(Sheet4!BD94/Sheet4!$BB94)*1000</f>
        <v>#REF!</v>
      </c>
      <c r="BE95" s="54" t="e">
        <f>(Sheet4!BE94/Sheet4!$BB94)*1000</f>
        <v>#REF!</v>
      </c>
      <c r="BF95" s="54" t="e">
        <f>(Sheet4!BF94/Sheet4!$BB94)*1000</f>
        <v>#REF!</v>
      </c>
      <c r="BH95" s="54" t="e">
        <f>(Sheet4!BH93/Sheet4!$BG93)*1000</f>
        <v>#REF!</v>
      </c>
      <c r="BI95" s="54" t="e">
        <f>(Sheet4!BI93/Sheet4!$BG93)*1000</f>
        <v>#REF!</v>
      </c>
      <c r="BJ95" s="54" t="e">
        <f>(Sheet4!BJ93/Sheet4!$BG93)*1000</f>
        <v>#REF!</v>
      </c>
      <c r="BK95" s="54" t="e">
        <f>(Sheet4!BK93/Sheet4!$BG93)*1000</f>
        <v>#REF!</v>
      </c>
      <c r="BM95" s="54" t="e">
        <f>(Sheet4!BM93/Sheet4!$BL93)*1000</f>
        <v>#REF!</v>
      </c>
      <c r="BN95" s="54" t="e">
        <f>(Sheet4!BN93/Sheet4!$BL93)*1000</f>
        <v>#REF!</v>
      </c>
      <c r="BO95" s="54" t="e">
        <f>(Sheet4!BO93/Sheet4!$BL93)*1000</f>
        <v>#REF!</v>
      </c>
      <c r="BP95" s="54" t="e">
        <f>(Sheet4!BP93/Sheet4!$BL93)*1000</f>
        <v>#REF!</v>
      </c>
      <c r="BR95" s="54" t="e">
        <f>(Sheet4!BR93/Sheet4!$BQ93)*1000</f>
        <v>#REF!</v>
      </c>
      <c r="BS95" s="54" t="e">
        <f>(Sheet4!BS93/Sheet4!$BQ93)*1000</f>
        <v>#REF!</v>
      </c>
      <c r="BT95" s="54" t="e">
        <f>(Sheet4!BT93/Sheet4!$BQ93)*1000</f>
        <v>#REF!</v>
      </c>
      <c r="BU95" s="54" t="e">
        <f>(Sheet4!BU93/Sheet4!$BQ93)*1000</f>
        <v>#REF!</v>
      </c>
    </row>
    <row r="96" spans="1:73" x14ac:dyDescent="0.3">
      <c r="A96" t="s">
        <v>318</v>
      </c>
      <c r="B96" t="str">
        <f>VLOOKUP(A96,classifications!A$3:C$336,3,FALSE)</f>
        <v>Urban with Significant Rural</v>
      </c>
      <c r="D96" s="12"/>
      <c r="E96" s="54">
        <f>(Sheet4!E96/Sheet4!$D96)*1000</f>
        <v>4.2200512491992317</v>
      </c>
      <c r="F96" s="54">
        <f>(Sheet4!F96/Sheet4!$D96)*1000</f>
        <v>2.9388212684176809</v>
      </c>
      <c r="G96" s="54">
        <f>(Sheet4!G96/Sheet4!$D96)*1000</f>
        <v>53.227098014093535</v>
      </c>
      <c r="H96" s="54">
        <f>(Sheet4!H96/Sheet4!$D96)*1000</f>
        <v>50.04804612427931</v>
      </c>
      <c r="I96" s="12"/>
      <c r="J96" s="54">
        <f>(Sheet4!J96/Sheet4!$I96)*1000</f>
        <v>3.5715136074668443</v>
      </c>
      <c r="K96" s="54">
        <f>(Sheet4!K96/Sheet4!$I96)*1000</f>
        <v>3.2461090343420875</v>
      </c>
      <c r="L96" s="54">
        <f>(Sheet4!L96/Sheet4!$I96)*1000</f>
        <v>58.326785558386305</v>
      </c>
      <c r="M96" s="54">
        <f>(Sheet4!M96/Sheet4!$I96)*1000</f>
        <v>53.358413295554655</v>
      </c>
      <c r="N96" s="12"/>
      <c r="O96" s="54">
        <f>(Sheet4!O96/Sheet4!$N96)*1000</f>
        <v>3.1183803321547532</v>
      </c>
      <c r="P96" s="54">
        <f>(Sheet4!P96/Sheet4!$N96)*1000</f>
        <v>2.496279205285497</v>
      </c>
      <c r="Q96" s="54">
        <f>(Sheet4!Q96/Sheet4!$N96)*1000</f>
        <v>56.831694083739535</v>
      </c>
      <c r="R96" s="54">
        <f>(Sheet4!R96/Sheet4!$N96)*1000</f>
        <v>53.21720778965107</v>
      </c>
      <c r="S96" s="12"/>
      <c r="T96" s="54">
        <f>(Sheet4!T96/Sheet4!$S96)*1000</f>
        <v>4.5931911779589107</v>
      </c>
      <c r="U96" s="54">
        <f>(Sheet4!U96/Sheet4!$S96)*1000</f>
        <v>2.4133716358767154</v>
      </c>
      <c r="V96" s="54">
        <f>(Sheet4!V96/Sheet4!$S96)*1000</f>
        <v>63.432748674591863</v>
      </c>
      <c r="W96" s="54">
        <f>(Sheet4!W96/Sheet4!$S96)*1000</f>
        <v>56.262699395100078</v>
      </c>
      <c r="X96" s="12"/>
      <c r="Y96" s="54">
        <f>(Sheet4!Y96/Sheet4!$X96)*1000</f>
        <v>4.9894023546884911</v>
      </c>
      <c r="Z96" s="54">
        <f>(Sheet4!Z96/Sheet4!$X96)*1000</f>
        <v>2.150471092408373</v>
      </c>
      <c r="AA96" s="54">
        <f>(Sheet4!AA96/Sheet4!$X96)*1000</f>
        <v>59.919241301421792</v>
      </c>
      <c r="AB96" s="54">
        <f>(Sheet4!AB96/Sheet4!$X96)*1000</f>
        <v>57.8615962993332</v>
      </c>
      <c r="AC96" s="12"/>
      <c r="AD96" s="54">
        <f>(Sheet4!AD96/Sheet4!$AC96)*1000</f>
        <v>5.7264687545700141</v>
      </c>
      <c r="AE96" s="54">
        <f>(Sheet4!AE96/Sheet4!$AC96)*1000</f>
        <v>2.7862657112289586</v>
      </c>
      <c r="AF96" s="54">
        <f>(Sheet4!AF96/Sheet4!$AC96)*1000</f>
        <v>56.017795155592161</v>
      </c>
      <c r="AG96" s="54">
        <f>(Sheet4!AG96/Sheet4!$AC96)*1000</f>
        <v>56.81057241596946</v>
      </c>
      <c r="AH96" s="12"/>
      <c r="AI96" s="54">
        <f>(Sheet4!AI96/Sheet4!$AH96)*1000</f>
        <v>4.8171180002450686</v>
      </c>
      <c r="AJ96" s="54">
        <f>(Sheet4!AJ96/Sheet4!$AH96)*1000</f>
        <v>2.5961891925009191</v>
      </c>
      <c r="AK96" s="54">
        <f>(Sheet4!AK96/Sheet4!$AH96)*1000</f>
        <v>62.155373116039698</v>
      </c>
      <c r="AL96" s="54">
        <f>(Sheet4!AL96/Sheet4!$AH96)*1000</f>
        <v>61.841379732875872</v>
      </c>
      <c r="AM96" s="12"/>
      <c r="AN96" s="54">
        <f>(Sheet4!AN96/Sheet4!$AM96)*1000</f>
        <v>5.3303034231376349</v>
      </c>
      <c r="AO96" s="54">
        <f>(Sheet4!AO96/Sheet4!$AM96)*1000</f>
        <v>2.8138511632872492</v>
      </c>
      <c r="AP96" s="54">
        <f>(Sheet4!AP96/Sheet4!$AM96)*1000</f>
        <v>62.690163721909151</v>
      </c>
      <c r="AQ96" s="54">
        <f>(Sheet4!AQ96/Sheet4!$AM96)*1000</f>
        <v>63.29258714169152</v>
      </c>
      <c r="AR96" s="12"/>
      <c r="AS96" s="54">
        <f>(Sheet4!AS96/Sheet4!$AR96)*1000</f>
        <v>4.8447478528958383</v>
      </c>
      <c r="AT96" s="54">
        <f>(Sheet4!AT96/Sheet4!$AR96)*1000</f>
        <v>2.5590596025484285</v>
      </c>
      <c r="AU96" s="54">
        <f>(Sheet4!AU96/Sheet4!$AR96)*1000</f>
        <v>63.680337765492936</v>
      </c>
      <c r="AV96" s="54">
        <f>(Sheet4!AV96/Sheet4!$AR96)*1000</f>
        <v>65.009226283136783</v>
      </c>
      <c r="AW96" s="12"/>
      <c r="AX96" s="54">
        <f>(Sheet4!AX96/Sheet4!$AW96)*1000</f>
        <v>4.6983166256856439</v>
      </c>
      <c r="AY96" s="54">
        <f>(Sheet4!AY96/Sheet4!$AW96)*1000</f>
        <v>2.7236618119916773</v>
      </c>
      <c r="AZ96" s="54">
        <f>(Sheet4!AZ96/Sheet4!$AW96)*1000</f>
        <v>55.706449782485336</v>
      </c>
      <c r="BA96" s="54">
        <f>(Sheet4!BA96/Sheet4!$AW96)*1000</f>
        <v>54.586722148666539</v>
      </c>
      <c r="BC96" s="54" t="e">
        <f>(Sheet4!BC95/Sheet4!$BB95)*1000</f>
        <v>#DIV/0!</v>
      </c>
      <c r="BD96" s="54" t="e">
        <f>(Sheet4!BD95/Sheet4!$BB95)*1000</f>
        <v>#REF!</v>
      </c>
      <c r="BE96" s="54" t="e">
        <f>(Sheet4!BE95/Sheet4!$BB95)*1000</f>
        <v>#REF!</v>
      </c>
      <c r="BF96" s="54" t="e">
        <f>(Sheet4!BF95/Sheet4!$BB95)*1000</f>
        <v>#REF!</v>
      </c>
      <c r="BH96" s="54" t="e">
        <f>(Sheet4!BH94/Sheet4!$BG94)*1000</f>
        <v>#REF!</v>
      </c>
      <c r="BI96" s="54" t="e">
        <f>(Sheet4!BI94/Sheet4!$BG94)*1000</f>
        <v>#REF!</v>
      </c>
      <c r="BJ96" s="54" t="e">
        <f>(Sheet4!BJ94/Sheet4!$BG94)*1000</f>
        <v>#REF!</v>
      </c>
      <c r="BK96" s="54" t="e">
        <f>(Sheet4!BK94/Sheet4!$BG94)*1000</f>
        <v>#REF!</v>
      </c>
      <c r="BM96" s="54" t="e">
        <f>(Sheet4!BM94/Sheet4!$BL94)*1000</f>
        <v>#REF!</v>
      </c>
      <c r="BN96" s="54" t="e">
        <f>(Sheet4!BN94/Sheet4!$BL94)*1000</f>
        <v>#REF!</v>
      </c>
      <c r="BO96" s="54" t="e">
        <f>(Sheet4!BO94/Sheet4!$BL94)*1000</f>
        <v>#REF!</v>
      </c>
      <c r="BP96" s="54" t="e">
        <f>(Sheet4!BP94/Sheet4!$BL94)*1000</f>
        <v>#REF!</v>
      </c>
      <c r="BR96" s="54" t="e">
        <f>(Sheet4!BR94/Sheet4!$BQ94)*1000</f>
        <v>#REF!</v>
      </c>
      <c r="BS96" s="54" t="e">
        <f>(Sheet4!BS94/Sheet4!$BQ94)*1000</f>
        <v>#REF!</v>
      </c>
      <c r="BT96" s="54" t="e">
        <f>(Sheet4!BT94/Sheet4!$BQ94)*1000</f>
        <v>#REF!</v>
      </c>
      <c r="BU96" s="54" t="e">
        <f>(Sheet4!BU94/Sheet4!$BQ94)*1000</f>
        <v>#REF!</v>
      </c>
    </row>
    <row r="97" spans="1:73" x14ac:dyDescent="0.3">
      <c r="A97" t="s">
        <v>320</v>
      </c>
      <c r="B97" t="str">
        <f>VLOOKUP(A97,classifications!A$3:C$336,3,FALSE)</f>
        <v>Predominantly Urban</v>
      </c>
      <c r="D97" s="12"/>
      <c r="E97" s="54">
        <f>(Sheet4!E97/Sheet4!$D97)*1000</f>
        <v>6.1842507746937798</v>
      </c>
      <c r="F97" s="54">
        <f>(Sheet4!F97/Sheet4!$D97)*1000</f>
        <v>3.7371493928794668</v>
      </c>
      <c r="G97" s="54">
        <f>(Sheet4!G97/Sheet4!$D97)*1000</f>
        <v>63.425143966698144</v>
      </c>
      <c r="H97" s="54">
        <f>(Sheet4!H97/Sheet4!$D97)*1000</f>
        <v>58.969823516112307</v>
      </c>
      <c r="I97" s="12"/>
      <c r="J97" s="54">
        <f>(Sheet4!J97/Sheet4!$I97)*1000</f>
        <v>4.8787563127150939</v>
      </c>
      <c r="K97" s="54">
        <f>(Sheet4!K97/Sheet4!$I97)*1000</f>
        <v>6.4742414852516514</v>
      </c>
      <c r="L97" s="54">
        <f>(Sheet4!L97/Sheet4!$I97)*1000</f>
        <v>68.02568599269506</v>
      </c>
      <c r="M97" s="54">
        <f>(Sheet4!M97/Sheet4!$I97)*1000</f>
        <v>63.146929679979955</v>
      </c>
      <c r="N97" s="12"/>
      <c r="O97" s="54">
        <f>(Sheet4!O97/Sheet4!$N97)*1000</f>
        <v>4.8760824903128501</v>
      </c>
      <c r="P97" s="54">
        <f>(Sheet4!P97/Sheet4!$N97)*1000</f>
        <v>4.0829064052219595</v>
      </c>
      <c r="Q97" s="54">
        <f>(Sheet4!Q97/Sheet4!$N97)*1000</f>
        <v>67.432970119366502</v>
      </c>
      <c r="R97" s="54">
        <f>(Sheet4!R97/Sheet4!$N97)*1000</f>
        <v>58.890073596338389</v>
      </c>
      <c r="S97" s="12"/>
      <c r="T97" s="54">
        <f>(Sheet4!T97/Sheet4!$S97)*1000</f>
        <v>6.1163255885520851</v>
      </c>
      <c r="U97" s="54">
        <f>(Sheet4!U97/Sheet4!$S97)*1000</f>
        <v>3.936503051751552</v>
      </c>
      <c r="V97" s="54">
        <f>(Sheet4!V97/Sheet4!$S97)*1000</f>
        <v>72.011078627481155</v>
      </c>
      <c r="W97" s="54">
        <f>(Sheet4!W97/Sheet4!$S97)*1000</f>
        <v>64.702261886444063</v>
      </c>
      <c r="X97" s="12"/>
      <c r="Y97" s="54">
        <f>(Sheet4!Y97/Sheet4!$X97)*1000</f>
        <v>6.6404109152551012</v>
      </c>
      <c r="Z97" s="54">
        <f>(Sheet4!Z97/Sheet4!$X97)*1000</f>
        <v>4.7668208873424334</v>
      </c>
      <c r="AA97" s="54">
        <f>(Sheet4!AA97/Sheet4!$X97)*1000</f>
        <v>65.51192342497356</v>
      </c>
      <c r="AB97" s="54">
        <f>(Sheet4!AB97/Sheet4!$X97)*1000</f>
        <v>65.524668935367515</v>
      </c>
      <c r="AC97" s="12"/>
      <c r="AD97" s="54">
        <f>(Sheet4!AD97/Sheet4!$AC97)*1000</f>
        <v>6.8228711755845008</v>
      </c>
      <c r="AE97" s="54">
        <f>(Sheet4!AE97/Sheet4!$AC97)*1000</f>
        <v>4.0380257977949086</v>
      </c>
      <c r="AF97" s="54">
        <f>(Sheet4!AF97/Sheet4!$AC97)*1000</f>
        <v>64.507145660071657</v>
      </c>
      <c r="AG97" s="54">
        <f>(Sheet4!AG97/Sheet4!$AC97)*1000</f>
        <v>64.481828883909927</v>
      </c>
      <c r="AH97" s="12"/>
      <c r="AI97" s="54">
        <f>(Sheet4!AI97/Sheet4!$AH97)*1000</f>
        <v>5.8778366540383384</v>
      </c>
      <c r="AJ97" s="54">
        <f>(Sheet4!AJ97/Sheet4!$AH97)*1000</f>
        <v>4.3800581490478407</v>
      </c>
      <c r="AK97" s="54">
        <f>(Sheet4!AK97/Sheet4!$AH97)*1000</f>
        <v>73.026141898780381</v>
      </c>
      <c r="AL97" s="54">
        <f>(Sheet4!AL97/Sheet4!$AH97)*1000</f>
        <v>73.391146744534367</v>
      </c>
      <c r="AM97" s="12"/>
      <c r="AN97" s="54">
        <f>(Sheet4!AN97/Sheet4!$AM97)*1000</f>
        <v>6.8937043339005104</v>
      </c>
      <c r="AO97" s="54">
        <f>(Sheet4!AO97/Sheet4!$AM97)*1000</f>
        <v>4.016114503052747</v>
      </c>
      <c r="AP97" s="54">
        <f>(Sheet4!AP97/Sheet4!$AM97)*1000</f>
        <v>70.788709838854956</v>
      </c>
      <c r="AQ97" s="54">
        <f>(Sheet4!AQ97/Sheet4!$AM97)*1000</f>
        <v>72.30257231508358</v>
      </c>
      <c r="AR97" s="12"/>
      <c r="AS97" s="54">
        <f>(Sheet4!AS97/Sheet4!$AR97)*1000</f>
        <v>6.4866607960112619</v>
      </c>
      <c r="AT97" s="54">
        <f>(Sheet4!AT97/Sheet4!$AR97)*1000</f>
        <v>4.0185049673186404</v>
      </c>
      <c r="AU97" s="54">
        <f>(Sheet4!AU97/Sheet4!$AR97)*1000</f>
        <v>74.131494412541699</v>
      </c>
      <c r="AV97" s="54">
        <f>(Sheet4!AV97/Sheet4!$AR97)*1000</f>
        <v>71.390477135450908</v>
      </c>
      <c r="AW97" s="12"/>
      <c r="AX97" s="54">
        <f>(Sheet4!AX97/Sheet4!$AW97)*1000</f>
        <v>6.4318605483747513</v>
      </c>
      <c r="AY97" s="54">
        <f>(Sheet4!AY97/Sheet4!$AW97)*1000</f>
        <v>5.0245052652370905</v>
      </c>
      <c r="AZ97" s="54">
        <f>(Sheet4!AZ97/Sheet4!$AW97)*1000</f>
        <v>63.577892176832961</v>
      </c>
      <c r="BA97" s="54">
        <f>(Sheet4!BA97/Sheet4!$AW97)*1000</f>
        <v>62.824833648136483</v>
      </c>
      <c r="BC97" s="54" t="e">
        <f>(Sheet4!BC96/Sheet4!$BB96)*1000</f>
        <v>#DIV/0!</v>
      </c>
      <c r="BD97" s="54" t="e">
        <f>(Sheet4!BD96/Sheet4!$BB96)*1000</f>
        <v>#REF!</v>
      </c>
      <c r="BE97" s="54" t="e">
        <f>(Sheet4!BE96/Sheet4!$BB96)*1000</f>
        <v>#REF!</v>
      </c>
      <c r="BF97" s="54" t="e">
        <f>(Sheet4!BF96/Sheet4!$BB96)*1000</f>
        <v>#REF!</v>
      </c>
      <c r="BH97" s="54" t="e">
        <f>(Sheet4!BH95/Sheet4!$BG95)*1000</f>
        <v>#REF!</v>
      </c>
      <c r="BI97" s="54" t="e">
        <f>(Sheet4!BI95/Sheet4!$BG95)*1000</f>
        <v>#REF!</v>
      </c>
      <c r="BJ97" s="54" t="e">
        <f>(Sheet4!BJ95/Sheet4!$BG95)*1000</f>
        <v>#REF!</v>
      </c>
      <c r="BK97" s="54" t="e">
        <f>(Sheet4!BK95/Sheet4!$BG95)*1000</f>
        <v>#REF!</v>
      </c>
      <c r="BM97" s="54" t="e">
        <f>(Sheet4!BM95/Sheet4!$BL95)*1000</f>
        <v>#REF!</v>
      </c>
      <c r="BN97" s="54" t="e">
        <f>(Sheet4!BN95/Sheet4!$BL95)*1000</f>
        <v>#REF!</v>
      </c>
      <c r="BO97" s="54" t="e">
        <f>(Sheet4!BO95/Sheet4!$BL95)*1000</f>
        <v>#REF!</v>
      </c>
      <c r="BP97" s="54" t="e">
        <f>(Sheet4!BP95/Sheet4!$BL95)*1000</f>
        <v>#REF!</v>
      </c>
      <c r="BR97" s="54" t="e">
        <f>(Sheet4!BR95/Sheet4!$BQ95)*1000</f>
        <v>#REF!</v>
      </c>
      <c r="BS97" s="54" t="e">
        <f>(Sheet4!BS95/Sheet4!$BQ95)*1000</f>
        <v>#REF!</v>
      </c>
      <c r="BT97" s="54" t="e">
        <f>(Sheet4!BT95/Sheet4!$BQ95)*1000</f>
        <v>#REF!</v>
      </c>
      <c r="BU97" s="54" t="e">
        <f>(Sheet4!BU95/Sheet4!$BQ95)*1000</f>
        <v>#REF!</v>
      </c>
    </row>
    <row r="98" spans="1:73" x14ac:dyDescent="0.3">
      <c r="A98" t="s">
        <v>322</v>
      </c>
      <c r="B98" t="str">
        <f>VLOOKUP(A98,classifications!A$3:C$336,3,FALSE)</f>
        <v>Predominantly Urban</v>
      </c>
      <c r="D98" s="12"/>
      <c r="E98" s="54">
        <f>(Sheet4!E98/Sheet4!$D98)*1000</f>
        <v>1.9777459041951375</v>
      </c>
      <c r="F98" s="54">
        <f>(Sheet4!F98/Sheet4!$D98)*1000</f>
        <v>1.8975670161872267</v>
      </c>
      <c r="G98" s="54">
        <f>(Sheet4!G98/Sheet4!$D98)*1000</f>
        <v>38.806581795828919</v>
      </c>
      <c r="H98" s="54">
        <f>(Sheet4!H98/Sheet4!$D98)*1000</f>
        <v>38.004792915749803</v>
      </c>
      <c r="I98" s="12"/>
      <c r="J98" s="54">
        <f>(Sheet4!J98/Sheet4!$I98)*1000</f>
        <v>1.3825742468958551</v>
      </c>
      <c r="K98" s="54">
        <f>(Sheet4!K98/Sheet4!$I98)*1000</f>
        <v>1.6218659434739837</v>
      </c>
      <c r="L98" s="54">
        <f>(Sheet4!L98/Sheet4!$I98)*1000</f>
        <v>43.311797080641298</v>
      </c>
      <c r="M98" s="54">
        <f>(Sheet4!M98/Sheet4!$I98)*1000</f>
        <v>41.441776785160364</v>
      </c>
      <c r="N98" s="12"/>
      <c r="O98" s="54">
        <f>(Sheet4!O98/Sheet4!$N98)*1000</f>
        <v>1.2450770888154989</v>
      </c>
      <c r="P98" s="54">
        <f>(Sheet4!P98/Sheet4!$N98)*1000</f>
        <v>1.3775320982639563</v>
      </c>
      <c r="Q98" s="54">
        <f>(Sheet4!Q98/Sheet4!$N98)*1000</f>
        <v>43.312788089645551</v>
      </c>
      <c r="R98" s="54">
        <f>(Sheet4!R98/Sheet4!$N98)*1000</f>
        <v>41.308302279992226</v>
      </c>
      <c r="S98" s="12"/>
      <c r="T98" s="54">
        <f>(Sheet4!T98/Sheet4!$S98)*1000</f>
        <v>1.7958039507686918</v>
      </c>
      <c r="U98" s="54">
        <f>(Sheet4!U98/Sheet4!$S98)*1000</f>
        <v>1.0074022162848757</v>
      </c>
      <c r="V98" s="54">
        <f>(Sheet4!V98/Sheet4!$S98)*1000</f>
        <v>48.074985764968687</v>
      </c>
      <c r="W98" s="54">
        <f>(Sheet4!W98/Sheet4!$S98)*1000</f>
        <v>43.011694625728175</v>
      </c>
      <c r="X98" s="12"/>
      <c r="Y98" s="54">
        <f>(Sheet4!Y98/Sheet4!$X98)*1000</f>
        <v>1.7875204910885565</v>
      </c>
      <c r="Z98" s="54">
        <f>(Sheet4!Z98/Sheet4!$X98)*1000</f>
        <v>0.92427888807505842</v>
      </c>
      <c r="AA98" s="54">
        <f>(Sheet4!AA98/Sheet4!$X98)*1000</f>
        <v>44.3479474032995</v>
      </c>
      <c r="AB98" s="54">
        <f>(Sheet4!AB98/Sheet4!$X98)*1000</f>
        <v>41.906456000837082</v>
      </c>
      <c r="AC98" s="12"/>
      <c r="AD98" s="54">
        <f>(Sheet4!AD98/Sheet4!$AC98)*1000</f>
        <v>1.6331920216832301</v>
      </c>
      <c r="AE98" s="54">
        <f>(Sheet4!AE98/Sheet4!$AC98)*1000</f>
        <v>1.3638890819375911</v>
      </c>
      <c r="AF98" s="54">
        <f>(Sheet4!AF98/Sheet4!$AC98)*1000</f>
        <v>42.628049204253244</v>
      </c>
      <c r="AG98" s="54">
        <f>(Sheet4!AG98/Sheet4!$AC98)*1000</f>
        <v>40.247758704565989</v>
      </c>
      <c r="AH98" s="12"/>
      <c r="AI98" s="54">
        <f>(Sheet4!AI98/Sheet4!$AH98)*1000</f>
        <v>1.474235565499419</v>
      </c>
      <c r="AJ98" s="54">
        <f>(Sheet4!AJ98/Sheet4!$AH98)*1000</f>
        <v>1.1533725306554277</v>
      </c>
      <c r="AK98" s="54">
        <f>(Sheet4!AK98/Sheet4!$AH98)*1000</f>
        <v>47.817264165669393</v>
      </c>
      <c r="AL98" s="54">
        <f>(Sheet4!AL98/Sheet4!$AH98)*1000</f>
        <v>46.57717189586694</v>
      </c>
      <c r="AM98" s="12"/>
      <c r="AN98" s="54">
        <f>(Sheet4!AN98/Sheet4!$AM98)*1000</f>
        <v>1.5239414667936619</v>
      </c>
      <c r="AO98" s="54">
        <f>(Sheet4!AO98/Sheet4!$AM98)*1000</f>
        <v>2.3724997835310417</v>
      </c>
      <c r="AP98" s="54">
        <f>(Sheet4!AP98/Sheet4!$AM98)*1000</f>
        <v>48.662221837388515</v>
      </c>
      <c r="AQ98" s="54">
        <f>(Sheet4!AQ98/Sheet4!$AM98)*1000</f>
        <v>46.540826045545067</v>
      </c>
      <c r="AR98" s="12"/>
      <c r="AS98" s="54">
        <f>(Sheet4!AS98/Sheet4!$AR98)*1000</f>
        <v>1.3868303126435586</v>
      </c>
      <c r="AT98" s="54">
        <f>(Sheet4!AT98/Sheet4!$AR98)*1000</f>
        <v>1.404165691551603</v>
      </c>
      <c r="AU98" s="54">
        <f>(Sheet4!AU98/Sheet4!$AR98)*1000</f>
        <v>50.003900460254307</v>
      </c>
      <c r="AV98" s="54">
        <f>(Sheet4!AV98/Sheet4!$AR98)*1000</f>
        <v>50.333272659507159</v>
      </c>
      <c r="AW98" s="12"/>
      <c r="AX98" s="54">
        <f>(Sheet4!AX98/Sheet4!$AW98)*1000</f>
        <v>1.3959698956057296</v>
      </c>
      <c r="AY98" s="54">
        <f>(Sheet4!AY98/Sheet4!$AW98)*1000</f>
        <v>0.94509763118648771</v>
      </c>
      <c r="AZ98" s="54">
        <f>(Sheet4!AZ98/Sheet4!$AW98)*1000</f>
        <v>45.182603267089789</v>
      </c>
      <c r="BA98" s="54">
        <f>(Sheet4!BA98/Sheet4!$AW98)*1000</f>
        <v>44.038081365102492</v>
      </c>
      <c r="BC98" s="54" t="e">
        <f>(Sheet4!BC97/Sheet4!$BB97)*1000</f>
        <v>#DIV/0!</v>
      </c>
      <c r="BD98" s="54" t="e">
        <f>(Sheet4!BD97/Sheet4!$BB97)*1000</f>
        <v>#REF!</v>
      </c>
      <c r="BE98" s="54" t="e">
        <f>(Sheet4!BE97/Sheet4!$BB97)*1000</f>
        <v>#REF!</v>
      </c>
      <c r="BF98" s="54" t="e">
        <f>(Sheet4!BF97/Sheet4!$BB97)*1000</f>
        <v>#REF!</v>
      </c>
      <c r="BH98" s="54" t="e">
        <f>(Sheet4!BH96/Sheet4!$BG96)*1000</f>
        <v>#REF!</v>
      </c>
      <c r="BI98" s="54" t="e">
        <f>(Sheet4!BI96/Sheet4!$BG96)*1000</f>
        <v>#REF!</v>
      </c>
      <c r="BJ98" s="54" t="e">
        <f>(Sheet4!BJ96/Sheet4!$BG96)*1000</f>
        <v>#REF!</v>
      </c>
      <c r="BK98" s="54" t="e">
        <f>(Sheet4!BK96/Sheet4!$BG96)*1000</f>
        <v>#REF!</v>
      </c>
      <c r="BM98" s="54" t="e">
        <f>(Sheet4!BM96/Sheet4!$BL96)*1000</f>
        <v>#REF!</v>
      </c>
      <c r="BN98" s="54" t="e">
        <f>(Sheet4!BN96/Sheet4!$BL96)*1000</f>
        <v>#REF!</v>
      </c>
      <c r="BO98" s="54" t="e">
        <f>(Sheet4!BO96/Sheet4!$BL96)*1000</f>
        <v>#REF!</v>
      </c>
      <c r="BP98" s="54" t="e">
        <f>(Sheet4!BP96/Sheet4!$BL96)*1000</f>
        <v>#REF!</v>
      </c>
      <c r="BR98" s="54" t="e">
        <f>(Sheet4!BR96/Sheet4!$BQ96)*1000</f>
        <v>#REF!</v>
      </c>
      <c r="BS98" s="54" t="e">
        <f>(Sheet4!BS96/Sheet4!$BQ96)*1000</f>
        <v>#REF!</v>
      </c>
      <c r="BT98" s="54" t="e">
        <f>(Sheet4!BT96/Sheet4!$BQ96)*1000</f>
        <v>#REF!</v>
      </c>
      <c r="BU98" s="54" t="e">
        <f>(Sheet4!BU96/Sheet4!$BQ96)*1000</f>
        <v>#REF!</v>
      </c>
    </row>
    <row r="99" spans="1:73" x14ac:dyDescent="0.3">
      <c r="A99" t="s">
        <v>324</v>
      </c>
      <c r="B99" t="str">
        <f>VLOOKUP(A99,classifications!A$3:C$336,3,FALSE)</f>
        <v>Predominantly Urban</v>
      </c>
      <c r="D99" s="12"/>
      <c r="E99" s="54">
        <f>(Sheet4!E99/Sheet4!$D99)*1000</f>
        <v>22.77406182995481</v>
      </c>
      <c r="F99" s="54">
        <f>(Sheet4!F99/Sheet4!$D99)*1000</f>
        <v>12.249814202608851</v>
      </c>
      <c r="G99" s="54">
        <f>(Sheet4!G99/Sheet4!$D99)*1000</f>
        <v>79.452944141188937</v>
      </c>
      <c r="H99" s="54">
        <f>(Sheet4!H99/Sheet4!$D99)*1000</f>
        <v>81.076001810990661</v>
      </c>
      <c r="I99" s="12"/>
      <c r="J99" s="54">
        <f>(Sheet4!J99/Sheet4!$I99)*1000</f>
        <v>17.111895161290324</v>
      </c>
      <c r="K99" s="54">
        <f>(Sheet4!K99/Sheet4!$I99)*1000</f>
        <v>8.4173387096774199</v>
      </c>
      <c r="L99" s="54">
        <f>(Sheet4!L99/Sheet4!$I99)*1000</f>
        <v>81.149193548387089</v>
      </c>
      <c r="M99" s="54">
        <f>(Sheet4!M99/Sheet4!$I99)*1000</f>
        <v>77.856182795698913</v>
      </c>
      <c r="N99" s="12"/>
      <c r="O99" s="54">
        <f>(Sheet4!O99/Sheet4!$N99)*1000</f>
        <v>19.276212509295213</v>
      </c>
      <c r="P99" s="54">
        <f>(Sheet4!P99/Sheet4!$N99)*1000</f>
        <v>8.2293646203420643</v>
      </c>
      <c r="Q99" s="54">
        <f>(Sheet4!Q99/Sheet4!$N99)*1000</f>
        <v>80.095844005618432</v>
      </c>
      <c r="R99" s="54">
        <f>(Sheet4!R99/Sheet4!$N99)*1000</f>
        <v>78.096339750475082</v>
      </c>
      <c r="S99" s="12"/>
      <c r="T99" s="54">
        <f>(Sheet4!T99/Sheet4!$S99)*1000</f>
        <v>19.403664504381471</v>
      </c>
      <c r="U99" s="54">
        <f>(Sheet4!U99/Sheet4!$S99)*1000</f>
        <v>9.8034433985270457</v>
      </c>
      <c r="V99" s="54">
        <f>(Sheet4!V99/Sheet4!$S99)*1000</f>
        <v>88.710595197450786</v>
      </c>
      <c r="W99" s="54">
        <f>(Sheet4!W99/Sheet4!$S99)*1000</f>
        <v>85.613487457120087</v>
      </c>
      <c r="X99" s="12"/>
      <c r="Y99" s="54">
        <f>(Sheet4!Y99/Sheet4!$X99)*1000</f>
        <v>20.194304537750938</v>
      </c>
      <c r="Z99" s="54">
        <f>(Sheet4!Z99/Sheet4!$X99)*1000</f>
        <v>8.2352660348984319</v>
      </c>
      <c r="AA99" s="54">
        <f>(Sheet4!AA99/Sheet4!$X99)*1000</f>
        <v>87.890578378249344</v>
      </c>
      <c r="AB99" s="54">
        <f>(Sheet4!AB99/Sheet4!$X99)*1000</f>
        <v>79.870145370348268</v>
      </c>
      <c r="AC99" s="12"/>
      <c r="AD99" s="54">
        <f>(Sheet4!AD99/Sheet4!$AC99)*1000</f>
        <v>19.659352895970894</v>
      </c>
      <c r="AE99" s="54">
        <f>(Sheet4!AE99/Sheet4!$AC99)*1000</f>
        <v>12.742899264440645</v>
      </c>
      <c r="AF99" s="54">
        <f>(Sheet4!AF99/Sheet4!$AC99)*1000</f>
        <v>85.812644092783998</v>
      </c>
      <c r="AG99" s="54">
        <f>(Sheet4!AG99/Sheet4!$AC99)*1000</f>
        <v>80.927212559401511</v>
      </c>
      <c r="AH99" s="12"/>
      <c r="AI99" s="54">
        <f>(Sheet4!AI99/Sheet4!$AH99)*1000</f>
        <v>16.778367308945363</v>
      </c>
      <c r="AJ99" s="54">
        <f>(Sheet4!AJ99/Sheet4!$AH99)*1000</f>
        <v>11.914735176393931</v>
      </c>
      <c r="AK99" s="54">
        <f>(Sheet4!AK99/Sheet4!$AH99)*1000</f>
        <v>102.20608768500419</v>
      </c>
      <c r="AL99" s="54">
        <f>(Sheet4!AL99/Sheet4!$AH99)*1000</f>
        <v>98.187967358590086</v>
      </c>
      <c r="AM99" s="12"/>
      <c r="AN99" s="54">
        <f>(Sheet4!AN99/Sheet4!$AM99)*1000</f>
        <v>18.5082957647131</v>
      </c>
      <c r="AO99" s="54">
        <f>(Sheet4!AO99/Sheet4!$AM99)*1000</f>
        <v>9.790842457141105</v>
      </c>
      <c r="AP99" s="54">
        <f>(Sheet4!AP99/Sheet4!$AM99)*1000</f>
        <v>101.41227343821879</v>
      </c>
      <c r="AQ99" s="54">
        <f>(Sheet4!AQ99/Sheet4!$AM99)*1000</f>
        <v>99.234826877664304</v>
      </c>
      <c r="AR99" s="12"/>
      <c r="AS99" s="54">
        <f>(Sheet4!AS99/Sheet4!$AR99)*1000</f>
        <v>20.128610022449678</v>
      </c>
      <c r="AT99" s="54">
        <f>(Sheet4!AT99/Sheet4!$AR99)*1000</f>
        <v>15.981127049960048</v>
      </c>
      <c r="AU99" s="54">
        <f>(Sheet4!AU99/Sheet4!$AR99)*1000</f>
        <v>108.17701000722955</v>
      </c>
      <c r="AV99" s="54">
        <f>(Sheet4!AV99/Sheet4!$AR99)*1000</f>
        <v>105.92443209923519</v>
      </c>
      <c r="AW99" s="12"/>
      <c r="AX99" s="54">
        <f>(Sheet4!AX99/Sheet4!$AW99)*1000</f>
        <v>23.145057862644656</v>
      </c>
      <c r="AY99" s="54">
        <f>(Sheet4!AY99/Sheet4!$AW99)*1000</f>
        <v>10.507526268815672</v>
      </c>
      <c r="AZ99" s="54">
        <f>(Sheet4!AZ99/Sheet4!$AW99)*1000</f>
        <v>96.705241763104411</v>
      </c>
      <c r="BA99" s="54">
        <f>(Sheet4!BA99/Sheet4!$AW99)*1000</f>
        <v>94.762736906842264</v>
      </c>
      <c r="BC99" s="54" t="e">
        <f>(Sheet4!BC98/Sheet4!$BB98)*1000</f>
        <v>#DIV/0!</v>
      </c>
      <c r="BD99" s="54" t="e">
        <f>(Sheet4!BD98/Sheet4!$BB98)*1000</f>
        <v>#REF!</v>
      </c>
      <c r="BE99" s="54" t="e">
        <f>(Sheet4!BE98/Sheet4!$BB98)*1000</f>
        <v>#REF!</v>
      </c>
      <c r="BF99" s="54" t="e">
        <f>(Sheet4!BF98/Sheet4!$BB98)*1000</f>
        <v>#REF!</v>
      </c>
      <c r="BH99" s="54" t="e">
        <f>(Sheet4!BH97/Sheet4!$BG97)*1000</f>
        <v>#REF!</v>
      </c>
      <c r="BI99" s="54" t="e">
        <f>(Sheet4!BI97/Sheet4!$BG97)*1000</f>
        <v>#REF!</v>
      </c>
      <c r="BJ99" s="54" t="e">
        <f>(Sheet4!BJ97/Sheet4!$BG97)*1000</f>
        <v>#REF!</v>
      </c>
      <c r="BK99" s="54" t="e">
        <f>(Sheet4!BK97/Sheet4!$BG97)*1000</f>
        <v>#REF!</v>
      </c>
      <c r="BM99" s="54" t="e">
        <f>(Sheet4!BM97/Sheet4!$BL97)*1000</f>
        <v>#REF!</v>
      </c>
      <c r="BN99" s="54" t="e">
        <f>(Sheet4!BN97/Sheet4!$BL97)*1000</f>
        <v>#REF!</v>
      </c>
      <c r="BO99" s="54" t="e">
        <f>(Sheet4!BO97/Sheet4!$BL97)*1000</f>
        <v>#REF!</v>
      </c>
      <c r="BP99" s="54" t="e">
        <f>(Sheet4!BP97/Sheet4!$BL97)*1000</f>
        <v>#REF!</v>
      </c>
      <c r="BR99" s="54" t="e">
        <f>(Sheet4!BR97/Sheet4!$BQ97)*1000</f>
        <v>#REF!</v>
      </c>
      <c r="BS99" s="54" t="e">
        <f>(Sheet4!BS97/Sheet4!$BQ97)*1000</f>
        <v>#REF!</v>
      </c>
      <c r="BT99" s="54" t="e">
        <f>(Sheet4!BT97/Sheet4!$BQ97)*1000</f>
        <v>#REF!</v>
      </c>
      <c r="BU99" s="54" t="e">
        <f>(Sheet4!BU97/Sheet4!$BQ97)*1000</f>
        <v>#REF!</v>
      </c>
    </row>
    <row r="100" spans="1:73" x14ac:dyDescent="0.3">
      <c r="A100" t="s">
        <v>328</v>
      </c>
      <c r="B100" t="str">
        <f>VLOOKUP(A100,classifications!A$3:C$336,3,FALSE)</f>
        <v>Predominantly Urban</v>
      </c>
      <c r="D100" s="12"/>
      <c r="E100" s="54">
        <f>(Sheet4!E100/Sheet4!$D100)*1000</f>
        <v>3.0733219572772512</v>
      </c>
      <c r="F100" s="54">
        <f>(Sheet4!F100/Sheet4!$D100)*1000</f>
        <v>1.8314854687262689</v>
      </c>
      <c r="G100" s="54">
        <f>(Sheet4!G100/Sheet4!$D100)*1000</f>
        <v>48.3512163743735</v>
      </c>
      <c r="H100" s="54">
        <f>(Sheet4!H100/Sheet4!$D100)*1000</f>
        <v>43.366002269255169</v>
      </c>
      <c r="I100" s="12"/>
      <c r="J100" s="54">
        <f>(Sheet4!J100/Sheet4!$I100)*1000</f>
        <v>2.4271844660194173</v>
      </c>
      <c r="K100" s="54">
        <f>(Sheet4!K100/Sheet4!$I100)*1000</f>
        <v>1.6653674438381405</v>
      </c>
      <c r="L100" s="54">
        <f>(Sheet4!L100/Sheet4!$I100)*1000</f>
        <v>55.276025795478702</v>
      </c>
      <c r="M100" s="54">
        <f>(Sheet4!M100/Sheet4!$I100)*1000</f>
        <v>48.543689320388346</v>
      </c>
      <c r="N100" s="12"/>
      <c r="O100" s="54">
        <f>(Sheet4!O100/Sheet4!$N100)*1000</f>
        <v>2.2832453698418411</v>
      </c>
      <c r="P100" s="54">
        <f>(Sheet4!P100/Sheet4!$N100)*1000</f>
        <v>1.2206581015692921</v>
      </c>
      <c r="Q100" s="54">
        <f>(Sheet4!Q100/Sheet4!$N100)*1000</f>
        <v>51.812106469487937</v>
      </c>
      <c r="R100" s="54">
        <f>(Sheet4!R100/Sheet4!$N100)*1000</f>
        <v>43.741712258393122</v>
      </c>
      <c r="S100" s="12"/>
      <c r="T100" s="54">
        <f>(Sheet4!T100/Sheet4!$S100)*1000</f>
        <v>2.7210172418304075</v>
      </c>
      <c r="U100" s="54">
        <f>(Sheet4!U100/Sheet4!$S100)*1000</f>
        <v>1.4041146664573576</v>
      </c>
      <c r="V100" s="54">
        <f>(Sheet4!V100/Sheet4!$S100)*1000</f>
        <v>53.80113898990956</v>
      </c>
      <c r="W100" s="54">
        <f>(Sheet4!W100/Sheet4!$S100)*1000</f>
        <v>48.847492216320873</v>
      </c>
      <c r="X100" s="12"/>
      <c r="Y100" s="54">
        <f>(Sheet4!Y100/Sheet4!$X100)*1000</f>
        <v>2.6566651039224878</v>
      </c>
      <c r="Z100" s="54">
        <f>(Sheet4!Z100/Sheet4!$X100)*1000</f>
        <v>1.5540622666736121</v>
      </c>
      <c r="AA100" s="54">
        <f>(Sheet4!AA100/Sheet4!$X100)*1000</f>
        <v>51.362192009168098</v>
      </c>
      <c r="AB100" s="54">
        <f>(Sheet4!AB100/Sheet4!$X100)*1000</f>
        <v>47.932836727960968</v>
      </c>
      <c r="AC100" s="12"/>
      <c r="AD100" s="54">
        <f>(Sheet4!AD100/Sheet4!$AC100)*1000</f>
        <v>2.7974926177278143</v>
      </c>
      <c r="AE100" s="54">
        <f>(Sheet4!AE100/Sheet4!$AC100)*1000</f>
        <v>1.5455283289298727</v>
      </c>
      <c r="AF100" s="54">
        <f>(Sheet4!AF100/Sheet4!$AC100)*1000</f>
        <v>49.396466870434651</v>
      </c>
      <c r="AG100" s="54">
        <f>(Sheet4!AG100/Sheet4!$AC100)*1000</f>
        <v>45.226130653266331</v>
      </c>
      <c r="AH100" s="12"/>
      <c r="AI100" s="54">
        <f>(Sheet4!AI100/Sheet4!$AH100)*1000</f>
        <v>2.5383112916132475</v>
      </c>
      <c r="AJ100" s="54">
        <f>(Sheet4!AJ100/Sheet4!$AH100)*1000</f>
        <v>1.6434490057563738</v>
      </c>
      <c r="AK100" s="54">
        <f>(Sheet4!AK100/Sheet4!$AH100)*1000</f>
        <v>54.793106118620877</v>
      </c>
      <c r="AL100" s="54">
        <f>(Sheet4!AL100/Sheet4!$AH100)*1000</f>
        <v>51.44597699171392</v>
      </c>
      <c r="AM100" s="12"/>
      <c r="AN100" s="54">
        <f>(Sheet4!AN100/Sheet4!$AM100)*1000</f>
        <v>2.3723772767515623</v>
      </c>
      <c r="AO100" s="54">
        <f>(Sheet4!AO100/Sheet4!$AM100)*1000</f>
        <v>1.9683854941163326</v>
      </c>
      <c r="AP100" s="54">
        <f>(Sheet4!AP100/Sheet4!$AM100)*1000</f>
        <v>54.255236850927034</v>
      </c>
      <c r="AQ100" s="54">
        <f>(Sheet4!AQ100/Sheet4!$AM100)*1000</f>
        <v>51.401507662950515</v>
      </c>
      <c r="AR100" s="12"/>
      <c r="AS100" s="54">
        <f>(Sheet4!AS100/Sheet4!$AR100)*1000</f>
        <v>2.2712998890160279</v>
      </c>
      <c r="AT100" s="54">
        <f>(Sheet4!AT100/Sheet4!$AR100)*1000</f>
        <v>1.5744237867042923</v>
      </c>
      <c r="AU100" s="54">
        <f>(Sheet4!AU100/Sheet4!$AR100)*1000</f>
        <v>52.644257654882864</v>
      </c>
      <c r="AV100" s="54">
        <f>(Sheet4!AV100/Sheet4!$AR100)*1000</f>
        <v>52.687274698235441</v>
      </c>
      <c r="AW100" s="12"/>
      <c r="AX100" s="54">
        <f>(Sheet4!AX100/Sheet4!$AW100)*1000</f>
        <v>2.1489109319396928</v>
      </c>
      <c r="AY100" s="54">
        <f>(Sheet4!AY100/Sheet4!$AW100)*1000</f>
        <v>1.5987897333631316</v>
      </c>
      <c r="AZ100" s="54">
        <f>(Sheet4!AZ100/Sheet4!$AW100)*1000</f>
        <v>44.748921246712172</v>
      </c>
      <c r="BA100" s="54">
        <f>(Sheet4!BA100/Sheet4!$AW100)*1000</f>
        <v>43.115748938437996</v>
      </c>
      <c r="BC100" s="54" t="e">
        <f>(Sheet4!BC99/Sheet4!$BB99)*1000</f>
        <v>#DIV/0!</v>
      </c>
      <c r="BD100" s="54" t="e">
        <f>(Sheet4!BD99/Sheet4!$BB99)*1000</f>
        <v>#REF!</v>
      </c>
      <c r="BE100" s="54" t="e">
        <f>(Sheet4!BE99/Sheet4!$BB99)*1000</f>
        <v>#REF!</v>
      </c>
      <c r="BF100" s="54" t="e">
        <f>(Sheet4!BF99/Sheet4!$BB99)*1000</f>
        <v>#REF!</v>
      </c>
      <c r="BH100" s="54" t="e">
        <f>(Sheet4!BH98/Sheet4!$BG98)*1000</f>
        <v>#REF!</v>
      </c>
      <c r="BI100" s="54" t="e">
        <f>(Sheet4!BI98/Sheet4!$BG98)*1000</f>
        <v>#REF!</v>
      </c>
      <c r="BJ100" s="54" t="e">
        <f>(Sheet4!BJ98/Sheet4!$BG98)*1000</f>
        <v>#REF!</v>
      </c>
      <c r="BK100" s="54" t="e">
        <f>(Sheet4!BK98/Sheet4!$BG98)*1000</f>
        <v>#REF!</v>
      </c>
      <c r="BM100" s="54" t="e">
        <f>(Sheet4!BM98/Sheet4!$BL98)*1000</f>
        <v>#REF!</v>
      </c>
      <c r="BN100" s="54" t="e">
        <f>(Sheet4!BN98/Sheet4!$BL98)*1000</f>
        <v>#REF!</v>
      </c>
      <c r="BO100" s="54" t="e">
        <f>(Sheet4!BO98/Sheet4!$BL98)*1000</f>
        <v>#REF!</v>
      </c>
      <c r="BP100" s="54" t="e">
        <f>(Sheet4!BP98/Sheet4!$BL98)*1000</f>
        <v>#REF!</v>
      </c>
      <c r="BR100" s="54" t="e">
        <f>(Sheet4!BR98/Sheet4!$BQ98)*1000</f>
        <v>#REF!</v>
      </c>
      <c r="BS100" s="54" t="e">
        <f>(Sheet4!BS98/Sheet4!$BQ98)*1000</f>
        <v>#REF!</v>
      </c>
      <c r="BT100" s="54" t="e">
        <f>(Sheet4!BT98/Sheet4!$BQ98)*1000</f>
        <v>#REF!</v>
      </c>
      <c r="BU100" s="54" t="e">
        <f>(Sheet4!BU98/Sheet4!$BQ98)*1000</f>
        <v>#REF!</v>
      </c>
    </row>
    <row r="101" spans="1:73" x14ac:dyDescent="0.3">
      <c r="A101" t="s">
        <v>330</v>
      </c>
      <c r="B101" t="str">
        <f>VLOOKUP(A101,classifications!A$3:C$336,3,FALSE)</f>
        <v>Predominantly Rural</v>
      </c>
      <c r="D101" s="12"/>
      <c r="E101" s="54">
        <f>(Sheet4!E101/Sheet4!$D101)*1000</f>
        <v>9.2917526529158501</v>
      </c>
      <c r="F101" s="54">
        <f>(Sheet4!F101/Sheet4!$D101)*1000</f>
        <v>2.3674589622987394</v>
      </c>
      <c r="G101" s="54">
        <f>(Sheet4!G101/Sheet4!$D101)*1000</f>
        <v>43.316118624359682</v>
      </c>
      <c r="H101" s="54">
        <f>(Sheet4!H101/Sheet4!$D101)*1000</f>
        <v>46.8358806214056</v>
      </c>
      <c r="I101" s="12"/>
      <c r="J101" s="54">
        <f>(Sheet4!J101/Sheet4!$I101)*1000</f>
        <v>9.8879916644959618</v>
      </c>
      <c r="K101" s="54">
        <f>(Sheet4!K101/Sheet4!$I101)*1000</f>
        <v>4.6783016410523572</v>
      </c>
      <c r="L101" s="54">
        <f>(Sheet4!L101/Sheet4!$I101)*1000</f>
        <v>47.772857514977858</v>
      </c>
      <c r="M101" s="54">
        <f>(Sheet4!M101/Sheet4!$I101)*1000</f>
        <v>49.32534514196405</v>
      </c>
      <c r="N101" s="12"/>
      <c r="O101" s="54">
        <f>(Sheet4!O101/Sheet4!$N101)*1000</f>
        <v>9.4600329134624346</v>
      </c>
      <c r="P101" s="54">
        <f>(Sheet4!P101/Sheet4!$N101)*1000</f>
        <v>2.6496372274030451</v>
      </c>
      <c r="Q101" s="54">
        <f>(Sheet4!Q101/Sheet4!$N101)*1000</f>
        <v>47.14491238601903</v>
      </c>
      <c r="R101" s="54">
        <f>(Sheet4!R101/Sheet4!$N101)*1000</f>
        <v>48.831986089404552</v>
      </c>
      <c r="S101" s="12"/>
      <c r="T101" s="54">
        <f>(Sheet4!T101/Sheet4!$S101)*1000</f>
        <v>8.2282177659825191</v>
      </c>
      <c r="U101" s="54">
        <f>(Sheet4!U101/Sheet4!$S101)*1000</f>
        <v>1.9469008412661002</v>
      </c>
      <c r="V101" s="54">
        <f>(Sheet4!V101/Sheet4!$S101)*1000</f>
        <v>52.330645243926178</v>
      </c>
      <c r="W101" s="54">
        <f>(Sheet4!W101/Sheet4!$S101)*1000</f>
        <v>49.748439917615357</v>
      </c>
      <c r="X101" s="12"/>
      <c r="Y101" s="54">
        <f>(Sheet4!Y101/Sheet4!$X101)*1000</f>
        <v>10.02894326714838</v>
      </c>
      <c r="Z101" s="54">
        <f>(Sheet4!Z101/Sheet4!$X101)*1000</f>
        <v>1.9936446252555307</v>
      </c>
      <c r="AA101" s="54">
        <f>(Sheet4!AA101/Sheet4!$X101)*1000</f>
        <v>51.126358613151986</v>
      </c>
      <c r="AB101" s="54">
        <f>(Sheet4!AB101/Sheet4!$X101)*1000</f>
        <v>47.169429433076282</v>
      </c>
      <c r="AC101" s="12"/>
      <c r="AD101" s="54">
        <f>(Sheet4!AD101/Sheet4!$AC101)*1000</f>
        <v>9.2737564735637719</v>
      </c>
      <c r="AE101" s="54">
        <f>(Sheet4!AE101/Sheet4!$AC101)*1000</f>
        <v>3.0209964269942593</v>
      </c>
      <c r="AF101" s="54">
        <f>(Sheet4!AF101/Sheet4!$AC101)*1000</f>
        <v>49.319523063952794</v>
      </c>
      <c r="AG101" s="54">
        <f>(Sheet4!AG101/Sheet4!$AC101)*1000</f>
        <v>47.623348990324786</v>
      </c>
      <c r="AH101" s="12"/>
      <c r="AI101" s="54">
        <f>(Sheet4!AI101/Sheet4!$AH101)*1000</f>
        <v>8.3750099229975383</v>
      </c>
      <c r="AJ101" s="54">
        <f>(Sheet4!AJ101/Sheet4!$AH101)*1000</f>
        <v>3.9295070254822573</v>
      </c>
      <c r="AK101" s="54">
        <f>(Sheet4!AK101/Sheet4!$AH101)*1000</f>
        <v>56.481701992537907</v>
      </c>
      <c r="AL101" s="54">
        <f>(Sheet4!AL101/Sheet4!$AH101)*1000</f>
        <v>49.555449710248475</v>
      </c>
      <c r="AM101" s="12"/>
      <c r="AN101" s="54">
        <f>(Sheet4!AN101/Sheet4!$AM101)*1000</f>
        <v>7.3799647259362899</v>
      </c>
      <c r="AO101" s="54">
        <f>(Sheet4!AO101/Sheet4!$AM101)*1000</f>
        <v>5.0644884768107516</v>
      </c>
      <c r="AP101" s="54">
        <f>(Sheet4!AP101/Sheet4!$AM101)*1000</f>
        <v>54.546708575144592</v>
      </c>
      <c r="AQ101" s="54">
        <f>(Sheet4!AQ101/Sheet4!$AM101)*1000</f>
        <v>49.46251391749022</v>
      </c>
      <c r="AR101" s="12"/>
      <c r="AS101" s="54">
        <f>(Sheet4!AS101/Sheet4!$AR101)*1000</f>
        <v>6.7746686303387333</v>
      </c>
      <c r="AT101" s="54">
        <f>(Sheet4!AT101/Sheet4!$AR101)*1000</f>
        <v>3.544428080510555</v>
      </c>
      <c r="AU101" s="54">
        <f>(Sheet4!AU101/Sheet4!$AR101)*1000</f>
        <v>51.68384879725086</v>
      </c>
      <c r="AV101" s="54">
        <f>(Sheet4!AV101/Sheet4!$AR101)*1000</f>
        <v>50.142366224840451</v>
      </c>
      <c r="AW101" s="12"/>
      <c r="AX101" s="54">
        <f>(Sheet4!AX101/Sheet4!$AW101)*1000</f>
        <v>6.005094043887147</v>
      </c>
      <c r="AY101" s="54">
        <f>(Sheet4!AY101/Sheet4!$AW101)*1000</f>
        <v>2.5372257053291536</v>
      </c>
      <c r="AZ101" s="54">
        <f>(Sheet4!AZ101/Sheet4!$AW101)*1000</f>
        <v>46.571316614420063</v>
      </c>
      <c r="BA101" s="54">
        <f>(Sheet4!BA101/Sheet4!$AW101)*1000</f>
        <v>44.905956112852664</v>
      </c>
      <c r="BC101" s="54" t="e">
        <f>(Sheet4!BC100/Sheet4!$BB100)*1000</f>
        <v>#DIV/0!</v>
      </c>
      <c r="BD101" s="54" t="e">
        <f>(Sheet4!BD100/Sheet4!$BB100)*1000</f>
        <v>#REF!</v>
      </c>
      <c r="BE101" s="54" t="e">
        <f>(Sheet4!BE100/Sheet4!$BB100)*1000</f>
        <v>#REF!</v>
      </c>
      <c r="BF101" s="54" t="e">
        <f>(Sheet4!BF100/Sheet4!$BB100)*1000</f>
        <v>#REF!</v>
      </c>
      <c r="BH101" s="54" t="e">
        <f>(Sheet4!BH99/Sheet4!$BG99)*1000</f>
        <v>#REF!</v>
      </c>
      <c r="BI101" s="54" t="e">
        <f>(Sheet4!BI99/Sheet4!$BG99)*1000</f>
        <v>#REF!</v>
      </c>
      <c r="BJ101" s="54" t="e">
        <f>(Sheet4!BJ99/Sheet4!$BG99)*1000</f>
        <v>#REF!</v>
      </c>
      <c r="BK101" s="54" t="e">
        <f>(Sheet4!BK99/Sheet4!$BG99)*1000</f>
        <v>#REF!</v>
      </c>
      <c r="BM101" s="54" t="e">
        <f>(Sheet4!BM99/Sheet4!$BL99)*1000</f>
        <v>#REF!</v>
      </c>
      <c r="BN101" s="54" t="e">
        <f>(Sheet4!BN99/Sheet4!$BL99)*1000</f>
        <v>#REF!</v>
      </c>
      <c r="BO101" s="54" t="e">
        <f>(Sheet4!BO99/Sheet4!$BL99)*1000</f>
        <v>#REF!</v>
      </c>
      <c r="BP101" s="54" t="e">
        <f>(Sheet4!BP99/Sheet4!$BL99)*1000</f>
        <v>#REF!</v>
      </c>
      <c r="BR101" s="54" t="e">
        <f>(Sheet4!BR99/Sheet4!$BQ99)*1000</f>
        <v>#REF!</v>
      </c>
      <c r="BS101" s="54" t="e">
        <f>(Sheet4!BS99/Sheet4!$BQ99)*1000</f>
        <v>#REF!</v>
      </c>
      <c r="BT101" s="54" t="e">
        <f>(Sheet4!BT99/Sheet4!$BQ99)*1000</f>
        <v>#REF!</v>
      </c>
      <c r="BU101" s="54" t="e">
        <f>(Sheet4!BU99/Sheet4!$BQ99)*1000</f>
        <v>#REF!</v>
      </c>
    </row>
    <row r="102" spans="1:73" x14ac:dyDescent="0.3">
      <c r="A102" t="s">
        <v>335</v>
      </c>
      <c r="B102" t="str">
        <f>VLOOKUP(A102,classifications!A$3:C$336,3,FALSE)</f>
        <v>Predominantly Rural</v>
      </c>
      <c r="D102" s="12"/>
      <c r="E102" s="54">
        <f>(Sheet4!E102/Sheet4!$D102)*1000</f>
        <v>2.7615571776155718</v>
      </c>
      <c r="F102" s="54">
        <f>(Sheet4!F102/Sheet4!$D102)*1000</f>
        <v>1.1313868613138687</v>
      </c>
      <c r="G102" s="54">
        <f>(Sheet4!G102/Sheet4!$D102)*1000</f>
        <v>46.982968369829678</v>
      </c>
      <c r="H102" s="54">
        <f>(Sheet4!H102/Sheet4!$D102)*1000</f>
        <v>42.627737226277368</v>
      </c>
      <c r="I102" s="12"/>
      <c r="J102" s="54">
        <f>(Sheet4!J102/Sheet4!$I102)*1000</f>
        <v>2.9256733884617243</v>
      </c>
      <c r="K102" s="54">
        <f>(Sheet4!K102/Sheet4!$I102)*1000</f>
        <v>1.7771652400986508</v>
      </c>
      <c r="L102" s="54">
        <f>(Sheet4!L102/Sheet4!$I102)*1000</f>
        <v>47.753759852990953</v>
      </c>
      <c r="M102" s="54">
        <f>(Sheet4!M102/Sheet4!$I102)*1000</f>
        <v>41.817786159872334</v>
      </c>
      <c r="N102" s="12"/>
      <c r="O102" s="54">
        <f>(Sheet4!O102/Sheet4!$N102)*1000</f>
        <v>2.3386737067978256</v>
      </c>
      <c r="P102" s="54">
        <f>(Sheet4!P102/Sheet4!$N102)*1000</f>
        <v>1.5309874266150711</v>
      </c>
      <c r="Q102" s="54">
        <f>(Sheet4!Q102/Sheet4!$N102)*1000</f>
        <v>47.605270454353672</v>
      </c>
      <c r="R102" s="54">
        <f>(Sheet4!R102/Sheet4!$N102)*1000</f>
        <v>44.422745410051469</v>
      </c>
      <c r="S102" s="12"/>
      <c r="T102" s="54">
        <f>(Sheet4!T102/Sheet4!$S102)*1000</f>
        <v>2.5573002557300253</v>
      </c>
      <c r="U102" s="54">
        <f>(Sheet4!U102/Sheet4!$S102)*1000</f>
        <v>1.7327501732750172</v>
      </c>
      <c r="V102" s="54">
        <f>(Sheet4!V102/Sheet4!$S102)*1000</f>
        <v>53.368705336870534</v>
      </c>
      <c r="W102" s="54">
        <f>(Sheet4!W102/Sheet4!$S102)*1000</f>
        <v>44.454004445400443</v>
      </c>
      <c r="X102" s="12"/>
      <c r="Y102" s="54">
        <f>(Sheet4!Y102/Sheet4!$X102)*1000</f>
        <v>2.8613318199016269</v>
      </c>
      <c r="Z102" s="54">
        <f>(Sheet4!Z102/Sheet4!$X102)*1000</f>
        <v>1.6907869844873251</v>
      </c>
      <c r="AA102" s="54">
        <f>(Sheet4!AA102/Sheet4!$X102)*1000</f>
        <v>52.591751797200153</v>
      </c>
      <c r="AB102" s="54">
        <f>(Sheet4!AB102/Sheet4!$X102)*1000</f>
        <v>41.985906167234205</v>
      </c>
      <c r="AC102" s="12"/>
      <c r="AD102" s="54">
        <f>(Sheet4!AD102/Sheet4!$AC102)*1000</f>
        <v>2.5874887309597128</v>
      </c>
      <c r="AE102" s="54">
        <f>(Sheet4!AE102/Sheet4!$AC102)*1000</f>
        <v>1.4400955380454508</v>
      </c>
      <c r="AF102" s="54">
        <f>(Sheet4!AF102/Sheet4!$AC102)*1000</f>
        <v>53.716734378475842</v>
      </c>
      <c r="AG102" s="54">
        <f>(Sheet4!AG102/Sheet4!$AC102)*1000</f>
        <v>43.940476051094123</v>
      </c>
      <c r="AH102" s="12"/>
      <c r="AI102" s="54">
        <f>(Sheet4!AI102/Sheet4!$AH102)*1000</f>
        <v>2.5710529683446373</v>
      </c>
      <c r="AJ102" s="54">
        <f>(Sheet4!AJ102/Sheet4!$AH102)*1000</f>
        <v>1.4891166513489302</v>
      </c>
      <c r="AK102" s="54">
        <f>(Sheet4!AK102/Sheet4!$AH102)*1000</f>
        <v>54.096815849785358</v>
      </c>
      <c r="AL102" s="54">
        <f>(Sheet4!AL102/Sheet4!$AH102)*1000</f>
        <v>47.25618623265121</v>
      </c>
      <c r="AM102" s="12"/>
      <c r="AN102" s="54">
        <f>(Sheet4!AN102/Sheet4!$AM102)*1000</f>
        <v>3.3740452722923866</v>
      </c>
      <c r="AO102" s="54">
        <f>(Sheet4!AO102/Sheet4!$AM102)*1000</f>
        <v>1.513698392706516</v>
      </c>
      <c r="AP102" s="54">
        <f>(Sheet4!AP102/Sheet4!$AM102)*1000</f>
        <v>54.204268398368441</v>
      </c>
      <c r="AQ102" s="54">
        <f>(Sheet4!AQ102/Sheet4!$AM102)*1000</f>
        <v>47.883710987601539</v>
      </c>
      <c r="AR102" s="12"/>
      <c r="AS102" s="54">
        <f>(Sheet4!AS102/Sheet4!$AR102)*1000</f>
        <v>2.8113514074039934</v>
      </c>
      <c r="AT102" s="54">
        <f>(Sheet4!AT102/Sheet4!$AR102)*1000</f>
        <v>1.981772303579864</v>
      </c>
      <c r="AU102" s="54">
        <f>(Sheet4!AU102/Sheet4!$AR102)*1000</f>
        <v>53.991773340553742</v>
      </c>
      <c r="AV102" s="54">
        <f>(Sheet4!AV102/Sheet4!$AR102)*1000</f>
        <v>49.636483045477071</v>
      </c>
      <c r="AW102" s="12"/>
      <c r="AX102" s="54">
        <f>(Sheet4!AX102/Sheet4!$AW102)*1000</f>
        <v>2.5371095319549521</v>
      </c>
      <c r="AY102" s="54">
        <f>(Sheet4!AY102/Sheet4!$AW102)*1000</f>
        <v>1.6186988416545169</v>
      </c>
      <c r="AZ102" s="54">
        <f>(Sheet4!AZ102/Sheet4!$AW102)*1000</f>
        <v>47.53923335667627</v>
      </c>
      <c r="BA102" s="54">
        <f>(Sheet4!BA102/Sheet4!$AW102)*1000</f>
        <v>42.763497767114011</v>
      </c>
      <c r="BC102" s="54" t="e">
        <f>(Sheet4!BC101/Sheet4!$BB101)*1000</f>
        <v>#DIV/0!</v>
      </c>
      <c r="BD102" s="54" t="e">
        <f>(Sheet4!BD101/Sheet4!$BB101)*1000</f>
        <v>#REF!</v>
      </c>
      <c r="BE102" s="54" t="e">
        <f>(Sheet4!BE101/Sheet4!$BB101)*1000</f>
        <v>#REF!</v>
      </c>
      <c r="BF102" s="54" t="e">
        <f>(Sheet4!BF101/Sheet4!$BB101)*1000</f>
        <v>#REF!</v>
      </c>
      <c r="BH102" s="54" t="e">
        <f>(Sheet4!BH100/Sheet4!$BG100)*1000</f>
        <v>#REF!</v>
      </c>
      <c r="BI102" s="54" t="e">
        <f>(Sheet4!BI100/Sheet4!$BG100)*1000</f>
        <v>#REF!</v>
      </c>
      <c r="BJ102" s="54" t="e">
        <f>(Sheet4!BJ100/Sheet4!$BG100)*1000</f>
        <v>#REF!</v>
      </c>
      <c r="BK102" s="54" t="e">
        <f>(Sheet4!BK100/Sheet4!$BG100)*1000</f>
        <v>#REF!</v>
      </c>
      <c r="BM102" s="54" t="e">
        <f>(Sheet4!BM100/Sheet4!$BL100)*1000</f>
        <v>#REF!</v>
      </c>
      <c r="BN102" s="54" t="e">
        <f>(Sheet4!BN100/Sheet4!$BL100)*1000</f>
        <v>#REF!</v>
      </c>
      <c r="BO102" s="54" t="e">
        <f>(Sheet4!BO100/Sheet4!$BL100)*1000</f>
        <v>#REF!</v>
      </c>
      <c r="BP102" s="54" t="e">
        <f>(Sheet4!BP100/Sheet4!$BL100)*1000</f>
        <v>#REF!</v>
      </c>
      <c r="BR102" s="54" t="e">
        <f>(Sheet4!BR100/Sheet4!$BQ100)*1000</f>
        <v>#REF!</v>
      </c>
      <c r="BS102" s="54" t="e">
        <f>(Sheet4!BS100/Sheet4!$BQ100)*1000</f>
        <v>#REF!</v>
      </c>
      <c r="BT102" s="54" t="e">
        <f>(Sheet4!BT100/Sheet4!$BQ100)*1000</f>
        <v>#REF!</v>
      </c>
      <c r="BU102" s="54" t="e">
        <f>(Sheet4!BU100/Sheet4!$BQ100)*1000</f>
        <v>#REF!</v>
      </c>
    </row>
    <row r="103" spans="1:73" x14ac:dyDescent="0.3">
      <c r="A103" t="s">
        <v>337</v>
      </c>
      <c r="B103" t="str">
        <f>VLOOKUP(A103,classifications!A$3:C$336,3,FALSE)</f>
        <v>Predominantly Urban</v>
      </c>
      <c r="D103" s="12"/>
      <c r="E103" s="54">
        <f>(Sheet4!E103/Sheet4!$D103)*1000</f>
        <v>3.626902152487582</v>
      </c>
      <c r="F103" s="54">
        <f>(Sheet4!F103/Sheet4!$D103)*1000</f>
        <v>3.5480564535204602</v>
      </c>
      <c r="G103" s="54">
        <f>(Sheet4!G103/Sheet4!$D103)*1000</f>
        <v>56.939735604089464</v>
      </c>
      <c r="H103" s="54">
        <f>(Sheet4!H103/Sheet4!$D103)*1000</f>
        <v>47.478251728034905</v>
      </c>
      <c r="I103" s="12"/>
      <c r="J103" s="54">
        <f>(Sheet4!J103/Sheet4!$I103)*1000</f>
        <v>2.9313948444257489</v>
      </c>
      <c r="K103" s="54">
        <f>(Sheet4!K103/Sheet4!$I103)*1000</f>
        <v>1.7483206919669265</v>
      </c>
      <c r="L103" s="54">
        <f>(Sheet4!L103/Sheet4!$I103)*1000</f>
        <v>53.566968569663352</v>
      </c>
      <c r="M103" s="54">
        <f>(Sheet4!M103/Sheet4!$I103)*1000</f>
        <v>51.779212072614463</v>
      </c>
      <c r="N103" s="12"/>
      <c r="O103" s="54">
        <f>(Sheet4!O103/Sheet4!$N103)*1000</f>
        <v>2.5996760202748606</v>
      </c>
      <c r="P103" s="54">
        <f>(Sheet4!P103/Sheet4!$N103)*1000</f>
        <v>2.1947013638501329</v>
      </c>
      <c r="Q103" s="54">
        <f>(Sheet4!Q103/Sheet4!$N103)*1000</f>
        <v>59.060981345038407</v>
      </c>
      <c r="R103" s="54">
        <f>(Sheet4!R103/Sheet4!$N103)*1000</f>
        <v>48.41406699064639</v>
      </c>
      <c r="S103" s="12"/>
      <c r="T103" s="54">
        <f>(Sheet4!T103/Sheet4!$S103)*1000</f>
        <v>2.8260305937256933</v>
      </c>
      <c r="U103" s="54">
        <f>(Sheet4!U103/Sheet4!$S103)*1000</f>
        <v>2.5797251750064816</v>
      </c>
      <c r="V103" s="54">
        <f>(Sheet4!V103/Sheet4!$S103)*1000</f>
        <v>62.198599948146231</v>
      </c>
      <c r="W103" s="54">
        <f>(Sheet4!W103/Sheet4!$S103)*1000</f>
        <v>49.779621467461759</v>
      </c>
      <c r="X103" s="12"/>
      <c r="Y103" s="54">
        <f>(Sheet4!Y103/Sheet4!$X103)*1000</f>
        <v>2.6713124274099882</v>
      </c>
      <c r="Z103" s="54">
        <f>(Sheet4!Z103/Sheet4!$X103)*1000</f>
        <v>1.6905407149309588</v>
      </c>
      <c r="AA103" s="54">
        <f>(Sheet4!AA103/Sheet4!$X103)*1000</f>
        <v>59.646405987869407</v>
      </c>
      <c r="AB103" s="54">
        <f>(Sheet4!AB103/Sheet4!$X103)*1000</f>
        <v>50.354884501225968</v>
      </c>
      <c r="AC103" s="12"/>
      <c r="AD103" s="54">
        <f>(Sheet4!AD103/Sheet4!$AC103)*1000</f>
        <v>2.7126277941985593</v>
      </c>
      <c r="AE103" s="54">
        <f>(Sheet4!AE103/Sheet4!$AC103)*1000</f>
        <v>1.957698360907451</v>
      </c>
      <c r="AF103" s="54">
        <f>(Sheet4!AF103/Sheet4!$AC103)*1000</f>
        <v>61.098102440085476</v>
      </c>
      <c r="AG103" s="54">
        <f>(Sheet4!AG103/Sheet4!$AC103)*1000</f>
        <v>48.584187427226084</v>
      </c>
      <c r="AH103" s="12"/>
      <c r="AI103" s="54">
        <f>(Sheet4!AI103/Sheet4!$AH103)*1000</f>
        <v>2.4853226481366417</v>
      </c>
      <c r="AJ103" s="54">
        <f>(Sheet4!AJ103/Sheet4!$AH103)*1000</f>
        <v>1.7498700277696764</v>
      </c>
      <c r="AK103" s="54">
        <f>(Sheet4!AK103/Sheet4!$AH103)*1000</f>
        <v>64.719830592292965</v>
      </c>
      <c r="AL103" s="54">
        <f>(Sheet4!AL103/Sheet4!$AH103)*1000</f>
        <v>50.416545147914739</v>
      </c>
      <c r="AM103" s="12"/>
      <c r="AN103" s="54">
        <f>(Sheet4!AN103/Sheet4!$AM103)*1000</f>
        <v>2.7830011282437006</v>
      </c>
      <c r="AO103" s="54">
        <f>(Sheet4!AO103/Sheet4!$AM103)*1000</f>
        <v>1.5544690986586438</v>
      </c>
      <c r="AP103" s="54">
        <f>(Sheet4!AP103/Sheet4!$AM103)*1000</f>
        <v>65.638711294973049</v>
      </c>
      <c r="AQ103" s="54">
        <f>(Sheet4!AQ103/Sheet4!$AM103)*1000</f>
        <v>48.113325811708663</v>
      </c>
      <c r="AR103" s="12"/>
      <c r="AS103" s="54">
        <f>(Sheet4!AS103/Sheet4!$AR103)*1000</f>
        <v>2.327308739787076</v>
      </c>
      <c r="AT103" s="54">
        <f>(Sheet4!AT103/Sheet4!$AR103)*1000</f>
        <v>1.1141371626640257</v>
      </c>
      <c r="AU103" s="54">
        <f>(Sheet4!AU103/Sheet4!$AR103)*1000</f>
        <v>67.033919286952212</v>
      </c>
      <c r="AV103" s="54">
        <f>(Sheet4!AV103/Sheet4!$AR103)*1000</f>
        <v>49.962862094577865</v>
      </c>
      <c r="AW103" s="12"/>
      <c r="AX103" s="54">
        <f>(Sheet4!AX103/Sheet4!$AW103)*1000</f>
        <v>2.5242885815960894</v>
      </c>
      <c r="AY103" s="54">
        <f>(Sheet4!AY103/Sheet4!$AW103)*1000</f>
        <v>1.0712834468237062</v>
      </c>
      <c r="AZ103" s="54">
        <f>(Sheet4!AZ103/Sheet4!$AW103)*1000</f>
        <v>59.339252071763681</v>
      </c>
      <c r="BA103" s="54">
        <f>(Sheet4!BA103/Sheet4!$AW103)*1000</f>
        <v>45.597271305611308</v>
      </c>
      <c r="BC103" s="54" t="e">
        <f>(Sheet4!BC102/Sheet4!$BB102)*1000</f>
        <v>#DIV/0!</v>
      </c>
      <c r="BD103" s="54" t="e">
        <f>(Sheet4!BD102/Sheet4!$BB102)*1000</f>
        <v>#REF!</v>
      </c>
      <c r="BE103" s="54" t="e">
        <f>(Sheet4!BE102/Sheet4!$BB102)*1000</f>
        <v>#REF!</v>
      </c>
      <c r="BF103" s="54" t="e">
        <f>(Sheet4!BF102/Sheet4!$BB102)*1000</f>
        <v>#REF!</v>
      </c>
      <c r="BH103" s="54" t="e">
        <f>(Sheet4!BH101/Sheet4!$BG101)*1000</f>
        <v>#REF!</v>
      </c>
      <c r="BI103" s="54" t="e">
        <f>(Sheet4!BI101/Sheet4!$BG101)*1000</f>
        <v>#REF!</v>
      </c>
      <c r="BJ103" s="54" t="e">
        <f>(Sheet4!BJ101/Sheet4!$BG101)*1000</f>
        <v>#REF!</v>
      </c>
      <c r="BK103" s="54" t="e">
        <f>(Sheet4!BK101/Sheet4!$BG101)*1000</f>
        <v>#REF!</v>
      </c>
      <c r="BM103" s="54" t="e">
        <f>(Sheet4!BM101/Sheet4!$BL101)*1000</f>
        <v>#REF!</v>
      </c>
      <c r="BN103" s="54" t="e">
        <f>(Sheet4!BN101/Sheet4!$BL101)*1000</f>
        <v>#REF!</v>
      </c>
      <c r="BO103" s="54" t="e">
        <f>(Sheet4!BO101/Sheet4!$BL101)*1000</f>
        <v>#REF!</v>
      </c>
      <c r="BP103" s="54" t="e">
        <f>(Sheet4!BP101/Sheet4!$BL101)*1000</f>
        <v>#REF!</v>
      </c>
      <c r="BR103" s="54" t="e">
        <f>(Sheet4!BR101/Sheet4!$BQ101)*1000</f>
        <v>#REF!</v>
      </c>
      <c r="BS103" s="54" t="e">
        <f>(Sheet4!BS101/Sheet4!$BQ101)*1000</f>
        <v>#REF!</v>
      </c>
      <c r="BT103" s="54" t="e">
        <f>(Sheet4!BT101/Sheet4!$BQ101)*1000</f>
        <v>#REF!</v>
      </c>
      <c r="BU103" s="54" t="e">
        <f>(Sheet4!BU101/Sheet4!$BQ101)*1000</f>
        <v>#REF!</v>
      </c>
    </row>
    <row r="104" spans="1:73" x14ac:dyDescent="0.3">
      <c r="A104" t="s">
        <v>339</v>
      </c>
      <c r="B104" t="str">
        <f>VLOOKUP(A104,classifications!A$3:C$336,3,FALSE)</f>
        <v>Predominantly Urban</v>
      </c>
      <c r="D104" s="12"/>
      <c r="E104" s="54">
        <f>(Sheet4!E104/Sheet4!$D104)*1000</f>
        <v>3.9580931274925253</v>
      </c>
      <c r="F104" s="54">
        <f>(Sheet4!F104/Sheet4!$D104)*1000</f>
        <v>2.8849657347927868</v>
      </c>
      <c r="G104" s="54">
        <f>(Sheet4!G104/Sheet4!$D104)*1000</f>
        <v>32.353543067347481</v>
      </c>
      <c r="H104" s="54">
        <f>(Sheet4!H104/Sheet4!$D104)*1000</f>
        <v>32.01912662404105</v>
      </c>
      <c r="I104" s="12"/>
      <c r="J104" s="54">
        <f>(Sheet4!J104/Sheet4!$I104)*1000</f>
        <v>3.1756810737397139</v>
      </c>
      <c r="K104" s="54">
        <f>(Sheet4!K104/Sheet4!$I104)*1000</f>
        <v>3.2655588399776305</v>
      </c>
      <c r="L104" s="54">
        <f>(Sheet4!L104/Sheet4!$I104)*1000</f>
        <v>34.89753934648877</v>
      </c>
      <c r="M104" s="54">
        <f>(Sheet4!M104/Sheet4!$I104)*1000</f>
        <v>36.026004633698172</v>
      </c>
      <c r="N104" s="12"/>
      <c r="O104" s="54">
        <f>(Sheet4!O104/Sheet4!$N104)*1000</f>
        <v>2.9235674519485451</v>
      </c>
      <c r="P104" s="54">
        <f>(Sheet4!P104/Sheet4!$N104)*1000</f>
        <v>2.338853961558836</v>
      </c>
      <c r="Q104" s="54">
        <f>(Sheet4!Q104/Sheet4!$N104)*1000</f>
        <v>33.943367749802597</v>
      </c>
      <c r="R104" s="54">
        <f>(Sheet4!R104/Sheet4!$N104)*1000</f>
        <v>36.102309868164603</v>
      </c>
      <c r="S104" s="12"/>
      <c r="T104" s="54">
        <f>(Sheet4!T104/Sheet4!$S104)*1000</f>
        <v>3.6905882528725327</v>
      </c>
      <c r="U104" s="54">
        <f>(Sheet4!U104/Sheet4!$S104)*1000</f>
        <v>3.3568913393199558</v>
      </c>
      <c r="V104" s="54">
        <f>(Sheet4!V104/Sheet4!$S104)*1000</f>
        <v>36.975610242004969</v>
      </c>
      <c r="W104" s="54">
        <f>(Sheet4!W104/Sheet4!$S104)*1000</f>
        <v>35.232417410013895</v>
      </c>
      <c r="X104" s="12"/>
      <c r="Y104" s="54">
        <f>(Sheet4!Y104/Sheet4!$X104)*1000</f>
        <v>4.0203446292954732</v>
      </c>
      <c r="Z104" s="54">
        <f>(Sheet4!Z104/Sheet4!$X104)*1000</f>
        <v>1.9928218754337612</v>
      </c>
      <c r="AA104" s="54">
        <f>(Sheet4!AA104/Sheet4!$X104)*1000</f>
        <v>39.028573694751245</v>
      </c>
      <c r="AB104" s="54">
        <f>(Sheet4!AB104/Sheet4!$X104)*1000</f>
        <v>37.080367234439137</v>
      </c>
      <c r="AC104" s="12"/>
      <c r="AD104" s="54">
        <f>(Sheet4!AD104/Sheet4!$AC104)*1000</f>
        <v>5.902441913259767</v>
      </c>
      <c r="AE104" s="54">
        <f>(Sheet4!AE104/Sheet4!$AC104)*1000</f>
        <v>1.7371735396884931</v>
      </c>
      <c r="AF104" s="54">
        <f>(Sheet4!AF104/Sheet4!$AC104)*1000</f>
        <v>37.566377795763671</v>
      </c>
      <c r="AG104" s="54">
        <f>(Sheet4!AG104/Sheet4!$AC104)*1000</f>
        <v>37.926643899164972</v>
      </c>
      <c r="AH104" s="12"/>
      <c r="AI104" s="54">
        <f>(Sheet4!AI104/Sheet4!$AH104)*1000</f>
        <v>4.589490117034468</v>
      </c>
      <c r="AJ104" s="54">
        <f>(Sheet4!AJ104/Sheet4!$AH104)*1000</f>
        <v>3.571799090006373</v>
      </c>
      <c r="AK104" s="54">
        <f>(Sheet4!AK104/Sheet4!$AH104)*1000</f>
        <v>42.026687218097116</v>
      </c>
      <c r="AL104" s="54">
        <f>(Sheet4!AL104/Sheet4!$AH104)*1000</f>
        <v>43.785415400728198</v>
      </c>
      <c r="AM104" s="12"/>
      <c r="AN104" s="54">
        <f>(Sheet4!AN104/Sheet4!$AM104)*1000</f>
        <v>5.5652122385288489</v>
      </c>
      <c r="AO104" s="54">
        <f>(Sheet4!AO104/Sheet4!$AM104)*1000</f>
        <v>2.2171963576747586</v>
      </c>
      <c r="AP104" s="54">
        <f>(Sheet4!AP104/Sheet4!$AM104)*1000</f>
        <v>43.148912635550204</v>
      </c>
      <c r="AQ104" s="54">
        <f>(Sheet4!AQ104/Sheet4!$AM104)*1000</f>
        <v>44.798230193375076</v>
      </c>
      <c r="AR104" s="12"/>
      <c r="AS104" s="54">
        <f>(Sheet4!AS104/Sheet4!$AR104)*1000</f>
        <v>6.1369429115834802</v>
      </c>
      <c r="AT104" s="54">
        <f>(Sheet4!AT104/Sheet4!$AR104)*1000</f>
        <v>2.7913191952686152</v>
      </c>
      <c r="AU104" s="54">
        <f>(Sheet4!AU104/Sheet4!$AR104)*1000</f>
        <v>42.349855237435357</v>
      </c>
      <c r="AV104" s="54">
        <f>(Sheet4!AV104/Sheet4!$AR104)*1000</f>
        <v>47.516765237187897</v>
      </c>
      <c r="AW104" s="12"/>
      <c r="AX104" s="54">
        <f>(Sheet4!AX104/Sheet4!$AW104)*1000</f>
        <v>6.0906164892300074</v>
      </c>
      <c r="AY104" s="54">
        <f>(Sheet4!AY104/Sheet4!$AW104)*1000</f>
        <v>2.0698192621936125</v>
      </c>
      <c r="AZ104" s="54">
        <f>(Sheet4!AZ104/Sheet4!$AW104)*1000</f>
        <v>37.647932656598165</v>
      </c>
      <c r="BA104" s="54">
        <f>(Sheet4!BA104/Sheet4!$AW104)*1000</f>
        <v>39.787076008913097</v>
      </c>
      <c r="BC104" s="54" t="e">
        <f>(Sheet4!BC103/Sheet4!$BB103)*1000</f>
        <v>#DIV/0!</v>
      </c>
      <c r="BD104" s="54" t="e">
        <f>(Sheet4!BD103/Sheet4!$BB103)*1000</f>
        <v>#REF!</v>
      </c>
      <c r="BE104" s="54" t="e">
        <f>(Sheet4!BE103/Sheet4!$BB103)*1000</f>
        <v>#REF!</v>
      </c>
      <c r="BF104" s="54" t="e">
        <f>(Sheet4!BF103/Sheet4!$BB103)*1000</f>
        <v>#REF!</v>
      </c>
      <c r="BH104" s="54" t="e">
        <f>(Sheet4!BH102/Sheet4!$BG102)*1000</f>
        <v>#REF!</v>
      </c>
      <c r="BI104" s="54" t="e">
        <f>(Sheet4!BI102/Sheet4!$BG102)*1000</f>
        <v>#REF!</v>
      </c>
      <c r="BJ104" s="54" t="e">
        <f>(Sheet4!BJ102/Sheet4!$BG102)*1000</f>
        <v>#REF!</v>
      </c>
      <c r="BK104" s="54" t="e">
        <f>(Sheet4!BK102/Sheet4!$BG102)*1000</f>
        <v>#REF!</v>
      </c>
      <c r="BM104" s="54" t="e">
        <f>(Sheet4!BM102/Sheet4!$BL102)*1000</f>
        <v>#REF!</v>
      </c>
      <c r="BN104" s="54" t="e">
        <f>(Sheet4!BN102/Sheet4!$BL102)*1000</f>
        <v>#REF!</v>
      </c>
      <c r="BO104" s="54" t="e">
        <f>(Sheet4!BO102/Sheet4!$BL102)*1000</f>
        <v>#REF!</v>
      </c>
      <c r="BP104" s="54" t="e">
        <f>(Sheet4!BP102/Sheet4!$BL102)*1000</f>
        <v>#REF!</v>
      </c>
      <c r="BR104" s="54" t="e">
        <f>(Sheet4!BR102/Sheet4!$BQ102)*1000</f>
        <v>#REF!</v>
      </c>
      <c r="BS104" s="54" t="e">
        <f>(Sheet4!BS102/Sheet4!$BQ102)*1000</f>
        <v>#REF!</v>
      </c>
      <c r="BT104" s="54" t="e">
        <f>(Sheet4!BT102/Sheet4!$BQ102)*1000</f>
        <v>#REF!</v>
      </c>
      <c r="BU104" s="54" t="e">
        <f>(Sheet4!BU102/Sheet4!$BQ102)*1000</f>
        <v>#REF!</v>
      </c>
    </row>
    <row r="105" spans="1:73" x14ac:dyDescent="0.3">
      <c r="A105" t="s">
        <v>341</v>
      </c>
      <c r="B105" t="str">
        <f>VLOOKUP(A105,classifications!A$3:C$336,3,FALSE)</f>
        <v>Predominantly Urban</v>
      </c>
      <c r="D105" s="12"/>
      <c r="E105" s="54">
        <f>(Sheet4!E105/Sheet4!$D105)*1000</f>
        <v>2.3562303830632754</v>
      </c>
      <c r="F105" s="54">
        <f>(Sheet4!F105/Sheet4!$D105)*1000</f>
        <v>1.9078432579280999</v>
      </c>
      <c r="G105" s="54">
        <f>(Sheet4!G105/Sheet4!$D105)*1000</f>
        <v>48.786277595589986</v>
      </c>
      <c r="H105" s="54">
        <f>(Sheet4!H105/Sheet4!$D105)*1000</f>
        <v>45.040926315049099</v>
      </c>
      <c r="I105" s="12"/>
      <c r="J105" s="54">
        <f>(Sheet4!J105/Sheet4!$I105)*1000</f>
        <v>1.4904305590868046</v>
      </c>
      <c r="K105" s="54">
        <f>(Sheet4!K105/Sheet4!$I105)*1000</f>
        <v>1.6219391378297578</v>
      </c>
      <c r="L105" s="54">
        <f>(Sheet4!L105/Sheet4!$I105)*1000</f>
        <v>50.849983780608618</v>
      </c>
      <c r="M105" s="54">
        <f>(Sheet4!M105/Sheet4!$I105)*1000</f>
        <v>49.447225607350454</v>
      </c>
      <c r="N105" s="12"/>
      <c r="O105" s="54">
        <f>(Sheet4!O105/Sheet4!$N105)*1000</f>
        <v>1.7221284812218416</v>
      </c>
      <c r="P105" s="54">
        <f>(Sheet4!P105/Sheet4!$N105)*1000</f>
        <v>1.6090594395254578</v>
      </c>
      <c r="Q105" s="54">
        <f>(Sheet4!Q105/Sheet4!$N105)*1000</f>
        <v>53.507749578165495</v>
      </c>
      <c r="R105" s="54">
        <f>(Sheet4!R105/Sheet4!$N105)*1000</f>
        <v>47.167185624575986</v>
      </c>
      <c r="S105" s="12"/>
      <c r="T105" s="54">
        <f>(Sheet4!T105/Sheet4!$S105)*1000</f>
        <v>1.8305055476406338</v>
      </c>
      <c r="U105" s="54">
        <f>(Sheet4!U105/Sheet4!$S105)*1000</f>
        <v>1.2001899581228683</v>
      </c>
      <c r="V105" s="54">
        <f>(Sheet4!V105/Sheet4!$S105)*1000</f>
        <v>55.562750938997539</v>
      </c>
      <c r="W105" s="54">
        <f>(Sheet4!W105/Sheet4!$S105)*1000</f>
        <v>50.667012045071878</v>
      </c>
      <c r="X105" s="12"/>
      <c r="Y105" s="54">
        <f>(Sheet4!Y105/Sheet4!$X105)*1000</f>
        <v>1.868402472834978</v>
      </c>
      <c r="Z105" s="54">
        <f>(Sheet4!Z105/Sheet4!$X105)*1000</f>
        <v>1.4809457388369411</v>
      </c>
      <c r="AA105" s="54">
        <f>(Sheet4!AA105/Sheet4!$X105)*1000</f>
        <v>52.651065075511013</v>
      </c>
      <c r="AB105" s="54">
        <f>(Sheet4!AB105/Sheet4!$X105)*1000</f>
        <v>50.610459609788016</v>
      </c>
      <c r="AC105" s="12"/>
      <c r="AD105" s="54">
        <f>(Sheet4!AD105/Sheet4!$AC105)*1000</f>
        <v>2.1414009901838176</v>
      </c>
      <c r="AE105" s="54">
        <f>(Sheet4!AE105/Sheet4!$AC105)*1000</f>
        <v>1.4732838812464668</v>
      </c>
      <c r="AF105" s="54">
        <f>(Sheet4!AF105/Sheet4!$AC105)*1000</f>
        <v>50.802597091120894</v>
      </c>
      <c r="AG105" s="54">
        <f>(Sheet4!AG105/Sheet4!$AC105)*1000</f>
        <v>47.864594932588695</v>
      </c>
      <c r="AH105" s="12"/>
      <c r="AI105" s="54">
        <f>(Sheet4!AI105/Sheet4!$AH105)*1000</f>
        <v>1.8526739976777542</v>
      </c>
      <c r="AJ105" s="54">
        <f>(Sheet4!AJ105/Sheet4!$AH105)*1000</f>
        <v>1.2891878970015709</v>
      </c>
      <c r="AK105" s="54">
        <f>(Sheet4!AK105/Sheet4!$AH105)*1000</f>
        <v>58.397650433713544</v>
      </c>
      <c r="AL105" s="54">
        <f>(Sheet4!AL105/Sheet4!$AH105)*1000</f>
        <v>55.887575985246905</v>
      </c>
      <c r="AM105" s="12"/>
      <c r="AN105" s="54">
        <f>(Sheet4!AN105/Sheet4!$AM105)*1000</f>
        <v>1.9611838418827363</v>
      </c>
      <c r="AO105" s="54">
        <f>(Sheet4!AO105/Sheet4!$AM105)*1000</f>
        <v>2.122493335370927</v>
      </c>
      <c r="AP105" s="54">
        <f>(Sheet4!AP105/Sheet4!$AM105)*1000</f>
        <v>57.595979148625474</v>
      </c>
      <c r="AQ105" s="54">
        <f>(Sheet4!AQ105/Sheet4!$AM105)*1000</f>
        <v>51.652997809586878</v>
      </c>
      <c r="AR105" s="12"/>
      <c r="AS105" s="54">
        <f>(Sheet4!AS105/Sheet4!$AR105)*1000</f>
        <v>1.7642668114270204</v>
      </c>
      <c r="AT105" s="54">
        <f>(Sheet4!AT105/Sheet4!$AR105)*1000</f>
        <v>1.221415484834091</v>
      </c>
      <c r="AU105" s="54">
        <f>(Sheet4!AU105/Sheet4!$AR105)*1000</f>
        <v>58.127502205333514</v>
      </c>
      <c r="AV105" s="54">
        <f>(Sheet4!AV105/Sheet4!$AR105)*1000</f>
        <v>57.77973807423492</v>
      </c>
      <c r="AW105" s="12"/>
      <c r="AX105" s="54">
        <f>(Sheet4!AX105/Sheet4!$AW105)*1000</f>
        <v>1.58154246906689</v>
      </c>
      <c r="AY105" s="54">
        <f>(Sheet4!AY105/Sheet4!$AW105)*1000</f>
        <v>0.88803186765787945</v>
      </c>
      <c r="AZ105" s="54">
        <f>(Sheet4!AZ105/Sheet4!$AW105)*1000</f>
        <v>54.660475815932138</v>
      </c>
      <c r="BA105" s="54">
        <f>(Sheet4!BA105/Sheet4!$AW105)*1000</f>
        <v>50.956114310844988</v>
      </c>
      <c r="BC105" s="54" t="e">
        <f>(Sheet4!BC104/Sheet4!$BB104)*1000</f>
        <v>#DIV/0!</v>
      </c>
      <c r="BD105" s="54" t="e">
        <f>(Sheet4!BD104/Sheet4!$BB104)*1000</f>
        <v>#REF!</v>
      </c>
      <c r="BE105" s="54" t="e">
        <f>(Sheet4!BE104/Sheet4!$BB104)*1000</f>
        <v>#REF!</v>
      </c>
      <c r="BF105" s="54" t="e">
        <f>(Sheet4!BF104/Sheet4!$BB104)*1000</f>
        <v>#REF!</v>
      </c>
      <c r="BH105" s="54" t="e">
        <f>(Sheet4!BH103/Sheet4!$BG103)*1000</f>
        <v>#REF!</v>
      </c>
      <c r="BI105" s="54" t="e">
        <f>(Sheet4!BI103/Sheet4!$BG103)*1000</f>
        <v>#REF!</v>
      </c>
      <c r="BJ105" s="54" t="e">
        <f>(Sheet4!BJ103/Sheet4!$BG103)*1000</f>
        <v>#REF!</v>
      </c>
      <c r="BK105" s="54" t="e">
        <f>(Sheet4!BK103/Sheet4!$BG103)*1000</f>
        <v>#REF!</v>
      </c>
      <c r="BM105" s="54" t="e">
        <f>(Sheet4!BM103/Sheet4!$BL103)*1000</f>
        <v>#REF!</v>
      </c>
      <c r="BN105" s="54" t="e">
        <f>(Sheet4!BN103/Sheet4!$BL103)*1000</f>
        <v>#REF!</v>
      </c>
      <c r="BO105" s="54" t="e">
        <f>(Sheet4!BO103/Sheet4!$BL103)*1000</f>
        <v>#REF!</v>
      </c>
      <c r="BP105" s="54" t="e">
        <f>(Sheet4!BP103/Sheet4!$BL103)*1000</f>
        <v>#REF!</v>
      </c>
      <c r="BR105" s="54" t="e">
        <f>(Sheet4!BR103/Sheet4!$BQ103)*1000</f>
        <v>#REF!</v>
      </c>
      <c r="BS105" s="54" t="e">
        <f>(Sheet4!BS103/Sheet4!$BQ103)*1000</f>
        <v>#REF!</v>
      </c>
      <c r="BT105" s="54" t="e">
        <f>(Sheet4!BT103/Sheet4!$BQ103)*1000</f>
        <v>#REF!</v>
      </c>
      <c r="BU105" s="54" t="e">
        <f>(Sheet4!BU103/Sheet4!$BQ103)*1000</f>
        <v>#REF!</v>
      </c>
    </row>
    <row r="106" spans="1:73" x14ac:dyDescent="0.3">
      <c r="A106" t="s">
        <v>344</v>
      </c>
      <c r="B106" t="str">
        <f>VLOOKUP(A106,classifications!A$3:C$336,3,FALSE)</f>
        <v>Predominantly Urban</v>
      </c>
      <c r="D106" s="12"/>
      <c r="E106" s="54">
        <f>(Sheet4!E106/Sheet4!$D106)*1000</f>
        <v>5.8480491465785223</v>
      </c>
      <c r="F106" s="54">
        <f>(Sheet4!F106/Sheet4!$D106)*1000</f>
        <v>3.6499044463217984</v>
      </c>
      <c r="G106" s="54">
        <f>(Sheet4!G106/Sheet4!$D106)*1000</f>
        <v>49.236800879257878</v>
      </c>
      <c r="H106" s="54">
        <f>(Sheet4!H106/Sheet4!$D106)*1000</f>
        <v>47.662010646238137</v>
      </c>
      <c r="I106" s="12"/>
      <c r="J106" s="54">
        <f>(Sheet4!J106/Sheet4!$I106)*1000</f>
        <v>5.907378145131883</v>
      </c>
      <c r="K106" s="54">
        <f>(Sheet4!K106/Sheet4!$I106)*1000</f>
        <v>3.5492889267047527</v>
      </c>
      <c r="L106" s="54">
        <f>(Sheet4!L106/Sheet4!$I106)*1000</f>
        <v>47.639884931728858</v>
      </c>
      <c r="M106" s="54">
        <f>(Sheet4!M106/Sheet4!$I106)*1000</f>
        <v>45.533001093958916</v>
      </c>
      <c r="N106" s="12"/>
      <c r="O106" s="54">
        <f>(Sheet4!O106/Sheet4!$N106)*1000</f>
        <v>5.4281928775043156</v>
      </c>
      <c r="P106" s="54">
        <f>(Sheet4!P106/Sheet4!$N106)*1000</f>
        <v>2.8987834745252341</v>
      </c>
      <c r="Q106" s="54">
        <f>(Sheet4!Q106/Sheet4!$N106)*1000</f>
        <v>48.074838398843696</v>
      </c>
      <c r="R106" s="54">
        <f>(Sheet4!R106/Sheet4!$N106)*1000</f>
        <v>47.255791544545716</v>
      </c>
      <c r="S106" s="12"/>
      <c r="T106" s="54">
        <f>(Sheet4!T106/Sheet4!$S106)*1000</f>
        <v>7.0413570326050632</v>
      </c>
      <c r="U106" s="54">
        <f>(Sheet4!U106/Sheet4!$S106)*1000</f>
        <v>3.2302722658052607</v>
      </c>
      <c r="V106" s="54">
        <f>(Sheet4!V106/Sheet4!$S106)*1000</f>
        <v>49.520232961507247</v>
      </c>
      <c r="W106" s="54">
        <f>(Sheet4!W106/Sheet4!$S106)*1000</f>
        <v>49.758923030409115</v>
      </c>
      <c r="X106" s="12"/>
      <c r="Y106" s="54">
        <f>(Sheet4!Y106/Sheet4!$X106)*1000</f>
        <v>7.2266039679481633</v>
      </c>
      <c r="Z106" s="54">
        <f>(Sheet4!Z106/Sheet4!$X106)*1000</f>
        <v>3.5543253465860389</v>
      </c>
      <c r="AA106" s="54">
        <f>(Sheet4!AA106/Sheet4!$X106)*1000</f>
        <v>51.466945560631913</v>
      </c>
      <c r="AB106" s="54">
        <f>(Sheet4!AB106/Sheet4!$X106)*1000</f>
        <v>48.557431449488476</v>
      </c>
      <c r="AC106" s="12"/>
      <c r="AD106" s="54">
        <f>(Sheet4!AD106/Sheet4!$AC106)*1000</f>
        <v>7.689610844922286</v>
      </c>
      <c r="AE106" s="54">
        <f>(Sheet4!AE106/Sheet4!$AC106)*1000</f>
        <v>4.5732538662303766</v>
      </c>
      <c r="AF106" s="54">
        <f>(Sheet4!AF106/Sheet4!$AC106)*1000</f>
        <v>49.012504382377003</v>
      </c>
      <c r="AG106" s="54">
        <f>(Sheet4!AG106/Sheet4!$AC106)*1000</f>
        <v>48.451560126212456</v>
      </c>
      <c r="AH106" s="12"/>
      <c r="AI106" s="54">
        <f>(Sheet4!AI106/Sheet4!$AH106)*1000</f>
        <v>6.6546330655469736</v>
      </c>
      <c r="AJ106" s="54">
        <f>(Sheet4!AJ106/Sheet4!$AH106)*1000</f>
        <v>4.090391453560887</v>
      </c>
      <c r="AK106" s="54">
        <f>(Sheet4!AK106/Sheet4!$AH106)*1000</f>
        <v>52.253201428538226</v>
      </c>
      <c r="AL106" s="54">
        <f>(Sheet4!AL106/Sheet4!$AH106)*1000</f>
        <v>53.531448757776005</v>
      </c>
      <c r="AM106" s="12"/>
      <c r="AN106" s="54">
        <f>(Sheet4!AN106/Sheet4!$AM106)*1000</f>
        <v>6.682909850330665</v>
      </c>
      <c r="AO106" s="54">
        <f>(Sheet4!AO106/Sheet4!$AM106)*1000</f>
        <v>3.975712572997641</v>
      </c>
      <c r="AP106" s="54">
        <f>(Sheet4!AP106/Sheet4!$AM106)*1000</f>
        <v>50.972657307498935</v>
      </c>
      <c r="AQ106" s="54">
        <f>(Sheet4!AQ106/Sheet4!$AM106)*1000</f>
        <v>56.356112464709753</v>
      </c>
      <c r="AR106" s="12"/>
      <c r="AS106" s="54">
        <f>(Sheet4!AS106/Sheet4!$AR106)*1000</f>
        <v>5.9475868905272291</v>
      </c>
      <c r="AT106" s="54">
        <f>(Sheet4!AT106/Sheet4!$AR106)*1000</f>
        <v>5.2583483055572771</v>
      </c>
      <c r="AU106" s="54">
        <f>(Sheet4!AU106/Sheet4!$AR106)*1000</f>
        <v>54.411126943807695</v>
      </c>
      <c r="AV106" s="54">
        <f>(Sheet4!AV106/Sheet4!$AR106)*1000</f>
        <v>59.150610247196582</v>
      </c>
      <c r="AW106" s="12"/>
      <c r="AX106" s="54">
        <f>(Sheet4!AX106/Sheet4!$AW106)*1000</f>
        <v>5.7590452474384968</v>
      </c>
      <c r="AY106" s="54">
        <f>(Sheet4!AY106/Sheet4!$AW106)*1000</f>
        <v>3.8316539330347164</v>
      </c>
      <c r="AZ106" s="54">
        <f>(Sheet4!AZ106/Sheet4!$AW106)*1000</f>
        <v>51.322575919943873</v>
      </c>
      <c r="BA106" s="54">
        <f>(Sheet4!BA106/Sheet4!$AW106)*1000</f>
        <v>49.981111565118844</v>
      </c>
      <c r="BC106" s="54" t="e">
        <f>(Sheet4!BC105/Sheet4!$BB105)*1000</f>
        <v>#DIV/0!</v>
      </c>
      <c r="BD106" s="54" t="e">
        <f>(Sheet4!BD105/Sheet4!$BB105)*1000</f>
        <v>#REF!</v>
      </c>
      <c r="BE106" s="54" t="e">
        <f>(Sheet4!BE105/Sheet4!$BB105)*1000</f>
        <v>#REF!</v>
      </c>
      <c r="BF106" s="54" t="e">
        <f>(Sheet4!BF105/Sheet4!$BB105)*1000</f>
        <v>#REF!</v>
      </c>
      <c r="BH106" s="54" t="e">
        <f>(Sheet4!BH104/Sheet4!$BG104)*1000</f>
        <v>#REF!</v>
      </c>
      <c r="BI106" s="54" t="e">
        <f>(Sheet4!BI104/Sheet4!$BG104)*1000</f>
        <v>#REF!</v>
      </c>
      <c r="BJ106" s="54" t="e">
        <f>(Sheet4!BJ104/Sheet4!$BG104)*1000</f>
        <v>#REF!</v>
      </c>
      <c r="BK106" s="54" t="e">
        <f>(Sheet4!BK104/Sheet4!$BG104)*1000</f>
        <v>#REF!</v>
      </c>
      <c r="BM106" s="54" t="e">
        <f>(Sheet4!BM104/Sheet4!$BL104)*1000</f>
        <v>#REF!</v>
      </c>
      <c r="BN106" s="54" t="e">
        <f>(Sheet4!BN104/Sheet4!$BL104)*1000</f>
        <v>#REF!</v>
      </c>
      <c r="BO106" s="54" t="e">
        <f>(Sheet4!BO104/Sheet4!$BL104)*1000</f>
        <v>#REF!</v>
      </c>
      <c r="BP106" s="54" t="e">
        <f>(Sheet4!BP104/Sheet4!$BL104)*1000</f>
        <v>#REF!</v>
      </c>
      <c r="BR106" s="54" t="e">
        <f>(Sheet4!BR104/Sheet4!$BQ104)*1000</f>
        <v>#REF!</v>
      </c>
      <c r="BS106" s="54" t="e">
        <f>(Sheet4!BS104/Sheet4!$BQ104)*1000</f>
        <v>#REF!</v>
      </c>
      <c r="BT106" s="54" t="e">
        <f>(Sheet4!BT104/Sheet4!$BQ104)*1000</f>
        <v>#REF!</v>
      </c>
      <c r="BU106" s="54" t="e">
        <f>(Sheet4!BU104/Sheet4!$BQ104)*1000</f>
        <v>#REF!</v>
      </c>
    </row>
    <row r="107" spans="1:73" x14ac:dyDescent="0.3">
      <c r="A107" t="s">
        <v>346</v>
      </c>
      <c r="B107" t="str">
        <f>VLOOKUP(A107,classifications!A$3:C$336,3,FALSE)</f>
        <v>Predominantly Urban</v>
      </c>
      <c r="D107" s="12"/>
      <c r="E107" s="54">
        <f>(Sheet4!E107/Sheet4!$D107)*1000</f>
        <v>2.6733116403972468</v>
      </c>
      <c r="F107" s="54">
        <f>(Sheet4!F107/Sheet4!$D107)*1000</f>
        <v>2.5765401783014186</v>
      </c>
      <c r="G107" s="54">
        <f>(Sheet4!G107/Sheet4!$D107)*1000</f>
        <v>39.24082787985823</v>
      </c>
      <c r="H107" s="54">
        <f>(Sheet4!H107/Sheet4!$D107)*1000</f>
        <v>41.672210865015906</v>
      </c>
      <c r="I107" s="12"/>
      <c r="J107" s="54">
        <f>(Sheet4!J107/Sheet4!$I107)*1000</f>
        <v>2.2216351234508598</v>
      </c>
      <c r="K107" s="54">
        <f>(Sheet4!K107/Sheet4!$I107)*1000</f>
        <v>2.1976174464405807</v>
      </c>
      <c r="L107" s="54">
        <f>(Sheet4!L107/Sheet4!$I107)*1000</f>
        <v>46.246037083293309</v>
      </c>
      <c r="M107" s="54">
        <f>(Sheet4!M107/Sheet4!$I107)*1000</f>
        <v>43.55605725814199</v>
      </c>
      <c r="N107" s="12"/>
      <c r="O107" s="54">
        <f>(Sheet4!O107/Sheet4!$N107)*1000</f>
        <v>2.0349045988843937</v>
      </c>
      <c r="P107" s="54">
        <f>(Sheet4!P107/Sheet4!$N107)*1000</f>
        <v>2.3221852481386609</v>
      </c>
      <c r="Q107" s="54">
        <f>(Sheet4!Q107/Sheet4!$N107)*1000</f>
        <v>41.512053817241629</v>
      </c>
      <c r="R107" s="54">
        <f>(Sheet4!R107/Sheet4!$N107)*1000</f>
        <v>40.662181896531081</v>
      </c>
      <c r="S107" s="12"/>
      <c r="T107" s="54">
        <f>(Sheet4!T107/Sheet4!$S107)*1000</f>
        <v>2.311905721670263</v>
      </c>
      <c r="U107" s="54">
        <f>(Sheet4!U107/Sheet4!$S107)*1000</f>
        <v>1.4819908472245276</v>
      </c>
      <c r="V107" s="54">
        <f>(Sheet4!V107/Sheet4!$S107)*1000</f>
        <v>44.009200199179567</v>
      </c>
      <c r="W107" s="54">
        <f>(Sheet4!W107/Sheet4!$S107)*1000</f>
        <v>40.476134019396291</v>
      </c>
      <c r="X107" s="12"/>
      <c r="Y107" s="54">
        <f>(Sheet4!Y107/Sheet4!$X107)*1000</f>
        <v>2.5484620739289969</v>
      </c>
      <c r="Z107" s="54">
        <f>(Sheet4!Z107/Sheet4!$X107)*1000</f>
        <v>1.6989747159526645</v>
      </c>
      <c r="AA107" s="54">
        <f>(Sheet4!AA107/Sheet4!$X107)*1000</f>
        <v>42.969902190969478</v>
      </c>
      <c r="AB107" s="54">
        <f>(Sheet4!AB107/Sheet4!$X107)*1000</f>
        <v>41.70746958953243</v>
      </c>
      <c r="AC107" s="12"/>
      <c r="AD107" s="54">
        <f>(Sheet4!AD107/Sheet4!$AC107)*1000</f>
        <v>2.596734197351799</v>
      </c>
      <c r="AE107" s="54">
        <f>(Sheet4!AE107/Sheet4!$AC107)*1000</f>
        <v>1.3919431057876761</v>
      </c>
      <c r="AF107" s="54">
        <f>(Sheet4!AF107/Sheet4!$AC107)*1000</f>
        <v>42.26126421185608</v>
      </c>
      <c r="AG107" s="54">
        <f>(Sheet4!AG107/Sheet4!$AC107)*1000</f>
        <v>39.079679970055679</v>
      </c>
      <c r="AH107" s="12"/>
      <c r="AI107" s="54">
        <f>(Sheet4!AI107/Sheet4!$AH107)*1000</f>
        <v>2.2336830041282205</v>
      </c>
      <c r="AJ107" s="54">
        <f>(Sheet4!AJ107/Sheet4!$AH107)*1000</f>
        <v>1.3214983218140781</v>
      </c>
      <c r="AK107" s="54">
        <f>(Sheet4!AK107/Sheet4!$AH107)*1000</f>
        <v>45.562455414049985</v>
      </c>
      <c r="AL107" s="54">
        <f>(Sheet4!AL107/Sheet4!$AH107)*1000</f>
        <v>47.761054391935346</v>
      </c>
      <c r="AM107" s="12"/>
      <c r="AN107" s="54">
        <f>(Sheet4!AN107/Sheet4!$AM107)*1000</f>
        <v>2.4741155916184936</v>
      </c>
      <c r="AO107" s="54">
        <f>(Sheet4!AO107/Sheet4!$AM107)*1000</f>
        <v>2.0871686033558854</v>
      </c>
      <c r="AP107" s="54">
        <f>(Sheet4!AP107/Sheet4!$AM107)*1000</f>
        <v>43.408416683278027</v>
      </c>
      <c r="AQ107" s="54">
        <f>(Sheet4!AQ107/Sheet4!$AM107)*1000</f>
        <v>47.981426544563398</v>
      </c>
      <c r="AR107" s="12"/>
      <c r="AS107" s="54">
        <f>(Sheet4!AS107/Sheet4!$AR107)*1000</f>
        <v>2.2395624602182984</v>
      </c>
      <c r="AT107" s="54">
        <f>(Sheet4!AT107/Sheet4!$AR107)*1000</f>
        <v>1.7209269431151135</v>
      </c>
      <c r="AU107" s="54">
        <f>(Sheet4!AU107/Sheet4!$AR107)*1000</f>
        <v>42.162710106320276</v>
      </c>
      <c r="AV107" s="54">
        <f>(Sheet4!AV107/Sheet4!$AR107)*1000</f>
        <v>46.983662981211246</v>
      </c>
      <c r="AW107" s="12"/>
      <c r="AX107" s="54">
        <f>(Sheet4!AX107/Sheet4!$AW107)*1000</f>
        <v>2.1492932131933538</v>
      </c>
      <c r="AY107" s="54">
        <f>(Sheet4!AY107/Sheet4!$AW107)*1000</f>
        <v>2.0430094828706058</v>
      </c>
      <c r="AZ107" s="54">
        <f>(Sheet4!AZ107/Sheet4!$AW107)*1000</f>
        <v>37.600821927514495</v>
      </c>
      <c r="BA107" s="54">
        <f>(Sheet4!BA107/Sheet4!$AW107)*1000</f>
        <v>40.94285478099647</v>
      </c>
      <c r="BC107" s="54" t="e">
        <f>(Sheet4!BC106/Sheet4!$BB106)*1000</f>
        <v>#DIV/0!</v>
      </c>
      <c r="BD107" s="54" t="e">
        <f>(Sheet4!BD106/Sheet4!$BB106)*1000</f>
        <v>#REF!</v>
      </c>
      <c r="BE107" s="54" t="e">
        <f>(Sheet4!BE106/Sheet4!$BB106)*1000</f>
        <v>#REF!</v>
      </c>
      <c r="BF107" s="54" t="e">
        <f>(Sheet4!BF106/Sheet4!$BB106)*1000</f>
        <v>#REF!</v>
      </c>
      <c r="BH107" s="54" t="e">
        <f>(Sheet4!BH105/Sheet4!$BG105)*1000</f>
        <v>#REF!</v>
      </c>
      <c r="BI107" s="54" t="e">
        <f>(Sheet4!BI105/Sheet4!$BG105)*1000</f>
        <v>#REF!</v>
      </c>
      <c r="BJ107" s="54" t="e">
        <f>(Sheet4!BJ105/Sheet4!$BG105)*1000</f>
        <v>#REF!</v>
      </c>
      <c r="BK107" s="54" t="e">
        <f>(Sheet4!BK105/Sheet4!$BG105)*1000</f>
        <v>#REF!</v>
      </c>
      <c r="BM107" s="54" t="e">
        <f>(Sheet4!BM105/Sheet4!$BL105)*1000</f>
        <v>#REF!</v>
      </c>
      <c r="BN107" s="54" t="e">
        <f>(Sheet4!BN105/Sheet4!$BL105)*1000</f>
        <v>#REF!</v>
      </c>
      <c r="BO107" s="54" t="e">
        <f>(Sheet4!BO105/Sheet4!$BL105)*1000</f>
        <v>#REF!</v>
      </c>
      <c r="BP107" s="54" t="e">
        <f>(Sheet4!BP105/Sheet4!$BL105)*1000</f>
        <v>#REF!</v>
      </c>
      <c r="BR107" s="54" t="e">
        <f>(Sheet4!BR105/Sheet4!$BQ105)*1000</f>
        <v>#REF!</v>
      </c>
      <c r="BS107" s="54" t="e">
        <f>(Sheet4!BS105/Sheet4!$BQ105)*1000</f>
        <v>#REF!</v>
      </c>
      <c r="BT107" s="54" t="e">
        <f>(Sheet4!BT105/Sheet4!$BQ105)*1000</f>
        <v>#REF!</v>
      </c>
      <c r="BU107" s="54" t="e">
        <f>(Sheet4!BU105/Sheet4!$BQ105)*1000</f>
        <v>#REF!</v>
      </c>
    </row>
    <row r="108" spans="1:73" x14ac:dyDescent="0.3">
      <c r="A108" t="s">
        <v>348</v>
      </c>
      <c r="B108" t="str">
        <f>VLOOKUP(A108,classifications!A$3:C$336,3,FALSE)</f>
        <v>Predominantly Urban</v>
      </c>
      <c r="D108" s="12"/>
      <c r="E108" s="54">
        <f>(Sheet4!E108/Sheet4!$D108)*1000</f>
        <v>6.8686987795530925</v>
      </c>
      <c r="F108" s="54">
        <f>(Sheet4!F108/Sheet4!$D108)*1000</f>
        <v>2.5941866635221982</v>
      </c>
      <c r="G108" s="54">
        <f>(Sheet4!G108/Sheet4!$D108)*1000</f>
        <v>38.165988640606884</v>
      </c>
      <c r="H108" s="54">
        <f>(Sheet4!H108/Sheet4!$D108)*1000</f>
        <v>41.80178055539178</v>
      </c>
      <c r="I108" s="12"/>
      <c r="J108" s="54">
        <f>(Sheet4!J108/Sheet4!$I108)*1000</f>
        <v>5.5577764993808447</v>
      </c>
      <c r="K108" s="54">
        <f>(Sheet4!K108/Sheet4!$I108)*1000</f>
        <v>5.8990434774130014</v>
      </c>
      <c r="L108" s="54">
        <f>(Sheet4!L108/Sheet4!$I108)*1000</f>
        <v>45.261751772150667</v>
      </c>
      <c r="M108" s="54">
        <f>(Sheet4!M108/Sheet4!$I108)*1000</f>
        <v>43.477413001296817</v>
      </c>
      <c r="N108" s="12"/>
      <c r="O108" s="54">
        <f>(Sheet4!O108/Sheet4!$N108)*1000</f>
        <v>6.4710832535329796</v>
      </c>
      <c r="P108" s="54">
        <f>(Sheet4!P108/Sheet4!$N108)*1000</f>
        <v>4.1883094899548281</v>
      </c>
      <c r="Q108" s="54">
        <f>(Sheet4!Q108/Sheet4!$N108)*1000</f>
        <v>43.885358327771492</v>
      </c>
      <c r="R108" s="54">
        <f>(Sheet4!R108/Sheet4!$N108)*1000</f>
        <v>42.995463470783399</v>
      </c>
      <c r="S108" s="12"/>
      <c r="T108" s="54">
        <f>(Sheet4!T108/Sheet4!$S108)*1000</f>
        <v>6.28804793801645</v>
      </c>
      <c r="U108" s="54">
        <f>(Sheet4!U108/Sheet4!$S108)*1000</f>
        <v>3.2251292914257363</v>
      </c>
      <c r="V108" s="54">
        <f>(Sheet4!V108/Sheet4!$S108)*1000</f>
        <v>48.472357397759581</v>
      </c>
      <c r="W108" s="54">
        <f>(Sheet4!W108/Sheet4!$S108)*1000</f>
        <v>43.892292131829549</v>
      </c>
      <c r="X108" s="12"/>
      <c r="Y108" s="54">
        <f>(Sheet4!Y108/Sheet4!$X108)*1000</f>
        <v>6.9242775386652795</v>
      </c>
      <c r="Z108" s="54">
        <f>(Sheet4!Z108/Sheet4!$X108)*1000</f>
        <v>3.2729508584401454</v>
      </c>
      <c r="AA108" s="54">
        <f>(Sheet4!AA108/Sheet4!$X108)*1000</f>
        <v>46.067256302322278</v>
      </c>
      <c r="AB108" s="54">
        <f>(Sheet4!AB108/Sheet4!$X108)*1000</f>
        <v>46.076715697866909</v>
      </c>
      <c r="AC108" s="12"/>
      <c r="AD108" s="54">
        <f>(Sheet4!AD108/Sheet4!$AC108)*1000</f>
        <v>7.6072117874123233</v>
      </c>
      <c r="AE108" s="54">
        <f>(Sheet4!AE108/Sheet4!$AC108)*1000</f>
        <v>3.0127571435296332</v>
      </c>
      <c r="AF108" s="54">
        <f>(Sheet4!AF108/Sheet4!$AC108)*1000</f>
        <v>42.376312196958999</v>
      </c>
      <c r="AG108" s="54">
        <f>(Sheet4!AG108/Sheet4!$AC108)*1000</f>
        <v>47.413265546297602</v>
      </c>
      <c r="AH108" s="12"/>
      <c r="AI108" s="54">
        <f>(Sheet4!AI108/Sheet4!$AH108)*1000</f>
        <v>6.4360494152900936</v>
      </c>
      <c r="AJ108" s="54">
        <f>(Sheet4!AJ108/Sheet4!$AH108)*1000</f>
        <v>3.5148556836064491</v>
      </c>
      <c r="AK108" s="54">
        <f>(Sheet4!AK108/Sheet4!$AH108)*1000</f>
        <v>45.56119900867877</v>
      </c>
      <c r="AL108" s="54">
        <f>(Sheet4!AL108/Sheet4!$AH108)*1000</f>
        <v>53.825350307667662</v>
      </c>
      <c r="AM108" s="12"/>
      <c r="AN108" s="54">
        <f>(Sheet4!AN108/Sheet4!$AM108)*1000</f>
        <v>6.1380833764158478</v>
      </c>
      <c r="AO108" s="54">
        <f>(Sheet4!AO108/Sheet4!$AM108)*1000</f>
        <v>3.7223292757437609</v>
      </c>
      <c r="AP108" s="54">
        <f>(Sheet4!AP108/Sheet4!$AM108)*1000</f>
        <v>49.067067725713208</v>
      </c>
      <c r="AQ108" s="54">
        <f>(Sheet4!AQ108/Sheet4!$AM108)*1000</f>
        <v>53.024392536541811</v>
      </c>
      <c r="AR108" s="12"/>
      <c r="AS108" s="54">
        <f>(Sheet4!AS108/Sheet4!$AR108)*1000</f>
        <v>5.4423549874227364</v>
      </c>
      <c r="AT108" s="54">
        <f>(Sheet4!AT108/Sheet4!$AR108)*1000</f>
        <v>4.2267086843901662</v>
      </c>
      <c r="AU108" s="54">
        <f>(Sheet4!AU108/Sheet4!$AR108)*1000</f>
        <v>54.171069488212908</v>
      </c>
      <c r="AV108" s="54">
        <f>(Sheet4!AV108/Sheet4!$AR108)*1000</f>
        <v>54.049504857909653</v>
      </c>
      <c r="AW108" s="12"/>
      <c r="AX108" s="54">
        <f>(Sheet4!AX108/Sheet4!$AW108)*1000</f>
        <v>5.2109645429881182</v>
      </c>
      <c r="AY108" s="54">
        <f>(Sheet4!AY108/Sheet4!$AW108)*1000</f>
        <v>4.5280194592571803</v>
      </c>
      <c r="AZ108" s="54">
        <f>(Sheet4!AZ108/Sheet4!$AW108)*1000</f>
        <v>44.709514454111705</v>
      </c>
      <c r="BA108" s="54">
        <f>(Sheet4!BA108/Sheet4!$AW108)*1000</f>
        <v>48.199083169613615</v>
      </c>
      <c r="BC108" s="54" t="e">
        <f>(Sheet4!BC107/Sheet4!$BB107)*1000</f>
        <v>#DIV/0!</v>
      </c>
      <c r="BD108" s="54" t="e">
        <f>(Sheet4!BD107/Sheet4!$BB107)*1000</f>
        <v>#REF!</v>
      </c>
      <c r="BE108" s="54" t="e">
        <f>(Sheet4!BE107/Sheet4!$BB107)*1000</f>
        <v>#REF!</v>
      </c>
      <c r="BF108" s="54" t="e">
        <f>(Sheet4!BF107/Sheet4!$BB107)*1000</f>
        <v>#REF!</v>
      </c>
      <c r="BH108" s="54" t="e">
        <f>(Sheet4!BH106/Sheet4!$BG106)*1000</f>
        <v>#REF!</v>
      </c>
      <c r="BI108" s="54" t="e">
        <f>(Sheet4!BI106/Sheet4!$BG106)*1000</f>
        <v>#REF!</v>
      </c>
      <c r="BJ108" s="54" t="e">
        <f>(Sheet4!BJ106/Sheet4!$BG106)*1000</f>
        <v>#REF!</v>
      </c>
      <c r="BK108" s="54" t="e">
        <f>(Sheet4!BK106/Sheet4!$BG106)*1000</f>
        <v>#REF!</v>
      </c>
      <c r="BM108" s="54" t="e">
        <f>(Sheet4!BM106/Sheet4!$BL106)*1000</f>
        <v>#REF!</v>
      </c>
      <c r="BN108" s="54" t="e">
        <f>(Sheet4!BN106/Sheet4!$BL106)*1000</f>
        <v>#REF!</v>
      </c>
      <c r="BO108" s="54" t="e">
        <f>(Sheet4!BO106/Sheet4!$BL106)*1000</f>
        <v>#REF!</v>
      </c>
      <c r="BP108" s="54" t="e">
        <f>(Sheet4!BP106/Sheet4!$BL106)*1000</f>
        <v>#REF!</v>
      </c>
      <c r="BR108" s="54" t="e">
        <f>(Sheet4!BR106/Sheet4!$BQ106)*1000</f>
        <v>#REF!</v>
      </c>
      <c r="BS108" s="54" t="e">
        <f>(Sheet4!BS106/Sheet4!$BQ106)*1000</f>
        <v>#REF!</v>
      </c>
      <c r="BT108" s="54" t="e">
        <f>(Sheet4!BT106/Sheet4!$BQ106)*1000</f>
        <v>#REF!</v>
      </c>
      <c r="BU108" s="54" t="e">
        <f>(Sheet4!BU106/Sheet4!$BQ106)*1000</f>
        <v>#REF!</v>
      </c>
    </row>
    <row r="109" spans="1:73" x14ac:dyDescent="0.3">
      <c r="A109" t="s">
        <v>350</v>
      </c>
      <c r="B109" t="str">
        <f>VLOOKUP(A109,classifications!A$3:C$336,3,FALSE)</f>
        <v>Urban with Significant Rural</v>
      </c>
      <c r="D109" s="12"/>
      <c r="E109" s="54">
        <f>(Sheet4!E109/Sheet4!$D109)*1000</f>
        <v>4.8448021021514203</v>
      </c>
      <c r="F109" s="54">
        <f>(Sheet4!F109/Sheet4!$D109)*1000</f>
        <v>1.1290852356708818</v>
      </c>
      <c r="G109" s="54">
        <f>(Sheet4!G109/Sheet4!$D109)*1000</f>
        <v>35.945968139267528</v>
      </c>
      <c r="H109" s="54">
        <f>(Sheet4!H109/Sheet4!$D109)*1000</f>
        <v>36.407866644769257</v>
      </c>
      <c r="I109" s="12"/>
      <c r="J109" s="54">
        <f>(Sheet4!J109/Sheet4!$I109)*1000</f>
        <v>4.4180206037619802</v>
      </c>
      <c r="K109" s="54">
        <f>(Sheet4!K109/Sheet4!$I109)*1000</f>
        <v>2.285890010763159</v>
      </c>
      <c r="L109" s="54">
        <f>(Sheet4!L109/Sheet4!$I109)*1000</f>
        <v>37.732561119368562</v>
      </c>
      <c r="M109" s="54">
        <f>(Sheet4!M109/Sheet4!$I109)*1000</f>
        <v>38.388601301829738</v>
      </c>
      <c r="N109" s="12"/>
      <c r="O109" s="54">
        <f>(Sheet4!O109/Sheet4!$N109)*1000</f>
        <v>5.3920766145534911</v>
      </c>
      <c r="P109" s="54">
        <f>(Sheet4!P109/Sheet4!$N109)*1000</f>
        <v>2.3021199967258736</v>
      </c>
      <c r="Q109" s="54">
        <f>(Sheet4!Q109/Sheet4!$N109)*1000</f>
        <v>35.902840304493743</v>
      </c>
      <c r="R109" s="54">
        <f>(Sheet4!R109/Sheet4!$N109)*1000</f>
        <v>36.5269706147172</v>
      </c>
      <c r="S109" s="12"/>
      <c r="T109" s="54">
        <f>(Sheet4!T109/Sheet4!$S109)*1000</f>
        <v>6.2470064304421822</v>
      </c>
      <c r="U109" s="54">
        <f>(Sheet4!U109/Sheet4!$S109)*1000</f>
        <v>1.5897765141092666</v>
      </c>
      <c r="V109" s="54">
        <f>(Sheet4!V109/Sheet4!$S109)*1000</f>
        <v>37.532992958105311</v>
      </c>
      <c r="W109" s="54">
        <f>(Sheet4!W109/Sheet4!$S109)*1000</f>
        <v>38.450171716245279</v>
      </c>
      <c r="X109" s="12"/>
      <c r="Y109" s="54">
        <f>(Sheet4!Y109/Sheet4!$X109)*1000</f>
        <v>6.5304466866095421</v>
      </c>
      <c r="Z109" s="54">
        <f>(Sheet4!Z109/Sheet4!$X109)*1000</f>
        <v>1.308117426355017</v>
      </c>
      <c r="AA109" s="54">
        <f>(Sheet4!AA109/Sheet4!$X109)*1000</f>
        <v>36.505602595953967</v>
      </c>
      <c r="AB109" s="54">
        <f>(Sheet4!AB109/Sheet4!$X109)*1000</f>
        <v>35.998580337676827</v>
      </c>
      <c r="AC109" s="12"/>
      <c r="AD109" s="54">
        <f>(Sheet4!AD109/Sheet4!$AC109)*1000</f>
        <v>5.7883465330531756</v>
      </c>
      <c r="AE109" s="54">
        <f>(Sheet4!AE109/Sheet4!$AC109)*1000</f>
        <v>1.9597543235817036</v>
      </c>
      <c r="AF109" s="54">
        <f>(Sheet4!AF109/Sheet4!$AC109)*1000</f>
        <v>36.406982382414746</v>
      </c>
      <c r="AG109" s="54">
        <f>(Sheet4!AG109/Sheet4!$AC109)*1000</f>
        <v>35.720058186520127</v>
      </c>
      <c r="AH109" s="12"/>
      <c r="AI109" s="54">
        <f>(Sheet4!AI109/Sheet4!$AH109)*1000</f>
        <v>5.6730740215456112</v>
      </c>
      <c r="AJ109" s="54">
        <f>(Sheet4!AJ109/Sheet4!$AH109)*1000</f>
        <v>2.4040154098393636</v>
      </c>
      <c r="AK109" s="54">
        <f>(Sheet4!AK109/Sheet4!$AH109)*1000</f>
        <v>43.111339106993775</v>
      </c>
      <c r="AL109" s="54">
        <f>(Sheet4!AL109/Sheet4!$AH109)*1000</f>
        <v>41.562308257139122</v>
      </c>
      <c r="AM109" s="12"/>
      <c r="AN109" s="54">
        <f>(Sheet4!AN109/Sheet4!$AM109)*1000</f>
        <v>4.9713193116634802</v>
      </c>
      <c r="AO109" s="54">
        <f>(Sheet4!AO109/Sheet4!$AM109)*1000</f>
        <v>3.1397806178927241</v>
      </c>
      <c r="AP109" s="54">
        <f>(Sheet4!AP109/Sheet4!$AM109)*1000</f>
        <v>43.071349501861725</v>
      </c>
      <c r="AQ109" s="54">
        <f>(Sheet4!AQ109/Sheet4!$AM109)*1000</f>
        <v>43.091476300694374</v>
      </c>
      <c r="AR109" s="12"/>
      <c r="AS109" s="54">
        <f>(Sheet4!AS109/Sheet4!$AR109)*1000</f>
        <v>4.3589433840702263</v>
      </c>
      <c r="AT109" s="54">
        <f>(Sheet4!AT109/Sheet4!$AR109)*1000</f>
        <v>2.5469114923089311</v>
      </c>
      <c r="AU109" s="54">
        <f>(Sheet4!AU109/Sheet4!$AR109)*1000</f>
        <v>41.455262945961181</v>
      </c>
      <c r="AV109" s="54">
        <f>(Sheet4!AV109/Sheet4!$AR109)*1000</f>
        <v>41.817669324313442</v>
      </c>
      <c r="AW109" s="12"/>
      <c r="AX109" s="54">
        <f>(Sheet4!AX109/Sheet4!$AW109)*1000</f>
        <v>3.8710457872134518</v>
      </c>
      <c r="AY109" s="54">
        <f>(Sheet4!AY109/Sheet4!$AW109)*1000</f>
        <v>2.3992419202000042</v>
      </c>
      <c r="AZ109" s="54">
        <f>(Sheet4!AZ109/Sheet4!$AW109)*1000</f>
        <v>36.512832920018546</v>
      </c>
      <c r="BA109" s="54">
        <f>(Sheet4!BA109/Sheet4!$AW109)*1000</f>
        <v>36.744692433315187</v>
      </c>
      <c r="BC109" s="54" t="e">
        <f>(Sheet4!BC108/Sheet4!$BB108)*1000</f>
        <v>#DIV/0!</v>
      </c>
      <c r="BD109" s="54" t="e">
        <f>(Sheet4!BD108/Sheet4!$BB108)*1000</f>
        <v>#REF!</v>
      </c>
      <c r="BE109" s="54" t="e">
        <f>(Sheet4!BE108/Sheet4!$BB108)*1000</f>
        <v>#REF!</v>
      </c>
      <c r="BF109" s="54" t="e">
        <f>(Sheet4!BF108/Sheet4!$BB108)*1000</f>
        <v>#REF!</v>
      </c>
      <c r="BH109" s="54" t="e">
        <f>(Sheet4!BH107/Sheet4!$BG107)*1000</f>
        <v>#REF!</v>
      </c>
      <c r="BI109" s="54" t="e">
        <f>(Sheet4!BI107/Sheet4!$BG107)*1000</f>
        <v>#REF!</v>
      </c>
      <c r="BJ109" s="54" t="e">
        <f>(Sheet4!BJ107/Sheet4!$BG107)*1000</f>
        <v>#REF!</v>
      </c>
      <c r="BK109" s="54" t="e">
        <f>(Sheet4!BK107/Sheet4!$BG107)*1000</f>
        <v>#REF!</v>
      </c>
      <c r="BM109" s="54" t="e">
        <f>(Sheet4!BM107/Sheet4!$BL107)*1000</f>
        <v>#REF!</v>
      </c>
      <c r="BN109" s="54" t="e">
        <f>(Sheet4!BN107/Sheet4!$BL107)*1000</f>
        <v>#REF!</v>
      </c>
      <c r="BO109" s="54" t="e">
        <f>(Sheet4!BO107/Sheet4!$BL107)*1000</f>
        <v>#REF!</v>
      </c>
      <c r="BP109" s="54" t="e">
        <f>(Sheet4!BP107/Sheet4!$BL107)*1000</f>
        <v>#REF!</v>
      </c>
      <c r="BR109" s="54" t="e">
        <f>(Sheet4!BR107/Sheet4!$BQ107)*1000</f>
        <v>#REF!</v>
      </c>
      <c r="BS109" s="54" t="e">
        <f>(Sheet4!BS107/Sheet4!$BQ107)*1000</f>
        <v>#REF!</v>
      </c>
      <c r="BT109" s="54" t="e">
        <f>(Sheet4!BT107/Sheet4!$BQ107)*1000</f>
        <v>#REF!</v>
      </c>
      <c r="BU109" s="54" t="e">
        <f>(Sheet4!BU107/Sheet4!$BQ107)*1000</f>
        <v>#REF!</v>
      </c>
    </row>
    <row r="110" spans="1:73" x14ac:dyDescent="0.3">
      <c r="A110" t="s">
        <v>352</v>
      </c>
      <c r="B110" t="str">
        <f>VLOOKUP(A110,classifications!A$3:C$336,3,FALSE)</f>
        <v>Predominantly Urban</v>
      </c>
      <c r="D110" s="12"/>
      <c r="E110" s="54">
        <f>(Sheet4!E110/Sheet4!$D110)*1000</f>
        <v>20.803732537977083</v>
      </c>
      <c r="F110" s="54">
        <f>(Sheet4!F110/Sheet4!$D110)*1000</f>
        <v>9.9145540016361178</v>
      </c>
      <c r="G110" s="54">
        <f>(Sheet4!G110/Sheet4!$D110)*1000</f>
        <v>62.493394863846127</v>
      </c>
      <c r="H110" s="54">
        <f>(Sheet4!H110/Sheet4!$D110)*1000</f>
        <v>67.577881894294336</v>
      </c>
      <c r="I110" s="12"/>
      <c r="J110" s="54">
        <f>(Sheet4!J110/Sheet4!$I110)*1000</f>
        <v>17.989430200087696</v>
      </c>
      <c r="K110" s="54">
        <f>(Sheet4!K110/Sheet4!$I110)*1000</f>
        <v>8.4581477464171151</v>
      </c>
      <c r="L110" s="54">
        <f>(Sheet4!L110/Sheet4!$I110)*1000</f>
        <v>66.957451555083736</v>
      </c>
      <c r="M110" s="54">
        <f>(Sheet4!M110/Sheet4!$I110)*1000</f>
        <v>72.465440446793295</v>
      </c>
      <c r="N110" s="12"/>
      <c r="O110" s="54">
        <f>(Sheet4!O110/Sheet4!$N110)*1000</f>
        <v>14.668852732140085</v>
      </c>
      <c r="P110" s="54">
        <f>(Sheet4!P110/Sheet4!$N110)*1000</f>
        <v>7.1602479392041563</v>
      </c>
      <c r="Q110" s="54">
        <f>(Sheet4!Q110/Sheet4!$N110)*1000</f>
        <v>66.793640215526878</v>
      </c>
      <c r="R110" s="54">
        <f>(Sheet4!R110/Sheet4!$N110)*1000</f>
        <v>70.091670863357024</v>
      </c>
      <c r="S110" s="12"/>
      <c r="T110" s="54">
        <f>(Sheet4!T110/Sheet4!$S110)*1000</f>
        <v>17.016734051693675</v>
      </c>
      <c r="U110" s="54">
        <f>(Sheet4!U110/Sheet4!$S110)*1000</f>
        <v>6.2710849423290789</v>
      </c>
      <c r="V110" s="54">
        <f>(Sheet4!V110/Sheet4!$S110)*1000</f>
        <v>67.509010500161793</v>
      </c>
      <c r="W110" s="54">
        <f>(Sheet4!W110/Sheet4!$S110)*1000</f>
        <v>72.203025445131729</v>
      </c>
      <c r="X110" s="12"/>
      <c r="Y110" s="54">
        <f>(Sheet4!Y110/Sheet4!$X110)*1000</f>
        <v>16.529347058009339</v>
      </c>
      <c r="Z110" s="54">
        <f>(Sheet4!Z110/Sheet4!$X110)*1000</f>
        <v>5.8461000502655329</v>
      </c>
      <c r="AA110" s="54">
        <f>(Sheet4!AA110/Sheet4!$X110)*1000</f>
        <v>70.131346023559232</v>
      </c>
      <c r="AB110" s="54">
        <f>(Sheet4!AB110/Sheet4!$X110)*1000</f>
        <v>71.613815008268318</v>
      </c>
      <c r="AC110" s="12"/>
      <c r="AD110" s="54">
        <f>(Sheet4!AD110/Sheet4!$AC110)*1000</f>
        <v>17.005864461791436</v>
      </c>
      <c r="AE110" s="54">
        <f>(Sheet4!AE110/Sheet4!$AC110)*1000</f>
        <v>6.9929318368268136</v>
      </c>
      <c r="AF110" s="54">
        <f>(Sheet4!AF110/Sheet4!$AC110)*1000</f>
        <v>66.228653108308038</v>
      </c>
      <c r="AG110" s="54">
        <f>(Sheet4!AG110/Sheet4!$AC110)*1000</f>
        <v>71.344383980740773</v>
      </c>
      <c r="AH110" s="12"/>
      <c r="AI110" s="54">
        <f>(Sheet4!AI110/Sheet4!$AH110)*1000</f>
        <v>14.774667755586904</v>
      </c>
      <c r="AJ110" s="54">
        <f>(Sheet4!AJ110/Sheet4!$AH110)*1000</f>
        <v>7.5057716307994724</v>
      </c>
      <c r="AK110" s="54">
        <f>(Sheet4!AK110/Sheet4!$AH110)*1000</f>
        <v>73.41019413185127</v>
      </c>
      <c r="AL110" s="54">
        <f>(Sheet4!AL110/Sheet4!$AH110)*1000</f>
        <v>77.956789665157032</v>
      </c>
      <c r="AM110" s="12"/>
      <c r="AN110" s="54">
        <f>(Sheet4!AN110/Sheet4!$AM110)*1000</f>
        <v>14.553472217369125</v>
      </c>
      <c r="AO110" s="54">
        <f>(Sheet4!AO110/Sheet4!$AM110)*1000</f>
        <v>5.9995946692011488</v>
      </c>
      <c r="AP110" s="54">
        <f>(Sheet4!AP110/Sheet4!$AM110)*1000</f>
        <v>74.402661206348327</v>
      </c>
      <c r="AQ110" s="54">
        <f>(Sheet4!AQ110/Sheet4!$AM110)*1000</f>
        <v>81.440042489849262</v>
      </c>
      <c r="AR110" s="12"/>
      <c r="AS110" s="54">
        <f>(Sheet4!AS110/Sheet4!$AR110)*1000</f>
        <v>14.13479103430552</v>
      </c>
      <c r="AT110" s="54">
        <f>(Sheet4!AT110/Sheet4!$AR110)*1000</f>
        <v>7.4389981315681633</v>
      </c>
      <c r="AU110" s="54">
        <f>(Sheet4!AU110/Sheet4!$AR110)*1000</f>
        <v>76.925214105618494</v>
      </c>
      <c r="AV110" s="54">
        <f>(Sheet4!AV110/Sheet4!$AR110)*1000</f>
        <v>86.173604406442962</v>
      </c>
      <c r="AW110" s="12"/>
      <c r="AX110" s="54">
        <f>(Sheet4!AX110/Sheet4!$AW110)*1000</f>
        <v>13.970674730308545</v>
      </c>
      <c r="AY110" s="54">
        <f>(Sheet4!AY110/Sheet4!$AW110)*1000</f>
        <v>7.5146868534497671</v>
      </c>
      <c r="AZ110" s="54">
        <f>(Sheet4!AZ110/Sheet4!$AW110)*1000</f>
        <v>65.21032127708159</v>
      </c>
      <c r="BA110" s="54">
        <f>(Sheet4!BA110/Sheet4!$AW110)*1000</f>
        <v>74.748991468131777</v>
      </c>
      <c r="BC110" s="54" t="e">
        <f>(Sheet4!BC109/Sheet4!$BB109)*1000</f>
        <v>#DIV/0!</v>
      </c>
      <c r="BD110" s="54" t="e">
        <f>(Sheet4!BD109/Sheet4!$BB109)*1000</f>
        <v>#REF!</v>
      </c>
      <c r="BE110" s="54" t="e">
        <f>(Sheet4!BE109/Sheet4!$BB109)*1000</f>
        <v>#REF!</v>
      </c>
      <c r="BF110" s="54" t="e">
        <f>(Sheet4!BF109/Sheet4!$BB109)*1000</f>
        <v>#REF!</v>
      </c>
      <c r="BH110" s="54" t="e">
        <f>(Sheet4!BH108/Sheet4!$BG108)*1000</f>
        <v>#REF!</v>
      </c>
      <c r="BI110" s="54" t="e">
        <f>(Sheet4!BI108/Sheet4!$BG108)*1000</f>
        <v>#REF!</v>
      </c>
      <c r="BJ110" s="54" t="e">
        <f>(Sheet4!BJ108/Sheet4!$BG108)*1000</f>
        <v>#REF!</v>
      </c>
      <c r="BK110" s="54" t="e">
        <f>(Sheet4!BK108/Sheet4!$BG108)*1000</f>
        <v>#REF!</v>
      </c>
      <c r="BM110" s="54" t="e">
        <f>(Sheet4!BM108/Sheet4!$BL108)*1000</f>
        <v>#REF!</v>
      </c>
      <c r="BN110" s="54" t="e">
        <f>(Sheet4!BN108/Sheet4!$BL108)*1000</f>
        <v>#REF!</v>
      </c>
      <c r="BO110" s="54" t="e">
        <f>(Sheet4!BO108/Sheet4!$BL108)*1000</f>
        <v>#REF!</v>
      </c>
      <c r="BP110" s="54" t="e">
        <f>(Sheet4!BP108/Sheet4!$BL108)*1000</f>
        <v>#REF!</v>
      </c>
      <c r="BR110" s="54" t="e">
        <f>(Sheet4!BR108/Sheet4!$BQ108)*1000</f>
        <v>#REF!</v>
      </c>
      <c r="BS110" s="54" t="e">
        <f>(Sheet4!BS108/Sheet4!$BQ108)*1000</f>
        <v>#REF!</v>
      </c>
      <c r="BT110" s="54" t="e">
        <f>(Sheet4!BT108/Sheet4!$BQ108)*1000</f>
        <v>#REF!</v>
      </c>
      <c r="BU110" s="54" t="e">
        <f>(Sheet4!BU108/Sheet4!$BQ108)*1000</f>
        <v>#REF!</v>
      </c>
    </row>
    <row r="111" spans="1:73" x14ac:dyDescent="0.3">
      <c r="A111" t="s">
        <v>354</v>
      </c>
      <c r="B111" t="str">
        <f>VLOOKUP(A111,classifications!A$3:C$336,3,FALSE)</f>
        <v>Predominantly Urban</v>
      </c>
      <c r="D111" s="12"/>
      <c r="E111" s="54">
        <f>(Sheet4!E111/Sheet4!$D111)*1000</f>
        <v>27.162378252653003</v>
      </c>
      <c r="F111" s="54">
        <f>(Sheet4!F111/Sheet4!$D111)*1000</f>
        <v>13.105102485826428</v>
      </c>
      <c r="G111" s="54">
        <f>(Sheet4!G111/Sheet4!$D111)*1000</f>
        <v>71.522023549934588</v>
      </c>
      <c r="H111" s="54">
        <f>(Sheet4!H111/Sheet4!$D111)*1000</f>
        <v>71.362116586713185</v>
      </c>
      <c r="I111" s="12"/>
      <c r="J111" s="54">
        <f>(Sheet4!J111/Sheet4!$I111)*1000</f>
        <v>22.800671747836198</v>
      </c>
      <c r="K111" s="54">
        <f>(Sheet4!K111/Sheet4!$I111)*1000</f>
        <v>13.908625069973732</v>
      </c>
      <c r="L111" s="54">
        <f>(Sheet4!L111/Sheet4!$I111)*1000</f>
        <v>74.990311329285618</v>
      </c>
      <c r="M111" s="54">
        <f>(Sheet4!M111/Sheet4!$I111)*1000</f>
        <v>74.70323960441516</v>
      </c>
      <c r="N111" s="12"/>
      <c r="O111" s="54">
        <f>(Sheet4!O111/Sheet4!$N111)*1000</f>
        <v>20.070099604001221</v>
      </c>
      <c r="P111" s="54">
        <f>(Sheet4!P111/Sheet4!$N111)*1000</f>
        <v>10.017276068734581</v>
      </c>
      <c r="Q111" s="54">
        <f>(Sheet4!Q111/Sheet4!$N111)*1000</f>
        <v>67.682376277042735</v>
      </c>
      <c r="R111" s="54">
        <f>(Sheet4!R111/Sheet4!$N111)*1000</f>
        <v>72.850977910804289</v>
      </c>
      <c r="S111" s="12"/>
      <c r="T111" s="54">
        <f>(Sheet4!T111/Sheet4!$S111)*1000</f>
        <v>20.098070164362227</v>
      </c>
      <c r="U111" s="54">
        <f>(Sheet4!U111/Sheet4!$S111)*1000</f>
        <v>9.6667157718991792</v>
      </c>
      <c r="V111" s="54">
        <f>(Sheet4!V111/Sheet4!$S111)*1000</f>
        <v>76.042960063415904</v>
      </c>
      <c r="W111" s="54">
        <f>(Sheet4!W111/Sheet4!$S111)*1000</f>
        <v>75.180110977825478</v>
      </c>
      <c r="X111" s="12"/>
      <c r="Y111" s="54">
        <f>(Sheet4!Y111/Sheet4!$X111)*1000</f>
        <v>20.785076108537393</v>
      </c>
      <c r="Z111" s="54">
        <f>(Sheet4!Z111/Sheet4!$X111)*1000</f>
        <v>10.651058901389808</v>
      </c>
      <c r="AA111" s="54">
        <f>(Sheet4!AA111/Sheet4!$X111)*1000</f>
        <v>73.847341716302665</v>
      </c>
      <c r="AB111" s="54">
        <f>(Sheet4!AB111/Sheet4!$X111)*1000</f>
        <v>74.336807853518636</v>
      </c>
      <c r="AC111" s="12"/>
      <c r="AD111" s="54">
        <f>(Sheet4!AD111/Sheet4!$AC111)*1000</f>
        <v>21.859784126119379</v>
      </c>
      <c r="AE111" s="54">
        <f>(Sheet4!AE111/Sheet4!$AC111)*1000</f>
        <v>9.5406721372876149</v>
      </c>
      <c r="AF111" s="54">
        <f>(Sheet4!AF111/Sheet4!$AC111)*1000</f>
        <v>69.651673533317449</v>
      </c>
      <c r="AG111" s="54">
        <f>(Sheet4!AG111/Sheet4!$AC111)*1000</f>
        <v>73.553747148353708</v>
      </c>
      <c r="AH111" s="12"/>
      <c r="AI111" s="54">
        <f>(Sheet4!AI111/Sheet4!$AH111)*1000</f>
        <v>18.128666842607444</v>
      </c>
      <c r="AJ111" s="54">
        <f>(Sheet4!AJ111/Sheet4!$AH111)*1000</f>
        <v>10.705319501681588</v>
      </c>
      <c r="AK111" s="54">
        <f>(Sheet4!AK111/Sheet4!$AH111)*1000</f>
        <v>80.567341331871674</v>
      </c>
      <c r="AL111" s="54">
        <f>(Sheet4!AL111/Sheet4!$AH111)*1000</f>
        <v>82.265846511974118</v>
      </c>
      <c r="AM111" s="12"/>
      <c r="AN111" s="54">
        <f>(Sheet4!AN111/Sheet4!$AM111)*1000</f>
        <v>23.091643056616785</v>
      </c>
      <c r="AO111" s="54">
        <f>(Sheet4!AO111/Sheet4!$AM111)*1000</f>
        <v>12.279479880180405</v>
      </c>
      <c r="AP111" s="54">
        <f>(Sheet4!AP111/Sheet4!$AM111)*1000</f>
        <v>78.863201455145415</v>
      </c>
      <c r="AQ111" s="54">
        <f>(Sheet4!AQ111/Sheet4!$AM111)*1000</f>
        <v>89.256131287654924</v>
      </c>
      <c r="AR111" s="12"/>
      <c r="AS111" s="54">
        <f>(Sheet4!AS111/Sheet4!$AR111)*1000</f>
        <v>23.711727674196968</v>
      </c>
      <c r="AT111" s="54">
        <f>(Sheet4!AT111/Sheet4!$AR111)*1000</f>
        <v>11.38270312353186</v>
      </c>
      <c r="AU111" s="54">
        <f>(Sheet4!AU111/Sheet4!$AR111)*1000</f>
        <v>82.638693136820621</v>
      </c>
      <c r="AV111" s="54">
        <f>(Sheet4!AV111/Sheet4!$AR111)*1000</f>
        <v>91.893850924173478</v>
      </c>
      <c r="AW111" s="12"/>
      <c r="AX111" s="54">
        <f>(Sheet4!AX111/Sheet4!$AW111)*1000</f>
        <v>27.581941045014364</v>
      </c>
      <c r="AY111" s="54">
        <f>(Sheet4!AY111/Sheet4!$AW111)*1000</f>
        <v>16.348302649781846</v>
      </c>
      <c r="AZ111" s="54">
        <f>(Sheet4!AZ111/Sheet4!$AW111)*1000</f>
        <v>80.730552303926785</v>
      </c>
      <c r="BA111" s="54">
        <f>(Sheet4!BA111/Sheet4!$AW111)*1000</f>
        <v>79.839310418218588</v>
      </c>
      <c r="BC111" s="54" t="e">
        <f>(Sheet4!BC110/Sheet4!$BB110)*1000</f>
        <v>#DIV/0!</v>
      </c>
      <c r="BD111" s="54" t="e">
        <f>(Sheet4!BD110/Sheet4!$BB110)*1000</f>
        <v>#REF!</v>
      </c>
      <c r="BE111" s="54" t="e">
        <f>(Sheet4!BE110/Sheet4!$BB110)*1000</f>
        <v>#REF!</v>
      </c>
      <c r="BF111" s="54" t="e">
        <f>(Sheet4!BF110/Sheet4!$BB110)*1000</f>
        <v>#REF!</v>
      </c>
      <c r="BH111" s="54" t="e">
        <f>(Sheet4!BH109/Sheet4!$BG109)*1000</f>
        <v>#REF!</v>
      </c>
      <c r="BI111" s="54" t="e">
        <f>(Sheet4!BI109/Sheet4!$BG109)*1000</f>
        <v>#REF!</v>
      </c>
      <c r="BJ111" s="54" t="e">
        <f>(Sheet4!BJ109/Sheet4!$BG109)*1000</f>
        <v>#REF!</v>
      </c>
      <c r="BK111" s="54" t="e">
        <f>(Sheet4!BK109/Sheet4!$BG109)*1000</f>
        <v>#REF!</v>
      </c>
      <c r="BM111" s="54" t="e">
        <f>(Sheet4!BM109/Sheet4!$BL109)*1000</f>
        <v>#REF!</v>
      </c>
      <c r="BN111" s="54" t="e">
        <f>(Sheet4!BN109/Sheet4!$BL109)*1000</f>
        <v>#REF!</v>
      </c>
      <c r="BO111" s="54" t="e">
        <f>(Sheet4!BO109/Sheet4!$BL109)*1000</f>
        <v>#REF!</v>
      </c>
      <c r="BP111" s="54" t="e">
        <f>(Sheet4!BP109/Sheet4!$BL109)*1000</f>
        <v>#REF!</v>
      </c>
      <c r="BR111" s="54" t="e">
        <f>(Sheet4!BR109/Sheet4!$BQ109)*1000</f>
        <v>#REF!</v>
      </c>
      <c r="BS111" s="54" t="e">
        <f>(Sheet4!BS109/Sheet4!$BQ109)*1000</f>
        <v>#REF!</v>
      </c>
      <c r="BT111" s="54" t="e">
        <f>(Sheet4!BT109/Sheet4!$BQ109)*1000</f>
        <v>#REF!</v>
      </c>
      <c r="BU111" s="54" t="e">
        <f>(Sheet4!BU109/Sheet4!$BQ109)*1000</f>
        <v>#REF!</v>
      </c>
    </row>
    <row r="112" spans="1:73" x14ac:dyDescent="0.3">
      <c r="A112" t="s">
        <v>357</v>
      </c>
      <c r="B112" t="str">
        <f>VLOOKUP(A112,classifications!A$3:C$336,3,FALSE)</f>
        <v>Predominantly Urban</v>
      </c>
      <c r="D112" s="12"/>
      <c r="E112" s="54">
        <f>(Sheet4!E112/Sheet4!$D112)*1000</f>
        <v>18.387261208340412</v>
      </c>
      <c r="F112" s="54">
        <f>(Sheet4!F112/Sheet4!$D112)*1000</f>
        <v>11.62706022283176</v>
      </c>
      <c r="G112" s="54">
        <f>(Sheet4!G112/Sheet4!$D112)*1000</f>
        <v>69.798771755224891</v>
      </c>
      <c r="H112" s="54">
        <f>(Sheet4!H112/Sheet4!$D112)*1000</f>
        <v>73.836282577210312</v>
      </c>
      <c r="I112" s="12"/>
      <c r="J112" s="54">
        <f>(Sheet4!J112/Sheet4!$I112)*1000</f>
        <v>17.957115442564191</v>
      </c>
      <c r="K112" s="54">
        <f>(Sheet4!K112/Sheet4!$I112)*1000</f>
        <v>11.997843084389324</v>
      </c>
      <c r="L112" s="54">
        <f>(Sheet4!L112/Sheet4!$I112)*1000</f>
        <v>74.829905000555087</v>
      </c>
      <c r="M112" s="54">
        <f>(Sheet4!M112/Sheet4!$I112)*1000</f>
        <v>74.298605934689874</v>
      </c>
      <c r="N112" s="12"/>
      <c r="O112" s="54">
        <f>(Sheet4!O112/Sheet4!$N112)*1000</f>
        <v>18.882362995074505</v>
      </c>
      <c r="P112" s="54">
        <f>(Sheet4!P112/Sheet4!$N112)*1000</f>
        <v>11.187246538945601</v>
      </c>
      <c r="Q112" s="54">
        <f>(Sheet4!Q112/Sheet4!$N112)*1000</f>
        <v>73.284233751301286</v>
      </c>
      <c r="R112" s="54">
        <f>(Sheet4!R112/Sheet4!$N112)*1000</f>
        <v>74.21261983560963</v>
      </c>
      <c r="S112" s="12"/>
      <c r="T112" s="54">
        <f>(Sheet4!T112/Sheet4!$S112)*1000</f>
        <v>20.086503086138222</v>
      </c>
      <c r="U112" s="54">
        <f>(Sheet4!U112/Sheet4!$S112)*1000</f>
        <v>10.565842682963908</v>
      </c>
      <c r="V112" s="54">
        <f>(Sheet4!V112/Sheet4!$S112)*1000</f>
        <v>76.009456049134968</v>
      </c>
      <c r="W112" s="54">
        <f>(Sheet4!W112/Sheet4!$S112)*1000</f>
        <v>76.868405849980235</v>
      </c>
      <c r="X112" s="12"/>
      <c r="Y112" s="54">
        <f>(Sheet4!Y112/Sheet4!$X112)*1000</f>
        <v>19.934779209756318</v>
      </c>
      <c r="Z112" s="54">
        <f>(Sheet4!Z112/Sheet4!$X112)*1000</f>
        <v>8.7147186050493985</v>
      </c>
      <c r="AA112" s="54">
        <f>(Sheet4!AA112/Sheet4!$X112)*1000</f>
        <v>74.579526925911864</v>
      </c>
      <c r="AB112" s="54">
        <f>(Sheet4!AB112/Sheet4!$X112)*1000</f>
        <v>77.326841035491725</v>
      </c>
      <c r="AC112" s="12"/>
      <c r="AD112" s="54">
        <f>(Sheet4!AD112/Sheet4!$AC112)*1000</f>
        <v>20.43266151610861</v>
      </c>
      <c r="AE112" s="54">
        <f>(Sheet4!AE112/Sheet4!$AC112)*1000</f>
        <v>10.071768671382928</v>
      </c>
      <c r="AF112" s="54">
        <f>(Sheet4!AF112/Sheet4!$AC112)*1000</f>
        <v>70.773205874710428</v>
      </c>
      <c r="AG112" s="54">
        <f>(Sheet4!AG112/Sheet4!$AC112)*1000</f>
        <v>76.852133114233325</v>
      </c>
      <c r="AH112" s="12"/>
      <c r="AI112" s="54">
        <f>(Sheet4!AI112/Sheet4!$AH112)*1000</f>
        <v>18.316306006255232</v>
      </c>
      <c r="AJ112" s="54">
        <f>(Sheet4!AJ112/Sheet4!$AH112)*1000</f>
        <v>12.807642545727342</v>
      </c>
      <c r="AK112" s="54">
        <f>(Sheet4!AK112/Sheet4!$AH112)*1000</f>
        <v>77.088671361111011</v>
      </c>
      <c r="AL112" s="54">
        <f>(Sheet4!AL112/Sheet4!$AH112)*1000</f>
        <v>84.528991153521375</v>
      </c>
      <c r="AM112" s="12"/>
      <c r="AN112" s="54">
        <f>(Sheet4!AN112/Sheet4!$AM112)*1000</f>
        <v>19.212271825219457</v>
      </c>
      <c r="AO112" s="54">
        <f>(Sheet4!AO112/Sheet4!$AM112)*1000</f>
        <v>11.134750505068563</v>
      </c>
      <c r="AP112" s="54">
        <f>(Sheet4!AP112/Sheet4!$AM112)*1000</f>
        <v>81.333023438757095</v>
      </c>
      <c r="AQ112" s="54">
        <f>(Sheet4!AQ112/Sheet4!$AM112)*1000</f>
        <v>87.951656446105162</v>
      </c>
      <c r="AR112" s="12"/>
      <c r="AS112" s="54">
        <f>(Sheet4!AS112/Sheet4!$AR112)*1000</f>
        <v>18.326693227091631</v>
      </c>
      <c r="AT112" s="54">
        <f>(Sheet4!AT112/Sheet4!$AR112)*1000</f>
        <v>16.192373363688102</v>
      </c>
      <c r="AU112" s="54">
        <f>(Sheet4!AU112/Sheet4!$AR112)*1000</f>
        <v>84.68269778030735</v>
      </c>
      <c r="AV112" s="54">
        <f>(Sheet4!AV112/Sheet4!$AR112)*1000</f>
        <v>93.123932840068292</v>
      </c>
      <c r="AW112" s="12"/>
      <c r="AX112" s="54">
        <f>(Sheet4!AX112/Sheet4!$AW112)*1000</f>
        <v>18.950598168298683</v>
      </c>
      <c r="AY112" s="54">
        <f>(Sheet4!AY112/Sheet4!$AW112)*1000</f>
        <v>16.797121103719284</v>
      </c>
      <c r="AZ112" s="54">
        <f>(Sheet4!AZ112/Sheet4!$AW112)*1000</f>
        <v>71.07186206356495</v>
      </c>
      <c r="BA112" s="54">
        <f>(Sheet4!BA112/Sheet4!$AW112)*1000</f>
        <v>83.455245051452096</v>
      </c>
      <c r="BC112" s="54" t="e">
        <f>(Sheet4!BC111/Sheet4!$BB111)*1000</f>
        <v>#DIV/0!</v>
      </c>
      <c r="BD112" s="54" t="e">
        <f>(Sheet4!BD111/Sheet4!$BB111)*1000</f>
        <v>#REF!</v>
      </c>
      <c r="BE112" s="54" t="e">
        <f>(Sheet4!BE111/Sheet4!$BB111)*1000</f>
        <v>#REF!</v>
      </c>
      <c r="BF112" s="54" t="e">
        <f>(Sheet4!BF111/Sheet4!$BB111)*1000</f>
        <v>#REF!</v>
      </c>
      <c r="BH112" s="54" t="e">
        <f>(Sheet4!BH110/Sheet4!$BG110)*1000</f>
        <v>#REF!</v>
      </c>
      <c r="BI112" s="54" t="e">
        <f>(Sheet4!BI110/Sheet4!$BG110)*1000</f>
        <v>#REF!</v>
      </c>
      <c r="BJ112" s="54" t="e">
        <f>(Sheet4!BJ110/Sheet4!$BG110)*1000</f>
        <v>#REF!</v>
      </c>
      <c r="BK112" s="54" t="e">
        <f>(Sheet4!BK110/Sheet4!$BG110)*1000</f>
        <v>#REF!</v>
      </c>
      <c r="BM112" s="54" t="e">
        <f>(Sheet4!BM110/Sheet4!$BL110)*1000</f>
        <v>#REF!</v>
      </c>
      <c r="BN112" s="54" t="e">
        <f>(Sheet4!BN110/Sheet4!$BL110)*1000</f>
        <v>#REF!</v>
      </c>
      <c r="BO112" s="54" t="e">
        <f>(Sheet4!BO110/Sheet4!$BL110)*1000</f>
        <v>#REF!</v>
      </c>
      <c r="BP112" s="54" t="e">
        <f>(Sheet4!BP110/Sheet4!$BL110)*1000</f>
        <v>#REF!</v>
      </c>
      <c r="BR112" s="54" t="e">
        <f>(Sheet4!BR110/Sheet4!$BQ110)*1000</f>
        <v>#REF!</v>
      </c>
      <c r="BS112" s="54" t="e">
        <f>(Sheet4!BS110/Sheet4!$BQ110)*1000</f>
        <v>#REF!</v>
      </c>
      <c r="BT112" s="54" t="e">
        <f>(Sheet4!BT110/Sheet4!$BQ110)*1000</f>
        <v>#REF!</v>
      </c>
      <c r="BU112" s="54" t="e">
        <f>(Sheet4!BU110/Sheet4!$BQ110)*1000</f>
        <v>#REF!</v>
      </c>
    </row>
    <row r="113" spans="1:73" x14ac:dyDescent="0.3">
      <c r="A113" t="s">
        <v>359</v>
      </c>
      <c r="B113" t="str">
        <f>VLOOKUP(A113,classifications!A$3:C$336,3,FALSE)</f>
        <v>Predominantly Urban</v>
      </c>
      <c r="D113" s="12"/>
      <c r="E113" s="54">
        <f>(Sheet4!E113/Sheet4!$D113)*1000</f>
        <v>2.1555495458233245</v>
      </c>
      <c r="F113" s="54">
        <f>(Sheet4!F113/Sheet4!$D113)*1000</f>
        <v>1.6305817597556513</v>
      </c>
      <c r="G113" s="54">
        <f>(Sheet4!G113/Sheet4!$D113)*1000</f>
        <v>24.625761600992664</v>
      </c>
      <c r="H113" s="54">
        <f>(Sheet4!H113/Sheet4!$D113)*1000</f>
        <v>27.155151842955089</v>
      </c>
      <c r="I113" s="12"/>
      <c r="J113" s="54">
        <f>(Sheet4!J113/Sheet4!$I113)*1000</f>
        <v>1.5105620085704519</v>
      </c>
      <c r="K113" s="54">
        <f>(Sheet4!K113/Sheet4!$I113)*1000</f>
        <v>1.2084496068563615</v>
      </c>
      <c r="L113" s="54">
        <f>(Sheet4!L113/Sheet4!$I113)*1000</f>
        <v>27.325271702403384</v>
      </c>
      <c r="M113" s="54">
        <f>(Sheet4!M113/Sheet4!$I113)*1000</f>
        <v>30.537203552205817</v>
      </c>
      <c r="N113" s="12"/>
      <c r="O113" s="54">
        <f>(Sheet4!O113/Sheet4!$N113)*1000</f>
        <v>1.4039373701159636</v>
      </c>
      <c r="P113" s="54">
        <f>(Sheet4!P113/Sheet4!$N113)*1000</f>
        <v>1.7925979980011739</v>
      </c>
      <c r="Q113" s="54">
        <f>(Sheet4!Q113/Sheet4!$N113)*1000</f>
        <v>27.515586084363154</v>
      </c>
      <c r="R113" s="54">
        <f>(Sheet4!R113/Sheet4!$N113)*1000</f>
        <v>28.308771039230926</v>
      </c>
      <c r="S113" s="12"/>
      <c r="T113" s="54">
        <f>(Sheet4!T113/Sheet4!$S113)*1000</f>
        <v>1.7233065351262047</v>
      </c>
      <c r="U113" s="54">
        <f>(Sheet4!U113/Sheet4!$S113)*1000</f>
        <v>1.5493948664437436</v>
      </c>
      <c r="V113" s="54">
        <f>(Sheet4!V113/Sheet4!$S113)*1000</f>
        <v>29.707275041304023</v>
      </c>
      <c r="W113" s="54">
        <f>(Sheet4!W113/Sheet4!$S113)*1000</f>
        <v>29.746800420550038</v>
      </c>
      <c r="X113" s="12"/>
      <c r="Y113" s="54">
        <f>(Sheet4!Y113/Sheet4!$X113)*1000</f>
        <v>2.1306986324071371</v>
      </c>
      <c r="Z113" s="54">
        <f>(Sheet4!Z113/Sheet4!$X113)*1000</f>
        <v>1.4993805191013185</v>
      </c>
      <c r="AA113" s="54">
        <f>(Sheet4!AA113/Sheet4!$X113)*1000</f>
        <v>27.383423164639872</v>
      </c>
      <c r="AB113" s="54">
        <f>(Sheet4!AB113/Sheet4!$X113)*1000</f>
        <v>28.772323013912672</v>
      </c>
      <c r="AC113" s="12"/>
      <c r="AD113" s="54">
        <f>(Sheet4!AD113/Sheet4!$AC113)*1000</f>
        <v>3.4091087615666189</v>
      </c>
      <c r="AE113" s="54">
        <f>(Sheet4!AE113/Sheet4!$AC113)*1000</f>
        <v>1.5003220586618071</v>
      </c>
      <c r="AF113" s="54">
        <f>(Sheet4!AF113/Sheet4!$AC113)*1000</f>
        <v>27.830581433710901</v>
      </c>
      <c r="AG113" s="54">
        <f>(Sheet4!AG113/Sheet4!$AC113)*1000</f>
        <v>27.940552684084018</v>
      </c>
      <c r="AH113" s="12"/>
      <c r="AI113" s="54">
        <f>(Sheet4!AI113/Sheet4!$AH113)*1000</f>
        <v>2.8841255535091501</v>
      </c>
      <c r="AJ113" s="54">
        <f>(Sheet4!AJ113/Sheet4!$AH113)*1000</f>
        <v>1.8260903640424782</v>
      </c>
      <c r="AK113" s="54">
        <f>(Sheet4!AK113/Sheet4!$AH113)*1000</f>
        <v>30.157921548650027</v>
      </c>
      <c r="AL113" s="54">
        <f>(Sheet4!AL113/Sheet4!$AH113)*1000</f>
        <v>30.612484815235707</v>
      </c>
      <c r="AM113" s="12"/>
      <c r="AN113" s="54">
        <f>(Sheet4!AN113/Sheet4!$AM113)*1000</f>
        <v>3.0521988289522861</v>
      </c>
      <c r="AO113" s="54">
        <f>(Sheet4!AO113/Sheet4!$AM113)*1000</f>
        <v>2.1489971346704873</v>
      </c>
      <c r="AP113" s="54">
        <f>(Sheet4!AP113/Sheet4!$AM113)*1000</f>
        <v>34.59418213529338</v>
      </c>
      <c r="AQ113" s="54">
        <f>(Sheet4!AQ113/Sheet4!$AM113)*1000</f>
        <v>30.802292263610315</v>
      </c>
      <c r="AR113" s="12"/>
      <c r="AS113" s="54">
        <f>(Sheet4!AS113/Sheet4!$AR113)*1000</f>
        <v>2.6891275790124411</v>
      </c>
      <c r="AT113" s="54">
        <f>(Sheet4!AT113/Sheet4!$AR113)*1000</f>
        <v>1.4604744610153775</v>
      </c>
      <c r="AU113" s="54">
        <f>(Sheet4!AU113/Sheet4!$AR113)*1000</f>
        <v>35.090023954872109</v>
      </c>
      <c r="AV113" s="54">
        <f>(Sheet4!AV113/Sheet4!$AR113)*1000</f>
        <v>30.407232825902174</v>
      </c>
      <c r="AW113" s="12"/>
      <c r="AX113" s="54">
        <f>(Sheet4!AX113/Sheet4!$AW113)*1000</f>
        <v>3.3754884054285252</v>
      </c>
      <c r="AY113" s="54">
        <f>(Sheet4!AY113/Sheet4!$AW113)*1000</f>
        <v>2.4198706833437371</v>
      </c>
      <c r="AZ113" s="54">
        <f>(Sheet4!AZ113/Sheet4!$AW113)*1000</f>
        <v>29.67038895182608</v>
      </c>
      <c r="BA113" s="54">
        <f>(Sheet4!BA113/Sheet4!$AW113)*1000</f>
        <v>27.728327129524736</v>
      </c>
      <c r="BC113" s="54" t="e">
        <f>(Sheet4!BC112/Sheet4!$BB112)*1000</f>
        <v>#DIV/0!</v>
      </c>
      <c r="BD113" s="54" t="e">
        <f>(Sheet4!BD112/Sheet4!$BB112)*1000</f>
        <v>#REF!</v>
      </c>
      <c r="BE113" s="54" t="e">
        <f>(Sheet4!BE112/Sheet4!$BB112)*1000</f>
        <v>#REF!</v>
      </c>
      <c r="BF113" s="54" t="e">
        <f>(Sheet4!BF112/Sheet4!$BB112)*1000</f>
        <v>#REF!</v>
      </c>
      <c r="BH113" s="54" t="e">
        <f>(Sheet4!BH111/Sheet4!$BG111)*1000</f>
        <v>#REF!</v>
      </c>
      <c r="BI113" s="54" t="e">
        <f>(Sheet4!BI111/Sheet4!$BG111)*1000</f>
        <v>#REF!</v>
      </c>
      <c r="BJ113" s="54" t="e">
        <f>(Sheet4!BJ111/Sheet4!$BG111)*1000</f>
        <v>#REF!</v>
      </c>
      <c r="BK113" s="54" t="e">
        <f>(Sheet4!BK111/Sheet4!$BG111)*1000</f>
        <v>#REF!</v>
      </c>
      <c r="BM113" s="54" t="e">
        <f>(Sheet4!BM111/Sheet4!$BL111)*1000</f>
        <v>#REF!</v>
      </c>
      <c r="BN113" s="54" t="e">
        <f>(Sheet4!BN111/Sheet4!$BL111)*1000</f>
        <v>#REF!</v>
      </c>
      <c r="BO113" s="54" t="e">
        <f>(Sheet4!BO111/Sheet4!$BL111)*1000</f>
        <v>#REF!</v>
      </c>
      <c r="BP113" s="54" t="e">
        <f>(Sheet4!BP111/Sheet4!$BL111)*1000</f>
        <v>#REF!</v>
      </c>
      <c r="BR113" s="54" t="e">
        <f>(Sheet4!BR111/Sheet4!$BQ111)*1000</f>
        <v>#REF!</v>
      </c>
      <c r="BS113" s="54" t="e">
        <f>(Sheet4!BS111/Sheet4!$BQ111)*1000</f>
        <v>#REF!</v>
      </c>
      <c r="BT113" s="54" t="e">
        <f>(Sheet4!BT111/Sheet4!$BQ111)*1000</f>
        <v>#REF!</v>
      </c>
      <c r="BU113" s="54" t="e">
        <f>(Sheet4!BU111/Sheet4!$BQ111)*1000</f>
        <v>#REF!</v>
      </c>
    </row>
    <row r="114" spans="1:73" x14ac:dyDescent="0.3">
      <c r="A114" t="s">
        <v>361</v>
      </c>
      <c r="B114" t="str">
        <f>VLOOKUP(A114,classifications!A$3:C$336,3,FALSE)</f>
        <v>Predominantly Rural</v>
      </c>
      <c r="D114" s="12"/>
      <c r="E114" s="54">
        <f>(Sheet4!E114/Sheet4!$D114)*1000</f>
        <v>2.8124372223834291</v>
      </c>
      <c r="F114" s="54">
        <f>(Sheet4!F114/Sheet4!$D114)*1000</f>
        <v>1.3504162853507735</v>
      </c>
      <c r="G114" s="54">
        <f>(Sheet4!G114/Sheet4!$D114)*1000</f>
        <v>43.090556014374677</v>
      </c>
      <c r="H114" s="54">
        <f>(Sheet4!H114/Sheet4!$D114)*1000</f>
        <v>40.735697863886969</v>
      </c>
      <c r="I114" s="12"/>
      <c r="J114" s="54">
        <f>(Sheet4!J114/Sheet4!$I114)*1000</f>
        <v>2.862106599550081</v>
      </c>
      <c r="K114" s="54">
        <f>(Sheet4!K114/Sheet4!$I114)*1000</f>
        <v>2.338686326480611</v>
      </c>
      <c r="L114" s="54">
        <f>(Sheet4!L114/Sheet4!$I114)*1000</f>
        <v>44.011849344054163</v>
      </c>
      <c r="M114" s="54">
        <f>(Sheet4!M114/Sheet4!$I114)*1000</f>
        <v>44.512996414014303</v>
      </c>
      <c r="N114" s="12"/>
      <c r="O114" s="54">
        <f>(Sheet4!O114/Sheet4!$N114)*1000</f>
        <v>2.5334177805926865</v>
      </c>
      <c r="P114" s="54">
        <f>(Sheet4!P114/Sheet4!$N114)*1000</f>
        <v>2.0222896318766179</v>
      </c>
      <c r="Q114" s="54">
        <f>(Sheet4!Q114/Sheet4!$N114)*1000</f>
        <v>43.35700078891518</v>
      </c>
      <c r="R114" s="54">
        <f>(Sheet4!R114/Sheet4!$N114)*1000</f>
        <v>40.801360045334839</v>
      </c>
      <c r="S114" s="12"/>
      <c r="T114" s="54">
        <f>(Sheet4!T114/Sheet4!$S114)*1000</f>
        <v>3.0806873157982539</v>
      </c>
      <c r="U114" s="54">
        <f>(Sheet4!U114/Sheet4!$S114)*1000</f>
        <v>2.4912417282989487</v>
      </c>
      <c r="V114" s="54">
        <f>(Sheet4!V114/Sheet4!$S114)*1000</f>
        <v>45.209364399710836</v>
      </c>
      <c r="W114" s="54">
        <f>(Sheet4!W114/Sheet4!$S114)*1000</f>
        <v>43.71906800867486</v>
      </c>
      <c r="X114" s="12"/>
      <c r="Y114" s="54">
        <f>(Sheet4!Y114/Sheet4!$X114)*1000</f>
        <v>2.7976996691609122</v>
      </c>
      <c r="Z114" s="54">
        <f>(Sheet4!Z114/Sheet4!$X114)*1000</f>
        <v>2.1093767346848149</v>
      </c>
      <c r="AA114" s="54">
        <f>(Sheet4!AA114/Sheet4!$X114)*1000</f>
        <v>45.44041565823656</v>
      </c>
      <c r="AB114" s="54">
        <f>(Sheet4!AB114/Sheet4!$X114)*1000</f>
        <v>42.853653662544126</v>
      </c>
      <c r="AC114" s="12"/>
      <c r="AD114" s="54">
        <f>(Sheet4!AD114/Sheet4!$AC114)*1000</f>
        <v>2.8148491572010466</v>
      </c>
      <c r="AE114" s="54">
        <f>(Sheet4!AE114/Sheet4!$AC114)*1000</f>
        <v>1.4350211389652394</v>
      </c>
      <c r="AF114" s="54">
        <f>(Sheet4!AF114/Sheet4!$AC114)*1000</f>
        <v>46.638187016370274</v>
      </c>
      <c r="AG114" s="54">
        <f>(Sheet4!AG114/Sheet4!$AC114)*1000</f>
        <v>41.295492929761238</v>
      </c>
      <c r="AH114" s="12"/>
      <c r="AI114" s="54">
        <f>(Sheet4!AI114/Sheet4!$AH114)*1000</f>
        <v>2.6014682863378824</v>
      </c>
      <c r="AJ114" s="54">
        <f>(Sheet4!AJ114/Sheet4!$AH114)*1000</f>
        <v>1.7526841420666242</v>
      </c>
      <c r="AK114" s="54">
        <f>(Sheet4!AK114/Sheet4!$AH114)*1000</f>
        <v>51.257743777420139</v>
      </c>
      <c r="AL114" s="54">
        <f>(Sheet4!AL114/Sheet4!$AH114)*1000</f>
        <v>49.262549879847441</v>
      </c>
      <c r="AM114" s="12"/>
      <c r="AN114" s="54">
        <f>(Sheet4!AN114/Sheet4!$AM114)*1000</f>
        <v>3.0504531788355607</v>
      </c>
      <c r="AO114" s="54">
        <f>(Sheet4!AO114/Sheet4!$AM114)*1000</f>
        <v>1.2728509667083636</v>
      </c>
      <c r="AP114" s="54">
        <f>(Sheet4!AP114/Sheet4!$AM114)*1000</f>
        <v>53.470713454912548</v>
      </c>
      <c r="AQ114" s="54">
        <f>(Sheet4!AQ114/Sheet4!$AM114)*1000</f>
        <v>48.730440889240022</v>
      </c>
      <c r="AR114" s="12"/>
      <c r="AS114" s="54">
        <f>(Sheet4!AS114/Sheet4!$AR114)*1000</f>
        <v>2.3254798349236849</v>
      </c>
      <c r="AT114" s="54">
        <f>(Sheet4!AT114/Sheet4!$AR114)*1000</f>
        <v>1.2664585016485796</v>
      </c>
      <c r="AU114" s="54">
        <f>(Sheet4!AU114/Sheet4!$AR114)*1000</f>
        <v>54.818001179116543</v>
      </c>
      <c r="AV114" s="54">
        <f>(Sheet4!AV114/Sheet4!$AR114)*1000</f>
        <v>48.409284450946572</v>
      </c>
      <c r="AW114" s="12"/>
      <c r="AX114" s="54">
        <f>(Sheet4!AX114/Sheet4!$AW114)*1000</f>
        <v>2.0558673802375669</v>
      </c>
      <c r="AY114" s="54">
        <f>(Sheet4!AY114/Sheet4!$AW114)*1000</f>
        <v>0.89196362528825657</v>
      </c>
      <c r="AZ114" s="54">
        <f>(Sheet4!AZ114/Sheet4!$AW114)*1000</f>
        <v>50.352434408040729</v>
      </c>
      <c r="BA114" s="54">
        <f>(Sheet4!BA114/Sheet4!$AW114)*1000</f>
        <v>42.651089936039682</v>
      </c>
      <c r="BC114" s="54" t="e">
        <f>(Sheet4!BC113/Sheet4!$BB113)*1000</f>
        <v>#DIV/0!</v>
      </c>
      <c r="BD114" s="54" t="e">
        <f>(Sheet4!BD113/Sheet4!$BB113)*1000</f>
        <v>#REF!</v>
      </c>
      <c r="BE114" s="54" t="e">
        <f>(Sheet4!BE113/Sheet4!$BB113)*1000</f>
        <v>#REF!</v>
      </c>
      <c r="BF114" s="54" t="e">
        <f>(Sheet4!BF113/Sheet4!$BB113)*1000</f>
        <v>#REF!</v>
      </c>
      <c r="BH114" s="54" t="e">
        <f>(Sheet4!BH112/Sheet4!$BG112)*1000</f>
        <v>#REF!</v>
      </c>
      <c r="BI114" s="54" t="e">
        <f>(Sheet4!BI112/Sheet4!$BG112)*1000</f>
        <v>#REF!</v>
      </c>
      <c r="BJ114" s="54" t="e">
        <f>(Sheet4!BJ112/Sheet4!$BG112)*1000</f>
        <v>#REF!</v>
      </c>
      <c r="BK114" s="54" t="e">
        <f>(Sheet4!BK112/Sheet4!$BG112)*1000</f>
        <v>#REF!</v>
      </c>
      <c r="BM114" s="54" t="e">
        <f>(Sheet4!BM112/Sheet4!$BL112)*1000</f>
        <v>#REF!</v>
      </c>
      <c r="BN114" s="54" t="e">
        <f>(Sheet4!BN112/Sheet4!$BL112)*1000</f>
        <v>#REF!</v>
      </c>
      <c r="BO114" s="54" t="e">
        <f>(Sheet4!BO112/Sheet4!$BL112)*1000</f>
        <v>#REF!</v>
      </c>
      <c r="BP114" s="54" t="e">
        <f>(Sheet4!BP112/Sheet4!$BL112)*1000</f>
        <v>#REF!</v>
      </c>
      <c r="BR114" s="54" t="e">
        <f>(Sheet4!BR112/Sheet4!$BQ112)*1000</f>
        <v>#REF!</v>
      </c>
      <c r="BS114" s="54" t="e">
        <f>(Sheet4!BS112/Sheet4!$BQ112)*1000</f>
        <v>#REF!</v>
      </c>
      <c r="BT114" s="54" t="e">
        <f>(Sheet4!BT112/Sheet4!$BQ112)*1000</f>
        <v>#REF!</v>
      </c>
      <c r="BU114" s="54" t="e">
        <f>(Sheet4!BU112/Sheet4!$BQ112)*1000</f>
        <v>#REF!</v>
      </c>
    </row>
    <row r="115" spans="1:73" x14ac:dyDescent="0.3">
      <c r="A115" t="s">
        <v>363</v>
      </c>
      <c r="B115" t="str">
        <f>VLOOKUP(A115,classifications!A$3:C$336,3,FALSE)</f>
        <v>Predominantly Urban</v>
      </c>
      <c r="D115" s="12"/>
      <c r="E115" s="54">
        <f>(Sheet4!E115/Sheet4!$D115)*1000</f>
        <v>29.132067198333743</v>
      </c>
      <c r="F115" s="54">
        <f>(Sheet4!F115/Sheet4!$D115)*1000</f>
        <v>28.326344925868071</v>
      </c>
      <c r="G115" s="54">
        <f>(Sheet4!G115/Sheet4!$D115)*1000</f>
        <v>93.940639644824458</v>
      </c>
      <c r="H115" s="54">
        <f>(Sheet4!H115/Sheet4!$D115)*1000</f>
        <v>99.88763737016636</v>
      </c>
      <c r="I115" s="12"/>
      <c r="J115" s="54">
        <f>(Sheet4!J115/Sheet4!$I115)*1000</f>
        <v>28.091831075627208</v>
      </c>
      <c r="K115" s="54">
        <f>(Sheet4!K115/Sheet4!$I115)*1000</f>
        <v>29.442611068708576</v>
      </c>
      <c r="L115" s="54">
        <f>(Sheet4!L115/Sheet4!$I115)*1000</f>
        <v>91.902458309767894</v>
      </c>
      <c r="M115" s="54">
        <f>(Sheet4!M115/Sheet4!$I115)*1000</f>
        <v>102.12665484276592</v>
      </c>
      <c r="N115" s="12"/>
      <c r="O115" s="54">
        <f>(Sheet4!O115/Sheet4!$N115)*1000</f>
        <v>27.675958130536156</v>
      </c>
      <c r="P115" s="54">
        <f>(Sheet4!P115/Sheet4!$N115)*1000</f>
        <v>24.864817193158455</v>
      </c>
      <c r="Q115" s="54">
        <f>(Sheet4!Q115/Sheet4!$N115)*1000</f>
        <v>86.175249833260764</v>
      </c>
      <c r="R115" s="54">
        <f>(Sheet4!R115/Sheet4!$N115)*1000</f>
        <v>102.3971866542462</v>
      </c>
      <c r="S115" s="12"/>
      <c r="T115" s="54">
        <f>(Sheet4!T115/Sheet4!$S115)*1000</f>
        <v>32.568431134033098</v>
      </c>
      <c r="U115" s="54">
        <f>(Sheet4!U115/Sheet4!$S115)*1000</f>
        <v>22.358115137137482</v>
      </c>
      <c r="V115" s="54">
        <f>(Sheet4!V115/Sheet4!$S115)*1000</f>
        <v>89.916831334386472</v>
      </c>
      <c r="W115" s="54">
        <f>(Sheet4!W115/Sheet4!$S115)*1000</f>
        <v>107.79451670253579</v>
      </c>
      <c r="X115" s="12"/>
      <c r="Y115" s="54">
        <f>(Sheet4!Y115/Sheet4!$X115)*1000</f>
        <v>32.456376280992188</v>
      </c>
      <c r="Z115" s="54">
        <f>(Sheet4!Z115/Sheet4!$X115)*1000</f>
        <v>19.35416586618949</v>
      </c>
      <c r="AA115" s="54">
        <f>(Sheet4!AA115/Sheet4!$X115)*1000</f>
        <v>90.595719688445143</v>
      </c>
      <c r="AB115" s="54">
        <f>(Sheet4!AB115/Sheet4!$X115)*1000</f>
        <v>109.04420280706762</v>
      </c>
      <c r="AC115" s="12"/>
      <c r="AD115" s="54">
        <f>(Sheet4!AD115/Sheet4!$AC115)*1000</f>
        <v>30.613423697485462</v>
      </c>
      <c r="AE115" s="54">
        <f>(Sheet4!AE115/Sheet4!$AC115)*1000</f>
        <v>21.476155636115589</v>
      </c>
      <c r="AF115" s="54">
        <f>(Sheet4!AF115/Sheet4!$AC115)*1000</f>
        <v>87.274387593999435</v>
      </c>
      <c r="AG115" s="54">
        <f>(Sheet4!AG115/Sheet4!$AC115)*1000</f>
        <v>107.67783566120045</v>
      </c>
      <c r="AH115" s="12"/>
      <c r="AI115" s="54">
        <f>(Sheet4!AI115/Sheet4!$AH115)*1000</f>
        <v>29.142394998852446</v>
      </c>
      <c r="AJ115" s="54">
        <f>(Sheet4!AJ115/Sheet4!$AH115)*1000</f>
        <v>23.694248024568573</v>
      </c>
      <c r="AK115" s="54">
        <f>(Sheet4!AK115/Sheet4!$AH115)*1000</f>
        <v>104.42190625034154</v>
      </c>
      <c r="AL115" s="54">
        <f>(Sheet4!AL115/Sheet4!$AH115)*1000</f>
        <v>111.95750773232494</v>
      </c>
      <c r="AM115" s="12"/>
      <c r="AN115" s="54">
        <f>(Sheet4!AN115/Sheet4!$AM115)*1000</f>
        <v>30.459590348710538</v>
      </c>
      <c r="AO115" s="54">
        <f>(Sheet4!AO115/Sheet4!$AM115)*1000</f>
        <v>19.134317733219721</v>
      </c>
      <c r="AP115" s="54">
        <f>(Sheet4!AP115/Sheet4!$AM115)*1000</f>
        <v>108.21028334753487</v>
      </c>
      <c r="AQ115" s="54">
        <f>(Sheet4!AQ115/Sheet4!$AM115)*1000</f>
        <v>114.40682536429627</v>
      </c>
      <c r="AR115" s="12"/>
      <c r="AS115" s="54">
        <f>(Sheet4!AS115/Sheet4!$AR115)*1000</f>
        <v>26.979145849424498</v>
      </c>
      <c r="AT115" s="54">
        <f>(Sheet4!AT115/Sheet4!$AR115)*1000</f>
        <v>26.363405583791987</v>
      </c>
      <c r="AU115" s="54">
        <f>(Sheet4!AU115/Sheet4!$AR115)*1000</f>
        <v>114.85176323166417</v>
      </c>
      <c r="AV115" s="54">
        <f>(Sheet4!AV115/Sheet4!$AR115)*1000</f>
        <v>123.92042907374299</v>
      </c>
      <c r="AW115" s="12"/>
      <c r="AX115" s="54">
        <f>(Sheet4!AX115/Sheet4!$AW115)*1000</f>
        <v>27.486597219195396</v>
      </c>
      <c r="AY115" s="54">
        <f>(Sheet4!AY115/Sheet4!$AW115)*1000</f>
        <v>27.982391143268096</v>
      </c>
      <c r="AZ115" s="54">
        <f>(Sheet4!AZ115/Sheet4!$AW115)*1000</f>
        <v>99.932441267488997</v>
      </c>
      <c r="BA115" s="54">
        <f>(Sheet4!BA115/Sheet4!$AW115)*1000</f>
        <v>111.81515059059407</v>
      </c>
      <c r="BC115" s="54" t="e">
        <f>(Sheet4!BC114/Sheet4!$BB114)*1000</f>
        <v>#DIV/0!</v>
      </c>
      <c r="BD115" s="54" t="e">
        <f>(Sheet4!BD114/Sheet4!$BB114)*1000</f>
        <v>#REF!</v>
      </c>
      <c r="BE115" s="54" t="e">
        <f>(Sheet4!BE114/Sheet4!$BB114)*1000</f>
        <v>#REF!</v>
      </c>
      <c r="BF115" s="54" t="e">
        <f>(Sheet4!BF114/Sheet4!$BB114)*1000</f>
        <v>#REF!</v>
      </c>
      <c r="BH115" s="54" t="e">
        <f>(Sheet4!BH113/Sheet4!$BG113)*1000</f>
        <v>#REF!</v>
      </c>
      <c r="BI115" s="54" t="e">
        <f>(Sheet4!BI113/Sheet4!$BG113)*1000</f>
        <v>#REF!</v>
      </c>
      <c r="BJ115" s="54" t="e">
        <f>(Sheet4!BJ113/Sheet4!$BG113)*1000</f>
        <v>#REF!</v>
      </c>
      <c r="BK115" s="54" t="e">
        <f>(Sheet4!BK113/Sheet4!$BG113)*1000</f>
        <v>#REF!</v>
      </c>
      <c r="BM115" s="54" t="e">
        <f>(Sheet4!BM113/Sheet4!$BL113)*1000</f>
        <v>#REF!</v>
      </c>
      <c r="BN115" s="54" t="e">
        <f>(Sheet4!BN113/Sheet4!$BL113)*1000</f>
        <v>#REF!</v>
      </c>
      <c r="BO115" s="54" t="e">
        <f>(Sheet4!BO113/Sheet4!$BL113)*1000</f>
        <v>#REF!</v>
      </c>
      <c r="BP115" s="54" t="e">
        <f>(Sheet4!BP113/Sheet4!$BL113)*1000</f>
        <v>#REF!</v>
      </c>
      <c r="BR115" s="54" t="e">
        <f>(Sheet4!BR113/Sheet4!$BQ113)*1000</f>
        <v>#REF!</v>
      </c>
      <c r="BS115" s="54" t="e">
        <f>(Sheet4!BS113/Sheet4!$BQ113)*1000</f>
        <v>#REF!</v>
      </c>
      <c r="BT115" s="54" t="e">
        <f>(Sheet4!BT113/Sheet4!$BQ113)*1000</f>
        <v>#REF!</v>
      </c>
      <c r="BU115" s="54" t="e">
        <f>(Sheet4!BU113/Sheet4!$BQ113)*1000</f>
        <v>#REF!</v>
      </c>
    </row>
    <row r="116" spans="1:73" x14ac:dyDescent="0.3">
      <c r="A116" t="s">
        <v>365</v>
      </c>
      <c r="B116" t="str">
        <f>VLOOKUP(A116,classifications!A$3:C$336,3,FALSE)</f>
        <v>Predominantly Rural</v>
      </c>
      <c r="D116" s="12"/>
      <c r="E116" s="54">
        <f>(Sheet4!E116/Sheet4!$D116)*1000</f>
        <v>2.74215568443039</v>
      </c>
      <c r="F116" s="54">
        <f>(Sheet4!F116/Sheet4!$D116)*1000</f>
        <v>1.8203246245580462</v>
      </c>
      <c r="G116" s="54">
        <f>(Sheet4!G116/Sheet4!$D116)*1000</f>
        <v>49.020408639540719</v>
      </c>
      <c r="H116" s="54">
        <f>(Sheet4!H116/Sheet4!$D116)*1000</f>
        <v>41.342372723135625</v>
      </c>
      <c r="I116" s="12"/>
      <c r="J116" s="54">
        <f>(Sheet4!J116/Sheet4!$I116)*1000</f>
        <v>2.7440718784735085</v>
      </c>
      <c r="K116" s="54">
        <f>(Sheet4!K116/Sheet4!$I116)*1000</f>
        <v>1.8641163393849574</v>
      </c>
      <c r="L116" s="54">
        <f>(Sheet4!L116/Sheet4!$I116)*1000</f>
        <v>49.995368655057433</v>
      </c>
      <c r="M116" s="54">
        <f>(Sheet4!M116/Sheet4!$I116)*1000</f>
        <v>44.310392738051128</v>
      </c>
      <c r="N116" s="12"/>
      <c r="O116" s="54">
        <f>(Sheet4!O116/Sheet4!$N116)*1000</f>
        <v>2.0245693500789237</v>
      </c>
      <c r="P116" s="54">
        <f>(Sheet4!P116/Sheet4!$N116)*1000</f>
        <v>1.7386132271864205</v>
      </c>
      <c r="Q116" s="54">
        <f>(Sheet4!Q116/Sheet4!$N116)*1000</f>
        <v>54.011392491936036</v>
      </c>
      <c r="R116" s="54">
        <f>(Sheet4!R116/Sheet4!$N116)*1000</f>
        <v>42.355820922837601</v>
      </c>
      <c r="S116" s="12"/>
      <c r="T116" s="54">
        <f>(Sheet4!T116/Sheet4!$S116)*1000</f>
        <v>2.3653835219195996</v>
      </c>
      <c r="U116" s="54">
        <f>(Sheet4!U116/Sheet4!$S116)*1000</f>
        <v>1.3873884118951498</v>
      </c>
      <c r="V116" s="54">
        <f>(Sheet4!V116/Sheet4!$S116)*1000</f>
        <v>54.36970489566157</v>
      </c>
      <c r="W116" s="54">
        <f>(Sheet4!W116/Sheet4!$S116)*1000</f>
        <v>50.309887985443794</v>
      </c>
      <c r="X116" s="12"/>
      <c r="Y116" s="54">
        <f>(Sheet4!Y116/Sheet4!$X116)*1000</f>
        <v>2.4230458583864309</v>
      </c>
      <c r="Z116" s="54">
        <f>(Sheet4!Z116/Sheet4!$X116)*1000</f>
        <v>1.5368392712913939</v>
      </c>
      <c r="AA116" s="54">
        <f>(Sheet4!AA116/Sheet4!$X116)*1000</f>
        <v>58.332585479673334</v>
      </c>
      <c r="AB116" s="54">
        <f>(Sheet4!AB116/Sheet4!$X116)*1000</f>
        <v>46.228573992641117</v>
      </c>
      <c r="AC116" s="12"/>
      <c r="AD116" s="54">
        <f>(Sheet4!AD116/Sheet4!$AC116)*1000</f>
        <v>2.7589721997540195</v>
      </c>
      <c r="AE116" s="54">
        <f>(Sheet4!AE116/Sheet4!$AC116)*1000</f>
        <v>1.4958283010714561</v>
      </c>
      <c r="AF116" s="54">
        <f>(Sheet4!AF116/Sheet4!$AC116)*1000</f>
        <v>56.342866007024853</v>
      </c>
      <c r="AG116" s="54">
        <f>(Sheet4!AG116/Sheet4!$AC116)*1000</f>
        <v>46.005030415175455</v>
      </c>
      <c r="AH116" s="12"/>
      <c r="AI116" s="54">
        <f>(Sheet4!AI116/Sheet4!$AH116)*1000</f>
        <v>2.1757907742097724</v>
      </c>
      <c r="AJ116" s="54">
        <f>(Sheet4!AJ116/Sheet4!$AH116)*1000</f>
        <v>1.1480303080001313</v>
      </c>
      <c r="AK116" s="54">
        <f>(Sheet4!AK116/Sheet4!$AH116)*1000</f>
        <v>64.081958430369241</v>
      </c>
      <c r="AL116" s="54">
        <f>(Sheet4!AL116/Sheet4!$AH116)*1000</f>
        <v>51.147483626901078</v>
      </c>
      <c r="AM116" s="12"/>
      <c r="AN116" s="54">
        <f>(Sheet4!AN116/Sheet4!$AM116)*1000</f>
        <v>3.1243581011686614</v>
      </c>
      <c r="AO116" s="54">
        <f>(Sheet4!AO116/Sheet4!$AM116)*1000</f>
        <v>2.1729964648266469</v>
      </c>
      <c r="AP116" s="54">
        <f>(Sheet4!AP116/Sheet4!$AM116)*1000</f>
        <v>64.616914777457055</v>
      </c>
      <c r="AQ116" s="54">
        <f>(Sheet4!AQ116/Sheet4!$AM116)*1000</f>
        <v>54.18436956075201</v>
      </c>
      <c r="AR116" s="12"/>
      <c r="AS116" s="54">
        <f>(Sheet4!AS116/Sheet4!$AR116)*1000</f>
        <v>2.8356092828893367</v>
      </c>
      <c r="AT116" s="54">
        <f>(Sheet4!AT116/Sheet4!$AR116)*1000</f>
        <v>1.4178046414446683</v>
      </c>
      <c r="AU116" s="54">
        <f>(Sheet4!AU116/Sheet4!$AR116)*1000</f>
        <v>63.577344974255659</v>
      </c>
      <c r="AV116" s="54">
        <f>(Sheet4!AV116/Sheet4!$AR116)*1000</f>
        <v>50.422676346114891</v>
      </c>
      <c r="AW116" s="12"/>
      <c r="AX116" s="54">
        <f>(Sheet4!AX116/Sheet4!$AW116)*1000</f>
        <v>2.9517359766373237</v>
      </c>
      <c r="AY116" s="54">
        <f>(Sheet4!AY116/Sheet4!$AW116)*1000</f>
        <v>0.91064195023917438</v>
      </c>
      <c r="AZ116" s="54">
        <f>(Sheet4!AZ116/Sheet4!$AW116)*1000</f>
        <v>59.673215612799233</v>
      </c>
      <c r="BA116" s="54">
        <f>(Sheet4!BA116/Sheet4!$AW116)*1000</f>
        <v>42.653631577294661</v>
      </c>
      <c r="BC116" s="54" t="e">
        <f>(Sheet4!BC115/Sheet4!$BB115)*1000</f>
        <v>#DIV/0!</v>
      </c>
      <c r="BD116" s="54" t="e">
        <f>(Sheet4!BD115/Sheet4!$BB115)*1000</f>
        <v>#REF!</v>
      </c>
      <c r="BE116" s="54" t="e">
        <f>(Sheet4!BE115/Sheet4!$BB115)*1000</f>
        <v>#REF!</v>
      </c>
      <c r="BF116" s="54" t="e">
        <f>(Sheet4!BF115/Sheet4!$BB115)*1000</f>
        <v>#REF!</v>
      </c>
      <c r="BH116" s="54" t="e">
        <f>(Sheet4!BH114/Sheet4!$BG114)*1000</f>
        <v>#REF!</v>
      </c>
      <c r="BI116" s="54" t="e">
        <f>(Sheet4!BI114/Sheet4!$BG114)*1000</f>
        <v>#REF!</v>
      </c>
      <c r="BJ116" s="54" t="e">
        <f>(Sheet4!BJ114/Sheet4!$BG114)*1000</f>
        <v>#REF!</v>
      </c>
      <c r="BK116" s="54" t="e">
        <f>(Sheet4!BK114/Sheet4!$BG114)*1000</f>
        <v>#REF!</v>
      </c>
      <c r="BM116" s="54" t="e">
        <f>(Sheet4!BM114/Sheet4!$BL114)*1000</f>
        <v>#REF!</v>
      </c>
      <c r="BN116" s="54" t="e">
        <f>(Sheet4!BN114/Sheet4!$BL114)*1000</f>
        <v>#REF!</v>
      </c>
      <c r="BO116" s="54" t="e">
        <f>(Sheet4!BO114/Sheet4!$BL114)*1000</f>
        <v>#REF!</v>
      </c>
      <c r="BP116" s="54" t="e">
        <f>(Sheet4!BP114/Sheet4!$BL114)*1000</f>
        <v>#REF!</v>
      </c>
      <c r="BR116" s="54" t="e">
        <f>(Sheet4!BR114/Sheet4!$BQ114)*1000</f>
        <v>#REF!</v>
      </c>
      <c r="BS116" s="54" t="e">
        <f>(Sheet4!BS114/Sheet4!$BQ114)*1000</f>
        <v>#REF!</v>
      </c>
      <c r="BT116" s="54" t="e">
        <f>(Sheet4!BT114/Sheet4!$BQ114)*1000</f>
        <v>#REF!</v>
      </c>
      <c r="BU116" s="54" t="e">
        <f>(Sheet4!BU114/Sheet4!$BQ114)*1000</f>
        <v>#REF!</v>
      </c>
    </row>
    <row r="117" spans="1:73" x14ac:dyDescent="0.3">
      <c r="A117" t="s">
        <v>367</v>
      </c>
      <c r="B117" t="str">
        <f>VLOOKUP(A117,classifications!A$3:C$336,3,FALSE)</f>
        <v>Predominantly Urban</v>
      </c>
      <c r="D117" s="12"/>
      <c r="E117" s="54">
        <f>(Sheet4!E117/Sheet4!$D117)*1000</f>
        <v>27.083822493543085</v>
      </c>
      <c r="F117" s="54">
        <f>(Sheet4!F117/Sheet4!$D117)*1000</f>
        <v>13.907803083665963</v>
      </c>
      <c r="G117" s="54">
        <f>(Sheet4!G117/Sheet4!$D117)*1000</f>
        <v>73.867104954214597</v>
      </c>
      <c r="H117" s="54">
        <f>(Sheet4!H117/Sheet4!$D117)*1000</f>
        <v>90.529858339203258</v>
      </c>
      <c r="I117" s="12"/>
      <c r="J117" s="54">
        <f>(Sheet4!J117/Sheet4!$I117)*1000</f>
        <v>26.432930848630079</v>
      </c>
      <c r="K117" s="54">
        <f>(Sheet4!K117/Sheet4!$I117)*1000</f>
        <v>15.005932577995951</v>
      </c>
      <c r="L117" s="54">
        <f>(Sheet4!L117/Sheet4!$I117)*1000</f>
        <v>75.149865450682057</v>
      </c>
      <c r="M117" s="54">
        <f>(Sheet4!M117/Sheet4!$I117)*1000</f>
        <v>89.190300041101523</v>
      </c>
      <c r="N117" s="12"/>
      <c r="O117" s="54">
        <f>(Sheet4!O117/Sheet4!$N117)*1000</f>
        <v>25.95840372673187</v>
      </c>
      <c r="P117" s="54">
        <f>(Sheet4!P117/Sheet4!$N117)*1000</f>
        <v>12.511828006420645</v>
      </c>
      <c r="Q117" s="54">
        <f>(Sheet4!Q117/Sheet4!$N117)*1000</f>
        <v>75.465554163649813</v>
      </c>
      <c r="R117" s="54">
        <f>(Sheet4!R117/Sheet4!$N117)*1000</f>
        <v>88.843173085395321</v>
      </c>
      <c r="S117" s="12"/>
      <c r="T117" s="54">
        <f>(Sheet4!T117/Sheet4!$S117)*1000</f>
        <v>31.127315637788485</v>
      </c>
      <c r="U117" s="54">
        <f>(Sheet4!U117/Sheet4!$S117)*1000</f>
        <v>13.067421084879612</v>
      </c>
      <c r="V117" s="54">
        <f>(Sheet4!V117/Sheet4!$S117)*1000</f>
        <v>78.011180114826885</v>
      </c>
      <c r="W117" s="54">
        <f>(Sheet4!W117/Sheet4!$S117)*1000</f>
        <v>94.69814446402772</v>
      </c>
      <c r="X117" s="12"/>
      <c r="Y117" s="54">
        <f>(Sheet4!Y117/Sheet4!$X117)*1000</f>
        <v>30.788328841271795</v>
      </c>
      <c r="Z117" s="54">
        <f>(Sheet4!Z117/Sheet4!$X117)*1000</f>
        <v>11.381131850393848</v>
      </c>
      <c r="AA117" s="54">
        <f>(Sheet4!AA117/Sheet4!$X117)*1000</f>
        <v>77.338015515319597</v>
      </c>
      <c r="AB117" s="54">
        <f>(Sheet4!AB117/Sheet4!$X117)*1000</f>
        <v>93.118012607595134</v>
      </c>
      <c r="AC117" s="12"/>
      <c r="AD117" s="54">
        <f>(Sheet4!AD117/Sheet4!$AC117)*1000</f>
        <v>28.815266210424952</v>
      </c>
      <c r="AE117" s="54">
        <f>(Sheet4!AE117/Sheet4!$AC117)*1000</f>
        <v>13.165342291548747</v>
      </c>
      <c r="AF117" s="54">
        <f>(Sheet4!AF117/Sheet4!$AC117)*1000</f>
        <v>78.33415417637589</v>
      </c>
      <c r="AG117" s="54">
        <f>(Sheet4!AG117/Sheet4!$AC117)*1000</f>
        <v>90.786465645880952</v>
      </c>
      <c r="AH117" s="12"/>
      <c r="AI117" s="54">
        <f>(Sheet4!AI117/Sheet4!$AH117)*1000</f>
        <v>27.578680352771141</v>
      </c>
      <c r="AJ117" s="54">
        <f>(Sheet4!AJ117/Sheet4!$AH117)*1000</f>
        <v>16.443972509807391</v>
      </c>
      <c r="AK117" s="54">
        <f>(Sheet4!AK117/Sheet4!$AH117)*1000</f>
        <v>82.842963749520692</v>
      </c>
      <c r="AL117" s="54">
        <f>(Sheet4!AL117/Sheet4!$AH117)*1000</f>
        <v>107.33932100404094</v>
      </c>
      <c r="AM117" s="12"/>
      <c r="AN117" s="54">
        <f>(Sheet4!AN117/Sheet4!$AM117)*1000</f>
        <v>23.822720822986874</v>
      </c>
      <c r="AO117" s="54">
        <f>(Sheet4!AO117/Sheet4!$AM117)*1000</f>
        <v>14.311369279886485</v>
      </c>
      <c r="AP117" s="54">
        <f>(Sheet4!AP117/Sheet4!$AM117)*1000</f>
        <v>86.315330495447554</v>
      </c>
      <c r="AQ117" s="54">
        <f>(Sheet4!AQ117/Sheet4!$AM117)*1000</f>
        <v>107.72880454061725</v>
      </c>
      <c r="AR117" s="12"/>
      <c r="AS117" s="54">
        <f>(Sheet4!AS117/Sheet4!$AR117)*1000</f>
        <v>22.393698794328618</v>
      </c>
      <c r="AT117" s="54">
        <f>(Sheet4!AT117/Sheet4!$AR117)*1000</f>
        <v>19.728491291546156</v>
      </c>
      <c r="AU117" s="54">
        <f>(Sheet4!AU117/Sheet4!$AR117)*1000</f>
        <v>89.850249584026628</v>
      </c>
      <c r="AV117" s="54">
        <f>(Sheet4!AV117/Sheet4!$AR117)*1000</f>
        <v>108.90127192933478</v>
      </c>
      <c r="AW117" s="12"/>
      <c r="AX117" s="54">
        <f>(Sheet4!AX117/Sheet4!$AW117)*1000</f>
        <v>21.283465424223881</v>
      </c>
      <c r="AY117" s="54">
        <f>(Sheet4!AY117/Sheet4!$AW117)*1000</f>
        <v>16.710655248407214</v>
      </c>
      <c r="AZ117" s="54">
        <f>(Sheet4!AZ117/Sheet4!$AW117)*1000</f>
        <v>78.08692844565752</v>
      </c>
      <c r="BA117" s="54">
        <f>(Sheet4!BA117/Sheet4!$AW117)*1000</f>
        <v>98.724643992836675</v>
      </c>
      <c r="BC117" s="54" t="e">
        <f>(Sheet4!BC116/Sheet4!$BB116)*1000</f>
        <v>#DIV/0!</v>
      </c>
      <c r="BD117" s="54" t="e">
        <f>(Sheet4!BD116/Sheet4!$BB116)*1000</f>
        <v>#REF!</v>
      </c>
      <c r="BE117" s="54" t="e">
        <f>(Sheet4!BE116/Sheet4!$BB116)*1000</f>
        <v>#REF!</v>
      </c>
      <c r="BF117" s="54" t="e">
        <f>(Sheet4!BF116/Sheet4!$BB116)*1000</f>
        <v>#REF!</v>
      </c>
      <c r="BH117" s="54" t="e">
        <f>(Sheet4!BH115/Sheet4!$BG115)*1000</f>
        <v>#REF!</v>
      </c>
      <c r="BI117" s="54" t="e">
        <f>(Sheet4!BI115/Sheet4!$BG115)*1000</f>
        <v>#REF!</v>
      </c>
      <c r="BJ117" s="54" t="e">
        <f>(Sheet4!BJ115/Sheet4!$BG115)*1000</f>
        <v>#REF!</v>
      </c>
      <c r="BK117" s="54" t="e">
        <f>(Sheet4!BK115/Sheet4!$BG115)*1000</f>
        <v>#REF!</v>
      </c>
      <c r="BM117" s="54" t="e">
        <f>(Sheet4!BM115/Sheet4!$BL115)*1000</f>
        <v>#REF!</v>
      </c>
      <c r="BN117" s="54" t="e">
        <f>(Sheet4!BN115/Sheet4!$BL115)*1000</f>
        <v>#REF!</v>
      </c>
      <c r="BO117" s="54" t="e">
        <f>(Sheet4!BO115/Sheet4!$BL115)*1000</f>
        <v>#REF!</v>
      </c>
      <c r="BP117" s="54" t="e">
        <f>(Sheet4!BP115/Sheet4!$BL115)*1000</f>
        <v>#REF!</v>
      </c>
      <c r="BR117" s="54" t="e">
        <f>(Sheet4!BR115/Sheet4!$BQ115)*1000</f>
        <v>#REF!</v>
      </c>
      <c r="BS117" s="54" t="e">
        <f>(Sheet4!BS115/Sheet4!$BQ115)*1000</f>
        <v>#REF!</v>
      </c>
      <c r="BT117" s="54" t="e">
        <f>(Sheet4!BT115/Sheet4!$BQ115)*1000</f>
        <v>#REF!</v>
      </c>
      <c r="BU117" s="54" t="e">
        <f>(Sheet4!BU115/Sheet4!$BQ115)*1000</f>
        <v>#REF!</v>
      </c>
    </row>
    <row r="118" spans="1:73" x14ac:dyDescent="0.3">
      <c r="A118" t="s">
        <v>369</v>
      </c>
      <c r="B118" t="str">
        <f>VLOOKUP(A118,classifications!A$3:C$336,3,FALSE)</f>
        <v>Predominantly Urban</v>
      </c>
      <c r="D118" s="12"/>
      <c r="E118" s="54">
        <f>(Sheet4!E118/Sheet4!$D118)*1000</f>
        <v>7.4716769899120195</v>
      </c>
      <c r="F118" s="54">
        <f>(Sheet4!F118/Sheet4!$D118)*1000</f>
        <v>3.2977597137885297</v>
      </c>
      <c r="G118" s="54">
        <f>(Sheet4!G118/Sheet4!$D118)*1000</f>
        <v>39.670467405721794</v>
      </c>
      <c r="H118" s="54">
        <f>(Sheet4!H118/Sheet4!$D118)*1000</f>
        <v>42.323277802791537</v>
      </c>
      <c r="I118" s="12"/>
      <c r="J118" s="54">
        <f>(Sheet4!J118/Sheet4!$I118)*1000</f>
        <v>6.3032820537590259</v>
      </c>
      <c r="K118" s="54">
        <f>(Sheet4!K118/Sheet4!$I118)*1000</f>
        <v>3.3327698215277608</v>
      </c>
      <c r="L118" s="54">
        <f>(Sheet4!L118/Sheet4!$I118)*1000</f>
        <v>40.790204554785426</v>
      </c>
      <c r="M118" s="54">
        <f>(Sheet4!M118/Sheet4!$I118)*1000</f>
        <v>43.036201608423696</v>
      </c>
      <c r="N118" s="12"/>
      <c r="O118" s="54">
        <f>(Sheet4!O118/Sheet4!$N118)*1000</f>
        <v>6.7355401615570845</v>
      </c>
      <c r="P118" s="54">
        <f>(Sheet4!P118/Sheet4!$N118)*1000</f>
        <v>3.7992281694192096</v>
      </c>
      <c r="Q118" s="54">
        <f>(Sheet4!Q118/Sheet4!$N118)*1000</f>
        <v>39.873918358541673</v>
      </c>
      <c r="R118" s="54">
        <f>(Sheet4!R118/Sheet4!$N118)*1000</f>
        <v>43.637191687240822</v>
      </c>
      <c r="S118" s="12"/>
      <c r="T118" s="54">
        <f>(Sheet4!T118/Sheet4!$S118)*1000</f>
        <v>8.1305616941821572</v>
      </c>
      <c r="U118" s="54">
        <f>(Sheet4!U118/Sheet4!$S118)*1000</f>
        <v>2.6117065907183967</v>
      </c>
      <c r="V118" s="54">
        <f>(Sheet4!V118/Sheet4!$S118)*1000</f>
        <v>45.557144376558462</v>
      </c>
      <c r="W118" s="54">
        <f>(Sheet4!W118/Sheet4!$S118)*1000</f>
        <v>44.399012042212739</v>
      </c>
      <c r="X118" s="12"/>
      <c r="Y118" s="54">
        <f>(Sheet4!Y118/Sheet4!$X118)*1000</f>
        <v>7.511572039608601</v>
      </c>
      <c r="Z118" s="54">
        <f>(Sheet4!Z118/Sheet4!$X118)*1000</f>
        <v>2.1093338020741781</v>
      </c>
      <c r="AA118" s="54">
        <f>(Sheet4!AA118/Sheet4!$X118)*1000</f>
        <v>43.018691041190607</v>
      </c>
      <c r="AB118" s="54">
        <f>(Sheet4!AB118/Sheet4!$X118)*1000</f>
        <v>46.674869631452509</v>
      </c>
      <c r="AC118" s="12"/>
      <c r="AD118" s="54">
        <f>(Sheet4!AD118/Sheet4!$AC118)*1000</f>
        <v>8.245309606717365</v>
      </c>
      <c r="AE118" s="54">
        <f>(Sheet4!AE118/Sheet4!$AC118)*1000</f>
        <v>3.6801099374614226</v>
      </c>
      <c r="AF118" s="54">
        <f>(Sheet4!AF118/Sheet4!$AC118)*1000</f>
        <v>43.485856033167579</v>
      </c>
      <c r="AG118" s="54">
        <f>(Sheet4!AG118/Sheet4!$AC118)*1000</f>
        <v>47.91130469214017</v>
      </c>
      <c r="AH118" s="12"/>
      <c r="AI118" s="54">
        <f>(Sheet4!AI118/Sheet4!$AH118)*1000</f>
        <v>7.3905628197839679</v>
      </c>
      <c r="AJ118" s="54">
        <f>(Sheet4!AJ118/Sheet4!$AH118)*1000</f>
        <v>4.1651680569897094</v>
      </c>
      <c r="AK118" s="54">
        <f>(Sheet4!AK118/Sheet4!$AH118)*1000</f>
        <v>47.731201633581229</v>
      </c>
      <c r="AL118" s="54">
        <f>(Sheet4!AL118/Sheet4!$AH118)*1000</f>
        <v>53.393045677622951</v>
      </c>
      <c r="AM118" s="12"/>
      <c r="AN118" s="54">
        <f>(Sheet4!AN118/Sheet4!$AM118)*1000</f>
        <v>7.483197450169758</v>
      </c>
      <c r="AO118" s="54">
        <f>(Sheet4!AO118/Sheet4!$AM118)*1000</f>
        <v>4.8271242811280235</v>
      </c>
      <c r="AP118" s="54">
        <f>(Sheet4!AP118/Sheet4!$AM118)*1000</f>
        <v>51.597108344689012</v>
      </c>
      <c r="AQ118" s="54">
        <f>(Sheet4!AQ118/Sheet4!$AM118)*1000</f>
        <v>54.553433263274592</v>
      </c>
      <c r="AR118" s="12"/>
      <c r="AS118" s="54">
        <f>(Sheet4!AS118/Sheet4!$AR118)*1000</f>
        <v>6.4088575464871882</v>
      </c>
      <c r="AT118" s="54">
        <f>(Sheet4!AT118/Sheet4!$AR118)*1000</f>
        <v>4.927239941654129</v>
      </c>
      <c r="AU118" s="54">
        <f>(Sheet4!AU118/Sheet4!$AR118)*1000</f>
        <v>52.993671540308043</v>
      </c>
      <c r="AV118" s="54">
        <f>(Sheet4!AV118/Sheet4!$AR118)*1000</f>
        <v>54.257066397142431</v>
      </c>
      <c r="AW118" s="12"/>
      <c r="AX118" s="54">
        <f>(Sheet4!AX118/Sheet4!$AW118)*1000</f>
        <v>5.7172318973418879</v>
      </c>
      <c r="AY118" s="54">
        <f>(Sheet4!AY118/Sheet4!$AW118)*1000</f>
        <v>3.9871677360219984</v>
      </c>
      <c r="AZ118" s="54">
        <f>(Sheet4!AZ118/Sheet4!$AW118)*1000</f>
        <v>45.852428964252979</v>
      </c>
      <c r="BA118" s="54">
        <f>(Sheet4!BA118/Sheet4!$AW118)*1000</f>
        <v>49.071952337305227</v>
      </c>
      <c r="BC118" s="54" t="e">
        <f>(Sheet4!BC117/Sheet4!$BB117)*1000</f>
        <v>#DIV/0!</v>
      </c>
      <c r="BD118" s="54" t="e">
        <f>(Sheet4!BD117/Sheet4!$BB117)*1000</f>
        <v>#REF!</v>
      </c>
      <c r="BE118" s="54" t="e">
        <f>(Sheet4!BE117/Sheet4!$BB117)*1000</f>
        <v>#REF!</v>
      </c>
      <c r="BF118" s="54" t="e">
        <f>(Sheet4!BF117/Sheet4!$BB117)*1000</f>
        <v>#REF!</v>
      </c>
      <c r="BH118" s="54" t="e">
        <f>(Sheet4!BH116/Sheet4!$BG116)*1000</f>
        <v>#REF!</v>
      </c>
      <c r="BI118" s="54" t="e">
        <f>(Sheet4!BI116/Sheet4!$BG116)*1000</f>
        <v>#REF!</v>
      </c>
      <c r="BJ118" s="54" t="e">
        <f>(Sheet4!BJ116/Sheet4!$BG116)*1000</f>
        <v>#REF!</v>
      </c>
      <c r="BK118" s="54" t="e">
        <f>(Sheet4!BK116/Sheet4!$BG116)*1000</f>
        <v>#REF!</v>
      </c>
      <c r="BM118" s="54" t="e">
        <f>(Sheet4!BM116/Sheet4!$BL116)*1000</f>
        <v>#REF!</v>
      </c>
      <c r="BN118" s="54" t="e">
        <f>(Sheet4!BN116/Sheet4!$BL116)*1000</f>
        <v>#REF!</v>
      </c>
      <c r="BO118" s="54" t="e">
        <f>(Sheet4!BO116/Sheet4!$BL116)*1000</f>
        <v>#REF!</v>
      </c>
      <c r="BP118" s="54" t="e">
        <f>(Sheet4!BP116/Sheet4!$BL116)*1000</f>
        <v>#REF!</v>
      </c>
      <c r="BR118" s="54" t="e">
        <f>(Sheet4!BR116/Sheet4!$BQ116)*1000</f>
        <v>#REF!</v>
      </c>
      <c r="BS118" s="54" t="e">
        <f>(Sheet4!BS116/Sheet4!$BQ116)*1000</f>
        <v>#REF!</v>
      </c>
      <c r="BT118" s="54" t="e">
        <f>(Sheet4!BT116/Sheet4!$BQ116)*1000</f>
        <v>#REF!</v>
      </c>
      <c r="BU118" s="54" t="e">
        <f>(Sheet4!BU116/Sheet4!$BQ116)*1000</f>
        <v>#REF!</v>
      </c>
    </row>
    <row r="119" spans="1:73" x14ac:dyDescent="0.3">
      <c r="A119" t="s">
        <v>371</v>
      </c>
      <c r="B119" t="str">
        <f>VLOOKUP(A119,classifications!A$3:C$336,3,FALSE)</f>
        <v>Urban with Significant Rural</v>
      </c>
      <c r="D119" s="12"/>
      <c r="E119" s="54">
        <f>(Sheet4!E119/Sheet4!$D119)*1000</f>
        <v>4.7831210652684915</v>
      </c>
      <c r="F119" s="54">
        <f>(Sheet4!F119/Sheet4!$D119)*1000</f>
        <v>4.3671974943755796</v>
      </c>
      <c r="G119" s="54">
        <f>(Sheet4!G119/Sheet4!$D119)*1000</f>
        <v>39.808927232280709</v>
      </c>
      <c r="H119" s="54">
        <f>(Sheet4!H119/Sheet4!$D119)*1000</f>
        <v>35.9647851376644</v>
      </c>
      <c r="I119" s="12"/>
      <c r="J119" s="54">
        <f>(Sheet4!J119/Sheet4!$I119)*1000</f>
        <v>4.7679991969685567</v>
      </c>
      <c r="K119" s="54">
        <f>(Sheet4!K119/Sheet4!$I119)*1000</f>
        <v>5.7215990363622673</v>
      </c>
      <c r="L119" s="54">
        <f>(Sheet4!L119/Sheet4!$I119)*1000</f>
        <v>41.550603528319407</v>
      </c>
      <c r="M119" s="54">
        <f>(Sheet4!M119/Sheet4!$I119)*1000</f>
        <v>38.112625159978926</v>
      </c>
      <c r="N119" s="12"/>
      <c r="O119" s="54">
        <f>(Sheet4!O119/Sheet4!$N119)*1000</f>
        <v>4.2898565246525839</v>
      </c>
      <c r="P119" s="54">
        <f>(Sheet4!P119/Sheet4!$N119)*1000</f>
        <v>3.5821867621916468</v>
      </c>
      <c r="Q119" s="54">
        <f>(Sheet4!Q119/Sheet4!$N119)*1000</f>
        <v>40.593941595325624</v>
      </c>
      <c r="R119" s="54">
        <f>(Sheet4!R119/Sheet4!$N119)*1000</f>
        <v>38.207904608621043</v>
      </c>
      <c r="S119" s="12"/>
      <c r="T119" s="54">
        <f>(Sheet4!T119/Sheet4!$S119)*1000</f>
        <v>5.0742023792371151</v>
      </c>
      <c r="U119" s="54">
        <f>(Sheet4!U119/Sheet4!$S119)*1000</f>
        <v>4.002981876953724</v>
      </c>
      <c r="V119" s="54">
        <f>(Sheet4!V119/Sheet4!$S119)*1000</f>
        <v>42.485482143192741</v>
      </c>
      <c r="W119" s="54">
        <f>(Sheet4!W119/Sheet4!$S119)*1000</f>
        <v>41.677368430943865</v>
      </c>
      <c r="X119" s="12"/>
      <c r="Y119" s="54">
        <f>(Sheet4!Y119/Sheet4!$X119)*1000</f>
        <v>5.3903299232096851</v>
      </c>
      <c r="Z119" s="54">
        <f>(Sheet4!Z119/Sheet4!$X119)*1000</f>
        <v>3.5706245779033994</v>
      </c>
      <c r="AA119" s="54">
        <f>(Sheet4!AA119/Sheet4!$X119)*1000</f>
        <v>42.240926486405364</v>
      </c>
      <c r="AB119" s="54">
        <f>(Sheet4!AB119/Sheet4!$X119)*1000</f>
        <v>40.502513819755372</v>
      </c>
      <c r="AC119" s="12"/>
      <c r="AD119" s="54">
        <f>(Sheet4!AD119/Sheet4!$AC119)*1000</f>
        <v>5.4391367482850139</v>
      </c>
      <c r="AE119" s="54">
        <f>(Sheet4!AE119/Sheet4!$AC119)*1000</f>
        <v>3.7804816984627712</v>
      </c>
      <c r="AF119" s="54">
        <f>(Sheet4!AF119/Sheet4!$AC119)*1000</f>
        <v>41.554003304791948</v>
      </c>
      <c r="AG119" s="54">
        <f>(Sheet4!AG119/Sheet4!$AC119)*1000</f>
        <v>41.453858094236644</v>
      </c>
      <c r="AH119" s="12"/>
      <c r="AI119" s="54">
        <f>(Sheet4!AI119/Sheet4!$AH119)*1000</f>
        <v>4.9361425607957816</v>
      </c>
      <c r="AJ119" s="54">
        <f>(Sheet4!AJ119/Sheet4!$AH119)*1000</f>
        <v>4.2613281347629401</v>
      </c>
      <c r="AK119" s="54">
        <f>(Sheet4!AK119/Sheet4!$AH119)*1000</f>
        <v>47.255754667466448</v>
      </c>
      <c r="AL119" s="54">
        <f>(Sheet4!AL119/Sheet4!$AH119)*1000</f>
        <v>46.893354327559919</v>
      </c>
      <c r="AM119" s="12"/>
      <c r="AN119" s="54">
        <f>(Sheet4!AN119/Sheet4!$AM119)*1000</f>
        <v>6.2105610684407564</v>
      </c>
      <c r="AO119" s="54">
        <f>(Sheet4!AO119/Sheet4!$AM119)*1000</f>
        <v>4.3667034192346748</v>
      </c>
      <c r="AP119" s="54">
        <f>(Sheet4!AP119/Sheet4!$AM119)*1000</f>
        <v>48.581911507291331</v>
      </c>
      <c r="AQ119" s="54">
        <f>(Sheet4!AQ119/Sheet4!$AM119)*1000</f>
        <v>45.760061794148243</v>
      </c>
      <c r="AR119" s="12"/>
      <c r="AS119" s="54">
        <f>(Sheet4!AS119/Sheet4!$AR119)*1000</f>
        <v>5.7265079493381252</v>
      </c>
      <c r="AT119" s="54">
        <f>(Sheet4!AT119/Sheet4!$AR119)*1000</f>
        <v>6.596986899291803</v>
      </c>
      <c r="AU119" s="54">
        <f>(Sheet4!AU119/Sheet4!$AR119)*1000</f>
        <v>49.505381425222744</v>
      </c>
      <c r="AV119" s="54">
        <f>(Sheet4!AV119/Sheet4!$AR119)*1000</f>
        <v>45.986159384695739</v>
      </c>
      <c r="AW119" s="12"/>
      <c r="AX119" s="54">
        <f>(Sheet4!AX119/Sheet4!$AW119)*1000</f>
        <v>6.0354699928812403</v>
      </c>
      <c r="AY119" s="54">
        <f>(Sheet4!AY119/Sheet4!$AW119)*1000</f>
        <v>4.0979293695255192</v>
      </c>
      <c r="AZ119" s="54">
        <f>(Sheet4!AZ119/Sheet4!$AW119)*1000</f>
        <v>45.108174192949328</v>
      </c>
      <c r="BA119" s="54">
        <f>(Sheet4!BA119/Sheet4!$AW119)*1000</f>
        <v>40.180754588504747</v>
      </c>
      <c r="BC119" s="54" t="e">
        <f>(Sheet4!BC118/Sheet4!$BB118)*1000</f>
        <v>#DIV/0!</v>
      </c>
      <c r="BD119" s="54" t="e">
        <f>(Sheet4!BD118/Sheet4!$BB118)*1000</f>
        <v>#REF!</v>
      </c>
      <c r="BE119" s="54" t="e">
        <f>(Sheet4!BE118/Sheet4!$BB118)*1000</f>
        <v>#REF!</v>
      </c>
      <c r="BF119" s="54" t="e">
        <f>(Sheet4!BF118/Sheet4!$BB118)*1000</f>
        <v>#REF!</v>
      </c>
      <c r="BH119" s="54" t="e">
        <f>(Sheet4!BH117/Sheet4!$BG117)*1000</f>
        <v>#REF!</v>
      </c>
      <c r="BI119" s="54" t="e">
        <f>(Sheet4!BI117/Sheet4!$BG117)*1000</f>
        <v>#REF!</v>
      </c>
      <c r="BJ119" s="54" t="e">
        <f>(Sheet4!BJ117/Sheet4!$BG117)*1000</f>
        <v>#REF!</v>
      </c>
      <c r="BK119" s="54" t="e">
        <f>(Sheet4!BK117/Sheet4!$BG117)*1000</f>
        <v>#REF!</v>
      </c>
      <c r="BM119" s="54" t="e">
        <f>(Sheet4!BM117/Sheet4!$BL117)*1000</f>
        <v>#REF!</v>
      </c>
      <c r="BN119" s="54" t="e">
        <f>(Sheet4!BN117/Sheet4!$BL117)*1000</f>
        <v>#REF!</v>
      </c>
      <c r="BO119" s="54" t="e">
        <f>(Sheet4!BO117/Sheet4!$BL117)*1000</f>
        <v>#REF!</v>
      </c>
      <c r="BP119" s="54" t="e">
        <f>(Sheet4!BP117/Sheet4!$BL117)*1000</f>
        <v>#REF!</v>
      </c>
      <c r="BR119" s="54" t="e">
        <f>(Sheet4!BR117/Sheet4!$BQ117)*1000</f>
        <v>#REF!</v>
      </c>
      <c r="BS119" s="54" t="e">
        <f>(Sheet4!BS117/Sheet4!$BQ117)*1000</f>
        <v>#REF!</v>
      </c>
      <c r="BT119" s="54" t="e">
        <f>(Sheet4!BT117/Sheet4!$BQ117)*1000</f>
        <v>#REF!</v>
      </c>
      <c r="BU119" s="54" t="e">
        <f>(Sheet4!BU117/Sheet4!$BQ117)*1000</f>
        <v>#REF!</v>
      </c>
    </row>
    <row r="120" spans="1:73" x14ac:dyDescent="0.3">
      <c r="A120" t="s">
        <v>373</v>
      </c>
      <c r="B120" t="str">
        <f>VLOOKUP(A120,classifications!A$3:C$336,3,FALSE)</f>
        <v>Predominantly Urban</v>
      </c>
      <c r="D120" s="12"/>
      <c r="E120" s="54">
        <f>(Sheet4!E120/Sheet4!$D120)*1000</f>
        <v>15.821271606118945</v>
      </c>
      <c r="F120" s="54">
        <f>(Sheet4!F120/Sheet4!$D120)*1000</f>
        <v>5.5468006103975487</v>
      </c>
      <c r="G120" s="54">
        <f>(Sheet4!G120/Sheet4!$D120)*1000</f>
        <v>55.193576688468561</v>
      </c>
      <c r="H120" s="54">
        <f>(Sheet4!H120/Sheet4!$D120)*1000</f>
        <v>61.438924901974644</v>
      </c>
      <c r="I120" s="12"/>
      <c r="J120" s="54">
        <f>(Sheet4!J120/Sheet4!$I120)*1000</f>
        <v>12.943325426278422</v>
      </c>
      <c r="K120" s="54">
        <f>(Sheet4!K120/Sheet4!$I120)*1000</f>
        <v>7.6246600930663115</v>
      </c>
      <c r="L120" s="54">
        <f>(Sheet4!L120/Sheet4!$I120)*1000</f>
        <v>57.625073353775967</v>
      </c>
      <c r="M120" s="54">
        <f>(Sheet4!M120/Sheet4!$I120)*1000</f>
        <v>65.485292051343507</v>
      </c>
      <c r="N120" s="12"/>
      <c r="O120" s="54">
        <f>(Sheet4!O120/Sheet4!$N120)*1000</f>
        <v>11.81462033546773</v>
      </c>
      <c r="P120" s="54">
        <f>(Sheet4!P120/Sheet4!$N120)*1000</f>
        <v>6.9463877137824888</v>
      </c>
      <c r="Q120" s="54">
        <f>(Sheet4!Q120/Sheet4!$N120)*1000</f>
        <v>54.731609356224595</v>
      </c>
      <c r="R120" s="54">
        <f>(Sheet4!R120/Sheet4!$N120)*1000</f>
        <v>64.410462379220107</v>
      </c>
      <c r="S120" s="12"/>
      <c r="T120" s="54">
        <f>(Sheet4!T120/Sheet4!$S120)*1000</f>
        <v>18.462241330782504</v>
      </c>
      <c r="U120" s="54">
        <f>(Sheet4!U120/Sheet4!$S120)*1000</f>
        <v>8.0971164475482258</v>
      </c>
      <c r="V120" s="54">
        <f>(Sheet4!V120/Sheet4!$S120)*1000</f>
        <v>55.900697127053348</v>
      </c>
      <c r="W120" s="54">
        <f>(Sheet4!W120/Sheet4!$S120)*1000</f>
        <v>66.530966881366027</v>
      </c>
      <c r="X120" s="12"/>
      <c r="Y120" s="54">
        <f>(Sheet4!Y120/Sheet4!$X120)*1000</f>
        <v>21.602962506786376</v>
      </c>
      <c r="Z120" s="54">
        <f>(Sheet4!Z120/Sheet4!$X120)*1000</f>
        <v>7.9248677162929768</v>
      </c>
      <c r="AA120" s="54">
        <f>(Sheet4!AA120/Sheet4!$X120)*1000</f>
        <v>54.011457835328052</v>
      </c>
      <c r="AB120" s="54">
        <f>(Sheet4!AB120/Sheet4!$X120)*1000</f>
        <v>68.775372946867734</v>
      </c>
      <c r="AC120" s="12"/>
      <c r="AD120" s="54">
        <f>(Sheet4!AD120/Sheet4!$AC120)*1000</f>
        <v>22.549528140669167</v>
      </c>
      <c r="AE120" s="54">
        <f>(Sheet4!AE120/Sheet4!$AC120)*1000</f>
        <v>7.1452409960715242</v>
      </c>
      <c r="AF120" s="54">
        <f>(Sheet4!AF120/Sheet4!$AC120)*1000</f>
        <v>53.386249130468002</v>
      </c>
      <c r="AG120" s="54">
        <f>(Sheet4!AG120/Sheet4!$AC120)*1000</f>
        <v>70.109410246203211</v>
      </c>
      <c r="AH120" s="12"/>
      <c r="AI120" s="54">
        <f>(Sheet4!AI120/Sheet4!$AH120)*1000</f>
        <v>19.053359048537448</v>
      </c>
      <c r="AJ120" s="54">
        <f>(Sheet4!AJ120/Sheet4!$AH120)*1000</f>
        <v>6.8587270973963363</v>
      </c>
      <c r="AK120" s="54">
        <f>(Sheet4!AK120/Sheet4!$AH120)*1000</f>
        <v>60.840565734490518</v>
      </c>
      <c r="AL120" s="54">
        <f>(Sheet4!AL120/Sheet4!$AH120)*1000</f>
        <v>80.882352941176478</v>
      </c>
      <c r="AM120" s="12"/>
      <c r="AN120" s="54">
        <f>(Sheet4!AN120/Sheet4!$AM120)*1000</f>
        <v>18.512966272101824</v>
      </c>
      <c r="AO120" s="54">
        <f>(Sheet4!AO120/Sheet4!$AM120)*1000</f>
        <v>5.7125952932052497</v>
      </c>
      <c r="AP120" s="54">
        <f>(Sheet4!AP120/Sheet4!$AM120)*1000</f>
        <v>63.638071709261283</v>
      </c>
      <c r="AQ120" s="54">
        <f>(Sheet4!AQ120/Sheet4!$AM120)*1000</f>
        <v>79.772455616452589</v>
      </c>
      <c r="AR120" s="12"/>
      <c r="AS120" s="54">
        <f>(Sheet4!AS120/Sheet4!$AR120)*1000</f>
        <v>17.299729256250995</v>
      </c>
      <c r="AT120" s="54">
        <f>(Sheet4!AT120/Sheet4!$AR120)*1000</f>
        <v>7.7838827838827838</v>
      </c>
      <c r="AU120" s="54">
        <f>(Sheet4!AU120/Sheet4!$AR120)*1000</f>
        <v>67.331581462016246</v>
      </c>
      <c r="AV120" s="54">
        <f>(Sheet4!AV120/Sheet4!$AR120)*1000</f>
        <v>81.09969740404523</v>
      </c>
      <c r="AW120" s="12"/>
      <c r="AX120" s="54">
        <f>(Sheet4!AX120/Sheet4!$AW120)*1000</f>
        <v>15.938939042078482</v>
      </c>
      <c r="AY120" s="54">
        <f>(Sheet4!AY120/Sheet4!$AW120)*1000</f>
        <v>9.1306105303204426</v>
      </c>
      <c r="AZ120" s="54">
        <f>(Sheet4!AZ120/Sheet4!$AW120)*1000</f>
        <v>61.421585333956834</v>
      </c>
      <c r="BA120" s="54">
        <f>(Sheet4!BA120/Sheet4!$AW120)*1000</f>
        <v>69.894348056971197</v>
      </c>
      <c r="BC120" s="54" t="e">
        <f>(Sheet4!BC119/Sheet4!$BB119)*1000</f>
        <v>#DIV/0!</v>
      </c>
      <c r="BD120" s="54" t="e">
        <f>(Sheet4!BD119/Sheet4!$BB119)*1000</f>
        <v>#REF!</v>
      </c>
      <c r="BE120" s="54" t="e">
        <f>(Sheet4!BE119/Sheet4!$BB119)*1000</f>
        <v>#REF!</v>
      </c>
      <c r="BF120" s="54" t="e">
        <f>(Sheet4!BF119/Sheet4!$BB119)*1000</f>
        <v>#REF!</v>
      </c>
      <c r="BH120" s="54" t="e">
        <f>(Sheet4!BH118/Sheet4!$BG118)*1000</f>
        <v>#REF!</v>
      </c>
      <c r="BI120" s="54" t="e">
        <f>(Sheet4!BI118/Sheet4!$BG118)*1000</f>
        <v>#REF!</v>
      </c>
      <c r="BJ120" s="54" t="e">
        <f>(Sheet4!BJ118/Sheet4!$BG118)*1000</f>
        <v>#REF!</v>
      </c>
      <c r="BK120" s="54" t="e">
        <f>(Sheet4!BK118/Sheet4!$BG118)*1000</f>
        <v>#REF!</v>
      </c>
      <c r="BM120" s="54" t="e">
        <f>(Sheet4!BM118/Sheet4!$BL118)*1000</f>
        <v>#REF!</v>
      </c>
      <c r="BN120" s="54" t="e">
        <f>(Sheet4!BN118/Sheet4!$BL118)*1000</f>
        <v>#REF!</v>
      </c>
      <c r="BO120" s="54" t="e">
        <f>(Sheet4!BO118/Sheet4!$BL118)*1000</f>
        <v>#REF!</v>
      </c>
      <c r="BP120" s="54" t="e">
        <f>(Sheet4!BP118/Sheet4!$BL118)*1000</f>
        <v>#REF!</v>
      </c>
      <c r="BR120" s="54" t="e">
        <f>(Sheet4!BR118/Sheet4!$BQ118)*1000</f>
        <v>#REF!</v>
      </c>
      <c r="BS120" s="54" t="e">
        <f>(Sheet4!BS118/Sheet4!$BQ118)*1000</f>
        <v>#REF!</v>
      </c>
      <c r="BT120" s="54" t="e">
        <f>(Sheet4!BT118/Sheet4!$BQ118)*1000</f>
        <v>#REF!</v>
      </c>
      <c r="BU120" s="54" t="e">
        <f>(Sheet4!BU118/Sheet4!$BQ118)*1000</f>
        <v>#REF!</v>
      </c>
    </row>
    <row r="121" spans="1:73" x14ac:dyDescent="0.3">
      <c r="A121" t="s">
        <v>375</v>
      </c>
      <c r="B121" t="str">
        <f>VLOOKUP(A121,classifications!A$3:C$336,3,FALSE)</f>
        <v>Urban with Significant Rural</v>
      </c>
      <c r="D121" s="12"/>
      <c r="E121" s="54">
        <f>(Sheet4!E121/Sheet4!$D121)*1000</f>
        <v>4.4402260478715281</v>
      </c>
      <c r="F121" s="54">
        <f>(Sheet4!F121/Sheet4!$D121)*1000</f>
        <v>3.1528877833780631</v>
      </c>
      <c r="G121" s="54">
        <f>(Sheet4!G121/Sheet4!$D121)*1000</f>
        <v>55.050075276559539</v>
      </c>
      <c r="H121" s="54">
        <f>(Sheet4!H121/Sheet4!$D121)*1000</f>
        <v>56.3701424799808</v>
      </c>
      <c r="I121" s="12"/>
      <c r="J121" s="54">
        <f>(Sheet4!J121/Sheet4!$I121)*1000</f>
        <v>3.7408917418459402</v>
      </c>
      <c r="K121" s="54">
        <f>(Sheet4!K121/Sheet4!$I121)*1000</f>
        <v>3.7300485773768219</v>
      </c>
      <c r="L121" s="54">
        <f>(Sheet4!L121/Sheet4!$I121)*1000</f>
        <v>59.734993060374741</v>
      </c>
      <c r="M121" s="54">
        <f>(Sheet4!M121/Sheet4!$I121)*1000</f>
        <v>57.349496877168633</v>
      </c>
      <c r="N121" s="12"/>
      <c r="O121" s="54">
        <f>(Sheet4!O121/Sheet4!$N121)*1000</f>
        <v>3.3670758076141096</v>
      </c>
      <c r="P121" s="54">
        <f>(Sheet4!P121/Sheet4!$N121)*1000</f>
        <v>3.1949569164900655</v>
      </c>
      <c r="Q121" s="54">
        <f>(Sheet4!Q121/Sheet4!$N121)*1000</f>
        <v>57.078927269011075</v>
      </c>
      <c r="R121" s="54">
        <f>(Sheet4!R121/Sheet4!$N121)*1000</f>
        <v>53.528975139577661</v>
      </c>
      <c r="S121" s="12"/>
      <c r="T121" s="54">
        <f>(Sheet4!T121/Sheet4!$S121)*1000</f>
        <v>3.9175918018787361</v>
      </c>
      <c r="U121" s="54">
        <f>(Sheet4!U121/Sheet4!$S121)*1000</f>
        <v>2.5619128949615715</v>
      </c>
      <c r="V121" s="54">
        <f>(Sheet4!V121/Sheet4!$S121)*1000</f>
        <v>57.42954739538856</v>
      </c>
      <c r="W121" s="54">
        <f>(Sheet4!W121/Sheet4!$S121)*1000</f>
        <v>56.073868488471398</v>
      </c>
      <c r="X121" s="12"/>
      <c r="Y121" s="54">
        <f>(Sheet4!Y121/Sheet4!$X121)*1000</f>
        <v>4.438794427670957</v>
      </c>
      <c r="Z121" s="54">
        <f>(Sheet4!Z121/Sheet4!$X121)*1000</f>
        <v>2.3941946077652418</v>
      </c>
      <c r="AA121" s="54">
        <f>(Sheet4!AA121/Sheet4!$X121)*1000</f>
        <v>56.740293447746168</v>
      </c>
      <c r="AB121" s="54">
        <f>(Sheet4!AB121/Sheet4!$X121)*1000</f>
        <v>56.782668573547326</v>
      </c>
      <c r="AC121" s="12"/>
      <c r="AD121" s="54">
        <f>(Sheet4!AD121/Sheet4!$AC121)*1000</f>
        <v>4.352775025821547</v>
      </c>
      <c r="AE121" s="54">
        <f>(Sheet4!AE121/Sheet4!$AC121)*1000</f>
        <v>1.62306865369617</v>
      </c>
      <c r="AF121" s="54">
        <f>(Sheet4!AF121/Sheet4!$AC121)*1000</f>
        <v>56.364747791994269</v>
      </c>
      <c r="AG121" s="54">
        <f>(Sheet4!AG121/Sheet4!$AC121)*1000</f>
        <v>56.417444826205177</v>
      </c>
      <c r="AH121" s="12"/>
      <c r="AI121" s="54">
        <f>(Sheet4!AI121/Sheet4!$AH121)*1000</f>
        <v>3.8652909443251455</v>
      </c>
      <c r="AJ121" s="54">
        <f>(Sheet4!AJ121/Sheet4!$AH121)*1000</f>
        <v>2.5873356727596502</v>
      </c>
      <c r="AK121" s="54">
        <f>(Sheet4!AK121/Sheet4!$AH121)*1000</f>
        <v>62.389357356099097</v>
      </c>
      <c r="AL121" s="54">
        <f>(Sheet4!AL121/Sheet4!$AH121)*1000</f>
        <v>59.917247158644528</v>
      </c>
      <c r="AM121" s="12"/>
      <c r="AN121" s="54">
        <f>(Sheet4!AN121/Sheet4!$AM121)*1000</f>
        <v>4.4863074159076985</v>
      </c>
      <c r="AO121" s="54">
        <f>(Sheet4!AO121/Sheet4!$AM121)*1000</f>
        <v>2.7935571640721548</v>
      </c>
      <c r="AP121" s="54">
        <f>(Sheet4!AP121/Sheet4!$AM121)*1000</f>
        <v>65.633015899390401</v>
      </c>
      <c r="AQ121" s="54">
        <f>(Sheet4!AQ121/Sheet4!$AM121)*1000</f>
        <v>59.609732794699511</v>
      </c>
      <c r="AR121" s="12"/>
      <c r="AS121" s="54">
        <f>(Sheet4!AS121/Sheet4!$AR121)*1000</f>
        <v>3.7497553387656715</v>
      </c>
      <c r="AT121" s="54">
        <f>(Sheet4!AT121/Sheet4!$AR121)*1000</f>
        <v>2.6680951448909584</v>
      </c>
      <c r="AU121" s="54">
        <f>(Sheet4!AU121/Sheet4!$AR121)*1000</f>
        <v>63.632523976800968</v>
      </c>
      <c r="AV121" s="54">
        <f>(Sheet4!AV121/Sheet4!$AR121)*1000</f>
        <v>59.007138957279572</v>
      </c>
      <c r="AW121" s="12"/>
      <c r="AX121" s="54">
        <f>(Sheet4!AX121/Sheet4!$AW121)*1000</f>
        <v>3.3194000491762967</v>
      </c>
      <c r="AY121" s="54">
        <f>(Sheet4!AY121/Sheet4!$AW121)*1000</f>
        <v>2.9710679452503892</v>
      </c>
      <c r="AZ121" s="54">
        <f>(Sheet4!AZ121/Sheet4!$AW121)*1000</f>
        <v>53.622653880829446</v>
      </c>
      <c r="BA121" s="54">
        <f>(Sheet4!BA121/Sheet4!$AW121)*1000</f>
        <v>51.215064338988604</v>
      </c>
      <c r="BC121" s="54" t="e">
        <f>(Sheet4!BC120/Sheet4!$BB120)*1000</f>
        <v>#DIV/0!</v>
      </c>
      <c r="BD121" s="54" t="e">
        <f>(Sheet4!BD120/Sheet4!$BB120)*1000</f>
        <v>#REF!</v>
      </c>
      <c r="BE121" s="54" t="e">
        <f>(Sheet4!BE120/Sheet4!$BB120)*1000</f>
        <v>#REF!</v>
      </c>
      <c r="BF121" s="54" t="e">
        <f>(Sheet4!BF120/Sheet4!$BB120)*1000</f>
        <v>#REF!</v>
      </c>
      <c r="BH121" s="54" t="e">
        <f>(Sheet4!BH119/Sheet4!$BG119)*1000</f>
        <v>#REF!</v>
      </c>
      <c r="BI121" s="54" t="e">
        <f>(Sheet4!BI119/Sheet4!$BG119)*1000</f>
        <v>#REF!</v>
      </c>
      <c r="BJ121" s="54" t="e">
        <f>(Sheet4!BJ119/Sheet4!$BG119)*1000</f>
        <v>#REF!</v>
      </c>
      <c r="BK121" s="54" t="e">
        <f>(Sheet4!BK119/Sheet4!$BG119)*1000</f>
        <v>#REF!</v>
      </c>
      <c r="BM121" s="54" t="e">
        <f>(Sheet4!BM119/Sheet4!$BL119)*1000</f>
        <v>#REF!</v>
      </c>
      <c r="BN121" s="54" t="e">
        <f>(Sheet4!BN119/Sheet4!$BL119)*1000</f>
        <v>#REF!</v>
      </c>
      <c r="BO121" s="54" t="e">
        <f>(Sheet4!BO119/Sheet4!$BL119)*1000</f>
        <v>#REF!</v>
      </c>
      <c r="BP121" s="54" t="e">
        <f>(Sheet4!BP119/Sheet4!$BL119)*1000</f>
        <v>#REF!</v>
      </c>
      <c r="BR121" s="54" t="e">
        <f>(Sheet4!BR119/Sheet4!$BQ119)*1000</f>
        <v>#REF!</v>
      </c>
      <c r="BS121" s="54" t="e">
        <f>(Sheet4!BS119/Sheet4!$BQ119)*1000</f>
        <v>#REF!</v>
      </c>
      <c r="BT121" s="54" t="e">
        <f>(Sheet4!BT119/Sheet4!$BQ119)*1000</f>
        <v>#REF!</v>
      </c>
      <c r="BU121" s="54" t="e">
        <f>(Sheet4!BU119/Sheet4!$BQ119)*1000</f>
        <v>#REF!</v>
      </c>
    </row>
    <row r="122" spans="1:73" x14ac:dyDescent="0.3">
      <c r="A122" t="s">
        <v>377</v>
      </c>
      <c r="B122" t="str">
        <f>VLOOKUP(A122,classifications!A$3:C$336,3,FALSE)</f>
        <v>Predominantly Urban</v>
      </c>
      <c r="D122" s="12"/>
      <c r="E122" s="54">
        <f>(Sheet4!E122/Sheet4!$D122)*1000</f>
        <v>2.8125271479454437</v>
      </c>
      <c r="F122" s="54">
        <f>(Sheet4!F122/Sheet4!$D122)*1000</f>
        <v>1.7374685083832857</v>
      </c>
      <c r="G122" s="54">
        <f>(Sheet4!G122/Sheet4!$D122)*1000</f>
        <v>22.152723481886891</v>
      </c>
      <c r="H122" s="54">
        <f>(Sheet4!H122/Sheet4!$D122)*1000</f>
        <v>22.424202936321777</v>
      </c>
      <c r="I122" s="12"/>
      <c r="J122" s="54">
        <f>(Sheet4!J122/Sheet4!$I122)*1000</f>
        <v>1.7450493708067329</v>
      </c>
      <c r="K122" s="54">
        <f>(Sheet4!K122/Sheet4!$I122)*1000</f>
        <v>1.9293092422583755</v>
      </c>
      <c r="L122" s="54">
        <f>(Sheet4!L122/Sheet4!$I122)*1000</f>
        <v>22.306283261616503</v>
      </c>
      <c r="M122" s="54">
        <f>(Sheet4!M122/Sheet4!$I122)*1000</f>
        <v>22.967451035648864</v>
      </c>
      <c r="N122" s="12"/>
      <c r="O122" s="54">
        <f>(Sheet4!O122/Sheet4!$N122)*1000</f>
        <v>2.8490643413697092</v>
      </c>
      <c r="P122" s="54">
        <f>(Sheet4!P122/Sheet4!$N122)*1000</f>
        <v>1.5216593641406402</v>
      </c>
      <c r="Q122" s="54">
        <f>(Sheet4!Q122/Sheet4!$N122)*1000</f>
        <v>24.950896807752908</v>
      </c>
      <c r="R122" s="54">
        <f>(Sheet4!R122/Sheet4!$N122)*1000</f>
        <v>23.958041052427099</v>
      </c>
      <c r="S122" s="12"/>
      <c r="T122" s="54">
        <f>(Sheet4!T122/Sheet4!$S122)*1000</f>
        <v>2.1056950953501934</v>
      </c>
      <c r="U122" s="54">
        <f>(Sheet4!U122/Sheet4!$S122)*1000</f>
        <v>1.6305638943480985</v>
      </c>
      <c r="V122" s="54">
        <f>(Sheet4!V122/Sheet4!$S122)*1000</f>
        <v>23.346219467421118</v>
      </c>
      <c r="W122" s="54">
        <f>(Sheet4!W122/Sheet4!$S122)*1000</f>
        <v>26.531758201412433</v>
      </c>
      <c r="X122" s="12"/>
      <c r="Y122" s="54">
        <f>(Sheet4!Y122/Sheet4!$X122)*1000</f>
        <v>2.4108629375770287</v>
      </c>
      <c r="Z122" s="54">
        <f>(Sheet4!Z122/Sheet4!$X122)*1000</f>
        <v>1.3297584812644598</v>
      </c>
      <c r="AA122" s="54">
        <f>(Sheet4!AA122/Sheet4!$X122)*1000</f>
        <v>23.103202231399596</v>
      </c>
      <c r="AB122" s="54">
        <f>(Sheet4!AB122/Sheet4!$X122)*1000</f>
        <v>24.659992648489698</v>
      </c>
      <c r="AC122" s="12"/>
      <c r="AD122" s="54">
        <f>(Sheet4!AD122/Sheet4!$AC122)*1000</f>
        <v>2.9726964295330927</v>
      </c>
      <c r="AE122" s="54">
        <f>(Sheet4!AE122/Sheet4!$AC122)*1000</f>
        <v>0.8831924174699769</v>
      </c>
      <c r="AF122" s="54">
        <f>(Sheet4!AF122/Sheet4!$AC122)*1000</f>
        <v>25.214066454844097</v>
      </c>
      <c r="AG122" s="54">
        <f>(Sheet4!AG122/Sheet4!$AC122)*1000</f>
        <v>24.309332758899242</v>
      </c>
      <c r="AH122" s="12"/>
      <c r="AI122" s="54">
        <f>(Sheet4!AI122/Sheet4!$AH122)*1000</f>
        <v>2.8596308281103862</v>
      </c>
      <c r="AJ122" s="54">
        <f>(Sheet4!AJ122/Sheet4!$AH122)*1000</f>
        <v>1.2148055773551638</v>
      </c>
      <c r="AK122" s="54">
        <f>(Sheet4!AK122/Sheet4!$AH122)*1000</f>
        <v>27.983530246508778</v>
      </c>
      <c r="AL122" s="54">
        <f>(Sheet4!AL122/Sheet4!$AH122)*1000</f>
        <v>27.714767950633743</v>
      </c>
      <c r="AM122" s="12"/>
      <c r="AN122" s="54">
        <f>(Sheet4!AN122/Sheet4!$AM122)*1000</f>
        <v>3.131635958044658</v>
      </c>
      <c r="AO122" s="54">
        <f>(Sheet4!AO122/Sheet4!$AM122)*1000</f>
        <v>0.62203727933763753</v>
      </c>
      <c r="AP122" s="54">
        <f>(Sheet4!AP122/Sheet4!$AM122)*1000</f>
        <v>30.426202784153066</v>
      </c>
      <c r="AQ122" s="54">
        <f>(Sheet4!AQ122/Sheet4!$AM122)*1000</f>
        <v>30.361854100083654</v>
      </c>
      <c r="AR122" s="12"/>
      <c r="AS122" s="54">
        <f>(Sheet4!AS122/Sheet4!$AR122)*1000</f>
        <v>4.2065703639644259</v>
      </c>
      <c r="AT122" s="54">
        <f>(Sheet4!AT122/Sheet4!$AR122)*1000</f>
        <v>0.84344938769845079</v>
      </c>
      <c r="AU122" s="54">
        <f>(Sheet4!AU122/Sheet4!$AR122)*1000</f>
        <v>32.65964148062735</v>
      </c>
      <c r="AV122" s="54">
        <f>(Sheet4!AV122/Sheet4!$AR122)*1000</f>
        <v>31.581307453316679</v>
      </c>
      <c r="AW122" s="12"/>
      <c r="AX122" s="54">
        <f>(Sheet4!AX122/Sheet4!$AW122)*1000</f>
        <v>4.3266976426957671</v>
      </c>
      <c r="AY122" s="54">
        <f>(Sheet4!AY122/Sheet4!$AW122)*1000</f>
        <v>0.92714949486337861</v>
      </c>
      <c r="AZ122" s="54">
        <f>(Sheet4!AZ122/Sheet4!$AW122)*1000</f>
        <v>28.134191568268044</v>
      </c>
      <c r="BA122" s="54">
        <f>(Sheet4!BA122/Sheet4!$AW122)*1000</f>
        <v>28.347329383179162</v>
      </c>
      <c r="BC122" s="54" t="e">
        <f>(Sheet4!BC121/Sheet4!$BB121)*1000</f>
        <v>#DIV/0!</v>
      </c>
      <c r="BD122" s="54" t="e">
        <f>(Sheet4!BD121/Sheet4!$BB121)*1000</f>
        <v>#REF!</v>
      </c>
      <c r="BE122" s="54" t="e">
        <f>(Sheet4!BE121/Sheet4!$BB121)*1000</f>
        <v>#REF!</v>
      </c>
      <c r="BF122" s="54" t="e">
        <f>(Sheet4!BF121/Sheet4!$BB121)*1000</f>
        <v>#REF!</v>
      </c>
      <c r="BH122" s="54" t="e">
        <f>(Sheet4!BH120/Sheet4!$BG120)*1000</f>
        <v>#REF!</v>
      </c>
      <c r="BI122" s="54" t="e">
        <f>(Sheet4!BI120/Sheet4!$BG120)*1000</f>
        <v>#REF!</v>
      </c>
      <c r="BJ122" s="54" t="e">
        <f>(Sheet4!BJ120/Sheet4!$BG120)*1000</f>
        <v>#REF!</v>
      </c>
      <c r="BK122" s="54" t="e">
        <f>(Sheet4!BK120/Sheet4!$BG120)*1000</f>
        <v>#REF!</v>
      </c>
      <c r="BM122" s="54" t="e">
        <f>(Sheet4!BM120/Sheet4!$BL120)*1000</f>
        <v>#REF!</v>
      </c>
      <c r="BN122" s="54" t="e">
        <f>(Sheet4!BN120/Sheet4!$BL120)*1000</f>
        <v>#REF!</v>
      </c>
      <c r="BO122" s="54" t="e">
        <f>(Sheet4!BO120/Sheet4!$BL120)*1000</f>
        <v>#REF!</v>
      </c>
      <c r="BP122" s="54" t="e">
        <f>(Sheet4!BP120/Sheet4!$BL120)*1000</f>
        <v>#REF!</v>
      </c>
      <c r="BR122" s="54" t="e">
        <f>(Sheet4!BR120/Sheet4!$BQ120)*1000</f>
        <v>#REF!</v>
      </c>
      <c r="BS122" s="54" t="e">
        <f>(Sheet4!BS120/Sheet4!$BQ120)*1000</f>
        <v>#REF!</v>
      </c>
      <c r="BT122" s="54" t="e">
        <f>(Sheet4!BT120/Sheet4!$BQ120)*1000</f>
        <v>#REF!</v>
      </c>
      <c r="BU122" s="54" t="e">
        <f>(Sheet4!BU120/Sheet4!$BQ120)*1000</f>
        <v>#REF!</v>
      </c>
    </row>
    <row r="123" spans="1:73" x14ac:dyDescent="0.3">
      <c r="A123" t="s">
        <v>379</v>
      </c>
      <c r="B123" t="str">
        <f>VLOOKUP(A123,classifications!A$3:C$336,3,FALSE)</f>
        <v>Predominantly Urban</v>
      </c>
      <c r="D123" s="12"/>
      <c r="E123" s="54">
        <f>(Sheet4!E123/Sheet4!$D123)*1000</f>
        <v>4.7242522706353345</v>
      </c>
      <c r="F123" s="54">
        <f>(Sheet4!F123/Sheet4!$D123)*1000</f>
        <v>6.1881050868885366</v>
      </c>
      <c r="G123" s="54">
        <f>(Sheet4!G123/Sheet4!$D123)*1000</f>
        <v>47.852461379792175</v>
      </c>
      <c r="H123" s="54">
        <f>(Sheet4!H123/Sheet4!$D123)*1000</f>
        <v>45.235269981036453</v>
      </c>
      <c r="I123" s="12"/>
      <c r="J123" s="54">
        <f>(Sheet4!J123/Sheet4!$I123)*1000</f>
        <v>4.370581010655366</v>
      </c>
      <c r="K123" s="54">
        <f>(Sheet4!K123/Sheet4!$I123)*1000</f>
        <v>4.6029410137534992</v>
      </c>
      <c r="L123" s="54">
        <f>(Sheet4!L123/Sheet4!$I123)*1000</f>
        <v>49.736105425052834</v>
      </c>
      <c r="M123" s="54">
        <f>(Sheet4!M123/Sheet4!$I123)*1000</f>
        <v>49.55906923221616</v>
      </c>
      <c r="N123" s="12"/>
      <c r="O123" s="54">
        <f>(Sheet4!O123/Sheet4!$N123)*1000</f>
        <v>4.5761555892900363</v>
      </c>
      <c r="P123" s="54">
        <f>(Sheet4!P123/Sheet4!$N123)*1000</f>
        <v>3.8391305304380348</v>
      </c>
      <c r="Q123" s="54">
        <f>(Sheet4!Q123/Sheet4!$N123)*1000</f>
        <v>47.884628077354627</v>
      </c>
      <c r="R123" s="54">
        <f>(Sheet4!R123/Sheet4!$N123)*1000</f>
        <v>45.772556266913071</v>
      </c>
      <c r="S123" s="12"/>
      <c r="T123" s="54">
        <f>(Sheet4!T123/Sheet4!$S123)*1000</f>
        <v>4.9036777583187385</v>
      </c>
      <c r="U123" s="54">
        <f>(Sheet4!U123/Sheet4!$S123)*1000</f>
        <v>2.6379159369527145</v>
      </c>
      <c r="V123" s="54">
        <f>(Sheet4!V123/Sheet4!$S123)*1000</f>
        <v>48.664623467600698</v>
      </c>
      <c r="W123" s="54">
        <f>(Sheet4!W123/Sheet4!$S123)*1000</f>
        <v>48.544220665499125</v>
      </c>
      <c r="X123" s="12"/>
      <c r="Y123" s="54">
        <f>(Sheet4!Y123/Sheet4!$X123)*1000</f>
        <v>5.438506803572011</v>
      </c>
      <c r="Z123" s="54">
        <f>(Sheet4!Z123/Sheet4!$X123)*1000</f>
        <v>2.5017131296431252</v>
      </c>
      <c r="AA123" s="54">
        <f>(Sheet4!AA123/Sheet4!$X123)*1000</f>
        <v>48.968315259362392</v>
      </c>
      <c r="AB123" s="54">
        <f>(Sheet4!AB123/Sheet4!$X123)*1000</f>
        <v>46.009767558219217</v>
      </c>
      <c r="AC123" s="12"/>
      <c r="AD123" s="54">
        <f>(Sheet4!AD123/Sheet4!$AC123)*1000</f>
        <v>6.5336964360677268</v>
      </c>
      <c r="AE123" s="54">
        <f>(Sheet4!AE123/Sheet4!$AC123)*1000</f>
        <v>2.4541726316695911</v>
      </c>
      <c r="AF123" s="54">
        <f>(Sheet4!AF123/Sheet4!$AC123)*1000</f>
        <v>48.814354757112262</v>
      </c>
      <c r="AG123" s="54">
        <f>(Sheet4!AG123/Sheet4!$AC123)*1000</f>
        <v>43.540036382032874</v>
      </c>
      <c r="AH123" s="12"/>
      <c r="AI123" s="54">
        <f>(Sheet4!AI123/Sheet4!$AH123)*1000</f>
        <v>5.6242121254565633</v>
      </c>
      <c r="AJ123" s="54">
        <f>(Sheet4!AJ123/Sheet4!$AH123)*1000</f>
        <v>2.5750703026515684</v>
      </c>
      <c r="AK123" s="54">
        <f>(Sheet4!AK123/Sheet4!$AH123)*1000</f>
        <v>47.234762371650525</v>
      </c>
      <c r="AL123" s="54">
        <f>(Sheet4!AL123/Sheet4!$AH123)*1000</f>
        <v>52.007800631377066</v>
      </c>
      <c r="AM123" s="12"/>
      <c r="AN123" s="54">
        <f>(Sheet4!AN123/Sheet4!$AM123)*1000</f>
        <v>5.3632006892466748</v>
      </c>
      <c r="AO123" s="54">
        <f>(Sheet4!AO123/Sheet4!$AM123)*1000</f>
        <v>3.5646976468687739</v>
      </c>
      <c r="AP123" s="54">
        <f>(Sheet4!AP123/Sheet4!$AM123)*1000</f>
        <v>48.645737978568732</v>
      </c>
      <c r="AQ123" s="54">
        <f>(Sheet4!AQ123/Sheet4!$AM123)*1000</f>
        <v>50.43347154165096</v>
      </c>
      <c r="AR123" s="12"/>
      <c r="AS123" s="54">
        <f>(Sheet4!AS123/Sheet4!$AR123)*1000</f>
        <v>4.9751243781094523</v>
      </c>
      <c r="AT123" s="54">
        <f>(Sheet4!AT123/Sheet4!$AR123)*1000</f>
        <v>3.852753585650921</v>
      </c>
      <c r="AU123" s="54">
        <f>(Sheet4!AU123/Sheet4!$AR123)*1000</f>
        <v>48.240360022015736</v>
      </c>
      <c r="AV123" s="54">
        <f>(Sheet4!AV123/Sheet4!$AR123)*1000</f>
        <v>52.190241849321723</v>
      </c>
      <c r="AW123" s="12"/>
      <c r="AX123" s="54">
        <f>(Sheet4!AX123/Sheet4!$AW123)*1000</f>
        <v>4.5703049030836054</v>
      </c>
      <c r="AY123" s="54">
        <f>(Sheet4!AY123/Sheet4!$AW123)*1000</f>
        <v>4.3001923201590424</v>
      </c>
      <c r="AZ123" s="54">
        <f>(Sheet4!AZ123/Sheet4!$AW123)*1000</f>
        <v>45.227650884888824</v>
      </c>
      <c r="BA123" s="54">
        <f>(Sheet4!BA123/Sheet4!$AW123)*1000</f>
        <v>46.308101216587069</v>
      </c>
      <c r="BC123" s="54" t="e">
        <f>(Sheet4!BC122/Sheet4!$BB122)*1000</f>
        <v>#DIV/0!</v>
      </c>
      <c r="BD123" s="54" t="e">
        <f>(Sheet4!BD122/Sheet4!$BB122)*1000</f>
        <v>#REF!</v>
      </c>
      <c r="BE123" s="54" t="e">
        <f>(Sheet4!BE122/Sheet4!$BB122)*1000</f>
        <v>#REF!</v>
      </c>
      <c r="BF123" s="54" t="e">
        <f>(Sheet4!BF122/Sheet4!$BB122)*1000</f>
        <v>#REF!</v>
      </c>
      <c r="BH123" s="54" t="e">
        <f>(Sheet4!BH121/Sheet4!$BG121)*1000</f>
        <v>#REF!</v>
      </c>
      <c r="BI123" s="54" t="e">
        <f>(Sheet4!BI121/Sheet4!$BG121)*1000</f>
        <v>#REF!</v>
      </c>
      <c r="BJ123" s="54" t="e">
        <f>(Sheet4!BJ121/Sheet4!$BG121)*1000</f>
        <v>#REF!</v>
      </c>
      <c r="BK123" s="54" t="e">
        <f>(Sheet4!BK121/Sheet4!$BG121)*1000</f>
        <v>#REF!</v>
      </c>
      <c r="BM123" s="54" t="e">
        <f>(Sheet4!BM121/Sheet4!$BL121)*1000</f>
        <v>#REF!</v>
      </c>
      <c r="BN123" s="54" t="e">
        <f>(Sheet4!BN121/Sheet4!$BL121)*1000</f>
        <v>#REF!</v>
      </c>
      <c r="BO123" s="54" t="e">
        <f>(Sheet4!BO121/Sheet4!$BL121)*1000</f>
        <v>#REF!</v>
      </c>
      <c r="BP123" s="54" t="e">
        <f>(Sheet4!BP121/Sheet4!$BL121)*1000</f>
        <v>#REF!</v>
      </c>
      <c r="BR123" s="54" t="e">
        <f>(Sheet4!BR121/Sheet4!$BQ121)*1000</f>
        <v>#REF!</v>
      </c>
      <c r="BS123" s="54" t="e">
        <f>(Sheet4!BS121/Sheet4!$BQ121)*1000</f>
        <v>#REF!</v>
      </c>
      <c r="BT123" s="54" t="e">
        <f>(Sheet4!BT121/Sheet4!$BQ121)*1000</f>
        <v>#REF!</v>
      </c>
      <c r="BU123" s="54" t="e">
        <f>(Sheet4!BU121/Sheet4!$BQ121)*1000</f>
        <v>#REF!</v>
      </c>
    </row>
    <row r="124" spans="1:73" x14ac:dyDescent="0.3">
      <c r="A124" t="s">
        <v>381</v>
      </c>
      <c r="B124" t="str">
        <f>VLOOKUP(A124,classifications!A$3:C$336,3,FALSE)</f>
        <v>Predominantly Urban</v>
      </c>
      <c r="D124" s="12"/>
      <c r="E124" s="54">
        <f>(Sheet4!E124/Sheet4!$D124)*1000</f>
        <v>2.5500277356912813</v>
      </c>
      <c r="F124" s="54">
        <f>(Sheet4!F124/Sheet4!$D124)*1000</f>
        <v>1.6724207876936323</v>
      </c>
      <c r="G124" s="54">
        <f>(Sheet4!G124/Sheet4!$D124)*1000</f>
        <v>41.313761042530814</v>
      </c>
      <c r="H124" s="54">
        <f>(Sheet4!H124/Sheet4!$D124)*1000</f>
        <v>40.237450634609175</v>
      </c>
      <c r="I124" s="12"/>
      <c r="J124" s="54">
        <f>(Sheet4!J124/Sheet4!$I124)*1000</f>
        <v>1.8303994723172692</v>
      </c>
      <c r="K124" s="54">
        <f>(Sheet4!K124/Sheet4!$I124)*1000</f>
        <v>1.7891742589767903</v>
      </c>
      <c r="L124" s="54">
        <f>(Sheet4!L124/Sheet4!$I124)*1000</f>
        <v>47.145153976171827</v>
      </c>
      <c r="M124" s="54">
        <f>(Sheet4!M124/Sheet4!$I124)*1000</f>
        <v>44.209918786329716</v>
      </c>
      <c r="N124" s="12"/>
      <c r="O124" s="54">
        <f>(Sheet4!O124/Sheet4!$N124)*1000</f>
        <v>1.7341848098560873</v>
      </c>
      <c r="P124" s="54">
        <f>(Sheet4!P124/Sheet4!$N124)*1000</f>
        <v>1.3972105103105916</v>
      </c>
      <c r="Q124" s="54">
        <f>(Sheet4!Q124/Sheet4!$N124)*1000</f>
        <v>44.349105374329135</v>
      </c>
      <c r="R124" s="54">
        <f>(Sheet4!R124/Sheet4!$N124)*1000</f>
        <v>41.258804480936291</v>
      </c>
      <c r="S124" s="12"/>
      <c r="T124" s="54">
        <f>(Sheet4!T124/Sheet4!$S124)*1000</f>
        <v>2.1823531815766888</v>
      </c>
      <c r="U124" s="54">
        <f>(Sheet4!U124/Sheet4!$S124)*1000</f>
        <v>1.1116106093424334</v>
      </c>
      <c r="V124" s="54">
        <f>(Sheet4!V124/Sheet4!$S124)*1000</f>
        <v>46.638603947852388</v>
      </c>
      <c r="W124" s="54">
        <f>(Sheet4!W124/Sheet4!$S124)*1000</f>
        <v>42.314765621807183</v>
      </c>
      <c r="X124" s="12"/>
      <c r="Y124" s="54">
        <f>(Sheet4!Y124/Sheet4!$X124)*1000</f>
        <v>2.2985331622293335</v>
      </c>
      <c r="Z124" s="54">
        <f>(Sheet4!Z124/Sheet4!$X124)*1000</f>
        <v>1.2345478468510909</v>
      </c>
      <c r="AA124" s="54">
        <f>(Sheet4!AA124/Sheet4!$X124)*1000</f>
        <v>47.651922483390457</v>
      </c>
      <c r="AB124" s="54">
        <f>(Sheet4!AB124/Sheet4!$X124)*1000</f>
        <v>42.348239957115709</v>
      </c>
      <c r="AC124" s="12"/>
      <c r="AD124" s="54">
        <f>(Sheet4!AD124/Sheet4!$AC124)*1000</f>
        <v>2.3649821213808915</v>
      </c>
      <c r="AE124" s="54">
        <f>(Sheet4!AE124/Sheet4!$AC124)*1000</f>
        <v>1.1300255870079345</v>
      </c>
      <c r="AF124" s="54">
        <f>(Sheet4!AF124/Sheet4!$AC124)*1000</f>
        <v>46.758844468121168</v>
      </c>
      <c r="AG124" s="54">
        <f>(Sheet4!AG124/Sheet4!$AC124)*1000</f>
        <v>41.649514492578149</v>
      </c>
      <c r="AH124" s="12"/>
      <c r="AI124" s="54">
        <f>(Sheet4!AI124/Sheet4!$AH124)*1000</f>
        <v>2.0149522248430816</v>
      </c>
      <c r="AJ124" s="54">
        <f>(Sheet4!AJ124/Sheet4!$AH124)*1000</f>
        <v>1.2153680086355094</v>
      </c>
      <c r="AK124" s="54">
        <f>(Sheet4!AK124/Sheet4!$AH124)*1000</f>
        <v>55.035381601567188</v>
      </c>
      <c r="AL124" s="54">
        <f>(Sheet4!AL124/Sheet4!$AH124)*1000</f>
        <v>46.383880382201255</v>
      </c>
      <c r="AM124" s="12"/>
      <c r="AN124" s="54">
        <f>(Sheet4!AN124/Sheet4!$AM124)*1000</f>
        <v>2.2891116180362916</v>
      </c>
      <c r="AO124" s="54">
        <f>(Sheet4!AO124/Sheet4!$AM124)*1000</f>
        <v>1.5737642373999507</v>
      </c>
      <c r="AP124" s="54">
        <f>(Sheet4!AP124/Sheet4!$AM124)*1000</f>
        <v>52.387273175268056</v>
      </c>
      <c r="AQ124" s="54">
        <f>(Sheet4!AQ124/Sheet4!$AM124)*1000</f>
        <v>45.686852709974332</v>
      </c>
      <c r="AR124" s="12"/>
      <c r="AS124" s="54">
        <f>(Sheet4!AS124/Sheet4!$AR124)*1000</f>
        <v>1.8935192520995088</v>
      </c>
      <c r="AT124" s="54">
        <f>(Sheet4!AT124/Sheet4!$AR124)*1000</f>
        <v>1.2597052765013468</v>
      </c>
      <c r="AU124" s="54">
        <f>(Sheet4!AU124/Sheet4!$AR124)*1000</f>
        <v>52.273807637458404</v>
      </c>
      <c r="AV124" s="54">
        <f>(Sheet4!AV124/Sheet4!$AR124)*1000</f>
        <v>49.136428458247508</v>
      </c>
      <c r="AW124" s="12"/>
      <c r="AX124" s="54">
        <f>(Sheet4!AX124/Sheet4!$AW124)*1000</f>
        <v>1.7334314819651888</v>
      </c>
      <c r="AY124" s="54">
        <f>(Sheet4!AY124/Sheet4!$AW124)*1000</f>
        <v>1.9392270003720149</v>
      </c>
      <c r="AZ124" s="54">
        <f>(Sheet4!AZ124/Sheet4!$AW124)*1000</f>
        <v>43.541582567536551</v>
      </c>
      <c r="BA124" s="54">
        <f>(Sheet4!BA124/Sheet4!$AW124)*1000</f>
        <v>40.620869248608898</v>
      </c>
      <c r="BC124" s="54" t="e">
        <f>(Sheet4!BC123/Sheet4!$BB123)*1000</f>
        <v>#DIV/0!</v>
      </c>
      <c r="BD124" s="54" t="e">
        <f>(Sheet4!BD123/Sheet4!$BB123)*1000</f>
        <v>#REF!</v>
      </c>
      <c r="BE124" s="54" t="e">
        <f>(Sheet4!BE123/Sheet4!$BB123)*1000</f>
        <v>#REF!</v>
      </c>
      <c r="BF124" s="54" t="e">
        <f>(Sheet4!BF123/Sheet4!$BB123)*1000</f>
        <v>#REF!</v>
      </c>
      <c r="BH124" s="54" t="e">
        <f>(Sheet4!BH122/Sheet4!$BG122)*1000</f>
        <v>#REF!</v>
      </c>
      <c r="BI124" s="54" t="e">
        <f>(Sheet4!BI122/Sheet4!$BG122)*1000</f>
        <v>#REF!</v>
      </c>
      <c r="BJ124" s="54" t="e">
        <f>(Sheet4!BJ122/Sheet4!$BG122)*1000</f>
        <v>#REF!</v>
      </c>
      <c r="BK124" s="54" t="e">
        <f>(Sheet4!BK122/Sheet4!$BG122)*1000</f>
        <v>#REF!</v>
      </c>
      <c r="BM124" s="54" t="e">
        <f>(Sheet4!BM122/Sheet4!$BL122)*1000</f>
        <v>#REF!</v>
      </c>
      <c r="BN124" s="54" t="e">
        <f>(Sheet4!BN122/Sheet4!$BL122)*1000</f>
        <v>#REF!</v>
      </c>
      <c r="BO124" s="54" t="e">
        <f>(Sheet4!BO122/Sheet4!$BL122)*1000</f>
        <v>#REF!</v>
      </c>
      <c r="BP124" s="54" t="e">
        <f>(Sheet4!BP122/Sheet4!$BL122)*1000</f>
        <v>#REF!</v>
      </c>
      <c r="BR124" s="54" t="e">
        <f>(Sheet4!BR122/Sheet4!$BQ122)*1000</f>
        <v>#REF!</v>
      </c>
      <c r="BS124" s="54" t="e">
        <f>(Sheet4!BS122/Sheet4!$BQ122)*1000</f>
        <v>#REF!</v>
      </c>
      <c r="BT124" s="54" t="e">
        <f>(Sheet4!BT122/Sheet4!$BQ122)*1000</f>
        <v>#REF!</v>
      </c>
      <c r="BU124" s="54" t="e">
        <f>(Sheet4!BU122/Sheet4!$BQ122)*1000</f>
        <v>#REF!</v>
      </c>
    </row>
    <row r="125" spans="1:73" x14ac:dyDescent="0.3">
      <c r="A125" t="s">
        <v>383</v>
      </c>
      <c r="B125" t="str">
        <f>VLOOKUP(A125,classifications!A$3:C$336,3,FALSE)</f>
        <v>Predominantly Urban</v>
      </c>
      <c r="D125" s="12"/>
      <c r="E125" s="54">
        <f>(Sheet4!E125/Sheet4!$D125)*1000</f>
        <v>4.1441282410151015</v>
      </c>
      <c r="F125" s="54">
        <f>(Sheet4!F125/Sheet4!$D125)*1000</f>
        <v>1.0297276055260647</v>
      </c>
      <c r="G125" s="54">
        <f>(Sheet4!G125/Sheet4!$D125)*1000</f>
        <v>39.60878756929646</v>
      </c>
      <c r="H125" s="54">
        <f>(Sheet4!H125/Sheet4!$D125)*1000</f>
        <v>36.973525493113435</v>
      </c>
      <c r="I125" s="12"/>
      <c r="J125" s="54">
        <f>(Sheet4!J125/Sheet4!$I125)*1000</f>
        <v>3.0574534291029525</v>
      </c>
      <c r="K125" s="54">
        <f>(Sheet4!K125/Sheet4!$I125)*1000</f>
        <v>1.9437562045865973</v>
      </c>
      <c r="L125" s="54">
        <f>(Sheet4!L125/Sheet4!$I125)*1000</f>
        <v>43.309057236529263</v>
      </c>
      <c r="M125" s="54">
        <f>(Sheet4!M125/Sheet4!$I125)*1000</f>
        <v>40.034703973438113</v>
      </c>
      <c r="N125" s="12"/>
      <c r="O125" s="54">
        <f>(Sheet4!O125/Sheet4!$N125)*1000</f>
        <v>3.0106301261243402</v>
      </c>
      <c r="P125" s="54">
        <f>(Sheet4!P125/Sheet4!$N125)*1000</f>
        <v>1.6932213329368719</v>
      </c>
      <c r="Q125" s="54">
        <f>(Sheet4!Q125/Sheet4!$N125)*1000</f>
        <v>45.138802851219531</v>
      </c>
      <c r="R125" s="54">
        <f>(Sheet4!R125/Sheet4!$N125)*1000</f>
        <v>39.067984901421482</v>
      </c>
      <c r="S125" s="12"/>
      <c r="T125" s="54">
        <f>(Sheet4!T125/Sheet4!$S125)*1000</f>
        <v>4.6295167256025689</v>
      </c>
      <c r="U125" s="54">
        <f>(Sheet4!U125/Sheet4!$S125)*1000</f>
        <v>1.8981425029467951</v>
      </c>
      <c r="V125" s="54">
        <f>(Sheet4!V125/Sheet4!$S125)*1000</f>
        <v>50.867780351989595</v>
      </c>
      <c r="W125" s="54">
        <f>(Sheet4!W125/Sheet4!$S125)*1000</f>
        <v>41.746941429906926</v>
      </c>
      <c r="X125" s="12"/>
      <c r="Y125" s="54">
        <f>(Sheet4!Y125/Sheet4!$X125)*1000</f>
        <v>5.5378446115288229</v>
      </c>
      <c r="Z125" s="54">
        <f>(Sheet4!Z125/Sheet4!$X125)*1000</f>
        <v>2.1654135338345863</v>
      </c>
      <c r="AA125" s="54">
        <f>(Sheet4!AA125/Sheet4!$X125)*1000</f>
        <v>49.523809523809526</v>
      </c>
      <c r="AB125" s="54">
        <f>(Sheet4!AB125/Sheet4!$X125)*1000</f>
        <v>42.666666666666664</v>
      </c>
      <c r="AC125" s="12"/>
      <c r="AD125" s="54">
        <f>(Sheet4!AD125/Sheet4!$AC125)*1000</f>
        <v>6.9068677946568471</v>
      </c>
      <c r="AE125" s="54">
        <f>(Sheet4!AE125/Sheet4!$AC125)*1000</f>
        <v>2.4193771189283697</v>
      </c>
      <c r="AF125" s="54">
        <f>(Sheet4!AF125/Sheet4!$AC125)*1000</f>
        <v>48.703284906323141</v>
      </c>
      <c r="AG125" s="54">
        <f>(Sheet4!AG125/Sheet4!$AC125)*1000</f>
        <v>41.981915846722792</v>
      </c>
      <c r="AH125" s="12"/>
      <c r="AI125" s="54">
        <f>(Sheet4!AI125/Sheet4!$AH125)*1000</f>
        <v>5.8272372568241559</v>
      </c>
      <c r="AJ125" s="54">
        <f>(Sheet4!AJ125/Sheet4!$AH125)*1000</f>
        <v>2.8823733884291065</v>
      </c>
      <c r="AK125" s="54">
        <f>(Sheet4!AK125/Sheet4!$AH125)*1000</f>
        <v>53.554341330812882</v>
      </c>
      <c r="AL125" s="54">
        <f>(Sheet4!AL125/Sheet4!$AH125)*1000</f>
        <v>49.953327422775438</v>
      </c>
      <c r="AM125" s="12"/>
      <c r="AN125" s="54">
        <f>(Sheet4!AN125/Sheet4!$AM125)*1000</f>
        <v>6.1944843101508864</v>
      </c>
      <c r="AO125" s="54">
        <f>(Sheet4!AO125/Sheet4!$AM125)*1000</f>
        <v>2.3738412008843723</v>
      </c>
      <c r="AP125" s="54">
        <f>(Sheet4!AP125/Sheet4!$AM125)*1000</f>
        <v>53.275668127690935</v>
      </c>
      <c r="AQ125" s="54">
        <f>(Sheet4!AQ125/Sheet4!$AM125)*1000</f>
        <v>53.651914200380126</v>
      </c>
      <c r="AR125" s="12"/>
      <c r="AS125" s="54">
        <f>(Sheet4!AS125/Sheet4!$AR125)*1000</f>
        <v>5.7599247934903213</v>
      </c>
      <c r="AT125" s="54">
        <f>(Sheet4!AT125/Sheet4!$AR125)*1000</f>
        <v>2.5544014301565774</v>
      </c>
      <c r="AU125" s="54">
        <f>(Sheet4!AU125/Sheet4!$AR125)*1000</f>
        <v>56.855658981629887</v>
      </c>
      <c r="AV125" s="54">
        <f>(Sheet4!AV125/Sheet4!$AR125)*1000</f>
        <v>57.171587966958455</v>
      </c>
      <c r="AW125" s="12"/>
      <c r="AX125" s="54">
        <f>(Sheet4!AX125/Sheet4!$AW125)*1000</f>
        <v>5.3711668092583569</v>
      </c>
      <c r="AY125" s="54">
        <f>(Sheet4!AY125/Sheet4!$AW125)*1000</f>
        <v>2.7814970976516493</v>
      </c>
      <c r="AZ125" s="54">
        <f>(Sheet4!AZ125/Sheet4!$AW125)*1000</f>
        <v>48.766358080344986</v>
      </c>
      <c r="BA125" s="54">
        <f>(Sheet4!BA125/Sheet4!$AW125)*1000</f>
        <v>48.827742843879363</v>
      </c>
      <c r="BC125" s="54" t="e">
        <f>(Sheet4!BC124/Sheet4!$BB124)*1000</f>
        <v>#DIV/0!</v>
      </c>
      <c r="BD125" s="54" t="e">
        <f>(Sheet4!BD124/Sheet4!$BB124)*1000</f>
        <v>#REF!</v>
      </c>
      <c r="BE125" s="54" t="e">
        <f>(Sheet4!BE124/Sheet4!$BB124)*1000</f>
        <v>#REF!</v>
      </c>
      <c r="BF125" s="54" t="e">
        <f>(Sheet4!BF124/Sheet4!$BB124)*1000</f>
        <v>#REF!</v>
      </c>
      <c r="BH125" s="54" t="e">
        <f>(Sheet4!BH123/Sheet4!$BG123)*1000</f>
        <v>#REF!</v>
      </c>
      <c r="BI125" s="54" t="e">
        <f>(Sheet4!BI123/Sheet4!$BG123)*1000</f>
        <v>#REF!</v>
      </c>
      <c r="BJ125" s="54" t="e">
        <f>(Sheet4!BJ123/Sheet4!$BG123)*1000</f>
        <v>#REF!</v>
      </c>
      <c r="BK125" s="54" t="e">
        <f>(Sheet4!BK123/Sheet4!$BG123)*1000</f>
        <v>#REF!</v>
      </c>
      <c r="BM125" s="54" t="e">
        <f>(Sheet4!BM123/Sheet4!$BL123)*1000</f>
        <v>#REF!</v>
      </c>
      <c r="BN125" s="54" t="e">
        <f>(Sheet4!BN123/Sheet4!$BL123)*1000</f>
        <v>#REF!</v>
      </c>
      <c r="BO125" s="54" t="e">
        <f>(Sheet4!BO123/Sheet4!$BL123)*1000</f>
        <v>#REF!</v>
      </c>
      <c r="BP125" s="54" t="e">
        <f>(Sheet4!BP123/Sheet4!$BL123)*1000</f>
        <v>#REF!</v>
      </c>
      <c r="BR125" s="54" t="e">
        <f>(Sheet4!BR123/Sheet4!$BQ123)*1000</f>
        <v>#REF!</v>
      </c>
      <c r="BS125" s="54" t="e">
        <f>(Sheet4!BS123/Sheet4!$BQ123)*1000</f>
        <v>#REF!</v>
      </c>
      <c r="BT125" s="54" t="e">
        <f>(Sheet4!BT123/Sheet4!$BQ123)*1000</f>
        <v>#REF!</v>
      </c>
      <c r="BU125" s="54" t="e">
        <f>(Sheet4!BU123/Sheet4!$BQ123)*1000</f>
        <v>#REF!</v>
      </c>
    </row>
    <row r="126" spans="1:73" x14ac:dyDescent="0.3">
      <c r="A126" t="s">
        <v>385</v>
      </c>
      <c r="B126" t="str">
        <f>VLOOKUP(A126,classifications!A$3:C$336,3,FALSE)</f>
        <v>Predominantly Rural</v>
      </c>
      <c r="D126" s="12"/>
      <c r="E126" s="54">
        <f>(Sheet4!E126/Sheet4!$D126)*1000</f>
        <v>6.6060701779227635</v>
      </c>
      <c r="F126" s="54">
        <f>(Sheet4!F126/Sheet4!$D126)*1000</f>
        <v>2.6086625022464993</v>
      </c>
      <c r="G126" s="54">
        <f>(Sheet4!G126/Sheet4!$D126)*1000</f>
        <v>33.781907101116992</v>
      </c>
      <c r="H126" s="54">
        <f>(Sheet4!H126/Sheet4!$D126)*1000</f>
        <v>33.286315686285185</v>
      </c>
      <c r="I126" s="12"/>
      <c r="J126" s="54">
        <f>(Sheet4!J126/Sheet4!$I126)*1000</f>
        <v>9.5627898940047622</v>
      </c>
      <c r="K126" s="54">
        <f>(Sheet4!K126/Sheet4!$I126)*1000</f>
        <v>3.0238070811082256</v>
      </c>
      <c r="L126" s="54">
        <f>(Sheet4!L126/Sheet4!$I126)*1000</f>
        <v>36.906645356026289</v>
      </c>
      <c r="M126" s="54">
        <f>(Sheet4!M126/Sheet4!$I126)*1000</f>
        <v>35.292148360934569</v>
      </c>
      <c r="N126" s="12"/>
      <c r="O126" s="54">
        <f>(Sheet4!O126/Sheet4!$N126)*1000</f>
        <v>7.4843472522520109</v>
      </c>
      <c r="P126" s="54">
        <f>(Sheet4!P126/Sheet4!$N126)*1000</f>
        <v>3.4122185322095189</v>
      </c>
      <c r="Q126" s="54">
        <f>(Sheet4!Q126/Sheet4!$N126)*1000</f>
        <v>34.331425137749548</v>
      </c>
      <c r="R126" s="54">
        <f>(Sheet4!R126/Sheet4!$N126)*1000</f>
        <v>33.45154488730558</v>
      </c>
      <c r="S126" s="12"/>
      <c r="T126" s="54">
        <f>(Sheet4!T126/Sheet4!$S126)*1000</f>
        <v>8.2775371929880635</v>
      </c>
      <c r="U126" s="54">
        <f>(Sheet4!U126/Sheet4!$S126)*1000</f>
        <v>3.0947548964775193</v>
      </c>
      <c r="V126" s="54">
        <f>(Sheet4!V126/Sheet4!$S126)*1000</f>
        <v>37.025200147014175</v>
      </c>
      <c r="W126" s="54">
        <f>(Sheet4!W126/Sheet4!$S126)*1000</f>
        <v>35.1875229709647</v>
      </c>
      <c r="X126" s="12"/>
      <c r="Y126" s="54">
        <f>(Sheet4!Y126/Sheet4!$X126)*1000</f>
        <v>8.9803842522358135</v>
      </c>
      <c r="Z126" s="54">
        <f>(Sheet4!Z126/Sheet4!$X126)*1000</f>
        <v>3.2410010502752993</v>
      </c>
      <c r="AA126" s="54">
        <f>(Sheet4!AA126/Sheet4!$X126)*1000</f>
        <v>35.173613689648953</v>
      </c>
      <c r="AB126" s="54">
        <f>(Sheet4!AB126/Sheet4!$X126)*1000</f>
        <v>35.088742958381509</v>
      </c>
      <c r="AC126" s="12"/>
      <c r="AD126" s="54">
        <f>(Sheet4!AD126/Sheet4!$AC126)*1000</f>
        <v>7.8403646877572131</v>
      </c>
      <c r="AE126" s="54">
        <f>(Sheet4!AE126/Sheet4!$AC126)*1000</f>
        <v>2.3637169448958488</v>
      </c>
      <c r="AF126" s="54">
        <f>(Sheet4!AF126/Sheet4!$AC126)*1000</f>
        <v>35.292193402697166</v>
      </c>
      <c r="AG126" s="54">
        <f>(Sheet4!AG126/Sheet4!$AC126)*1000</f>
        <v>33.78848954266298</v>
      </c>
      <c r="AH126" s="12"/>
      <c r="AI126" s="54">
        <f>(Sheet4!AI126/Sheet4!$AH126)*1000</f>
        <v>8.0087520479896988</v>
      </c>
      <c r="AJ126" s="54">
        <f>(Sheet4!AJ126/Sheet4!$AH126)*1000</f>
        <v>2.6591150590710892</v>
      </c>
      <c r="AK126" s="54">
        <f>(Sheet4!AK126/Sheet4!$AH126)*1000</f>
        <v>40.059463675336708</v>
      </c>
      <c r="AL126" s="54">
        <f>(Sheet4!AL126/Sheet4!$AH126)*1000</f>
        <v>35.793363728204945</v>
      </c>
      <c r="AM126" s="12"/>
      <c r="AN126" s="54">
        <f>(Sheet4!AN126/Sheet4!$AM126)*1000</f>
        <v>7.0897989141468036</v>
      </c>
      <c r="AO126" s="54">
        <f>(Sheet4!AO126/Sheet4!$AM126)*1000</f>
        <v>3.6333918076905056</v>
      </c>
      <c r="AP126" s="54">
        <f>(Sheet4!AP126/Sheet4!$AM126)*1000</f>
        <v>39.764298021415151</v>
      </c>
      <c r="AQ126" s="54">
        <f>(Sheet4!AQ126/Sheet4!$AM126)*1000</f>
        <v>35.938305215322707</v>
      </c>
      <c r="AR126" s="12"/>
      <c r="AS126" s="54">
        <f>(Sheet4!AS126/Sheet4!$AR126)*1000</f>
        <v>6.3018345340532473</v>
      </c>
      <c r="AT126" s="54">
        <f>(Sheet4!AT126/Sheet4!$AR126)*1000</f>
        <v>3.2831779918153949</v>
      </c>
      <c r="AU126" s="54">
        <f>(Sheet4!AU126/Sheet4!$AR126)*1000</f>
        <v>38.848346222270628</v>
      </c>
      <c r="AV126" s="54">
        <f>(Sheet4!AV126/Sheet4!$AR126)*1000</f>
        <v>36.441719700623956</v>
      </c>
      <c r="AW126" s="12"/>
      <c r="AX126" s="54">
        <f>(Sheet4!AX126/Sheet4!$AW126)*1000</f>
        <v>5.4076388709552461</v>
      </c>
      <c r="AY126" s="54">
        <f>(Sheet4!AY126/Sheet4!$AW126)*1000</f>
        <v>1.9678227410066369</v>
      </c>
      <c r="AZ126" s="54">
        <f>(Sheet4!AZ126/Sheet4!$AW126)*1000</f>
        <v>34.832011982542674</v>
      </c>
      <c r="BA126" s="54">
        <f>(Sheet4!BA126/Sheet4!$AW126)*1000</f>
        <v>30.581308266404978</v>
      </c>
      <c r="BC126" s="54" t="e">
        <f>(Sheet4!BC125/Sheet4!$BB125)*1000</f>
        <v>#DIV/0!</v>
      </c>
      <c r="BD126" s="54" t="e">
        <f>(Sheet4!BD125/Sheet4!$BB125)*1000</f>
        <v>#REF!</v>
      </c>
      <c r="BE126" s="54" t="e">
        <f>(Sheet4!BE125/Sheet4!$BB125)*1000</f>
        <v>#REF!</v>
      </c>
      <c r="BF126" s="54" t="e">
        <f>(Sheet4!BF125/Sheet4!$BB125)*1000</f>
        <v>#REF!</v>
      </c>
      <c r="BH126" s="54" t="e">
        <f>(Sheet4!BH124/Sheet4!$BG124)*1000</f>
        <v>#REF!</v>
      </c>
      <c r="BI126" s="54" t="e">
        <f>(Sheet4!BI124/Sheet4!$BG124)*1000</f>
        <v>#REF!</v>
      </c>
      <c r="BJ126" s="54" t="e">
        <f>(Sheet4!BJ124/Sheet4!$BG124)*1000</f>
        <v>#REF!</v>
      </c>
      <c r="BK126" s="54" t="e">
        <f>(Sheet4!BK124/Sheet4!$BG124)*1000</f>
        <v>#REF!</v>
      </c>
      <c r="BM126" s="54" t="e">
        <f>(Sheet4!BM124/Sheet4!$BL124)*1000</f>
        <v>#REF!</v>
      </c>
      <c r="BN126" s="54" t="e">
        <f>(Sheet4!BN124/Sheet4!$BL124)*1000</f>
        <v>#REF!</v>
      </c>
      <c r="BO126" s="54" t="e">
        <f>(Sheet4!BO124/Sheet4!$BL124)*1000</f>
        <v>#REF!</v>
      </c>
      <c r="BP126" s="54" t="e">
        <f>(Sheet4!BP124/Sheet4!$BL124)*1000</f>
        <v>#REF!</v>
      </c>
      <c r="BR126" s="54" t="e">
        <f>(Sheet4!BR124/Sheet4!$BQ124)*1000</f>
        <v>#REF!</v>
      </c>
      <c r="BS126" s="54" t="e">
        <f>(Sheet4!BS124/Sheet4!$BQ124)*1000</f>
        <v>#REF!</v>
      </c>
      <c r="BT126" s="54" t="e">
        <f>(Sheet4!BT124/Sheet4!$BQ124)*1000</f>
        <v>#REF!</v>
      </c>
      <c r="BU126" s="54" t="e">
        <f>(Sheet4!BU124/Sheet4!$BQ124)*1000</f>
        <v>#REF!</v>
      </c>
    </row>
    <row r="127" spans="1:73" x14ac:dyDescent="0.3">
      <c r="A127" t="s">
        <v>387</v>
      </c>
      <c r="B127" t="str">
        <f>VLOOKUP(A127,classifications!A$3:C$336,3,FALSE)</f>
        <v>Predominantly Urban</v>
      </c>
      <c r="D127" s="12"/>
      <c r="E127" s="54">
        <f>(Sheet4!E127/Sheet4!$D127)*1000</f>
        <v>5.7581765110232226</v>
      </c>
      <c r="F127" s="54">
        <f>(Sheet4!F127/Sheet4!$D127)*1000</f>
        <v>6.0072325884896243</v>
      </c>
      <c r="G127" s="54">
        <f>(Sheet4!G127/Sheet4!$D127)*1000</f>
        <v>60.978890006873947</v>
      </c>
      <c r="H127" s="54">
        <f>(Sheet4!H127/Sheet4!$D127)*1000</f>
        <v>55.678976678388906</v>
      </c>
      <c r="I127" s="12"/>
      <c r="J127" s="54">
        <f>(Sheet4!J127/Sheet4!$I127)*1000</f>
        <v>4.8168888448386937</v>
      </c>
      <c r="K127" s="54">
        <f>(Sheet4!K127/Sheet4!$I127)*1000</f>
        <v>5.9665989394915506</v>
      </c>
      <c r="L127" s="54">
        <f>(Sheet4!L127/Sheet4!$I127)*1000</f>
        <v>62.629466276822434</v>
      </c>
      <c r="M127" s="54">
        <f>(Sheet4!M127/Sheet4!$I127)*1000</f>
        <v>60.934635016601419</v>
      </c>
      <c r="N127" s="12"/>
      <c r="O127" s="54">
        <f>(Sheet4!O127/Sheet4!$N127)*1000</f>
        <v>4.1202968979487231</v>
      </c>
      <c r="P127" s="54">
        <f>(Sheet4!P127/Sheet4!$N127)*1000</f>
        <v>4.9975849934449821</v>
      </c>
      <c r="Q127" s="54">
        <f>(Sheet4!Q127/Sheet4!$N127)*1000</f>
        <v>63.844887578980575</v>
      </c>
      <c r="R127" s="54">
        <f>(Sheet4!R127/Sheet4!$N127)*1000</f>
        <v>61.311594988614971</v>
      </c>
      <c r="S127" s="12"/>
      <c r="T127" s="54">
        <f>(Sheet4!T127/Sheet4!$S127)*1000</f>
        <v>6.651062999804954</v>
      </c>
      <c r="U127" s="54">
        <f>(Sheet4!U127/Sheet4!$S127)*1000</f>
        <v>4.0179442168909691</v>
      </c>
      <c r="V127" s="54">
        <f>(Sheet4!V127/Sheet4!$S127)*1000</f>
        <v>67.027501462843773</v>
      </c>
      <c r="W127" s="54">
        <f>(Sheet4!W127/Sheet4!$S127)*1000</f>
        <v>64.160327677004091</v>
      </c>
      <c r="X127" s="12"/>
      <c r="Y127" s="54">
        <f>(Sheet4!Y127/Sheet4!$X127)*1000</f>
        <v>7.7163934585146912</v>
      </c>
      <c r="Z127" s="54">
        <f>(Sheet4!Z127/Sheet4!$X127)*1000</f>
        <v>3.7612571129443473</v>
      </c>
      <c r="AA127" s="54">
        <f>(Sheet4!AA127/Sheet4!$X127)*1000</f>
        <v>64.978624814602981</v>
      </c>
      <c r="AB127" s="54">
        <f>(Sheet4!AB127/Sheet4!$X127)*1000</f>
        <v>66.170982095252867</v>
      </c>
      <c r="AC127" s="12"/>
      <c r="AD127" s="54">
        <f>(Sheet4!AD127/Sheet4!$AC127)*1000</f>
        <v>7.897401282483969</v>
      </c>
      <c r="AE127" s="54">
        <f>(Sheet4!AE127/Sheet4!$AC127)*1000</f>
        <v>4.4356588399787853</v>
      </c>
      <c r="AF127" s="54">
        <f>(Sheet4!AF127/Sheet4!$AC127)*1000</f>
        <v>65.020972952123813</v>
      </c>
      <c r="AG127" s="54">
        <f>(Sheet4!AG127/Sheet4!$AC127)*1000</f>
        <v>67.836652041849476</v>
      </c>
      <c r="AH127" s="12"/>
      <c r="AI127" s="54">
        <f>(Sheet4!AI127/Sheet4!$AH127)*1000</f>
        <v>7.007526602647288</v>
      </c>
      <c r="AJ127" s="54">
        <f>(Sheet4!AJ127/Sheet4!$AH127)*1000</f>
        <v>4.1333833184339284</v>
      </c>
      <c r="AK127" s="54">
        <f>(Sheet4!AK127/Sheet4!$AH127)*1000</f>
        <v>68.393075141063733</v>
      </c>
      <c r="AL127" s="54">
        <f>(Sheet4!AL127/Sheet4!$AH127)*1000</f>
        <v>71.786294469917621</v>
      </c>
      <c r="AM127" s="12"/>
      <c r="AN127" s="54">
        <f>(Sheet4!AN127/Sheet4!$AM127)*1000</f>
        <v>6.4968091742238858</v>
      </c>
      <c r="AO127" s="54">
        <f>(Sheet4!AO127/Sheet4!$AM127)*1000</f>
        <v>5.2780576747756829</v>
      </c>
      <c r="AP127" s="54">
        <f>(Sheet4!AP127/Sheet4!$AM127)*1000</f>
        <v>69.814308334532896</v>
      </c>
      <c r="AQ127" s="54">
        <f>(Sheet4!AQ127/Sheet4!$AM127)*1000</f>
        <v>71.887145530444798</v>
      </c>
      <c r="AR127" s="12"/>
      <c r="AS127" s="54">
        <f>(Sheet4!AS127/Sheet4!$AR127)*1000</f>
        <v>6.2619735224315898</v>
      </c>
      <c r="AT127" s="54">
        <f>(Sheet4!AT127/Sheet4!$AR127)*1000</f>
        <v>5.8235400642400332</v>
      </c>
      <c r="AU127" s="54">
        <f>(Sheet4!AU127/Sheet4!$AR127)*1000</f>
        <v>72.22714665599176</v>
      </c>
      <c r="AV127" s="54">
        <f>(Sheet4!AV127/Sheet4!$AR127)*1000</f>
        <v>69.091394313708676</v>
      </c>
      <c r="AW127" s="12"/>
      <c r="AX127" s="54">
        <f>(Sheet4!AX127/Sheet4!$AW127)*1000</f>
        <v>5.669804970086564</v>
      </c>
      <c r="AY127" s="54">
        <f>(Sheet4!AY127/Sheet4!$AW127)*1000</f>
        <v>5.793061599871054</v>
      </c>
      <c r="AZ127" s="54">
        <f>(Sheet4!AZ127/Sheet4!$AW127)*1000</f>
        <v>67.942846848896863</v>
      </c>
      <c r="BA127" s="54">
        <f>(Sheet4!BA127/Sheet4!$AW127)*1000</f>
        <v>62.756587118734053</v>
      </c>
      <c r="BC127" s="54" t="e">
        <f>(Sheet4!BC126/Sheet4!$BB126)*1000</f>
        <v>#DIV/0!</v>
      </c>
      <c r="BD127" s="54" t="e">
        <f>(Sheet4!BD126/Sheet4!$BB126)*1000</f>
        <v>#REF!</v>
      </c>
      <c r="BE127" s="54" t="e">
        <f>(Sheet4!BE126/Sheet4!$BB126)*1000</f>
        <v>#REF!</v>
      </c>
      <c r="BF127" s="54" t="e">
        <f>(Sheet4!BF126/Sheet4!$BB126)*1000</f>
        <v>#REF!</v>
      </c>
      <c r="BH127" s="54" t="e">
        <f>(Sheet4!BH125/Sheet4!$BG125)*1000</f>
        <v>#REF!</v>
      </c>
      <c r="BI127" s="54" t="e">
        <f>(Sheet4!BI125/Sheet4!$BG125)*1000</f>
        <v>#REF!</v>
      </c>
      <c r="BJ127" s="54" t="e">
        <f>(Sheet4!BJ125/Sheet4!$BG125)*1000</f>
        <v>#REF!</v>
      </c>
      <c r="BK127" s="54" t="e">
        <f>(Sheet4!BK125/Sheet4!$BG125)*1000</f>
        <v>#REF!</v>
      </c>
      <c r="BM127" s="54" t="e">
        <f>(Sheet4!BM125/Sheet4!$BL125)*1000</f>
        <v>#REF!</v>
      </c>
      <c r="BN127" s="54" t="e">
        <f>(Sheet4!BN125/Sheet4!$BL125)*1000</f>
        <v>#REF!</v>
      </c>
      <c r="BO127" s="54" t="e">
        <f>(Sheet4!BO125/Sheet4!$BL125)*1000</f>
        <v>#REF!</v>
      </c>
      <c r="BP127" s="54" t="e">
        <f>(Sheet4!BP125/Sheet4!$BL125)*1000</f>
        <v>#REF!</v>
      </c>
      <c r="BR127" s="54" t="e">
        <f>(Sheet4!BR125/Sheet4!$BQ125)*1000</f>
        <v>#REF!</v>
      </c>
      <c r="BS127" s="54" t="e">
        <f>(Sheet4!BS125/Sheet4!$BQ125)*1000</f>
        <v>#REF!</v>
      </c>
      <c r="BT127" s="54" t="e">
        <f>(Sheet4!BT125/Sheet4!$BQ125)*1000</f>
        <v>#REF!</v>
      </c>
      <c r="BU127" s="54" t="e">
        <f>(Sheet4!BU125/Sheet4!$BQ125)*1000</f>
        <v>#REF!</v>
      </c>
    </row>
    <row r="128" spans="1:73" x14ac:dyDescent="0.3">
      <c r="A128" t="s">
        <v>389</v>
      </c>
      <c r="B128" t="str">
        <f>VLOOKUP(A128,classifications!A$3:C$336,3,FALSE)</f>
        <v>Predominantly Rural</v>
      </c>
      <c r="D128" s="12"/>
      <c r="E128" s="54">
        <f>(Sheet4!E128/Sheet4!$D128)*1000</f>
        <v>2.6049108614890857</v>
      </c>
      <c r="F128" s="54">
        <f>(Sheet4!F128/Sheet4!$D128)*1000</f>
        <v>2.9676199687850344</v>
      </c>
      <c r="G128" s="54">
        <f>(Sheet4!G128/Sheet4!$D128)*1000</f>
        <v>37.754720713987382</v>
      </c>
      <c r="H128" s="54">
        <f>(Sheet4!H128/Sheet4!$D128)*1000</f>
        <v>37.468949902178451</v>
      </c>
      <c r="I128" s="12"/>
      <c r="J128" s="54">
        <f>(Sheet4!J128/Sheet4!$I128)*1000</f>
        <v>1.8977621763931549</v>
      </c>
      <c r="K128" s="54">
        <f>(Sheet4!K128/Sheet4!$I128)*1000</f>
        <v>1.4041246160596754</v>
      </c>
      <c r="L128" s="54">
        <f>(Sheet4!L128/Sheet4!$I128)*1000</f>
        <v>36.869240895129437</v>
      </c>
      <c r="M128" s="54">
        <f>(Sheet4!M128/Sheet4!$I128)*1000</f>
        <v>37.198332602018432</v>
      </c>
      <c r="N128" s="12"/>
      <c r="O128" s="54">
        <f>(Sheet4!O128/Sheet4!$N128)*1000</f>
        <v>1.8426709954810687</v>
      </c>
      <c r="P128" s="54">
        <f>(Sheet4!P128/Sheet4!$N128)*1000</f>
        <v>1.7549247576010178</v>
      </c>
      <c r="Q128" s="54">
        <f>(Sheet4!Q128/Sheet4!$N128)*1000</f>
        <v>34.824288158645196</v>
      </c>
      <c r="R128" s="54">
        <f>(Sheet4!R128/Sheet4!$N128)*1000</f>
        <v>35.767560215855745</v>
      </c>
      <c r="S128" s="12"/>
      <c r="T128" s="54">
        <f>(Sheet4!T128/Sheet4!$S128)*1000</f>
        <v>1.9908769703665623</v>
      </c>
      <c r="U128" s="54">
        <f>(Sheet4!U128/Sheet4!$S128)*1000</f>
        <v>1.1267050986140434</v>
      </c>
      <c r="V128" s="54">
        <f>(Sheet4!V128/Sheet4!$S128)*1000</f>
        <v>38.253278930614655</v>
      </c>
      <c r="W128" s="54">
        <f>(Sheet4!W128/Sheet4!$S128)*1000</f>
        <v>37.410984827767265</v>
      </c>
      <c r="X128" s="12"/>
      <c r="Y128" s="54">
        <f>(Sheet4!Y128/Sheet4!$X128)*1000</f>
        <v>2.0869071162440043</v>
      </c>
      <c r="Z128" s="54">
        <f>(Sheet4!Z128/Sheet4!$X128)*1000</f>
        <v>1.4531866306829977</v>
      </c>
      <c r="AA128" s="54">
        <f>(Sheet4!AA128/Sheet4!$X128)*1000</f>
        <v>37.695442675611595</v>
      </c>
      <c r="AB128" s="54">
        <f>(Sheet4!AB128/Sheet4!$X128)*1000</f>
        <v>36.985238683172533</v>
      </c>
      <c r="AC128" s="12"/>
      <c r="AD128" s="54">
        <f>(Sheet4!AD128/Sheet4!$AC128)*1000</f>
        <v>2.1478412559965112</v>
      </c>
      <c r="AE128" s="54">
        <f>(Sheet4!AE128/Sheet4!$AC128)*1000</f>
        <v>1.2320104666375926</v>
      </c>
      <c r="AF128" s="54">
        <f>(Sheet4!AF128/Sheet4!$AC128)*1000</f>
        <v>37.221979938944614</v>
      </c>
      <c r="AG128" s="54">
        <f>(Sheet4!AG128/Sheet4!$AC128)*1000</f>
        <v>36.74225904928042</v>
      </c>
      <c r="AH128" s="12"/>
      <c r="AI128" s="54">
        <f>(Sheet4!AI128/Sheet4!$AH128)*1000</f>
        <v>2.042079880082118</v>
      </c>
      <c r="AJ128" s="54">
        <f>(Sheet4!AJ128/Sheet4!$AH128)*1000</f>
        <v>1.3143173696273205</v>
      </c>
      <c r="AK128" s="54">
        <f>(Sheet4!AK128/Sheet4!$AH128)*1000</f>
        <v>46.935250860823565</v>
      </c>
      <c r="AL128" s="54">
        <f>(Sheet4!AL128/Sheet4!$AH128)*1000</f>
        <v>43.937303802830669</v>
      </c>
      <c r="AM128" s="12"/>
      <c r="AN128" s="54">
        <f>(Sheet4!AN128/Sheet4!$AM128)*1000</f>
        <v>2.3205126814933692</v>
      </c>
      <c r="AO128" s="54">
        <f>(Sheet4!AO128/Sheet4!$AM128)*1000</f>
        <v>2.5590700599646503</v>
      </c>
      <c r="AP128" s="54">
        <f>(Sheet4!AP128/Sheet4!$AM128)*1000</f>
        <v>46.095791630973423</v>
      </c>
      <c r="AQ128" s="54">
        <f>(Sheet4!AQ128/Sheet4!$AM128)*1000</f>
        <v>43.471660467789327</v>
      </c>
      <c r="AR128" s="12"/>
      <c r="AS128" s="54">
        <f>(Sheet4!AS128/Sheet4!$AR128)*1000</f>
        <v>2.3417434657803295</v>
      </c>
      <c r="AT128" s="54">
        <f>(Sheet4!AT128/Sheet4!$AR128)*1000</f>
        <v>1.791379794099238</v>
      </c>
      <c r="AU128" s="54">
        <f>(Sheet4!AU128/Sheet4!$AR128)*1000</f>
        <v>49.047115446873718</v>
      </c>
      <c r="AV128" s="54">
        <f>(Sheet4!AV128/Sheet4!$AR128)*1000</f>
        <v>43.921179289059637</v>
      </c>
      <c r="AW128" s="12"/>
      <c r="AX128" s="54">
        <f>(Sheet4!AX128/Sheet4!$AW128)*1000</f>
        <v>2.3641682769639329</v>
      </c>
      <c r="AY128" s="54">
        <f>(Sheet4!AY128/Sheet4!$AW128)*1000</f>
        <v>1.0795288935908369</v>
      </c>
      <c r="AZ128" s="54">
        <f>(Sheet4!AZ128/Sheet4!$AW128)*1000</f>
        <v>40.611876976887288</v>
      </c>
      <c r="BA128" s="54">
        <f>(Sheet4!BA128/Sheet4!$AW128)*1000</f>
        <v>39.99654550754051</v>
      </c>
      <c r="BC128" s="54" t="e">
        <f>(Sheet4!BC127/Sheet4!$BB127)*1000</f>
        <v>#DIV/0!</v>
      </c>
      <c r="BD128" s="54" t="e">
        <f>(Sheet4!BD127/Sheet4!$BB127)*1000</f>
        <v>#REF!</v>
      </c>
      <c r="BE128" s="54" t="e">
        <f>(Sheet4!BE127/Sheet4!$BB127)*1000</f>
        <v>#REF!</v>
      </c>
      <c r="BF128" s="54" t="e">
        <f>(Sheet4!BF127/Sheet4!$BB127)*1000</f>
        <v>#REF!</v>
      </c>
      <c r="BH128" s="54" t="e">
        <f>(Sheet4!BH126/Sheet4!$BG126)*1000</f>
        <v>#REF!</v>
      </c>
      <c r="BI128" s="54" t="e">
        <f>(Sheet4!BI126/Sheet4!$BG126)*1000</f>
        <v>#REF!</v>
      </c>
      <c r="BJ128" s="54" t="e">
        <f>(Sheet4!BJ126/Sheet4!$BG126)*1000</f>
        <v>#REF!</v>
      </c>
      <c r="BK128" s="54" t="e">
        <f>(Sheet4!BK126/Sheet4!$BG126)*1000</f>
        <v>#REF!</v>
      </c>
      <c r="BM128" s="54" t="e">
        <f>(Sheet4!BM126/Sheet4!$BL126)*1000</f>
        <v>#REF!</v>
      </c>
      <c r="BN128" s="54" t="e">
        <f>(Sheet4!BN126/Sheet4!$BL126)*1000</f>
        <v>#REF!</v>
      </c>
      <c r="BO128" s="54" t="e">
        <f>(Sheet4!BO126/Sheet4!$BL126)*1000</f>
        <v>#REF!</v>
      </c>
      <c r="BP128" s="54" t="e">
        <f>(Sheet4!BP126/Sheet4!$BL126)*1000</f>
        <v>#REF!</v>
      </c>
      <c r="BR128" s="54" t="e">
        <f>(Sheet4!BR126/Sheet4!$BQ126)*1000</f>
        <v>#REF!</v>
      </c>
      <c r="BS128" s="54" t="e">
        <f>(Sheet4!BS126/Sheet4!$BQ126)*1000</f>
        <v>#REF!</v>
      </c>
      <c r="BT128" s="54" t="e">
        <f>(Sheet4!BT126/Sheet4!$BQ126)*1000</f>
        <v>#REF!</v>
      </c>
      <c r="BU128" s="54" t="e">
        <f>(Sheet4!BU126/Sheet4!$BQ126)*1000</f>
        <v>#REF!</v>
      </c>
    </row>
    <row r="129" spans="1:73" x14ac:dyDescent="0.3">
      <c r="A129" t="s">
        <v>393</v>
      </c>
      <c r="B129" t="str">
        <f>VLOOKUP(A129,classifications!A$3:C$336,3,FALSE)</f>
        <v>Predominantly Urban</v>
      </c>
      <c r="D129" s="12"/>
      <c r="E129" s="54">
        <f>(Sheet4!E129/Sheet4!$D129)*1000</f>
        <v>22.791371293543715</v>
      </c>
      <c r="F129" s="54">
        <f>(Sheet4!F129/Sheet4!$D129)*1000</f>
        <v>6.798572771589007</v>
      </c>
      <c r="G129" s="54">
        <f>(Sheet4!G129/Sheet4!$D129)*1000</f>
        <v>57.310552851371511</v>
      </c>
      <c r="H129" s="54">
        <f>(Sheet4!H129/Sheet4!$D129)*1000</f>
        <v>57.967542531914816</v>
      </c>
      <c r="I129" s="12"/>
      <c r="J129" s="54">
        <f>(Sheet4!J129/Sheet4!$I129)*1000</f>
        <v>18.073895987964963</v>
      </c>
      <c r="K129" s="54">
        <f>(Sheet4!K129/Sheet4!$I129)*1000</f>
        <v>7.6997215297017201</v>
      </c>
      <c r="L129" s="54">
        <f>(Sheet4!L129/Sheet4!$I129)*1000</f>
        <v>61.227901087919086</v>
      </c>
      <c r="M129" s="54">
        <f>(Sheet4!M129/Sheet4!$I129)*1000</f>
        <v>60.847360578137057</v>
      </c>
      <c r="N129" s="12"/>
      <c r="O129" s="54">
        <f>(Sheet4!O129/Sheet4!$N129)*1000</f>
        <v>15.258954670694695</v>
      </c>
      <c r="P129" s="54">
        <f>(Sheet4!P129/Sheet4!$N129)*1000</f>
        <v>6.1923942992209682</v>
      </c>
      <c r="Q129" s="54">
        <f>(Sheet4!Q129/Sheet4!$N129)*1000</f>
        <v>57.798011160995259</v>
      </c>
      <c r="R129" s="54">
        <f>(Sheet4!R129/Sheet4!$N129)*1000</f>
        <v>58.836487223597537</v>
      </c>
      <c r="S129" s="12"/>
      <c r="T129" s="54">
        <f>(Sheet4!T129/Sheet4!$S129)*1000</f>
        <v>18.553856291699841</v>
      </c>
      <c r="U129" s="54">
        <f>(Sheet4!U129/Sheet4!$S129)*1000</f>
        <v>6.6410861865407318</v>
      </c>
      <c r="V129" s="54">
        <f>(Sheet4!V129/Sheet4!$S129)*1000</f>
        <v>58.328299607369374</v>
      </c>
      <c r="W129" s="54">
        <f>(Sheet4!W129/Sheet4!$S129)*1000</f>
        <v>61.073968314983112</v>
      </c>
      <c r="X129" s="12"/>
      <c r="Y129" s="54">
        <f>(Sheet4!Y129/Sheet4!$X129)*1000</f>
        <v>19.661820736617397</v>
      </c>
      <c r="Z129" s="54">
        <f>(Sheet4!Z129/Sheet4!$X129)*1000</f>
        <v>6.9176101818574871</v>
      </c>
      <c r="AA129" s="54">
        <f>(Sheet4!AA129/Sheet4!$X129)*1000</f>
        <v>57.627610992514924</v>
      </c>
      <c r="AB129" s="54">
        <f>(Sheet4!AB129/Sheet4!$X129)*1000</f>
        <v>63.08603777663685</v>
      </c>
      <c r="AC129" s="12"/>
      <c r="AD129" s="54">
        <f>(Sheet4!AD129/Sheet4!$AC129)*1000</f>
        <v>18.559581725847703</v>
      </c>
      <c r="AE129" s="54">
        <f>(Sheet4!AE129/Sheet4!$AC129)*1000</f>
        <v>7.4358367316996725</v>
      </c>
      <c r="AF129" s="54">
        <f>(Sheet4!AF129/Sheet4!$AC129)*1000</f>
        <v>57.412662262961867</v>
      </c>
      <c r="AG129" s="54">
        <f>(Sheet4!AG129/Sheet4!$AC129)*1000</f>
        <v>64.925191481131975</v>
      </c>
      <c r="AH129" s="12"/>
      <c r="AI129" s="54">
        <f>(Sheet4!AI129/Sheet4!$AH129)*1000</f>
        <v>16.537508723535851</v>
      </c>
      <c r="AJ129" s="54">
        <f>(Sheet4!AJ129/Sheet4!$AH129)*1000</f>
        <v>7.2335063156745818</v>
      </c>
      <c r="AK129" s="54">
        <f>(Sheet4!AK129/Sheet4!$AH129)*1000</f>
        <v>65.257009423072475</v>
      </c>
      <c r="AL129" s="54">
        <f>(Sheet4!AL129/Sheet4!$AH129)*1000</f>
        <v>74.795844454807948</v>
      </c>
      <c r="AM129" s="12"/>
      <c r="AN129" s="54">
        <f>(Sheet4!AN129/Sheet4!$AM129)*1000</f>
        <v>17.757788100674485</v>
      </c>
      <c r="AO129" s="54">
        <f>(Sheet4!AO129/Sheet4!$AM129)*1000</f>
        <v>6.2593496575072827</v>
      </c>
      <c r="AP129" s="54">
        <f>(Sheet4!AP129/Sheet4!$AM129)*1000</f>
        <v>65.62803453796289</v>
      </c>
      <c r="AQ129" s="54">
        <f>(Sheet4!AQ129/Sheet4!$AM129)*1000</f>
        <v>76.096370364538231</v>
      </c>
      <c r="AR129" s="12"/>
      <c r="AS129" s="54">
        <f>(Sheet4!AS129/Sheet4!$AR129)*1000</f>
        <v>17.385211979013917</v>
      </c>
      <c r="AT129" s="54">
        <f>(Sheet4!AT129/Sheet4!$AR129)*1000</f>
        <v>7.4689607977319392</v>
      </c>
      <c r="AU129" s="54">
        <f>(Sheet4!AU129/Sheet4!$AR129)*1000</f>
        <v>67.605174829732448</v>
      </c>
      <c r="AV129" s="54">
        <f>(Sheet4!AV129/Sheet4!$AR129)*1000</f>
        <v>77.801674976374358</v>
      </c>
      <c r="AW129" s="12"/>
      <c r="AX129" s="54">
        <f>(Sheet4!AX129/Sheet4!$AW129)*1000</f>
        <v>18.387516423204129</v>
      </c>
      <c r="AY129" s="54">
        <f>(Sheet4!AY129/Sheet4!$AW129)*1000</f>
        <v>8.7924818940242186</v>
      </c>
      <c r="AZ129" s="54">
        <f>(Sheet4!AZ129/Sheet4!$AW129)*1000</f>
        <v>59.094409962008193</v>
      </c>
      <c r="BA129" s="54">
        <f>(Sheet4!BA129/Sheet4!$AW129)*1000</f>
        <v>67.524448730478241</v>
      </c>
      <c r="BC129" s="54" t="e">
        <f>(Sheet4!BC128/Sheet4!$BB128)*1000</f>
        <v>#DIV/0!</v>
      </c>
      <c r="BD129" s="54" t="e">
        <f>(Sheet4!BD128/Sheet4!$BB128)*1000</f>
        <v>#REF!</v>
      </c>
      <c r="BE129" s="54" t="e">
        <f>(Sheet4!BE128/Sheet4!$BB128)*1000</f>
        <v>#REF!</v>
      </c>
      <c r="BF129" s="54" t="e">
        <f>(Sheet4!BF128/Sheet4!$BB128)*1000</f>
        <v>#REF!</v>
      </c>
      <c r="BH129" s="54" t="e">
        <f>(Sheet4!BH127/Sheet4!$BG127)*1000</f>
        <v>#REF!</v>
      </c>
      <c r="BI129" s="54" t="e">
        <f>(Sheet4!BI127/Sheet4!$BG127)*1000</f>
        <v>#REF!</v>
      </c>
      <c r="BJ129" s="54" t="e">
        <f>(Sheet4!BJ127/Sheet4!$BG127)*1000</f>
        <v>#REF!</v>
      </c>
      <c r="BK129" s="54" t="e">
        <f>(Sheet4!BK127/Sheet4!$BG127)*1000</f>
        <v>#REF!</v>
      </c>
      <c r="BM129" s="54" t="e">
        <f>(Sheet4!BM127/Sheet4!$BL127)*1000</f>
        <v>#REF!</v>
      </c>
      <c r="BN129" s="54" t="e">
        <f>(Sheet4!BN127/Sheet4!$BL127)*1000</f>
        <v>#REF!</v>
      </c>
      <c r="BO129" s="54" t="e">
        <f>(Sheet4!BO127/Sheet4!$BL127)*1000</f>
        <v>#REF!</v>
      </c>
      <c r="BP129" s="54" t="e">
        <f>(Sheet4!BP127/Sheet4!$BL127)*1000</f>
        <v>#REF!</v>
      </c>
      <c r="BR129" s="54" t="e">
        <f>(Sheet4!BR127/Sheet4!$BQ127)*1000</f>
        <v>#REF!</v>
      </c>
      <c r="BS129" s="54" t="e">
        <f>(Sheet4!BS127/Sheet4!$BQ127)*1000</f>
        <v>#REF!</v>
      </c>
      <c r="BT129" s="54" t="e">
        <f>(Sheet4!BT127/Sheet4!$BQ127)*1000</f>
        <v>#REF!</v>
      </c>
      <c r="BU129" s="54" t="e">
        <f>(Sheet4!BU127/Sheet4!$BQ127)*1000</f>
        <v>#REF!</v>
      </c>
    </row>
    <row r="130" spans="1:73" x14ac:dyDescent="0.3">
      <c r="A130" t="s">
        <v>395</v>
      </c>
      <c r="B130" t="str">
        <f>VLOOKUP(A130,classifications!A$3:C$336,3,FALSE)</f>
        <v>Predominantly Rural</v>
      </c>
      <c r="D130" s="12"/>
      <c r="E130" s="54">
        <f>(Sheet4!E130/Sheet4!$D130)*1000</f>
        <v>2.8577396323864499</v>
      </c>
      <c r="F130" s="54">
        <f>(Sheet4!F130/Sheet4!$D130)*1000</f>
        <v>1.7849005012912045</v>
      </c>
      <c r="G130" s="54">
        <f>(Sheet4!G130/Sheet4!$D130)*1000</f>
        <v>39.714036153729303</v>
      </c>
      <c r="H130" s="54">
        <f>(Sheet4!H130/Sheet4!$D130)*1000</f>
        <v>36.818319914932403</v>
      </c>
      <c r="I130" s="12"/>
      <c r="J130" s="54">
        <f>(Sheet4!J130/Sheet4!$I130)*1000</f>
        <v>2.3594699686662386</v>
      </c>
      <c r="K130" s="54">
        <f>(Sheet4!K130/Sheet4!$I130)*1000</f>
        <v>2.4349730076635585</v>
      </c>
      <c r="L130" s="54">
        <f>(Sheet4!L130/Sheet4!$I130)*1000</f>
        <v>43.678508059949408</v>
      </c>
      <c r="M130" s="54">
        <f>(Sheet4!M130/Sheet4!$I130)*1000</f>
        <v>40.431877383064666</v>
      </c>
      <c r="N130" s="12"/>
      <c r="O130" s="54">
        <f>(Sheet4!O130/Sheet4!$N130)*1000</f>
        <v>1.9431693373510941</v>
      </c>
      <c r="P130" s="54">
        <f>(Sheet4!P130/Sheet4!$N130)*1000</f>
        <v>1.7366489246857604</v>
      </c>
      <c r="Q130" s="54">
        <f>(Sheet4!Q130/Sheet4!$N130)*1000</f>
        <v>42.956245834389399</v>
      </c>
      <c r="R130" s="54">
        <f>(Sheet4!R130/Sheet4!$N130)*1000</f>
        <v>39.736404855107153</v>
      </c>
      <c r="S130" s="12"/>
      <c r="T130" s="54">
        <f>(Sheet4!T130/Sheet4!$S130)*1000</f>
        <v>2.5660096690219412</v>
      </c>
      <c r="U130" s="54">
        <f>(Sheet4!U130/Sheet4!$S130)*1000</f>
        <v>1.7385645221271848</v>
      </c>
      <c r="V130" s="54">
        <f>(Sheet4!V130/Sheet4!$S130)*1000</f>
        <v>48.05689847526962</v>
      </c>
      <c r="W130" s="54">
        <f>(Sheet4!W130/Sheet4!$S130)*1000</f>
        <v>40.991074748977312</v>
      </c>
      <c r="X130" s="12"/>
      <c r="Y130" s="54">
        <f>(Sheet4!Y130/Sheet4!$X130)*1000</f>
        <v>2.5689898069114112</v>
      </c>
      <c r="Z130" s="54">
        <f>(Sheet4!Z130/Sheet4!$X130)*1000</f>
        <v>1.9152325442206937</v>
      </c>
      <c r="AA130" s="54">
        <f>(Sheet4!AA130/Sheet4!$X130)*1000</f>
        <v>48.663480750992143</v>
      </c>
      <c r="AB130" s="54">
        <f>(Sheet4!AB130/Sheet4!$X130)*1000</f>
        <v>41.057797666731119</v>
      </c>
      <c r="AC130" s="12"/>
      <c r="AD130" s="54">
        <f>(Sheet4!AD130/Sheet4!$AC130)*1000</f>
        <v>2.6938233179530582</v>
      </c>
      <c r="AE130" s="54">
        <f>(Sheet4!AE130/Sheet4!$AC130)*1000</f>
        <v>1.729143345983382</v>
      </c>
      <c r="AF130" s="54">
        <f>(Sheet4!AF130/Sheet4!$AC130)*1000</f>
        <v>48.916555182424624</v>
      </c>
      <c r="AG130" s="54">
        <f>(Sheet4!AG130/Sheet4!$AC130)*1000</f>
        <v>39.315259234990577</v>
      </c>
      <c r="AH130" s="12"/>
      <c r="AI130" s="54">
        <f>(Sheet4!AI130/Sheet4!$AH130)*1000</f>
        <v>2.2986441591092754</v>
      </c>
      <c r="AJ130" s="54">
        <f>(Sheet4!AJ130/Sheet4!$AH130)*1000</f>
        <v>1.6431714106132711</v>
      </c>
      <c r="AK130" s="54">
        <f>(Sheet4!AK130/Sheet4!$AH130)*1000</f>
        <v>55.99353506330251</v>
      </c>
      <c r="AL130" s="54">
        <f>(Sheet4!AL130/Sheet4!$AH130)*1000</f>
        <v>44.895393732603033</v>
      </c>
      <c r="AM130" s="12"/>
      <c r="AN130" s="54">
        <f>(Sheet4!AN130/Sheet4!$AM130)*1000</f>
        <v>2.437223699776736</v>
      </c>
      <c r="AO130" s="54">
        <f>(Sheet4!AO130/Sheet4!$AM130)*1000</f>
        <v>2.7040730099712689</v>
      </c>
      <c r="AP130" s="54">
        <f>(Sheet4!AP130/Sheet4!$AM130)*1000</f>
        <v>54.517314072743119</v>
      </c>
      <c r="AQ130" s="54">
        <f>(Sheet4!AQ130/Sheet4!$AM130)*1000</f>
        <v>44.973003744785323</v>
      </c>
      <c r="AR130" s="12"/>
      <c r="AS130" s="54">
        <f>(Sheet4!AS130/Sheet4!$AR130)*1000</f>
        <v>2.3157969169848678</v>
      </c>
      <c r="AT130" s="54">
        <f>(Sheet4!AT130/Sheet4!$AR130)*1000</f>
        <v>2.077146089662</v>
      </c>
      <c r="AU130" s="54">
        <f>(Sheet4!AU130/Sheet4!$AR130)*1000</f>
        <v>54.076509687455804</v>
      </c>
      <c r="AV130" s="54">
        <f>(Sheet4!AV130/Sheet4!$AR130)*1000</f>
        <v>48.242822797341255</v>
      </c>
      <c r="AW130" s="12"/>
      <c r="AX130" s="54">
        <f>(Sheet4!AX130/Sheet4!$AW130)*1000</f>
        <v>1.8299227561451974</v>
      </c>
      <c r="AY130" s="54">
        <f>(Sheet4!AY130/Sheet4!$AW130)*1000</f>
        <v>1.7067548783277322</v>
      </c>
      <c r="AZ130" s="54">
        <f>(Sheet4!AZ130/Sheet4!$AW130)*1000</f>
        <v>45.800855136980275</v>
      </c>
      <c r="BA130" s="54">
        <f>(Sheet4!BA130/Sheet4!$AW130)*1000</f>
        <v>40.1175373462601</v>
      </c>
      <c r="BC130" s="54" t="e">
        <f>(Sheet4!BC129/Sheet4!$BB129)*1000</f>
        <v>#DIV/0!</v>
      </c>
      <c r="BD130" s="54" t="e">
        <f>(Sheet4!BD129/Sheet4!$BB129)*1000</f>
        <v>#REF!</v>
      </c>
      <c r="BE130" s="54" t="e">
        <f>(Sheet4!BE129/Sheet4!$BB129)*1000</f>
        <v>#REF!</v>
      </c>
      <c r="BF130" s="54" t="e">
        <f>(Sheet4!BF129/Sheet4!$BB129)*1000</f>
        <v>#REF!</v>
      </c>
      <c r="BH130" s="54" t="e">
        <f>(Sheet4!BH128/Sheet4!$BG128)*1000</f>
        <v>#REF!</v>
      </c>
      <c r="BI130" s="54" t="e">
        <f>(Sheet4!BI128/Sheet4!$BG128)*1000</f>
        <v>#REF!</v>
      </c>
      <c r="BJ130" s="54" t="e">
        <f>(Sheet4!BJ128/Sheet4!$BG128)*1000</f>
        <v>#REF!</v>
      </c>
      <c r="BK130" s="54" t="e">
        <f>(Sheet4!BK128/Sheet4!$BG128)*1000</f>
        <v>#REF!</v>
      </c>
      <c r="BM130" s="54" t="e">
        <f>(Sheet4!BM128/Sheet4!$BL128)*1000</f>
        <v>#REF!</v>
      </c>
      <c r="BN130" s="54" t="e">
        <f>(Sheet4!BN128/Sheet4!$BL128)*1000</f>
        <v>#REF!</v>
      </c>
      <c r="BO130" s="54" t="e">
        <f>(Sheet4!BO128/Sheet4!$BL128)*1000</f>
        <v>#REF!</v>
      </c>
      <c r="BP130" s="54" t="e">
        <f>(Sheet4!BP128/Sheet4!$BL128)*1000</f>
        <v>#REF!</v>
      </c>
      <c r="BR130" s="54" t="e">
        <f>(Sheet4!BR128/Sheet4!$BQ128)*1000</f>
        <v>#REF!</v>
      </c>
      <c r="BS130" s="54" t="e">
        <f>(Sheet4!BS128/Sheet4!$BQ128)*1000</f>
        <v>#REF!</v>
      </c>
      <c r="BT130" s="54" t="e">
        <f>(Sheet4!BT128/Sheet4!$BQ128)*1000</f>
        <v>#REF!</v>
      </c>
      <c r="BU130" s="54" t="e">
        <f>(Sheet4!BU128/Sheet4!$BQ128)*1000</f>
        <v>#REF!</v>
      </c>
    </row>
    <row r="131" spans="1:73" x14ac:dyDescent="0.3">
      <c r="A131" t="s">
        <v>397</v>
      </c>
      <c r="B131" t="str">
        <f>VLOOKUP(A131,classifications!A$3:C$336,3,FALSE)</f>
        <v>Predominantly Rural</v>
      </c>
      <c r="D131" s="12"/>
      <c r="E131" s="54">
        <f>(Sheet4!E131/Sheet4!$D131)*1000</f>
        <v>4.1204196442146879</v>
      </c>
      <c r="F131" s="54">
        <f>(Sheet4!F131/Sheet4!$D131)*1000</f>
        <v>3.1701383609548426</v>
      </c>
      <c r="G131" s="54">
        <f>(Sheet4!G131/Sheet4!$D131)*1000</f>
        <v>47.620495666717346</v>
      </c>
      <c r="H131" s="54">
        <f>(Sheet4!H131/Sheet4!$D131)*1000</f>
        <v>44.039835791394253</v>
      </c>
      <c r="I131" s="12"/>
      <c r="J131" s="54">
        <f>(Sheet4!J131/Sheet4!$I131)*1000</f>
        <v>3.5534184641671769</v>
      </c>
      <c r="K131" s="54">
        <f>(Sheet4!K131/Sheet4!$I131)*1000</f>
        <v>2.5932394323603014</v>
      </c>
      <c r="L131" s="54">
        <f>(Sheet4!L131/Sheet4!$I131)*1000</f>
        <v>49.120339918498189</v>
      </c>
      <c r="M131" s="54">
        <f>(Sheet4!M131/Sheet4!$I131)*1000</f>
        <v>45.937384230382484</v>
      </c>
      <c r="N131" s="12"/>
      <c r="O131" s="54">
        <f>(Sheet4!O131/Sheet4!$N131)*1000</f>
        <v>3.4616626493358265</v>
      </c>
      <c r="P131" s="54">
        <f>(Sheet4!P131/Sheet4!$N131)*1000</f>
        <v>2.4028894745931981</v>
      </c>
      <c r="Q131" s="54">
        <f>(Sheet4!Q131/Sheet4!$N131)*1000</f>
        <v>49.604649591133338</v>
      </c>
      <c r="R131" s="54">
        <f>(Sheet4!R131/Sheet4!$N131)*1000</f>
        <v>43.424718223663959</v>
      </c>
      <c r="S131" s="12"/>
      <c r="T131" s="54">
        <f>(Sheet4!T131/Sheet4!$S131)*1000</f>
        <v>4.4309961563338707</v>
      </c>
      <c r="U131" s="54">
        <f>(Sheet4!U131/Sheet4!$S131)*1000</f>
        <v>1.9924613588883848</v>
      </c>
      <c r="V131" s="54">
        <f>(Sheet4!V131/Sheet4!$S131)*1000</f>
        <v>51.878340904190864</v>
      </c>
      <c r="W131" s="54">
        <f>(Sheet4!W131/Sheet4!$S131)*1000</f>
        <v>45.038548179648643</v>
      </c>
      <c r="X131" s="12"/>
      <c r="Y131" s="54">
        <f>(Sheet4!Y131/Sheet4!$X131)*1000</f>
        <v>4.5868866415182961</v>
      </c>
      <c r="Z131" s="54">
        <f>(Sheet4!Z131/Sheet4!$X131)*1000</f>
        <v>2.3998590908423725</v>
      </c>
      <c r="AA131" s="54">
        <f>(Sheet4!AA131/Sheet4!$X131)*1000</f>
        <v>54.881181288438107</v>
      </c>
      <c r="AB131" s="54">
        <f>(Sheet4!AB131/Sheet4!$X131)*1000</f>
        <v>43.087378355766269</v>
      </c>
      <c r="AC131" s="12"/>
      <c r="AD131" s="54">
        <f>(Sheet4!AD131/Sheet4!$AC131)*1000</f>
        <v>4.7284566461887199</v>
      </c>
      <c r="AE131" s="54">
        <f>(Sheet4!AE131/Sheet4!$AC131)*1000</f>
        <v>1.8697256051341655</v>
      </c>
      <c r="AF131" s="54">
        <f>(Sheet4!AF131/Sheet4!$AC131)*1000</f>
        <v>57.210715909993283</v>
      </c>
      <c r="AG131" s="54">
        <f>(Sheet4!AG131/Sheet4!$AC131)*1000</f>
        <v>44.360864260808675</v>
      </c>
      <c r="AH131" s="12"/>
      <c r="AI131" s="54">
        <f>(Sheet4!AI131/Sheet4!$AH131)*1000</f>
        <v>4.0387606855903302</v>
      </c>
      <c r="AJ131" s="54">
        <f>(Sheet4!AJ131/Sheet4!$AH131)*1000</f>
        <v>2.4475175179460833</v>
      </c>
      <c r="AK131" s="54">
        <f>(Sheet4!AK131/Sheet4!$AH131)*1000</f>
        <v>58.269469538039985</v>
      </c>
      <c r="AL131" s="54">
        <f>(Sheet4!AL131/Sheet4!$AH131)*1000</f>
        <v>48.343822694124533</v>
      </c>
      <c r="AM131" s="12"/>
      <c r="AN131" s="54">
        <f>(Sheet4!AN131/Sheet4!$AM131)*1000</f>
        <v>4.8798666826047521</v>
      </c>
      <c r="AO131" s="54">
        <f>(Sheet4!AO131/Sheet4!$AM131)*1000</f>
        <v>2.5454059641252451</v>
      </c>
      <c r="AP131" s="54">
        <f>(Sheet4!AP131/Sheet4!$AM131)*1000</f>
        <v>61.195215761828756</v>
      </c>
      <c r="AQ131" s="54">
        <f>(Sheet4!AQ131/Sheet4!$AM131)*1000</f>
        <v>48.686162695036458</v>
      </c>
      <c r="AR131" s="12"/>
      <c r="AS131" s="54">
        <f>(Sheet4!AS131/Sheet4!$AR131)*1000</f>
        <v>4.4856771286102743</v>
      </c>
      <c r="AT131" s="54">
        <f>(Sheet4!AT131/Sheet4!$AR131)*1000</f>
        <v>2.6914062771661649</v>
      </c>
      <c r="AU131" s="54">
        <f>(Sheet4!AU131/Sheet4!$AR131)*1000</f>
        <v>60.059391756090434</v>
      </c>
      <c r="AV131" s="54">
        <f>(Sheet4!AV131/Sheet4!$AR131)*1000</f>
        <v>50.80985597151421</v>
      </c>
      <c r="AW131" s="12"/>
      <c r="AX131" s="54">
        <f>(Sheet4!AX131/Sheet4!$AW131)*1000</f>
        <v>4.296300369825536</v>
      </c>
      <c r="AY131" s="54">
        <f>(Sheet4!AY131/Sheet4!$AW131)*1000</f>
        <v>3.0864621856826648</v>
      </c>
      <c r="AZ131" s="54">
        <f>(Sheet4!AZ131/Sheet4!$AW131)*1000</f>
        <v>55.040763297908903</v>
      </c>
      <c r="BA131" s="54">
        <f>(Sheet4!BA131/Sheet4!$AW131)*1000</f>
        <v>43.382322614350329</v>
      </c>
      <c r="BC131" s="54" t="e">
        <f>(Sheet4!BC130/Sheet4!$BB130)*1000</f>
        <v>#DIV/0!</v>
      </c>
      <c r="BD131" s="54" t="e">
        <f>(Sheet4!BD130/Sheet4!$BB130)*1000</f>
        <v>#REF!</v>
      </c>
      <c r="BE131" s="54" t="e">
        <f>(Sheet4!BE130/Sheet4!$BB130)*1000</f>
        <v>#REF!</v>
      </c>
      <c r="BF131" s="54" t="e">
        <f>(Sheet4!BF130/Sheet4!$BB130)*1000</f>
        <v>#REF!</v>
      </c>
      <c r="BH131" s="54" t="e">
        <f>(Sheet4!BH129/Sheet4!$BG129)*1000</f>
        <v>#REF!</v>
      </c>
      <c r="BI131" s="54" t="e">
        <f>(Sheet4!BI129/Sheet4!$BG129)*1000</f>
        <v>#REF!</v>
      </c>
      <c r="BJ131" s="54" t="e">
        <f>(Sheet4!BJ129/Sheet4!$BG129)*1000</f>
        <v>#REF!</v>
      </c>
      <c r="BK131" s="54" t="e">
        <f>(Sheet4!BK129/Sheet4!$BG129)*1000</f>
        <v>#REF!</v>
      </c>
      <c r="BM131" s="54" t="e">
        <f>(Sheet4!BM129/Sheet4!$BL129)*1000</f>
        <v>#REF!</v>
      </c>
      <c r="BN131" s="54" t="e">
        <f>(Sheet4!BN129/Sheet4!$BL129)*1000</f>
        <v>#REF!</v>
      </c>
      <c r="BO131" s="54" t="e">
        <f>(Sheet4!BO129/Sheet4!$BL129)*1000</f>
        <v>#REF!</v>
      </c>
      <c r="BP131" s="54" t="e">
        <f>(Sheet4!BP129/Sheet4!$BL129)*1000</f>
        <v>#REF!</v>
      </c>
      <c r="BR131" s="54" t="e">
        <f>(Sheet4!BR129/Sheet4!$BQ129)*1000</f>
        <v>#REF!</v>
      </c>
      <c r="BS131" s="54" t="e">
        <f>(Sheet4!BS129/Sheet4!$BQ129)*1000</f>
        <v>#REF!</v>
      </c>
      <c r="BT131" s="54" t="e">
        <f>(Sheet4!BT129/Sheet4!$BQ129)*1000</f>
        <v>#REF!</v>
      </c>
      <c r="BU131" s="54" t="e">
        <f>(Sheet4!BU129/Sheet4!$BQ129)*1000</f>
        <v>#REF!</v>
      </c>
    </row>
    <row r="132" spans="1:73" x14ac:dyDescent="0.3">
      <c r="A132" t="s">
        <v>399</v>
      </c>
      <c r="B132" t="str">
        <f>VLOOKUP(A132,classifications!A$3:C$336,3,FALSE)</f>
        <v>Predominantly Urban</v>
      </c>
      <c r="D132" s="12"/>
      <c r="E132" s="54">
        <f>(Sheet4!E132/Sheet4!$D132)*1000</f>
        <v>26.799828970646498</v>
      </c>
      <c r="F132" s="54">
        <f>(Sheet4!F132/Sheet4!$D132)*1000</f>
        <v>13.17632106446159</v>
      </c>
      <c r="G132" s="54">
        <f>(Sheet4!G132/Sheet4!$D132)*1000</f>
        <v>61.645098400718638</v>
      </c>
      <c r="H132" s="54">
        <f>(Sheet4!H132/Sheet4!$D132)*1000</f>
        <v>65.834533023179176</v>
      </c>
      <c r="I132" s="12"/>
      <c r="J132" s="54">
        <f>(Sheet4!J132/Sheet4!$I132)*1000</f>
        <v>18.938719934395284</v>
      </c>
      <c r="K132" s="54">
        <f>(Sheet4!K132/Sheet4!$I132)*1000</f>
        <v>10.084404180753371</v>
      </c>
      <c r="L132" s="54">
        <f>(Sheet4!L132/Sheet4!$I132)*1000</f>
        <v>61.496684950370955</v>
      </c>
      <c r="M132" s="54">
        <f>(Sheet4!M132/Sheet4!$I132)*1000</f>
        <v>69.01260260407399</v>
      </c>
      <c r="N132" s="12"/>
      <c r="O132" s="54">
        <f>(Sheet4!O132/Sheet4!$N132)*1000</f>
        <v>17.958090134915317</v>
      </c>
      <c r="P132" s="54">
        <f>(Sheet4!P132/Sheet4!$N132)*1000</f>
        <v>8.8297770548272894</v>
      </c>
      <c r="Q132" s="54">
        <f>(Sheet4!Q132/Sheet4!$N132)*1000</f>
        <v>58.608745574586166</v>
      </c>
      <c r="R132" s="54">
        <f>(Sheet4!R132/Sheet4!$N132)*1000</f>
        <v>69.141708927375362</v>
      </c>
      <c r="S132" s="12"/>
      <c r="T132" s="54">
        <f>(Sheet4!T132/Sheet4!$S132)*1000</f>
        <v>21.2627352952316</v>
      </c>
      <c r="U132" s="54">
        <f>(Sheet4!U132/Sheet4!$S132)*1000</f>
        <v>9.0936635988334658</v>
      </c>
      <c r="V132" s="54">
        <f>(Sheet4!V132/Sheet4!$S132)*1000</f>
        <v>59.375828504336624</v>
      </c>
      <c r="W132" s="54">
        <f>(Sheet4!W132/Sheet4!$S132)*1000</f>
        <v>73.306063704882021</v>
      </c>
      <c r="X132" s="12"/>
      <c r="Y132" s="54">
        <f>(Sheet4!Y132/Sheet4!$X132)*1000</f>
        <v>22.164917496208879</v>
      </c>
      <c r="Z132" s="54">
        <f>(Sheet4!Z132/Sheet4!$X132)*1000</f>
        <v>8.6219839947149524</v>
      </c>
      <c r="AA132" s="54">
        <f>(Sheet4!AA132/Sheet4!$X132)*1000</f>
        <v>58.822425416272544</v>
      </c>
      <c r="AB132" s="54">
        <f>(Sheet4!AB132/Sheet4!$X132)*1000</f>
        <v>73.814242601684612</v>
      </c>
      <c r="AC132" s="12"/>
      <c r="AD132" s="54">
        <f>(Sheet4!AD132/Sheet4!$AC132)*1000</f>
        <v>23.461438103403289</v>
      </c>
      <c r="AE132" s="54">
        <f>(Sheet4!AE132/Sheet4!$AC132)*1000</f>
        <v>9.0468557796250053</v>
      </c>
      <c r="AF132" s="54">
        <f>(Sheet4!AF132/Sheet4!$AC132)*1000</f>
        <v>56.446863234800759</v>
      </c>
      <c r="AG132" s="54">
        <f>(Sheet4!AG132/Sheet4!$AC132)*1000</f>
        <v>75.159354381779551</v>
      </c>
      <c r="AH132" s="12"/>
      <c r="AI132" s="54">
        <f>(Sheet4!AI132/Sheet4!$AH132)*1000</f>
        <v>20.523968784838349</v>
      </c>
      <c r="AJ132" s="54">
        <f>(Sheet4!AJ132/Sheet4!$AH132)*1000</f>
        <v>9.5131921218877746</v>
      </c>
      <c r="AK132" s="54">
        <f>(Sheet4!AK132/Sheet4!$AH132)*1000</f>
        <v>65.076179858788549</v>
      </c>
      <c r="AL132" s="54">
        <f>(Sheet4!AL132/Sheet4!$AH132)*1000</f>
        <v>83.255295429208473</v>
      </c>
      <c r="AM132" s="12"/>
      <c r="AN132" s="54">
        <f>(Sheet4!AN132/Sheet4!$AM132)*1000</f>
        <v>21.124003811183904</v>
      </c>
      <c r="AO132" s="54">
        <f>(Sheet4!AO132/Sheet4!$AM132)*1000</f>
        <v>6.9391613918207273</v>
      </c>
      <c r="AP132" s="54">
        <f>(Sheet4!AP132/Sheet4!$AM132)*1000</f>
        <v>65.525034898922371</v>
      </c>
      <c r="AQ132" s="54">
        <f>(Sheet4!AQ132/Sheet4!$AM132)*1000</f>
        <v>82.730757583591227</v>
      </c>
      <c r="AR132" s="12"/>
      <c r="AS132" s="54">
        <f>(Sheet4!AS132/Sheet4!$AR132)*1000</f>
        <v>19.394305454786519</v>
      </c>
      <c r="AT132" s="54">
        <f>(Sheet4!AT132/Sheet4!$AR132)*1000</f>
        <v>7.5131756794083744</v>
      </c>
      <c r="AU132" s="54">
        <f>(Sheet4!AU132/Sheet4!$AR132)*1000</f>
        <v>68.101044847029527</v>
      </c>
      <c r="AV132" s="54">
        <f>(Sheet4!AV132/Sheet4!$AR132)*1000</f>
        <v>86.051642034008168</v>
      </c>
      <c r="AW132" s="12"/>
      <c r="AX132" s="54">
        <f>(Sheet4!AX132/Sheet4!$AW132)*1000</f>
        <v>17.669547811176486</v>
      </c>
      <c r="AY132" s="54">
        <f>(Sheet4!AY132/Sheet4!$AW132)*1000</f>
        <v>7.5800225928828731</v>
      </c>
      <c r="AZ132" s="54">
        <f>(Sheet4!AZ132/Sheet4!$AW132)*1000</f>
        <v>57.218131708411988</v>
      </c>
      <c r="BA132" s="54">
        <f>(Sheet4!BA132/Sheet4!$AW132)*1000</f>
        <v>73.518859905728064</v>
      </c>
      <c r="BC132" s="54" t="e">
        <f>(Sheet4!BC131/Sheet4!$BB131)*1000</f>
        <v>#DIV/0!</v>
      </c>
      <c r="BD132" s="54" t="e">
        <f>(Sheet4!BD131/Sheet4!$BB131)*1000</f>
        <v>#REF!</v>
      </c>
      <c r="BE132" s="54" t="e">
        <f>(Sheet4!BE131/Sheet4!$BB131)*1000</f>
        <v>#REF!</v>
      </c>
      <c r="BF132" s="54" t="e">
        <f>(Sheet4!BF131/Sheet4!$BB131)*1000</f>
        <v>#REF!</v>
      </c>
      <c r="BH132" s="54" t="e">
        <f>(Sheet4!BH130/Sheet4!$BG130)*1000</f>
        <v>#REF!</v>
      </c>
      <c r="BI132" s="54" t="e">
        <f>(Sheet4!BI130/Sheet4!$BG130)*1000</f>
        <v>#REF!</v>
      </c>
      <c r="BJ132" s="54" t="e">
        <f>(Sheet4!BJ130/Sheet4!$BG130)*1000</f>
        <v>#REF!</v>
      </c>
      <c r="BK132" s="54" t="e">
        <f>(Sheet4!BK130/Sheet4!$BG130)*1000</f>
        <v>#REF!</v>
      </c>
      <c r="BM132" s="54" t="e">
        <f>(Sheet4!BM130/Sheet4!$BL130)*1000</f>
        <v>#REF!</v>
      </c>
      <c r="BN132" s="54" t="e">
        <f>(Sheet4!BN130/Sheet4!$BL130)*1000</f>
        <v>#REF!</v>
      </c>
      <c r="BO132" s="54" t="e">
        <f>(Sheet4!BO130/Sheet4!$BL130)*1000</f>
        <v>#REF!</v>
      </c>
      <c r="BP132" s="54" t="e">
        <f>(Sheet4!BP130/Sheet4!$BL130)*1000</f>
        <v>#REF!</v>
      </c>
      <c r="BR132" s="54" t="e">
        <f>(Sheet4!BR130/Sheet4!$BQ130)*1000</f>
        <v>#REF!</v>
      </c>
      <c r="BS132" s="54" t="e">
        <f>(Sheet4!BS130/Sheet4!$BQ130)*1000</f>
        <v>#REF!</v>
      </c>
      <c r="BT132" s="54" t="e">
        <f>(Sheet4!BT130/Sheet4!$BQ130)*1000</f>
        <v>#REF!</v>
      </c>
      <c r="BU132" s="54" t="e">
        <f>(Sheet4!BU130/Sheet4!$BQ130)*1000</f>
        <v>#REF!</v>
      </c>
    </row>
    <row r="133" spans="1:73" x14ac:dyDescent="0.3">
      <c r="A133" t="s">
        <v>401</v>
      </c>
      <c r="B133" t="str">
        <f>VLOOKUP(A133,classifications!A$3:C$336,3,FALSE)</f>
        <v>Predominantly Rural</v>
      </c>
      <c r="D133" s="12"/>
      <c r="E133" s="54">
        <f>(Sheet4!E133/Sheet4!$D133)*1000</f>
        <v>4.6518739818512227</v>
      </c>
      <c r="F133" s="54">
        <f>(Sheet4!F133/Sheet4!$D133)*1000</f>
        <v>3.0287169414075592</v>
      </c>
      <c r="G133" s="54">
        <f>(Sheet4!G133/Sheet4!$D133)*1000</f>
        <v>45.513088173889521</v>
      </c>
      <c r="H133" s="54">
        <f>(Sheet4!H133/Sheet4!$D133)*1000</f>
        <v>42.12563000252883</v>
      </c>
      <c r="I133" s="12"/>
      <c r="J133" s="54">
        <f>(Sheet4!J133/Sheet4!$I133)*1000</f>
        <v>3.7323458290013201</v>
      </c>
      <c r="K133" s="54">
        <f>(Sheet4!K133/Sheet4!$I133)*1000</f>
        <v>4.1762555050640753</v>
      </c>
      <c r="L133" s="54">
        <f>(Sheet4!L133/Sheet4!$I133)*1000</f>
        <v>47.556744506617761</v>
      </c>
      <c r="M133" s="54">
        <f>(Sheet4!M133/Sheet4!$I133)*1000</f>
        <v>45.214536873707694</v>
      </c>
      <c r="N133" s="12"/>
      <c r="O133" s="54">
        <f>(Sheet4!O133/Sheet4!$N133)*1000</f>
        <v>3.6828989177853813</v>
      </c>
      <c r="P133" s="54">
        <f>(Sheet4!P133/Sheet4!$N133)*1000</f>
        <v>3.4273034092955439</v>
      </c>
      <c r="Q133" s="54">
        <f>(Sheet4!Q133/Sheet4!$N133)*1000</f>
        <v>46.233742092513957</v>
      </c>
      <c r="R133" s="54">
        <f>(Sheet4!R133/Sheet4!$N133)*1000</f>
        <v>43.509326331565461</v>
      </c>
      <c r="S133" s="12"/>
      <c r="T133" s="54">
        <f>(Sheet4!T133/Sheet4!$S133)*1000</f>
        <v>4.6007947872995061</v>
      </c>
      <c r="U133" s="54">
        <f>(Sheet4!U133/Sheet4!$S133)*1000</f>
        <v>2.6627099831495893</v>
      </c>
      <c r="V133" s="54">
        <f>(Sheet4!V133/Sheet4!$S133)*1000</f>
        <v>48.279590299224189</v>
      </c>
      <c r="W133" s="54">
        <f>(Sheet4!W133/Sheet4!$S133)*1000</f>
        <v>44.604705462868708</v>
      </c>
      <c r="X133" s="12"/>
      <c r="Y133" s="54">
        <f>(Sheet4!Y133/Sheet4!$X133)*1000</f>
        <v>4.7908563085311462</v>
      </c>
      <c r="Z133" s="54">
        <f>(Sheet4!Z133/Sheet4!$X133)*1000</f>
        <v>2.8231831818129969</v>
      </c>
      <c r="AA133" s="54">
        <f>(Sheet4!AA133/Sheet4!$X133)*1000</f>
        <v>46.191839574754475</v>
      </c>
      <c r="AB133" s="54">
        <f>(Sheet4!AB133/Sheet4!$X133)*1000</f>
        <v>46.534043596792401</v>
      </c>
      <c r="AC133" s="12"/>
      <c r="AD133" s="54">
        <f>(Sheet4!AD133/Sheet4!$AC133)*1000</f>
        <v>4.7020074391663593</v>
      </c>
      <c r="AE133" s="54">
        <f>(Sheet4!AE133/Sheet4!$AC133)*1000</f>
        <v>3.6968681677503619</v>
      </c>
      <c r="AF133" s="54">
        <f>(Sheet4!AF133/Sheet4!$AC133)*1000</f>
        <v>44.254521707033142</v>
      </c>
      <c r="AG133" s="54">
        <f>(Sheet4!AG133/Sheet4!$AC133)*1000</f>
        <v>44.424884295408731</v>
      </c>
      <c r="AH133" s="12"/>
      <c r="AI133" s="54">
        <f>(Sheet4!AI133/Sheet4!$AH133)*1000</f>
        <v>4.2547420880443445</v>
      </c>
      <c r="AJ133" s="54">
        <f>(Sheet4!AJ133/Sheet4!$AH133)*1000</f>
        <v>4.3847010097243171</v>
      </c>
      <c r="AK133" s="54">
        <f>(Sheet4!AK133/Sheet4!$AH133)*1000</f>
        <v>52.260437679046667</v>
      </c>
      <c r="AL133" s="54">
        <f>(Sheet4!AL133/Sheet4!$AH133)*1000</f>
        <v>50.152842992671445</v>
      </c>
      <c r="AM133" s="12"/>
      <c r="AN133" s="54">
        <f>(Sheet4!AN133/Sheet4!$AM133)*1000</f>
        <v>4.1781316252424556</v>
      </c>
      <c r="AO133" s="54">
        <f>(Sheet4!AO133/Sheet4!$AM133)*1000</f>
        <v>5.9655374622220219</v>
      </c>
      <c r="AP133" s="54">
        <f>(Sheet4!AP133/Sheet4!$AM133)*1000</f>
        <v>51.056655690378456</v>
      </c>
      <c r="AQ133" s="54">
        <f>(Sheet4!AQ133/Sheet4!$AM133)*1000</f>
        <v>49.827461770941404</v>
      </c>
      <c r="AR133" s="12"/>
      <c r="AS133" s="54">
        <f>(Sheet4!AS133/Sheet4!$AR133)*1000</f>
        <v>3.719874355905441</v>
      </c>
      <c r="AT133" s="54">
        <f>(Sheet4!AT133/Sheet4!$AR133)*1000</f>
        <v>5.0122778330327087</v>
      </c>
      <c r="AU133" s="54">
        <f>(Sheet4!AU133/Sheet4!$AR133)*1000</f>
        <v>52.050145254912536</v>
      </c>
      <c r="AV133" s="54">
        <f>(Sheet4!AV133/Sheet4!$AR133)*1000</f>
        <v>50.173350640301635</v>
      </c>
      <c r="AW133" s="12"/>
      <c r="AX133" s="54">
        <f>(Sheet4!AX133/Sheet4!$AW133)*1000</f>
        <v>3.3131267983350559</v>
      </c>
      <c r="AY133" s="54">
        <f>(Sheet4!AY133/Sheet4!$AW133)*1000</f>
        <v>3.6595245411626673</v>
      </c>
      <c r="AZ133" s="54">
        <f>(Sheet4!AZ133/Sheet4!$AW133)*1000</f>
        <v>47.383858982596301</v>
      </c>
      <c r="BA133" s="54">
        <f>(Sheet4!BA133/Sheet4!$AW133)*1000</f>
        <v>42.428136436014185</v>
      </c>
      <c r="BC133" s="54" t="e">
        <f>(Sheet4!BC132/Sheet4!$BB132)*1000</f>
        <v>#DIV/0!</v>
      </c>
      <c r="BD133" s="54" t="e">
        <f>(Sheet4!BD132/Sheet4!$BB132)*1000</f>
        <v>#REF!</v>
      </c>
      <c r="BE133" s="54" t="e">
        <f>(Sheet4!BE132/Sheet4!$BB132)*1000</f>
        <v>#REF!</v>
      </c>
      <c r="BF133" s="54" t="e">
        <f>(Sheet4!BF132/Sheet4!$BB132)*1000</f>
        <v>#REF!</v>
      </c>
      <c r="BH133" s="54" t="e">
        <f>(Sheet4!BH131/Sheet4!$BG131)*1000</f>
        <v>#REF!</v>
      </c>
      <c r="BI133" s="54" t="e">
        <f>(Sheet4!BI131/Sheet4!$BG131)*1000</f>
        <v>#REF!</v>
      </c>
      <c r="BJ133" s="54" t="e">
        <f>(Sheet4!BJ131/Sheet4!$BG131)*1000</f>
        <v>#REF!</v>
      </c>
      <c r="BK133" s="54" t="e">
        <f>(Sheet4!BK131/Sheet4!$BG131)*1000</f>
        <v>#REF!</v>
      </c>
      <c r="BM133" s="54" t="e">
        <f>(Sheet4!BM131/Sheet4!$BL131)*1000</f>
        <v>#REF!</v>
      </c>
      <c r="BN133" s="54" t="e">
        <f>(Sheet4!BN131/Sheet4!$BL131)*1000</f>
        <v>#REF!</v>
      </c>
      <c r="BO133" s="54" t="e">
        <f>(Sheet4!BO131/Sheet4!$BL131)*1000</f>
        <v>#REF!</v>
      </c>
      <c r="BP133" s="54" t="e">
        <f>(Sheet4!BP131/Sheet4!$BL131)*1000</f>
        <v>#REF!</v>
      </c>
      <c r="BR133" s="54" t="e">
        <f>(Sheet4!BR131/Sheet4!$BQ131)*1000</f>
        <v>#REF!</v>
      </c>
      <c r="BS133" s="54" t="e">
        <f>(Sheet4!BS131/Sheet4!$BQ131)*1000</f>
        <v>#REF!</v>
      </c>
      <c r="BT133" s="54" t="e">
        <f>(Sheet4!BT131/Sheet4!$BQ131)*1000</f>
        <v>#REF!</v>
      </c>
      <c r="BU133" s="54" t="e">
        <f>(Sheet4!BU131/Sheet4!$BQ131)*1000</f>
        <v>#REF!</v>
      </c>
    </row>
    <row r="134" spans="1:73" x14ac:dyDescent="0.3">
      <c r="A134" t="s">
        <v>403</v>
      </c>
      <c r="B134" t="str">
        <f>VLOOKUP(A134,classifications!A$3:C$336,3,FALSE)</f>
        <v>Predominantly Urban</v>
      </c>
      <c r="D134" s="12"/>
      <c r="E134" s="54">
        <f>(Sheet4!E134/Sheet4!$D134)*1000</f>
        <v>3.1285304597201704</v>
      </c>
      <c r="F134" s="54">
        <f>(Sheet4!F134/Sheet4!$D134)*1000</f>
        <v>1.9987833492656641</v>
      </c>
      <c r="G134" s="54">
        <f>(Sheet4!G134/Sheet4!$D134)*1000</f>
        <v>33.445480390818012</v>
      </c>
      <c r="H134" s="54">
        <f>(Sheet4!H134/Sheet4!$D134)*1000</f>
        <v>40.472259121776808</v>
      </c>
      <c r="I134" s="12"/>
      <c r="J134" s="54">
        <f>(Sheet4!J134/Sheet4!$I134)*1000</f>
        <v>2.1457085828343314</v>
      </c>
      <c r="K134" s="54">
        <f>(Sheet4!K134/Sheet4!$I134)*1000</f>
        <v>1.6342315369261478</v>
      </c>
      <c r="L134" s="54">
        <f>(Sheet4!L134/Sheet4!$I134)*1000</f>
        <v>35.778443113772454</v>
      </c>
      <c r="M134" s="54">
        <f>(Sheet4!M134/Sheet4!$I134)*1000</f>
        <v>45.60878243512974</v>
      </c>
      <c r="N134" s="12"/>
      <c r="O134" s="54">
        <f>(Sheet4!O134/Sheet4!$N134)*1000</f>
        <v>2.2263079559241055</v>
      </c>
      <c r="P134" s="54">
        <f>(Sheet4!P134/Sheet4!$N134)*1000</f>
        <v>2.2263079559241055</v>
      </c>
      <c r="Q134" s="54">
        <f>(Sheet4!Q134/Sheet4!$N134)*1000</f>
        <v>35.908596300326444</v>
      </c>
      <c r="R134" s="54">
        <f>(Sheet4!R134/Sheet4!$N134)*1000</f>
        <v>42.512476079696818</v>
      </c>
      <c r="S134" s="12"/>
      <c r="T134" s="54">
        <f>(Sheet4!T134/Sheet4!$S134)*1000</f>
        <v>2.6325639426076104</v>
      </c>
      <c r="U134" s="54">
        <f>(Sheet4!U134/Sheet4!$S134)*1000</f>
        <v>1.3599500935745479</v>
      </c>
      <c r="V134" s="54">
        <f>(Sheet4!V134/Sheet4!$S134)*1000</f>
        <v>40.810979413599497</v>
      </c>
      <c r="W134" s="54">
        <f>(Sheet4!W134/Sheet4!$S134)*1000</f>
        <v>43.755458515283841</v>
      </c>
      <c r="X134" s="12"/>
      <c r="Y134" s="54">
        <f>(Sheet4!Y134/Sheet4!$X134)*1000</f>
        <v>2.5214384681637187</v>
      </c>
      <c r="Z134" s="54">
        <f>(Sheet4!Z134/Sheet4!$X134)*1000</f>
        <v>1.5602960817844795</v>
      </c>
      <c r="AA134" s="54">
        <f>(Sheet4!AA134/Sheet4!$X134)*1000</f>
        <v>37.447105962827507</v>
      </c>
      <c r="AB134" s="54">
        <f>(Sheet4!AB134/Sheet4!$X134)*1000</f>
        <v>41.728558411244123</v>
      </c>
      <c r="AC134" s="12"/>
      <c r="AD134" s="54">
        <f>(Sheet4!AD134/Sheet4!$AC134)*1000</f>
        <v>2.7490297542043987</v>
      </c>
      <c r="AE134" s="54">
        <f>(Sheet4!AE134/Sheet4!$AC134)*1000</f>
        <v>1.7539058612797291</v>
      </c>
      <c r="AF134" s="54">
        <f>(Sheet4!AF134/Sheet4!$AC134)*1000</f>
        <v>40.302517663449095</v>
      </c>
      <c r="AG134" s="54">
        <f>(Sheet4!AG134/Sheet4!$AC134)*1000</f>
        <v>40.899591999203899</v>
      </c>
      <c r="AH134" s="12"/>
      <c r="AI134" s="54">
        <f>(Sheet4!AI134/Sheet4!$AH134)*1000</f>
        <v>2.6364879990050989</v>
      </c>
      <c r="AJ134" s="54">
        <f>(Sheet4!AJ134/Sheet4!$AH134)*1000</f>
        <v>1.8032583012063175</v>
      </c>
      <c r="AK134" s="54">
        <f>(Sheet4!AK134/Sheet4!$AH134)*1000</f>
        <v>42.109190399204074</v>
      </c>
      <c r="AL134" s="54">
        <f>(Sheet4!AL134/Sheet4!$AH134)*1000</f>
        <v>45.665961945031711</v>
      </c>
      <c r="AM134" s="12"/>
      <c r="AN134" s="54">
        <f>(Sheet4!AN134/Sheet4!$AM134)*1000</f>
        <v>2.8336323702282993</v>
      </c>
      <c r="AO134" s="54">
        <f>(Sheet4!AO134/Sheet4!$AM134)*1000</f>
        <v>1.2745158695786674</v>
      </c>
      <c r="AP134" s="54">
        <f>(Sheet4!AP134/Sheet4!$AM134)*1000</f>
        <v>44.79366454247355</v>
      </c>
      <c r="AQ134" s="54">
        <f>(Sheet4!AQ134/Sheet4!$AM134)*1000</f>
        <v>43.259295922786613</v>
      </c>
      <c r="AR134" s="12"/>
      <c r="AS134" s="54">
        <f>(Sheet4!AS134/Sheet4!$AR134)*1000</f>
        <v>3.1588169243488022</v>
      </c>
      <c r="AT134" s="54">
        <f>(Sheet4!AT134/Sheet4!$AR134)*1000</f>
        <v>0.59227817331540045</v>
      </c>
      <c r="AU134" s="54">
        <f>(Sheet4!AU134/Sheet4!$AR134)*1000</f>
        <v>44.174080426440284</v>
      </c>
      <c r="AV134" s="54">
        <f>(Sheet4!AV134/Sheet4!$AR134)*1000</f>
        <v>46.247054033044186</v>
      </c>
      <c r="AW134" s="12"/>
      <c r="AX134" s="54">
        <f>(Sheet4!AX134/Sheet4!$AW134)*1000</f>
        <v>2.1199758421357524</v>
      </c>
      <c r="AY134" s="54">
        <f>(Sheet4!AY134/Sheet4!$AW134)*1000</f>
        <v>0.51766851959128835</v>
      </c>
      <c r="AZ134" s="54">
        <f>(Sheet4!AZ134/Sheet4!$AW134)*1000</f>
        <v>40.156286591152799</v>
      </c>
      <c r="BA134" s="54">
        <f>(Sheet4!BA134/Sheet4!$AW134)*1000</f>
        <v>41.820221118410508</v>
      </c>
      <c r="BC134" s="54" t="e">
        <f>(Sheet4!BC133/Sheet4!$BB133)*1000</f>
        <v>#DIV/0!</v>
      </c>
      <c r="BD134" s="54" t="e">
        <f>(Sheet4!BD133/Sheet4!$BB133)*1000</f>
        <v>#REF!</v>
      </c>
      <c r="BE134" s="54" t="e">
        <f>(Sheet4!BE133/Sheet4!$BB133)*1000</f>
        <v>#REF!</v>
      </c>
      <c r="BF134" s="54" t="e">
        <f>(Sheet4!BF133/Sheet4!$BB133)*1000</f>
        <v>#REF!</v>
      </c>
      <c r="BH134" s="54" t="e">
        <f>(Sheet4!BH132/Sheet4!$BG132)*1000</f>
        <v>#REF!</v>
      </c>
      <c r="BI134" s="54" t="e">
        <f>(Sheet4!BI132/Sheet4!$BG132)*1000</f>
        <v>#REF!</v>
      </c>
      <c r="BJ134" s="54" t="e">
        <f>(Sheet4!BJ132/Sheet4!$BG132)*1000</f>
        <v>#REF!</v>
      </c>
      <c r="BK134" s="54" t="e">
        <f>(Sheet4!BK132/Sheet4!$BG132)*1000</f>
        <v>#REF!</v>
      </c>
      <c r="BM134" s="54" t="e">
        <f>(Sheet4!BM132/Sheet4!$BL132)*1000</f>
        <v>#REF!</v>
      </c>
      <c r="BN134" s="54" t="e">
        <f>(Sheet4!BN132/Sheet4!$BL132)*1000</f>
        <v>#REF!</v>
      </c>
      <c r="BO134" s="54" t="e">
        <f>(Sheet4!BO132/Sheet4!$BL132)*1000</f>
        <v>#REF!</v>
      </c>
      <c r="BP134" s="54" t="e">
        <f>(Sheet4!BP132/Sheet4!$BL132)*1000</f>
        <v>#REF!</v>
      </c>
      <c r="BR134" s="54" t="e">
        <f>(Sheet4!BR132/Sheet4!$BQ132)*1000</f>
        <v>#REF!</v>
      </c>
      <c r="BS134" s="54" t="e">
        <f>(Sheet4!BS132/Sheet4!$BQ132)*1000</f>
        <v>#REF!</v>
      </c>
      <c r="BT134" s="54" t="e">
        <f>(Sheet4!BT132/Sheet4!$BQ132)*1000</f>
        <v>#REF!</v>
      </c>
      <c r="BU134" s="54" t="e">
        <f>(Sheet4!BU132/Sheet4!$BQ132)*1000</f>
        <v>#REF!</v>
      </c>
    </row>
    <row r="135" spans="1:73" x14ac:dyDescent="0.3">
      <c r="A135" t="s">
        <v>407</v>
      </c>
      <c r="B135" t="str">
        <f>VLOOKUP(A135,classifications!A$3:C$336,3,FALSE)</f>
        <v>Predominantly Urban</v>
      </c>
      <c r="D135" s="12"/>
      <c r="E135" s="54">
        <f>(Sheet4!E135/Sheet4!$D135)*1000</f>
        <v>7.1562637872114498</v>
      </c>
      <c r="F135" s="54">
        <f>(Sheet4!F135/Sheet4!$D135)*1000</f>
        <v>6.902018260811043</v>
      </c>
      <c r="G135" s="54">
        <f>(Sheet4!G135/Sheet4!$D135)*1000</f>
        <v>46.272685804874037</v>
      </c>
      <c r="H135" s="54">
        <f>(Sheet4!H135/Sheet4!$D135)*1000</f>
        <v>43.161917011269054</v>
      </c>
      <c r="I135" s="12"/>
      <c r="J135" s="54">
        <f>(Sheet4!J135/Sheet4!$I135)*1000</f>
        <v>6.6338429644985748</v>
      </c>
      <c r="K135" s="54">
        <f>(Sheet4!K135/Sheet4!$I135)*1000</f>
        <v>5.5899011587013661</v>
      </c>
      <c r="L135" s="54">
        <f>(Sheet4!L135/Sheet4!$I135)*1000</f>
        <v>48.643245844593338</v>
      </c>
      <c r="M135" s="54">
        <f>(Sheet4!M135/Sheet4!$I135)*1000</f>
        <v>46.547958390404617</v>
      </c>
      <c r="N135" s="12"/>
      <c r="O135" s="54">
        <f>(Sheet4!O135/Sheet4!$N135)*1000</f>
        <v>6.3198725701306744</v>
      </c>
      <c r="P135" s="54">
        <f>(Sheet4!P135/Sheet4!$N135)*1000</f>
        <v>4.7417480310315332</v>
      </c>
      <c r="Q135" s="54">
        <f>(Sheet4!Q135/Sheet4!$N135)*1000</f>
        <v>43.228813309341902</v>
      </c>
      <c r="R135" s="54">
        <f>(Sheet4!R135/Sheet4!$N135)*1000</f>
        <v>47.041385209875813</v>
      </c>
      <c r="S135" s="12"/>
      <c r="T135" s="54">
        <f>(Sheet4!T135/Sheet4!$S135)*1000</f>
        <v>7.5643741433272984</v>
      </c>
      <c r="U135" s="54">
        <f>(Sheet4!U135/Sheet4!$S135)*1000</f>
        <v>4.2512955456684427</v>
      </c>
      <c r="V135" s="54">
        <f>(Sheet4!V135/Sheet4!$S135)*1000</f>
        <v>45.503521978464988</v>
      </c>
      <c r="W135" s="54">
        <f>(Sheet4!W135/Sheet4!$S135)*1000</f>
        <v>48.875239135374443</v>
      </c>
      <c r="X135" s="12"/>
      <c r="Y135" s="54">
        <f>(Sheet4!Y135/Sheet4!$X135)*1000</f>
        <v>10.428922102633376</v>
      </c>
      <c r="Z135" s="54">
        <f>(Sheet4!Z135/Sheet4!$X135)*1000</f>
        <v>3.7910148590352519</v>
      </c>
      <c r="AA135" s="54">
        <f>(Sheet4!AA135/Sheet4!$X135)*1000</f>
        <v>44.729617848272255</v>
      </c>
      <c r="AB135" s="54">
        <f>(Sheet4!AB135/Sheet4!$X135)*1000</f>
        <v>46.995511787005974</v>
      </c>
      <c r="AC135" s="12"/>
      <c r="AD135" s="54">
        <f>(Sheet4!AD135/Sheet4!$AC135)*1000</f>
        <v>11.363390246543696</v>
      </c>
      <c r="AE135" s="54">
        <f>(Sheet4!AE135/Sheet4!$AC135)*1000</f>
        <v>5.7972060787640327</v>
      </c>
      <c r="AF135" s="54">
        <f>(Sheet4!AF135/Sheet4!$AC135)*1000</f>
        <v>44.370645778435545</v>
      </c>
      <c r="AG135" s="54">
        <f>(Sheet4!AG135/Sheet4!$AC135)*1000</f>
        <v>50.196729596072622</v>
      </c>
      <c r="AH135" s="12"/>
      <c r="AI135" s="54">
        <f>(Sheet4!AI135/Sheet4!$AH135)*1000</f>
        <v>9.4742923165800104</v>
      </c>
      <c r="AJ135" s="54">
        <f>(Sheet4!AJ135/Sheet4!$AH135)*1000</f>
        <v>6.1958405545927207</v>
      </c>
      <c r="AK135" s="54">
        <f>(Sheet4!AK135/Sheet4!$AH135)*1000</f>
        <v>47.609763142692088</v>
      </c>
      <c r="AL135" s="54">
        <f>(Sheet4!AL135/Sheet4!$AH135)*1000</f>
        <v>56.484690930098211</v>
      </c>
      <c r="AM135" s="12"/>
      <c r="AN135" s="54">
        <f>(Sheet4!AN135/Sheet4!$AM135)*1000</f>
        <v>12.542535555361662</v>
      </c>
      <c r="AO135" s="54">
        <f>(Sheet4!AO135/Sheet4!$AM135)*1000</f>
        <v>9.8377104964662774</v>
      </c>
      <c r="AP135" s="54">
        <f>(Sheet4!AP135/Sheet4!$AM135)*1000</f>
        <v>46.411017072390429</v>
      </c>
      <c r="AQ135" s="54">
        <f>(Sheet4!AQ135/Sheet4!$AM135)*1000</f>
        <v>60.095105139167607</v>
      </c>
      <c r="AR135" s="12"/>
      <c r="AS135" s="54">
        <f>(Sheet4!AS135/Sheet4!$AR135)*1000</f>
        <v>10.283902916450593</v>
      </c>
      <c r="AT135" s="54">
        <f>(Sheet4!AT135/Sheet4!$AR135)*1000</f>
        <v>7.9247405286568835</v>
      </c>
      <c r="AU135" s="54">
        <f>(Sheet4!AU135/Sheet4!$AR135)*1000</f>
        <v>47.037169589447316</v>
      </c>
      <c r="AV135" s="54">
        <f>(Sheet4!AV135/Sheet4!$AR135)*1000</f>
        <v>57.861561721677269</v>
      </c>
      <c r="AW135" s="12"/>
      <c r="AX135" s="54">
        <f>(Sheet4!AX135/Sheet4!$AW135)*1000</f>
        <v>9.2293662992079675</v>
      </c>
      <c r="AY135" s="54">
        <f>(Sheet4!AY135/Sheet4!$AW135)*1000</f>
        <v>8.4939586259643036</v>
      </c>
      <c r="AZ135" s="54">
        <f>(Sheet4!AZ135/Sheet4!$AW135)*1000</f>
        <v>41.977069988748262</v>
      </c>
      <c r="BA135" s="54">
        <f>(Sheet4!BA135/Sheet4!$AW135)*1000</f>
        <v>52.449275255738016</v>
      </c>
      <c r="BC135" s="54" t="e">
        <f>(Sheet4!BC134/Sheet4!$BB134)*1000</f>
        <v>#DIV/0!</v>
      </c>
      <c r="BD135" s="54" t="e">
        <f>(Sheet4!BD134/Sheet4!$BB134)*1000</f>
        <v>#REF!</v>
      </c>
      <c r="BE135" s="54" t="e">
        <f>(Sheet4!BE134/Sheet4!$BB134)*1000</f>
        <v>#REF!</v>
      </c>
      <c r="BF135" s="54" t="e">
        <f>(Sheet4!BF134/Sheet4!$BB134)*1000</f>
        <v>#REF!</v>
      </c>
      <c r="BH135" s="54" t="e">
        <f>(Sheet4!BH133/Sheet4!$BG133)*1000</f>
        <v>#REF!</v>
      </c>
      <c r="BI135" s="54" t="e">
        <f>(Sheet4!BI133/Sheet4!$BG133)*1000</f>
        <v>#REF!</v>
      </c>
      <c r="BJ135" s="54" t="e">
        <f>(Sheet4!BJ133/Sheet4!$BG133)*1000</f>
        <v>#REF!</v>
      </c>
      <c r="BK135" s="54" t="e">
        <f>(Sheet4!BK133/Sheet4!$BG133)*1000</f>
        <v>#REF!</v>
      </c>
      <c r="BM135" s="54" t="e">
        <f>(Sheet4!BM133/Sheet4!$BL133)*1000</f>
        <v>#REF!</v>
      </c>
      <c r="BN135" s="54" t="e">
        <f>(Sheet4!BN133/Sheet4!$BL133)*1000</f>
        <v>#REF!</v>
      </c>
      <c r="BO135" s="54" t="e">
        <f>(Sheet4!BO133/Sheet4!$BL133)*1000</f>
        <v>#REF!</v>
      </c>
      <c r="BP135" s="54" t="e">
        <f>(Sheet4!BP133/Sheet4!$BL133)*1000</f>
        <v>#REF!</v>
      </c>
      <c r="BR135" s="54" t="e">
        <f>(Sheet4!BR133/Sheet4!$BQ133)*1000</f>
        <v>#REF!</v>
      </c>
      <c r="BS135" s="54" t="e">
        <f>(Sheet4!BS133/Sheet4!$BQ133)*1000</f>
        <v>#REF!</v>
      </c>
      <c r="BT135" s="54" t="e">
        <f>(Sheet4!BT133/Sheet4!$BQ133)*1000</f>
        <v>#REF!</v>
      </c>
      <c r="BU135" s="54" t="e">
        <f>(Sheet4!BU133/Sheet4!$BQ133)*1000</f>
        <v>#REF!</v>
      </c>
    </row>
    <row r="136" spans="1:73" x14ac:dyDescent="0.3">
      <c r="A136" t="s">
        <v>411</v>
      </c>
      <c r="B136" t="str">
        <f>VLOOKUP(A136,classifications!A$3:C$336,3,FALSE)</f>
        <v>Predominantly Rural</v>
      </c>
      <c r="D136" s="12"/>
      <c r="E136" s="54">
        <f>(Sheet4!E136/Sheet4!$D136)*1000</f>
        <v>3.3961500664778312</v>
      </c>
      <c r="F136" s="54">
        <f>(Sheet4!F136/Sheet4!$D136)*1000</f>
        <v>3.6851841146887101</v>
      </c>
      <c r="G136" s="54">
        <f>(Sheet4!G136/Sheet4!$D136)*1000</f>
        <v>31.128966992311696</v>
      </c>
      <c r="H136" s="54">
        <f>(Sheet4!H136/Sheet4!$D136)*1000</f>
        <v>26.605584137811434</v>
      </c>
      <c r="I136" s="12"/>
      <c r="J136" s="54">
        <f>(Sheet4!J136/Sheet4!$I136)*1000</f>
        <v>2.5499546194516873</v>
      </c>
      <c r="K136" s="54">
        <f>(Sheet4!K136/Sheet4!$I136)*1000</f>
        <v>2.650800282367856</v>
      </c>
      <c r="L136" s="54">
        <f>(Sheet4!L136/Sheet4!$I136)*1000</f>
        <v>34.373964531139698</v>
      </c>
      <c r="M136" s="54">
        <f>(Sheet4!M136/Sheet4!$I136)*1000</f>
        <v>28.942705256940343</v>
      </c>
      <c r="N136" s="12"/>
      <c r="O136" s="54">
        <f>(Sheet4!O136/Sheet4!$N136)*1000</f>
        <v>2.5332900292302694</v>
      </c>
      <c r="P136" s="54">
        <f>(Sheet4!P136/Sheet4!$N136)*1000</f>
        <v>2.1435531016563818</v>
      </c>
      <c r="Q136" s="54">
        <f>(Sheet4!Q136/Sheet4!$N136)*1000</f>
        <v>30.803651979358378</v>
      </c>
      <c r="R136" s="54">
        <f>(Sheet4!R136/Sheet4!$N136)*1000</f>
        <v>26.162895601024864</v>
      </c>
      <c r="S136" s="12"/>
      <c r="T136" s="54">
        <f>(Sheet4!T136/Sheet4!$S136)*1000</f>
        <v>2.6770591106134987</v>
      </c>
      <c r="U136" s="54">
        <f>(Sheet4!U136/Sheet4!$S136)*1000</f>
        <v>1.4138891281256278</v>
      </c>
      <c r="V136" s="54">
        <f>(Sheet4!V136/Sheet4!$S136)*1000</f>
        <v>34.256308672810263</v>
      </c>
      <c r="W136" s="54">
        <f>(Sheet4!W136/Sheet4!$S136)*1000</f>
        <v>27.883041942985102</v>
      </c>
      <c r="X136" s="12"/>
      <c r="Y136" s="54">
        <f>(Sheet4!Y136/Sheet4!$X136)*1000</f>
        <v>2.8262129462017844</v>
      </c>
      <c r="Z136" s="54">
        <f>(Sheet4!Z136/Sheet4!$X136)*1000</f>
        <v>1.6814178287529602</v>
      </c>
      <c r="AA136" s="54">
        <f>(Sheet4!AA136/Sheet4!$X136)*1000</f>
        <v>32.855619870781247</v>
      </c>
      <c r="AB136" s="54">
        <f>(Sheet4!AB136/Sheet4!$X136)*1000</f>
        <v>27.575252391548549</v>
      </c>
      <c r="AC136" s="12"/>
      <c r="AD136" s="54">
        <f>(Sheet4!AD136/Sheet4!$AC136)*1000</f>
        <v>2.9159299606456397</v>
      </c>
      <c r="AE136" s="54">
        <f>(Sheet4!AE136/Sheet4!$AC136)*1000</f>
        <v>1.2975531854217761</v>
      </c>
      <c r="AF136" s="54">
        <f>(Sheet4!AF136/Sheet4!$AC136)*1000</f>
        <v>32.873723835053902</v>
      </c>
      <c r="AG136" s="54">
        <f>(Sheet4!AG136/Sheet4!$AC136)*1000</f>
        <v>27.405463982204985</v>
      </c>
      <c r="AH136" s="12"/>
      <c r="AI136" s="54">
        <f>(Sheet4!AI136/Sheet4!$AH136)*1000</f>
        <v>2.6244112807127049</v>
      </c>
      <c r="AJ136" s="54">
        <f>(Sheet4!AJ136/Sheet4!$AH136)*1000</f>
        <v>1.276740623049424</v>
      </c>
      <c r="AK136" s="54">
        <f>(Sheet4!AK136/Sheet4!$AH136)*1000</f>
        <v>37.720592407649093</v>
      </c>
      <c r="AL136" s="54">
        <f>(Sheet4!AL136/Sheet4!$AH136)*1000</f>
        <v>29.45724337513477</v>
      </c>
      <c r="AM136" s="12"/>
      <c r="AN136" s="54">
        <f>(Sheet4!AN136/Sheet4!$AM136)*1000</f>
        <v>3.0309881445265585</v>
      </c>
      <c r="AO136" s="54">
        <f>(Sheet4!AO136/Sheet4!$AM136)*1000</f>
        <v>1.6250052989303228</v>
      </c>
      <c r="AP136" s="54">
        <f>(Sheet4!AP136/Sheet4!$AM136)*1000</f>
        <v>36.590880187652786</v>
      </c>
      <c r="AQ136" s="54">
        <f>(Sheet4!AQ136/Sheet4!$AM136)*1000</f>
        <v>29.490313555370289</v>
      </c>
      <c r="AR136" s="12"/>
      <c r="AS136" s="54">
        <f>(Sheet4!AS136/Sheet4!$AR136)*1000</f>
        <v>2.4617164300174226</v>
      </c>
      <c r="AT136" s="54">
        <f>(Sheet4!AT136/Sheet4!$AR136)*1000</f>
        <v>1.6999245261724896</v>
      </c>
      <c r="AU136" s="54">
        <f>(Sheet4!AU136/Sheet4!$AR136)*1000</f>
        <v>35.035373948127614</v>
      </c>
      <c r="AV136" s="54">
        <f>(Sheet4!AV136/Sheet4!$AR136)*1000</f>
        <v>29.159701208286602</v>
      </c>
      <c r="AW136" s="12"/>
      <c r="AX136" s="54">
        <f>(Sheet4!AX136/Sheet4!$AW136)*1000</f>
        <v>2.2980266486759997</v>
      </c>
      <c r="AY136" s="54">
        <f>(Sheet4!AY136/Sheet4!$AW136)*1000</f>
        <v>1.9466464271659076</v>
      </c>
      <c r="AZ136" s="54">
        <f>(Sheet4!AZ136/Sheet4!$AW136)*1000</f>
        <v>32.861078315623772</v>
      </c>
      <c r="BA136" s="54">
        <f>(Sheet4!BA136/Sheet4!$AW136)*1000</f>
        <v>23.556530050036542</v>
      </c>
      <c r="BC136" s="54" t="e">
        <f>(Sheet4!BC135/Sheet4!$BB135)*1000</f>
        <v>#DIV/0!</v>
      </c>
      <c r="BD136" s="54" t="e">
        <f>(Sheet4!BD135/Sheet4!$BB135)*1000</f>
        <v>#REF!</v>
      </c>
      <c r="BE136" s="54" t="e">
        <f>(Sheet4!BE135/Sheet4!$BB135)*1000</f>
        <v>#REF!</v>
      </c>
      <c r="BF136" s="54" t="e">
        <f>(Sheet4!BF135/Sheet4!$BB135)*1000</f>
        <v>#REF!</v>
      </c>
      <c r="BH136" s="54" t="e">
        <f>(Sheet4!BH134/Sheet4!$BG134)*1000</f>
        <v>#REF!</v>
      </c>
      <c r="BI136" s="54" t="e">
        <f>(Sheet4!BI134/Sheet4!$BG134)*1000</f>
        <v>#REF!</v>
      </c>
      <c r="BJ136" s="54" t="e">
        <f>(Sheet4!BJ134/Sheet4!$BG134)*1000</f>
        <v>#REF!</v>
      </c>
      <c r="BK136" s="54" t="e">
        <f>(Sheet4!BK134/Sheet4!$BG134)*1000</f>
        <v>#REF!</v>
      </c>
      <c r="BM136" s="54" t="e">
        <f>(Sheet4!BM134/Sheet4!$BL134)*1000</f>
        <v>#REF!</v>
      </c>
      <c r="BN136" s="54" t="e">
        <f>(Sheet4!BN134/Sheet4!$BL134)*1000</f>
        <v>#REF!</v>
      </c>
      <c r="BO136" s="54" t="e">
        <f>(Sheet4!BO134/Sheet4!$BL134)*1000</f>
        <v>#REF!</v>
      </c>
      <c r="BP136" s="54" t="e">
        <f>(Sheet4!BP134/Sheet4!$BL134)*1000</f>
        <v>#REF!</v>
      </c>
      <c r="BR136" s="54" t="e">
        <f>(Sheet4!BR134/Sheet4!$BQ134)*1000</f>
        <v>#REF!</v>
      </c>
      <c r="BS136" s="54" t="e">
        <f>(Sheet4!BS134/Sheet4!$BQ134)*1000</f>
        <v>#REF!</v>
      </c>
      <c r="BT136" s="54" t="e">
        <f>(Sheet4!BT134/Sheet4!$BQ134)*1000</f>
        <v>#REF!</v>
      </c>
      <c r="BU136" s="54" t="e">
        <f>(Sheet4!BU134/Sheet4!$BQ134)*1000</f>
        <v>#REF!</v>
      </c>
    </row>
    <row r="137" spans="1:73" x14ac:dyDescent="0.3">
      <c r="A137" t="s">
        <v>409</v>
      </c>
      <c r="B137" t="str">
        <f>VLOOKUP(A137,classifications!A$3:C$336,3,FALSE)</f>
        <v>Predominantly Rural</v>
      </c>
      <c r="D137" s="12"/>
      <c r="E137" s="54">
        <f>(Sheet4!E137/Sheet4!$D137)*1000</f>
        <v>4.0467625899280577</v>
      </c>
      <c r="F137" s="54">
        <f>(Sheet4!F137/Sheet4!$D137)*1000</f>
        <v>10.341726618705035</v>
      </c>
      <c r="G137" s="54">
        <f>(Sheet4!G137/Sheet4!$D137)*1000</f>
        <v>66.546762589928065</v>
      </c>
      <c r="H137" s="54">
        <f>(Sheet4!H137/Sheet4!$D137)*1000</f>
        <v>72.841726618705039</v>
      </c>
      <c r="I137" s="12"/>
      <c r="J137" s="54">
        <f>(Sheet4!J137/Sheet4!$I137)*1000</f>
        <v>15.796401930671347</v>
      </c>
      <c r="K137" s="54">
        <f>(Sheet4!K137/Sheet4!$I137)*1000</f>
        <v>8.3369899078543224</v>
      </c>
      <c r="L137" s="54">
        <f>(Sheet4!L137/Sheet4!$I137)*1000</f>
        <v>93.462044756472139</v>
      </c>
      <c r="M137" s="54">
        <f>(Sheet4!M137/Sheet4!$I137)*1000</f>
        <v>73.716542343132943</v>
      </c>
      <c r="N137" s="12"/>
      <c r="O137" s="54">
        <f>(Sheet4!O137/Sheet4!$N137)*1000</f>
        <v>4.8651039363113666</v>
      </c>
      <c r="P137" s="54">
        <f>(Sheet4!P137/Sheet4!$N137)*1000</f>
        <v>10.614772224679346</v>
      </c>
      <c r="Q137" s="54">
        <f>(Sheet4!Q137/Sheet4!$N137)*1000</f>
        <v>70.765148164528981</v>
      </c>
      <c r="R137" s="54">
        <f>(Sheet4!R137/Sheet4!$N137)*1000</f>
        <v>72.976559044670495</v>
      </c>
      <c r="S137" s="12"/>
      <c r="T137" s="54">
        <f>(Sheet4!T137/Sheet4!$S137)*1000</f>
        <v>6.9808027923211169</v>
      </c>
      <c r="U137" s="54">
        <f>(Sheet4!U137/Sheet4!$S137)*1000</f>
        <v>10.471204188481677</v>
      </c>
      <c r="V137" s="54">
        <f>(Sheet4!V137/Sheet4!$S137)*1000</f>
        <v>87.69633507853402</v>
      </c>
      <c r="W137" s="54">
        <f>(Sheet4!W137/Sheet4!$S137)*1000</f>
        <v>75.916230366492144</v>
      </c>
      <c r="X137" s="12"/>
      <c r="Y137" s="54">
        <f>(Sheet4!Y137/Sheet4!$X137)*1000</f>
        <v>10.278372591006423</v>
      </c>
      <c r="Z137" s="54">
        <f>(Sheet4!Z137/Sheet4!$X137)*1000</f>
        <v>8.9935760171306214</v>
      </c>
      <c r="AA137" s="54">
        <f>(Sheet4!AA137/Sheet4!$X137)*1000</f>
        <v>83.940042826552457</v>
      </c>
      <c r="AB137" s="54">
        <f>(Sheet4!AB137/Sheet4!$X137)*1000</f>
        <v>69.807280513918627</v>
      </c>
      <c r="AC137" s="12"/>
      <c r="AD137" s="54">
        <f>(Sheet4!AD137/Sheet4!$AC137)*1000</f>
        <v>11.154011154011155</v>
      </c>
      <c r="AE137" s="54">
        <f>(Sheet4!AE137/Sheet4!$AC137)*1000</f>
        <v>8.1510081510081509</v>
      </c>
      <c r="AF137" s="54">
        <f>(Sheet4!AF137/Sheet4!$AC137)*1000</f>
        <v>76.362076362076351</v>
      </c>
      <c r="AG137" s="54">
        <f>(Sheet4!AG137/Sheet4!$AC137)*1000</f>
        <v>79.365079365079367</v>
      </c>
      <c r="AH137" s="12"/>
      <c r="AI137" s="54">
        <f>(Sheet4!AI137/Sheet4!$AH137)*1000</f>
        <v>8.8534749889331561</v>
      </c>
      <c r="AJ137" s="54">
        <f>(Sheet4!AJ137/Sheet4!$AH137)*1000</f>
        <v>9.2961487383798147</v>
      </c>
      <c r="AK137" s="54">
        <f>(Sheet4!AK137/Sheet4!$AH137)*1000</f>
        <v>83.222664895971675</v>
      </c>
      <c r="AL137" s="54">
        <f>(Sheet4!AL137/Sheet4!$AH137)*1000</f>
        <v>113.76715360779106</v>
      </c>
      <c r="AM137" s="12"/>
      <c r="AN137" s="54">
        <f>(Sheet4!AN137/Sheet4!$AM137)*1000</f>
        <v>12.042818911685995</v>
      </c>
      <c r="AO137" s="54">
        <f>(Sheet4!AO137/Sheet4!$AM137)*1000</f>
        <v>9.36663693131133</v>
      </c>
      <c r="AP137" s="54">
        <f>(Sheet4!AP137/Sheet4!$AM137)*1000</f>
        <v>95.896520963425516</v>
      </c>
      <c r="AQ137" s="54">
        <f>(Sheet4!AQ137/Sheet4!$AM137)*1000</f>
        <v>103.92506690454951</v>
      </c>
      <c r="AR137" s="12"/>
      <c r="AS137" s="54">
        <f>(Sheet4!AS137/Sheet4!$AR137)*1000</f>
        <v>9.8920863309352516</v>
      </c>
      <c r="AT137" s="54">
        <f>(Sheet4!AT137/Sheet4!$AR137)*1000</f>
        <v>13.489208633093524</v>
      </c>
      <c r="AU137" s="54">
        <f>(Sheet4!AU137/Sheet4!$AR137)*1000</f>
        <v>109.26258992805755</v>
      </c>
      <c r="AV137" s="54">
        <f>(Sheet4!AV137/Sheet4!$AR137)*1000</f>
        <v>117.35611510791368</v>
      </c>
      <c r="AW137" s="12"/>
      <c r="AX137" s="54">
        <f>(Sheet4!AX137/Sheet4!$AW137)*1000</f>
        <v>9.8831985624438463</v>
      </c>
      <c r="AY137" s="54">
        <f>(Sheet4!AY137/Sheet4!$AW137)*1000</f>
        <v>4.9415992812219232</v>
      </c>
      <c r="AZ137" s="54">
        <f>(Sheet4!AZ137/Sheet4!$AW137)*1000</f>
        <v>73.22551662174304</v>
      </c>
      <c r="BA137" s="54">
        <f>(Sheet4!BA137/Sheet4!$AW137)*1000</f>
        <v>76.370170709793356</v>
      </c>
      <c r="BC137" s="54" t="e">
        <f>(Sheet4!BC136/Sheet4!$BB136)*1000</f>
        <v>#DIV/0!</v>
      </c>
      <c r="BD137" s="54" t="e">
        <f>(Sheet4!BD136/Sheet4!$BB136)*1000</f>
        <v>#REF!</v>
      </c>
      <c r="BE137" s="54" t="e">
        <f>(Sheet4!BE136/Sheet4!$BB136)*1000</f>
        <v>#REF!</v>
      </c>
      <c r="BF137" s="54" t="e">
        <f>(Sheet4!BF136/Sheet4!$BB136)*1000</f>
        <v>#REF!</v>
      </c>
      <c r="BH137" s="54" t="e">
        <f>(Sheet4!BH135/Sheet4!$BG135)*1000</f>
        <v>#REF!</v>
      </c>
      <c r="BI137" s="54" t="e">
        <f>(Sheet4!BI135/Sheet4!$BG135)*1000</f>
        <v>#REF!</v>
      </c>
      <c r="BJ137" s="54" t="e">
        <f>(Sheet4!BJ135/Sheet4!$BG135)*1000</f>
        <v>#REF!</v>
      </c>
      <c r="BK137" s="54" t="e">
        <f>(Sheet4!BK135/Sheet4!$BG135)*1000</f>
        <v>#REF!</v>
      </c>
      <c r="BM137" s="54" t="e">
        <f>(Sheet4!BM135/Sheet4!$BL135)*1000</f>
        <v>#REF!</v>
      </c>
      <c r="BN137" s="54" t="e">
        <f>(Sheet4!BN135/Sheet4!$BL135)*1000</f>
        <v>#REF!</v>
      </c>
      <c r="BO137" s="54" t="e">
        <f>(Sheet4!BO135/Sheet4!$BL135)*1000</f>
        <v>#REF!</v>
      </c>
      <c r="BP137" s="54" t="e">
        <f>(Sheet4!BP135/Sheet4!$BL135)*1000</f>
        <v>#REF!</v>
      </c>
      <c r="BR137" s="54" t="e">
        <f>(Sheet4!BR135/Sheet4!$BQ135)*1000</f>
        <v>#REF!</v>
      </c>
      <c r="BS137" s="54" t="e">
        <f>(Sheet4!BS135/Sheet4!$BQ135)*1000</f>
        <v>#REF!</v>
      </c>
      <c r="BT137" s="54" t="e">
        <f>(Sheet4!BT135/Sheet4!$BQ135)*1000</f>
        <v>#REF!</v>
      </c>
      <c r="BU137" s="54" t="e">
        <f>(Sheet4!BU135/Sheet4!$BQ135)*1000</f>
        <v>#REF!</v>
      </c>
    </row>
    <row r="138" spans="1:73" x14ac:dyDescent="0.3">
      <c r="A138" t="s">
        <v>413</v>
      </c>
      <c r="B138" t="str">
        <f>VLOOKUP(A138,classifications!A$3:C$336,3,FALSE)</f>
        <v>Predominantly Urban</v>
      </c>
      <c r="D138" s="12"/>
      <c r="E138" s="54">
        <f>(Sheet4!E138/Sheet4!$D138)*1000</f>
        <v>49.998788084446282</v>
      </c>
      <c r="F138" s="54">
        <f>(Sheet4!F138/Sheet4!$D138)*1000</f>
        <v>24.742467944833603</v>
      </c>
      <c r="G138" s="54">
        <f>(Sheet4!G138/Sheet4!$D138)*1000</f>
        <v>97.336209612914175</v>
      </c>
      <c r="H138" s="54">
        <f>(Sheet4!H138/Sheet4!$D138)*1000</f>
        <v>98.276656082604163</v>
      </c>
      <c r="I138" s="12"/>
      <c r="J138" s="54">
        <f>(Sheet4!J138/Sheet4!$I138)*1000</f>
        <v>39.976712594605083</v>
      </c>
      <c r="K138" s="54">
        <f>(Sheet4!K138/Sheet4!$I138)*1000</f>
        <v>18.393263692000399</v>
      </c>
      <c r="L138" s="54">
        <f>(Sheet4!L138/Sheet4!$I138)*1000</f>
        <v>94.020532675732355</v>
      </c>
      <c r="M138" s="54">
        <f>(Sheet4!M138/Sheet4!$I138)*1000</f>
        <v>101.65993761625954</v>
      </c>
      <c r="N138" s="12"/>
      <c r="O138" s="54">
        <f>(Sheet4!O138/Sheet4!$N138)*1000</f>
        <v>34.652891987676909</v>
      </c>
      <c r="P138" s="54">
        <f>(Sheet4!P138/Sheet4!$N138)*1000</f>
        <v>16.951194088624309</v>
      </c>
      <c r="Q138" s="54">
        <f>(Sheet4!Q138/Sheet4!$N138)*1000</f>
        <v>90.537629427161761</v>
      </c>
      <c r="R138" s="54">
        <f>(Sheet4!R138/Sheet4!$N138)*1000</f>
        <v>95.75409418359547</v>
      </c>
      <c r="S138" s="12"/>
      <c r="T138" s="54">
        <f>(Sheet4!T138/Sheet4!$S138)*1000</f>
        <v>36.593572864208127</v>
      </c>
      <c r="U138" s="54">
        <f>(Sheet4!U138/Sheet4!$S138)*1000</f>
        <v>14.837063300286806</v>
      </c>
      <c r="V138" s="54">
        <f>(Sheet4!V138/Sheet4!$S138)*1000</f>
        <v>93.715137417854152</v>
      </c>
      <c r="W138" s="54">
        <f>(Sheet4!W138/Sheet4!$S138)*1000</f>
        <v>98.534360109301957</v>
      </c>
      <c r="X138" s="12"/>
      <c r="Y138" s="54">
        <f>(Sheet4!Y138/Sheet4!$X138)*1000</f>
        <v>39.502081254642711</v>
      </c>
      <c r="Z138" s="54">
        <f>(Sheet4!Z138/Sheet4!$X138)*1000</f>
        <v>14.302856615400843</v>
      </c>
      <c r="AA138" s="54">
        <f>(Sheet4!AA138/Sheet4!$X138)*1000</f>
        <v>92.845494863894302</v>
      </c>
      <c r="AB138" s="54">
        <f>(Sheet4!AB138/Sheet4!$X138)*1000</f>
        <v>99.350789206485942</v>
      </c>
      <c r="AC138" s="12"/>
      <c r="AD138" s="54">
        <f>(Sheet4!AD138/Sheet4!$AC138)*1000</f>
        <v>36.655103316024217</v>
      </c>
      <c r="AE138" s="54">
        <f>(Sheet4!AE138/Sheet4!$AC138)*1000</f>
        <v>15.858309452500485</v>
      </c>
      <c r="AF138" s="54">
        <f>(Sheet4!AF138/Sheet4!$AC138)*1000</f>
        <v>88.983215186055034</v>
      </c>
      <c r="AG138" s="54">
        <f>(Sheet4!AG138/Sheet4!$AC138)*1000</f>
        <v>97.623408243735312</v>
      </c>
      <c r="AH138" s="12"/>
      <c r="AI138" s="54">
        <f>(Sheet4!AI138/Sheet4!$AH138)*1000</f>
        <v>32.817021276595746</v>
      </c>
      <c r="AJ138" s="54">
        <f>(Sheet4!AJ138/Sheet4!$AH138)*1000</f>
        <v>18.659574468085108</v>
      </c>
      <c r="AK138" s="54">
        <f>(Sheet4!AK138/Sheet4!$AH138)*1000</f>
        <v>96.646808510638294</v>
      </c>
      <c r="AL138" s="54">
        <f>(Sheet4!AL138/Sheet4!$AH138)*1000</f>
        <v>106.20851063829788</v>
      </c>
      <c r="AM138" s="12"/>
      <c r="AN138" s="54">
        <f>(Sheet4!AN138/Sheet4!$AM138)*1000</f>
        <v>38.261785884537218</v>
      </c>
      <c r="AO138" s="54">
        <f>(Sheet4!AO138/Sheet4!$AM138)*1000</f>
        <v>15.053817397194972</v>
      </c>
      <c r="AP138" s="54">
        <f>(Sheet4!AP138/Sheet4!$AM138)*1000</f>
        <v>96.260799023174513</v>
      </c>
      <c r="AQ138" s="54">
        <f>(Sheet4!AQ138/Sheet4!$AM138)*1000</f>
        <v>109.37016500656514</v>
      </c>
      <c r="AR138" s="12"/>
      <c r="AS138" s="54">
        <f>(Sheet4!AS138/Sheet4!$AR138)*1000</f>
        <v>39.04036425575439</v>
      </c>
      <c r="AT138" s="54">
        <f>(Sheet4!AT138/Sheet4!$AR138)*1000</f>
        <v>18.443746984125674</v>
      </c>
      <c r="AU138" s="54">
        <f>(Sheet4!AU138/Sheet4!$AR138)*1000</f>
        <v>100.4177888124982</v>
      </c>
      <c r="AV138" s="54">
        <f>(Sheet4!AV138/Sheet4!$AR138)*1000</f>
        <v>113.54947271175047</v>
      </c>
      <c r="AW138" s="12"/>
      <c r="AX138" s="54">
        <f>(Sheet4!AX138/Sheet4!$AW138)*1000</f>
        <v>43.983636620115675</v>
      </c>
      <c r="AY138" s="54">
        <f>(Sheet4!AY138/Sheet4!$AW138)*1000</f>
        <v>17.157366543739798</v>
      </c>
      <c r="AZ138" s="54">
        <f>(Sheet4!AZ138/Sheet4!$AW138)*1000</f>
        <v>89.02323519335792</v>
      </c>
      <c r="BA138" s="54">
        <f>(Sheet4!BA138/Sheet4!$AW138)*1000</f>
        <v>98.131914636358132</v>
      </c>
      <c r="BC138" s="54" t="e">
        <f>(Sheet4!BC137/Sheet4!$BB137)*1000</f>
        <v>#DIV/0!</v>
      </c>
      <c r="BD138" s="54" t="e">
        <f>(Sheet4!BD137/Sheet4!$BB137)*1000</f>
        <v>#REF!</v>
      </c>
      <c r="BE138" s="54" t="e">
        <f>(Sheet4!BE137/Sheet4!$BB137)*1000</f>
        <v>#REF!</v>
      </c>
      <c r="BF138" s="54" t="e">
        <f>(Sheet4!BF137/Sheet4!$BB137)*1000</f>
        <v>#REF!</v>
      </c>
      <c r="BH138" s="54" t="e">
        <f>(Sheet4!BH136/Sheet4!$BG136)*1000</f>
        <v>#REF!</v>
      </c>
      <c r="BI138" s="54" t="e">
        <f>(Sheet4!BI136/Sheet4!$BG136)*1000</f>
        <v>#REF!</v>
      </c>
      <c r="BJ138" s="54" t="e">
        <f>(Sheet4!BJ136/Sheet4!$BG136)*1000</f>
        <v>#REF!</v>
      </c>
      <c r="BK138" s="54" t="e">
        <f>(Sheet4!BK136/Sheet4!$BG136)*1000</f>
        <v>#REF!</v>
      </c>
      <c r="BM138" s="54" t="e">
        <f>(Sheet4!BM136/Sheet4!$BL136)*1000</f>
        <v>#REF!</v>
      </c>
      <c r="BN138" s="54" t="e">
        <f>(Sheet4!BN136/Sheet4!$BL136)*1000</f>
        <v>#REF!</v>
      </c>
      <c r="BO138" s="54" t="e">
        <f>(Sheet4!BO136/Sheet4!$BL136)*1000</f>
        <v>#REF!</v>
      </c>
      <c r="BP138" s="54" t="e">
        <f>(Sheet4!BP136/Sheet4!$BL136)*1000</f>
        <v>#REF!</v>
      </c>
      <c r="BR138" s="54" t="e">
        <f>(Sheet4!BR136/Sheet4!$BQ136)*1000</f>
        <v>#REF!</v>
      </c>
      <c r="BS138" s="54" t="e">
        <f>(Sheet4!BS136/Sheet4!$BQ136)*1000</f>
        <v>#REF!</v>
      </c>
      <c r="BT138" s="54" t="e">
        <f>(Sheet4!BT136/Sheet4!$BQ136)*1000</f>
        <v>#REF!</v>
      </c>
      <c r="BU138" s="54" t="e">
        <f>(Sheet4!BU136/Sheet4!$BQ136)*1000</f>
        <v>#REF!</v>
      </c>
    </row>
    <row r="139" spans="1:73" x14ac:dyDescent="0.3">
      <c r="A139" t="s">
        <v>415</v>
      </c>
      <c r="B139" t="str">
        <f>VLOOKUP(A139,classifications!A$3:C$336,3,FALSE)</f>
        <v>Predominantly Urban</v>
      </c>
      <c r="D139" s="12"/>
      <c r="E139" s="54">
        <f>(Sheet4!E139/Sheet4!$D139)*1000</f>
        <v>31.923968884872764</v>
      </c>
      <c r="F139" s="54">
        <f>(Sheet4!F139/Sheet4!$D139)*1000</f>
        <v>36.473703167752497</v>
      </c>
      <c r="G139" s="54">
        <f>(Sheet4!G139/Sheet4!$D139)*1000</f>
        <v>67.247600331119557</v>
      </c>
      <c r="H139" s="54">
        <f>(Sheet4!H139/Sheet4!$D139)*1000</f>
        <v>80.201704886541009</v>
      </c>
      <c r="I139" s="12"/>
      <c r="J139" s="54">
        <f>(Sheet4!J139/Sheet4!$I139)*1000</f>
        <v>29.079993881921077</v>
      </c>
      <c r="K139" s="54">
        <f>(Sheet4!K139/Sheet4!$I139)*1000</f>
        <v>31.227694503925765</v>
      </c>
      <c r="L139" s="54">
        <f>(Sheet4!L139/Sheet4!$I139)*1000</f>
        <v>65.667380442541045</v>
      </c>
      <c r="M139" s="54">
        <f>(Sheet4!M139/Sheet4!$I139)*1000</f>
        <v>80.044865912103589</v>
      </c>
      <c r="N139" s="12"/>
      <c r="O139" s="54">
        <f>(Sheet4!O139/Sheet4!$N139)*1000</f>
        <v>28.229424529562621</v>
      </c>
      <c r="P139" s="54">
        <f>(Sheet4!P139/Sheet4!$N139)*1000</f>
        <v>25.715758458963606</v>
      </c>
      <c r="Q139" s="54">
        <f>(Sheet4!Q139/Sheet4!$N139)*1000</f>
        <v>66.125326935681954</v>
      </c>
      <c r="R139" s="54">
        <f>(Sheet4!R139/Sheet4!$N139)*1000</f>
        <v>74.245422900452454</v>
      </c>
      <c r="S139" s="12"/>
      <c r="T139" s="54">
        <f>(Sheet4!T139/Sheet4!$S139)*1000</f>
        <v>30.932015459671799</v>
      </c>
      <c r="U139" s="54">
        <f>(Sheet4!U139/Sheet4!$S139)*1000</f>
        <v>23.595007286320726</v>
      </c>
      <c r="V139" s="54">
        <f>(Sheet4!V139/Sheet4!$S139)*1000</f>
        <v>69.688905784705057</v>
      </c>
      <c r="W139" s="54">
        <f>(Sheet4!W139/Sheet4!$S139)*1000</f>
        <v>79.699676867515677</v>
      </c>
      <c r="X139" s="12"/>
      <c r="Y139" s="54">
        <f>(Sheet4!Y139/Sheet4!$X139)*1000</f>
        <v>31.837012655354407</v>
      </c>
      <c r="Z139" s="54">
        <f>(Sheet4!Z139/Sheet4!$X139)*1000</f>
        <v>22.618214378046396</v>
      </c>
      <c r="AA139" s="54">
        <f>(Sheet4!AA139/Sheet4!$X139)*1000</f>
        <v>69.708491761723693</v>
      </c>
      <c r="AB139" s="54">
        <f>(Sheet4!AB139/Sheet4!$X139)*1000</f>
        <v>80.686554552963941</v>
      </c>
      <c r="AC139" s="12"/>
      <c r="AD139" s="54">
        <f>(Sheet4!AD139/Sheet4!$AC139)*1000</f>
        <v>28.761330075969713</v>
      </c>
      <c r="AE139" s="54">
        <f>(Sheet4!AE139/Sheet4!$AC139)*1000</f>
        <v>21.687407908249504</v>
      </c>
      <c r="AF139" s="54">
        <f>(Sheet4!AF139/Sheet4!$AC139)*1000</f>
        <v>63.365502988397246</v>
      </c>
      <c r="AG139" s="54">
        <f>(Sheet4!AG139/Sheet4!$AC139)*1000</f>
        <v>88.140177198879911</v>
      </c>
      <c r="AH139" s="12"/>
      <c r="AI139" s="54">
        <f>(Sheet4!AI139/Sheet4!$AH139)*1000</f>
        <v>28.438240411966021</v>
      </c>
      <c r="AJ139" s="54">
        <f>(Sheet4!AJ139/Sheet4!$AH139)*1000</f>
        <v>21.895326214676931</v>
      </c>
      <c r="AK139" s="54">
        <f>(Sheet4!AK139/Sheet4!$AH139)*1000</f>
        <v>67.708567429257542</v>
      </c>
      <c r="AL139" s="54">
        <f>(Sheet4!AL139/Sheet4!$AH139)*1000</f>
        <v>86.30996333656519</v>
      </c>
      <c r="AM139" s="12"/>
      <c r="AN139" s="54">
        <f>(Sheet4!AN139/Sheet4!$AM139)*1000</f>
        <v>30.570369469323996</v>
      </c>
      <c r="AO139" s="54">
        <f>(Sheet4!AO139/Sheet4!$AM139)*1000</f>
        <v>21.383253199485267</v>
      </c>
      <c r="AP139" s="54">
        <f>(Sheet4!AP139/Sheet4!$AM139)*1000</f>
        <v>72.555810931067825</v>
      </c>
      <c r="AQ139" s="54">
        <f>(Sheet4!AQ139/Sheet4!$AM139)*1000</f>
        <v>84.246176303001974</v>
      </c>
      <c r="AR139" s="12"/>
      <c r="AS139" s="54">
        <f>(Sheet4!AS139/Sheet4!$AR139)*1000</f>
        <v>28.470047204555208</v>
      </c>
      <c r="AT139" s="54">
        <f>(Sheet4!AT139/Sheet4!$AR139)*1000</f>
        <v>27.329964324372796</v>
      </c>
      <c r="AU139" s="54">
        <f>(Sheet4!AU139/Sheet4!$AR139)*1000</f>
        <v>79.325429612692062</v>
      </c>
      <c r="AV139" s="54">
        <f>(Sheet4!AV139/Sheet4!$AR139)*1000</f>
        <v>86.755183213880827</v>
      </c>
      <c r="AW139" s="12"/>
      <c r="AX139" s="54">
        <f>(Sheet4!AX139/Sheet4!$AW139)*1000</f>
        <v>29.949510403916769</v>
      </c>
      <c r="AY139" s="54">
        <f>(Sheet4!AY139/Sheet4!$AW139)*1000</f>
        <v>17.333486332109342</v>
      </c>
      <c r="AZ139" s="54">
        <f>(Sheet4!AZ139/Sheet4!$AW139)*1000</f>
        <v>66.452468380252952</v>
      </c>
      <c r="BA139" s="54">
        <f>(Sheet4!BA139/Sheet4!$AW139)*1000</f>
        <v>78.188749490004085</v>
      </c>
      <c r="BC139" s="54" t="e">
        <f>(Sheet4!BC138/Sheet4!$BB138)*1000</f>
        <v>#DIV/0!</v>
      </c>
      <c r="BD139" s="54" t="e">
        <f>(Sheet4!BD138/Sheet4!$BB138)*1000</f>
        <v>#REF!</v>
      </c>
      <c r="BE139" s="54" t="e">
        <f>(Sheet4!BE138/Sheet4!$BB138)*1000</f>
        <v>#REF!</v>
      </c>
      <c r="BF139" s="54" t="e">
        <f>(Sheet4!BF138/Sheet4!$BB138)*1000</f>
        <v>#REF!</v>
      </c>
      <c r="BH139" s="54" t="e">
        <f>(Sheet4!BH137/Sheet4!$BG137)*1000</f>
        <v>#REF!</v>
      </c>
      <c r="BI139" s="54" t="e">
        <f>(Sheet4!BI137/Sheet4!$BG137)*1000</f>
        <v>#REF!</v>
      </c>
      <c r="BJ139" s="54" t="e">
        <f>(Sheet4!BJ137/Sheet4!$BG137)*1000</f>
        <v>#REF!</v>
      </c>
      <c r="BK139" s="54" t="e">
        <f>(Sheet4!BK137/Sheet4!$BG137)*1000</f>
        <v>#REF!</v>
      </c>
      <c r="BM139" s="54" t="e">
        <f>(Sheet4!BM137/Sheet4!$BL137)*1000</f>
        <v>#REF!</v>
      </c>
      <c r="BN139" s="54" t="e">
        <f>(Sheet4!BN137/Sheet4!$BL137)*1000</f>
        <v>#REF!</v>
      </c>
      <c r="BO139" s="54" t="e">
        <f>(Sheet4!BO137/Sheet4!$BL137)*1000</f>
        <v>#REF!</v>
      </c>
      <c r="BP139" s="54" t="e">
        <f>(Sheet4!BP137/Sheet4!$BL137)*1000</f>
        <v>#REF!</v>
      </c>
      <c r="BR139" s="54" t="e">
        <f>(Sheet4!BR137/Sheet4!$BQ137)*1000</f>
        <v>#REF!</v>
      </c>
      <c r="BS139" s="54" t="e">
        <f>(Sheet4!BS137/Sheet4!$BQ137)*1000</f>
        <v>#REF!</v>
      </c>
      <c r="BT139" s="54" t="e">
        <f>(Sheet4!BT137/Sheet4!$BQ137)*1000</f>
        <v>#REF!</v>
      </c>
      <c r="BU139" s="54" t="e">
        <f>(Sheet4!BU137/Sheet4!$BQ137)*1000</f>
        <v>#REF!</v>
      </c>
    </row>
    <row r="140" spans="1:73" x14ac:dyDescent="0.3">
      <c r="A140" t="s">
        <v>418</v>
      </c>
      <c r="B140" t="str">
        <f>VLOOKUP(A140,classifications!A$3:C$336,3,FALSE)</f>
        <v>Predominantly Rural</v>
      </c>
      <c r="D140" s="12"/>
      <c r="E140" s="54">
        <f>(Sheet4!E140/Sheet4!$D140)*1000</f>
        <v>5.4347826086956523</v>
      </c>
      <c r="F140" s="54">
        <f>(Sheet4!F140/Sheet4!$D140)*1000</f>
        <v>2.1495781959766385</v>
      </c>
      <c r="G140" s="54">
        <f>(Sheet4!G140/Sheet4!$D140)*1000</f>
        <v>35.522117672507029</v>
      </c>
      <c r="H140" s="54">
        <f>(Sheet4!H140/Sheet4!$D140)*1000</f>
        <v>34.94078520441272</v>
      </c>
      <c r="I140" s="12"/>
      <c r="J140" s="54">
        <f>(Sheet4!J140/Sheet4!$I140)*1000</f>
        <v>4.4286204645340188</v>
      </c>
      <c r="K140" s="54">
        <f>(Sheet4!K140/Sheet4!$I140)*1000</f>
        <v>3.4190565288499721</v>
      </c>
      <c r="L140" s="54">
        <f>(Sheet4!L140/Sheet4!$I140)*1000</f>
        <v>39.958540574374574</v>
      </c>
      <c r="M140" s="54">
        <f>(Sheet4!M140/Sheet4!$I140)*1000</f>
        <v>35.893363126686815</v>
      </c>
      <c r="N140" s="12"/>
      <c r="O140" s="54">
        <f>(Sheet4!O140/Sheet4!$N140)*1000</f>
        <v>4.4708989389155898</v>
      </c>
      <c r="P140" s="54">
        <f>(Sheet4!P140/Sheet4!$N140)*1000</f>
        <v>2.8956946650847595</v>
      </c>
      <c r="Q140" s="54">
        <f>(Sheet4!Q140/Sheet4!$N140)*1000</f>
        <v>38.394766300012733</v>
      </c>
      <c r="R140" s="54">
        <f>(Sheet4!R140/Sheet4!$N140)*1000</f>
        <v>34.527137082989803</v>
      </c>
      <c r="S140" s="12"/>
      <c r="T140" s="54">
        <f>(Sheet4!T140/Sheet4!$S140)*1000</f>
        <v>5.0461341819004888</v>
      </c>
      <c r="U140" s="54">
        <f>(Sheet4!U140/Sheet4!$S140)*1000</f>
        <v>2.216837312101402</v>
      </c>
      <c r="V140" s="54">
        <f>(Sheet4!V140/Sheet4!$S140)*1000</f>
        <v>39.29061206012755</v>
      </c>
      <c r="W140" s="54">
        <f>(Sheet4!W140/Sheet4!$S140)*1000</f>
        <v>36.993888718761234</v>
      </c>
      <c r="X140" s="12"/>
      <c r="Y140" s="54">
        <f>(Sheet4!Y140/Sheet4!$X140)*1000</f>
        <v>5.0244279754860806</v>
      </c>
      <c r="Z140" s="54">
        <f>(Sheet4!Z140/Sheet4!$X140)*1000</f>
        <v>2.4461030933287495</v>
      </c>
      <c r="AA140" s="54">
        <f>(Sheet4!AA140/Sheet4!$X140)*1000</f>
        <v>40.393756487131512</v>
      </c>
      <c r="AB140" s="54">
        <f>(Sheet4!AB140/Sheet4!$X140)*1000</f>
        <v>35.686660804834027</v>
      </c>
      <c r="AC140" s="12"/>
      <c r="AD140" s="54">
        <f>(Sheet4!AD140/Sheet4!$AC140)*1000</f>
        <v>5.7379263094791071</v>
      </c>
      <c r="AE140" s="54">
        <f>(Sheet4!AE140/Sheet4!$AC140)*1000</f>
        <v>3.2477585196018368</v>
      </c>
      <c r="AF140" s="54">
        <f>(Sheet4!AF140/Sheet4!$AC140)*1000</f>
        <v>38.189160523594005</v>
      </c>
      <c r="AG140" s="54">
        <f>(Sheet4!AG140/Sheet4!$AC140)*1000</f>
        <v>35.455246151109705</v>
      </c>
      <c r="AH140" s="12"/>
      <c r="AI140" s="54">
        <f>(Sheet4!AI140/Sheet4!$AH140)*1000</f>
        <v>4.8504393036954161</v>
      </c>
      <c r="AJ140" s="54">
        <f>(Sheet4!AJ140/Sheet4!$AH140)*1000</f>
        <v>3.4617789331666065</v>
      </c>
      <c r="AK140" s="54">
        <f>(Sheet4!AK140/Sheet4!$AH140)*1000</f>
        <v>42.067853499621577</v>
      </c>
      <c r="AL140" s="54">
        <f>(Sheet4!AL140/Sheet4!$AH140)*1000</f>
        <v>41.139886143012276</v>
      </c>
      <c r="AM140" s="12"/>
      <c r="AN140" s="54">
        <f>(Sheet4!AN140/Sheet4!$AM140)*1000</f>
        <v>4.7493264651441596</v>
      </c>
      <c r="AO140" s="54">
        <f>(Sheet4!AO140/Sheet4!$AM140)*1000</f>
        <v>4.9008306380960533</v>
      </c>
      <c r="AP140" s="54">
        <f>(Sheet4!AP140/Sheet4!$AM140)*1000</f>
        <v>43.475110499239186</v>
      </c>
      <c r="AQ140" s="54">
        <f>(Sheet4!AQ140/Sheet4!$AM140)*1000</f>
        <v>40.965410938601288</v>
      </c>
      <c r="AR140" s="12"/>
      <c r="AS140" s="54">
        <f>(Sheet4!AS140/Sheet4!$AR140)*1000</f>
        <v>4.3598026198450288</v>
      </c>
      <c r="AT140" s="54">
        <f>(Sheet4!AT140/Sheet4!$AR140)*1000</f>
        <v>4.0757548734005802</v>
      </c>
      <c r="AU140" s="54">
        <f>(Sheet4!AU140/Sheet4!$AR140)*1000</f>
        <v>43.934920037256489</v>
      </c>
      <c r="AV140" s="54">
        <f>(Sheet4!AV140/Sheet4!$AR140)*1000</f>
        <v>42.217422035499368</v>
      </c>
      <c r="AW140" s="12"/>
      <c r="AX140" s="54">
        <f>(Sheet4!AX140/Sheet4!$AW140)*1000</f>
        <v>3.867896459387087</v>
      </c>
      <c r="AY140" s="54">
        <f>(Sheet4!AY140/Sheet4!$AW140)*1000</f>
        <v>3.2265529438989717</v>
      </c>
      <c r="AZ140" s="54">
        <f>(Sheet4!AZ140/Sheet4!$AW140)*1000</f>
        <v>40.550100829779495</v>
      </c>
      <c r="BA140" s="54">
        <f>(Sheet4!BA140/Sheet4!$AW140)*1000</f>
        <v>35.67060068101425</v>
      </c>
      <c r="BC140" s="54" t="e">
        <f>(Sheet4!BC139/Sheet4!$BB139)*1000</f>
        <v>#DIV/0!</v>
      </c>
      <c r="BD140" s="54" t="e">
        <f>(Sheet4!BD139/Sheet4!$BB139)*1000</f>
        <v>#REF!</v>
      </c>
      <c r="BE140" s="54" t="e">
        <f>(Sheet4!BE139/Sheet4!$BB139)*1000</f>
        <v>#REF!</v>
      </c>
      <c r="BF140" s="54" t="e">
        <f>(Sheet4!BF139/Sheet4!$BB139)*1000</f>
        <v>#REF!</v>
      </c>
      <c r="BH140" s="54" t="e">
        <f>(Sheet4!BH138/Sheet4!$BG138)*1000</f>
        <v>#REF!</v>
      </c>
      <c r="BI140" s="54" t="e">
        <f>(Sheet4!BI138/Sheet4!$BG138)*1000</f>
        <v>#REF!</v>
      </c>
      <c r="BJ140" s="54" t="e">
        <f>(Sheet4!BJ138/Sheet4!$BG138)*1000</f>
        <v>#REF!</v>
      </c>
      <c r="BK140" s="54" t="e">
        <f>(Sheet4!BK138/Sheet4!$BG138)*1000</f>
        <v>#REF!</v>
      </c>
      <c r="BM140" s="54" t="e">
        <f>(Sheet4!BM138/Sheet4!$BL138)*1000</f>
        <v>#REF!</v>
      </c>
      <c r="BN140" s="54" t="e">
        <f>(Sheet4!BN138/Sheet4!$BL138)*1000</f>
        <v>#REF!</v>
      </c>
      <c r="BO140" s="54" t="e">
        <f>(Sheet4!BO138/Sheet4!$BL138)*1000</f>
        <v>#REF!</v>
      </c>
      <c r="BP140" s="54" t="e">
        <f>(Sheet4!BP138/Sheet4!$BL138)*1000</f>
        <v>#REF!</v>
      </c>
      <c r="BR140" s="54" t="e">
        <f>(Sheet4!BR138/Sheet4!$BQ138)*1000</f>
        <v>#REF!</v>
      </c>
      <c r="BS140" s="54" t="e">
        <f>(Sheet4!BS138/Sheet4!$BQ138)*1000</f>
        <v>#REF!</v>
      </c>
      <c r="BT140" s="54" t="e">
        <f>(Sheet4!BT138/Sheet4!$BQ138)*1000</f>
        <v>#REF!</v>
      </c>
      <c r="BU140" s="54" t="e">
        <f>(Sheet4!BU138/Sheet4!$BQ138)*1000</f>
        <v>#REF!</v>
      </c>
    </row>
    <row r="141" spans="1:73" x14ac:dyDescent="0.3">
      <c r="A141" t="s">
        <v>420</v>
      </c>
      <c r="B141" t="str">
        <f>VLOOKUP(A141,classifications!A$3:C$336,3,FALSE)</f>
        <v>Predominantly Urban</v>
      </c>
      <c r="D141" s="12"/>
      <c r="E141" s="54">
        <f>(Sheet4!E141/Sheet4!$D141)*1000</f>
        <v>10.014719490244921</v>
      </c>
      <c r="F141" s="54">
        <f>(Sheet4!F141/Sheet4!$D141)*1000</f>
        <v>3.3733791967140787</v>
      </c>
      <c r="G141" s="54">
        <f>(Sheet4!G141/Sheet4!$D141)*1000</f>
        <v>30.563440222080796</v>
      </c>
      <c r="H141" s="54">
        <f>(Sheet4!H141/Sheet4!$D141)*1000</f>
        <v>40.656247193731133</v>
      </c>
      <c r="I141" s="12"/>
      <c r="J141" s="54">
        <f>(Sheet4!J141/Sheet4!$I141)*1000</f>
        <v>7.6027578478825886</v>
      </c>
      <c r="K141" s="54">
        <f>(Sheet4!K141/Sheet4!$I141)*1000</f>
        <v>5.373289963114563</v>
      </c>
      <c r="L141" s="54">
        <f>(Sheet4!L141/Sheet4!$I141)*1000</f>
        <v>34.041212083482485</v>
      </c>
      <c r="M141" s="54">
        <f>(Sheet4!M141/Sheet4!$I141)*1000</f>
        <v>39.165486436430982</v>
      </c>
      <c r="N141" s="12"/>
      <c r="O141" s="54">
        <f>(Sheet4!O141/Sheet4!$N141)*1000</f>
        <v>8.1885624523694727</v>
      </c>
      <c r="P141" s="54">
        <f>(Sheet4!P141/Sheet4!$N141)*1000</f>
        <v>5.5640232048151548</v>
      </c>
      <c r="Q141" s="54">
        <f>(Sheet4!Q141/Sheet4!$N141)*1000</f>
        <v>32.365429180210583</v>
      </c>
      <c r="R141" s="54">
        <f>(Sheet4!R141/Sheet4!$N141)*1000</f>
        <v>39.406970776241501</v>
      </c>
      <c r="S141" s="12"/>
      <c r="T141" s="54">
        <f>(Sheet4!T141/Sheet4!$S141)*1000</f>
        <v>9.2574607441708689</v>
      </c>
      <c r="U141" s="54">
        <f>(Sheet4!U141/Sheet4!$S141)*1000</f>
        <v>6.6973824267522364</v>
      </c>
      <c r="V141" s="54">
        <f>(Sheet4!V141/Sheet4!$S141)*1000</f>
        <v>33.898700148399072</v>
      </c>
      <c r="W141" s="54">
        <f>(Sheet4!W141/Sheet4!$S141)*1000</f>
        <v>40.188179353104331</v>
      </c>
      <c r="X141" s="12"/>
      <c r="Y141" s="54">
        <f>(Sheet4!Y141/Sheet4!$X141)*1000</f>
        <v>9.0878505106598553</v>
      </c>
      <c r="Z141" s="54">
        <f>(Sheet4!Z141/Sheet4!$X141)*1000</f>
        <v>4.6522060273718324</v>
      </c>
      <c r="AA141" s="54">
        <f>(Sheet4!AA141/Sheet4!$X141)*1000</f>
        <v>33.702390298042822</v>
      </c>
      <c r="AB141" s="54">
        <f>(Sheet4!AB141/Sheet4!$X141)*1000</f>
        <v>37.956277771117655</v>
      </c>
      <c r="AC141" s="12"/>
      <c r="AD141" s="54">
        <f>(Sheet4!AD141/Sheet4!$AC141)*1000</f>
        <v>10.690868536927722</v>
      </c>
      <c r="AE141" s="54">
        <f>(Sheet4!AE141/Sheet4!$AC141)*1000</f>
        <v>5.795373699694272</v>
      </c>
      <c r="AF141" s="54">
        <f>(Sheet4!AF141/Sheet4!$AC141)*1000</f>
        <v>34.533812755975156</v>
      </c>
      <c r="AG141" s="54">
        <f>(Sheet4!AG141/Sheet4!$AC141)*1000</f>
        <v>38.210240929105694</v>
      </c>
      <c r="AH141" s="12"/>
      <c r="AI141" s="54">
        <f>(Sheet4!AI141/Sheet4!$AH141)*1000</f>
        <v>9.3450414887617814</v>
      </c>
      <c r="AJ141" s="54">
        <f>(Sheet4!AJ141/Sheet4!$AH141)*1000</f>
        <v>7.0279622362116525</v>
      </c>
      <c r="AK141" s="54">
        <f>(Sheet4!AK141/Sheet4!$AH141)*1000</f>
        <v>41.231734778822513</v>
      </c>
      <c r="AL141" s="54">
        <f>(Sheet4!AL141/Sheet4!$AH141)*1000</f>
        <v>44.791750584065092</v>
      </c>
      <c r="AM141" s="12"/>
      <c r="AN141" s="54">
        <f>(Sheet4!AN141/Sheet4!$AM141)*1000</f>
        <v>10.535402559036237</v>
      </c>
      <c r="AO141" s="54">
        <f>(Sheet4!AO141/Sheet4!$AM141)*1000</f>
        <v>7.1323063937539564</v>
      </c>
      <c r="AP141" s="54">
        <f>(Sheet4!AP141/Sheet4!$AM141)*1000</f>
        <v>39.935544514569628</v>
      </c>
      <c r="AQ141" s="54">
        <f>(Sheet4!AQ141/Sheet4!$AM141)*1000</f>
        <v>46.519211954957896</v>
      </c>
      <c r="AR141" s="12"/>
      <c r="AS141" s="54">
        <f>(Sheet4!AS141/Sheet4!$AR141)*1000</f>
        <v>9.4003341314507001</v>
      </c>
      <c r="AT141" s="54">
        <f>(Sheet4!AT141/Sheet4!$AR141)*1000</f>
        <v>9.1578193688457059</v>
      </c>
      <c r="AU141" s="54">
        <f>(Sheet4!AU141/Sheet4!$AR141)*1000</f>
        <v>41.627851473180947</v>
      </c>
      <c r="AV141" s="54">
        <f>(Sheet4!AV141/Sheet4!$AR141)*1000</f>
        <v>48.002525233083631</v>
      </c>
      <c r="AW141" s="12"/>
      <c r="AX141" s="54">
        <f>(Sheet4!AX141/Sheet4!$AW141)*1000</f>
        <v>9.1885800730146716</v>
      </c>
      <c r="AY141" s="54">
        <f>(Sheet4!AY141/Sheet4!$AW141)*1000</f>
        <v>5.4992551885955097</v>
      </c>
      <c r="AZ141" s="54">
        <f>(Sheet4!AZ141/Sheet4!$AW141)*1000</f>
        <v>38.668447010334745</v>
      </c>
      <c r="BA141" s="54">
        <f>(Sheet4!BA141/Sheet4!$AW141)*1000</f>
        <v>46.610529240601096</v>
      </c>
      <c r="BC141" s="54" t="e">
        <f>(Sheet4!#REF!/Sheet4!#REF!)*1000</f>
        <v>#REF!</v>
      </c>
      <c r="BD141" s="54" t="e">
        <f>(Sheet4!#REF!/Sheet4!#REF!)*1000</f>
        <v>#REF!</v>
      </c>
      <c r="BE141" s="54" t="e">
        <f>(Sheet4!#REF!/Sheet4!#REF!)*1000</f>
        <v>#REF!</v>
      </c>
      <c r="BF141" s="54" t="e">
        <f>(Sheet4!#REF!/Sheet4!#REF!)*1000</f>
        <v>#REF!</v>
      </c>
      <c r="BH141" s="54" t="e">
        <f>(Sheet4!BH139/Sheet4!$BG139)*1000</f>
        <v>#REF!</v>
      </c>
      <c r="BI141" s="54" t="e">
        <f>(Sheet4!BI139/Sheet4!$BG139)*1000</f>
        <v>#REF!</v>
      </c>
      <c r="BJ141" s="54" t="e">
        <f>(Sheet4!BJ139/Sheet4!$BG139)*1000</f>
        <v>#REF!</v>
      </c>
      <c r="BK141" s="54" t="e">
        <f>(Sheet4!BK139/Sheet4!$BG139)*1000</f>
        <v>#REF!</v>
      </c>
      <c r="BM141" s="54" t="e">
        <f>(Sheet4!BM139/Sheet4!$BL139)*1000</f>
        <v>#REF!</v>
      </c>
      <c r="BN141" s="54" t="e">
        <f>(Sheet4!BN139/Sheet4!$BL139)*1000</f>
        <v>#REF!</v>
      </c>
      <c r="BO141" s="54" t="e">
        <f>(Sheet4!BO139/Sheet4!$BL139)*1000</f>
        <v>#REF!</v>
      </c>
      <c r="BP141" s="54" t="e">
        <f>(Sheet4!BP139/Sheet4!$BL139)*1000</f>
        <v>#REF!</v>
      </c>
      <c r="BR141" s="54" t="e">
        <f>(Sheet4!BR139/Sheet4!$BQ139)*1000</f>
        <v>#REF!</v>
      </c>
      <c r="BS141" s="54" t="e">
        <f>(Sheet4!BS139/Sheet4!$BQ139)*1000</f>
        <v>#REF!</v>
      </c>
      <c r="BT141" s="54" t="e">
        <f>(Sheet4!BT139/Sheet4!$BQ139)*1000</f>
        <v>#REF!</v>
      </c>
      <c r="BU141" s="54" t="e">
        <f>(Sheet4!BU139/Sheet4!$BQ139)*1000</f>
        <v>#REF!</v>
      </c>
    </row>
    <row r="142" spans="1:73" x14ac:dyDescent="0.3">
      <c r="A142" t="s">
        <v>422</v>
      </c>
      <c r="B142" t="str">
        <f>VLOOKUP(A142,classifications!A$3:C$336,3,FALSE)</f>
        <v>Predominantly Urban</v>
      </c>
      <c r="D142" s="12"/>
      <c r="E142" s="54">
        <f>(Sheet4!E142/Sheet4!$D142)*1000</f>
        <v>25.885711436335985</v>
      </c>
      <c r="F142" s="54">
        <f>(Sheet4!F142/Sheet4!$D142)*1000</f>
        <v>8.6763569273729093</v>
      </c>
      <c r="G142" s="54">
        <f>(Sheet4!G142/Sheet4!$D142)*1000</f>
        <v>74.683986137774568</v>
      </c>
      <c r="H142" s="54">
        <f>(Sheet4!H142/Sheet4!$D142)*1000</f>
        <v>79.39614550350295</v>
      </c>
      <c r="I142" s="12"/>
      <c r="J142" s="54">
        <f>(Sheet4!J142/Sheet4!$I142)*1000</f>
        <v>20.796568627450981</v>
      </c>
      <c r="K142" s="54">
        <f>(Sheet4!K142/Sheet4!$I142)*1000</f>
        <v>12.046568627450981</v>
      </c>
      <c r="L142" s="54">
        <f>(Sheet4!L142/Sheet4!$I142)*1000</f>
        <v>77.745098039215691</v>
      </c>
      <c r="M142" s="54">
        <f>(Sheet4!M142/Sheet4!$I142)*1000</f>
        <v>77.616421568627459</v>
      </c>
      <c r="N142" s="12"/>
      <c r="O142" s="54">
        <f>(Sheet4!O142/Sheet4!$N142)*1000</f>
        <v>17.288735157584647</v>
      </c>
      <c r="P142" s="54">
        <f>(Sheet4!P142/Sheet4!$N142)*1000</f>
        <v>8.8496109430932588</v>
      </c>
      <c r="Q142" s="54">
        <f>(Sheet4!Q142/Sheet4!$N142)*1000</f>
        <v>74.1351104994054</v>
      </c>
      <c r="R142" s="54">
        <f>(Sheet4!R142/Sheet4!$N142)*1000</f>
        <v>74.455048684933331</v>
      </c>
      <c r="S142" s="12"/>
      <c r="T142" s="54">
        <f>(Sheet4!T142/Sheet4!$S142)*1000</f>
        <v>19.47361859018126</v>
      </c>
      <c r="U142" s="54">
        <f>(Sheet4!U142/Sheet4!$S142)*1000</f>
        <v>9.1074789382128198</v>
      </c>
      <c r="V142" s="54">
        <f>(Sheet4!V142/Sheet4!$S142)*1000</f>
        <v>76.291463074338168</v>
      </c>
      <c r="W142" s="54">
        <f>(Sheet4!W142/Sheet4!$S142)*1000</f>
        <v>77.407633895970505</v>
      </c>
      <c r="X142" s="12"/>
      <c r="Y142" s="54">
        <f>(Sheet4!Y142/Sheet4!$X142)*1000</f>
        <v>21.141082344166097</v>
      </c>
      <c r="Z142" s="54">
        <f>(Sheet4!Z142/Sheet4!$X142)*1000</f>
        <v>8.6067747029584698</v>
      </c>
      <c r="AA142" s="54">
        <f>(Sheet4!AA142/Sheet4!$X142)*1000</f>
        <v>73.515957787761707</v>
      </c>
      <c r="AB142" s="54">
        <f>(Sheet4!AB142/Sheet4!$X142)*1000</f>
        <v>74.832905034118255</v>
      </c>
      <c r="AC142" s="12"/>
      <c r="AD142" s="54">
        <f>(Sheet4!AD142/Sheet4!$AC142)*1000</f>
        <v>20.068738018341655</v>
      </c>
      <c r="AE142" s="54">
        <f>(Sheet4!AE142/Sheet4!$AC142)*1000</f>
        <v>9.8962021381323293</v>
      </c>
      <c r="AF142" s="54">
        <f>(Sheet4!AF142/Sheet4!$AC142)*1000</f>
        <v>70.609028053631775</v>
      </c>
      <c r="AG142" s="54">
        <f>(Sheet4!AG142/Sheet4!$AC142)*1000</f>
        <v>75.663632752456792</v>
      </c>
      <c r="AH142" s="12"/>
      <c r="AI142" s="54">
        <f>(Sheet4!AI142/Sheet4!$AH142)*1000</f>
        <v>17.742498954807601</v>
      </c>
      <c r="AJ142" s="54">
        <f>(Sheet4!AJ142/Sheet4!$AH142)*1000</f>
        <v>10.606555217657737</v>
      </c>
      <c r="AK142" s="54">
        <f>(Sheet4!AK142/Sheet4!$AH142)*1000</f>
        <v>75.173673751066659</v>
      </c>
      <c r="AL142" s="54">
        <f>(Sheet4!AL142/Sheet4!$AH142)*1000</f>
        <v>83.918927432148408</v>
      </c>
      <c r="AM142" s="12"/>
      <c r="AN142" s="54">
        <f>(Sheet4!AN142/Sheet4!$AM142)*1000</f>
        <v>19.051689747535189</v>
      </c>
      <c r="AO142" s="54">
        <f>(Sheet4!AO142/Sheet4!$AM142)*1000</f>
        <v>8.4002963469538958</v>
      </c>
      <c r="AP142" s="54">
        <f>(Sheet4!AP142/Sheet4!$AM142)*1000</f>
        <v>76.218156949905975</v>
      </c>
      <c r="AQ142" s="54">
        <f>(Sheet4!AQ142/Sheet4!$AM142)*1000</f>
        <v>87.741494272525216</v>
      </c>
      <c r="AR142" s="12"/>
      <c r="AS142" s="54">
        <f>(Sheet4!AS142/Sheet4!$AR142)*1000</f>
        <v>20.224554524610298</v>
      </c>
      <c r="AT142" s="54">
        <f>(Sheet4!AT142/Sheet4!$AR142)*1000</f>
        <v>9.5320184556102028</v>
      </c>
      <c r="AU142" s="54">
        <f>(Sheet4!AU142/Sheet4!$AR142)*1000</f>
        <v>80.058814581960149</v>
      </c>
      <c r="AV142" s="54">
        <f>(Sheet4!AV142/Sheet4!$AR142)*1000</f>
        <v>84.430473164438581</v>
      </c>
      <c r="AW142" s="12"/>
      <c r="AX142" s="54">
        <f>(Sheet4!AX142/Sheet4!$AW142)*1000</f>
        <v>22.708242623170445</v>
      </c>
      <c r="AY142" s="54">
        <f>(Sheet4!AY142/Sheet4!$AW142)*1000</f>
        <v>10.109298768574652</v>
      </c>
      <c r="AZ142" s="54">
        <f>(Sheet4!AZ142/Sheet4!$AW142)*1000</f>
        <v>65.222002657110011</v>
      </c>
      <c r="BA142" s="54">
        <f>(Sheet4!BA142/Sheet4!$AW142)*1000</f>
        <v>72.668609259693426</v>
      </c>
      <c r="BC142" s="54" t="e">
        <f>(Sheet4!BC140/Sheet4!$BB140)*1000</f>
        <v>#DIV/0!</v>
      </c>
      <c r="BD142" s="54" t="e">
        <f>(Sheet4!BD140/Sheet4!$BB140)*1000</f>
        <v>#REF!</v>
      </c>
      <c r="BE142" s="54" t="e">
        <f>(Sheet4!BE140/Sheet4!$BB140)*1000</f>
        <v>#REF!</v>
      </c>
      <c r="BF142" s="54" t="e">
        <f>(Sheet4!BF140/Sheet4!$BB140)*1000</f>
        <v>#REF!</v>
      </c>
      <c r="BH142" s="54" t="e">
        <f>(Sheet4!#REF!/Sheet4!#REF!)*1000</f>
        <v>#REF!</v>
      </c>
      <c r="BI142" s="54" t="e">
        <f>(Sheet4!#REF!/Sheet4!#REF!)*1000</f>
        <v>#REF!</v>
      </c>
      <c r="BJ142" s="54" t="e">
        <f>(Sheet4!#REF!/Sheet4!#REF!)*1000</f>
        <v>#REF!</v>
      </c>
      <c r="BK142" s="54" t="e">
        <f>(Sheet4!#REF!/Sheet4!#REF!)*1000</f>
        <v>#REF!</v>
      </c>
      <c r="BM142" s="54" t="e">
        <f>(Sheet4!#REF!/Sheet4!#REF!)*1000</f>
        <v>#REF!</v>
      </c>
      <c r="BN142" s="54" t="e">
        <f>(Sheet4!#REF!/Sheet4!#REF!)*1000</f>
        <v>#REF!</v>
      </c>
      <c r="BO142" s="54" t="e">
        <f>(Sheet4!#REF!/Sheet4!#REF!)*1000</f>
        <v>#REF!</v>
      </c>
      <c r="BP142" s="54" t="e">
        <f>(Sheet4!#REF!/Sheet4!#REF!)*1000</f>
        <v>#REF!</v>
      </c>
      <c r="BR142" s="54" t="e">
        <f>(Sheet4!#REF!/Sheet4!#REF!)*1000</f>
        <v>#REF!</v>
      </c>
      <c r="BS142" s="54" t="e">
        <f>(Sheet4!#REF!/Sheet4!#REF!)*1000</f>
        <v>#REF!</v>
      </c>
      <c r="BT142" s="54" t="e">
        <f>(Sheet4!#REF!/Sheet4!#REF!)*1000</f>
        <v>#REF!</v>
      </c>
      <c r="BU142" s="54" t="e">
        <f>(Sheet4!#REF!/Sheet4!#REF!)*1000</f>
        <v>#REF!</v>
      </c>
    </row>
    <row r="143" spans="1:73" x14ac:dyDescent="0.3">
      <c r="A143" t="s">
        <v>424</v>
      </c>
      <c r="B143" t="str">
        <f>VLOOKUP(A143,classifications!A$3:C$336,3,FALSE)</f>
        <v>Predominantly Urban</v>
      </c>
      <c r="D143" s="12"/>
      <c r="E143" s="54">
        <f>(Sheet4!E143/Sheet4!$D143)*1000</f>
        <v>6.6198548360403811</v>
      </c>
      <c r="F143" s="54">
        <f>(Sheet4!F143/Sheet4!$D143)*1000</f>
        <v>2.9505638697779983</v>
      </c>
      <c r="G143" s="54">
        <f>(Sheet4!G143/Sheet4!$D143)*1000</f>
        <v>29.295221883348699</v>
      </c>
      <c r="H143" s="54">
        <f>(Sheet4!H143/Sheet4!$D143)*1000</f>
        <v>29.801167931531786</v>
      </c>
      <c r="I143" s="12"/>
      <c r="J143" s="54">
        <f>(Sheet4!J143/Sheet4!$I143)*1000</f>
        <v>5.3321296074254843</v>
      </c>
      <c r="K143" s="54">
        <f>(Sheet4!K143/Sheet4!$I143)*1000</f>
        <v>3.3172993280764369</v>
      </c>
      <c r="L143" s="54">
        <f>(Sheet4!L143/Sheet4!$I143)*1000</f>
        <v>30.803157899686372</v>
      </c>
      <c r="M143" s="54">
        <f>(Sheet4!M143/Sheet4!$I143)*1000</f>
        <v>32.04214921499203</v>
      </c>
      <c r="N143" s="12"/>
      <c r="O143" s="54">
        <f>(Sheet4!O143/Sheet4!$N143)*1000</f>
        <v>5.4928231007103276</v>
      </c>
      <c r="P143" s="54">
        <f>(Sheet4!P143/Sheet4!$N143)*1000</f>
        <v>2.9380760159969705</v>
      </c>
      <c r="Q143" s="54">
        <f>(Sheet4!Q143/Sheet4!$N143)*1000</f>
        <v>30.479324780111771</v>
      </c>
      <c r="R143" s="54">
        <f>(Sheet4!R143/Sheet4!$N143)*1000</f>
        <v>32.024327362907314</v>
      </c>
      <c r="S143" s="12"/>
      <c r="T143" s="54">
        <f>(Sheet4!T143/Sheet4!$S143)*1000</f>
        <v>6.2302615361001674</v>
      </c>
      <c r="U143" s="54">
        <f>(Sheet4!U143/Sheet4!$S143)*1000</f>
        <v>4.3976948729994092</v>
      </c>
      <c r="V143" s="54">
        <f>(Sheet4!V143/Sheet4!$S143)*1000</f>
        <v>30.495490676700822</v>
      </c>
      <c r="W143" s="54">
        <f>(Sheet4!W143/Sheet4!$S143)*1000</f>
        <v>31.802473499876744</v>
      </c>
      <c r="X143" s="12"/>
      <c r="Y143" s="54">
        <f>(Sheet4!Y143/Sheet4!$X143)*1000</f>
        <v>6.4940915549086879</v>
      </c>
      <c r="Z143" s="54">
        <f>(Sheet4!Z143/Sheet4!$X143)*1000</f>
        <v>3.2366496863845864</v>
      </c>
      <c r="AA143" s="54">
        <f>(Sheet4!AA143/Sheet4!$X143)*1000</f>
        <v>31.215996118792667</v>
      </c>
      <c r="AB143" s="54">
        <f>(Sheet4!AB143/Sheet4!$X143)*1000</f>
        <v>31.772764551639693</v>
      </c>
      <c r="AC143" s="12"/>
      <c r="AD143" s="54">
        <f>(Sheet4!AD143/Sheet4!$AC143)*1000</f>
        <v>6.6285877087373288</v>
      </c>
      <c r="AE143" s="54">
        <f>(Sheet4!AE143/Sheet4!$AC143)*1000</f>
        <v>3.354501925392201</v>
      </c>
      <c r="AF143" s="54">
        <f>(Sheet4!AF143/Sheet4!$AC143)*1000</f>
        <v>30.744239906625371</v>
      </c>
      <c r="AG143" s="54">
        <f>(Sheet4!AG143/Sheet4!$AC143)*1000</f>
        <v>32.122802341718057</v>
      </c>
      <c r="AH143" s="12"/>
      <c r="AI143" s="54">
        <f>(Sheet4!AI143/Sheet4!$AH143)*1000</f>
        <v>6.0414736529069302</v>
      </c>
      <c r="AJ143" s="54">
        <f>(Sheet4!AJ143/Sheet4!$AH143)*1000</f>
        <v>2.9441032151803177</v>
      </c>
      <c r="AK143" s="54">
        <f>(Sheet4!AK143/Sheet4!$AH143)*1000</f>
        <v>35.063880405815006</v>
      </c>
      <c r="AL143" s="54">
        <f>(Sheet4!AL143/Sheet4!$AH143)*1000</f>
        <v>37.202758810005832</v>
      </c>
      <c r="AM143" s="12"/>
      <c r="AN143" s="54">
        <f>(Sheet4!AN143/Sheet4!$AM143)*1000</f>
        <v>6.2977660367381079</v>
      </c>
      <c r="AO143" s="54">
        <f>(Sheet4!AO143/Sheet4!$AM143)*1000</f>
        <v>2.0924173802843229</v>
      </c>
      <c r="AP143" s="54">
        <f>(Sheet4!AP143/Sheet4!$AM143)*1000</f>
        <v>35.049130780644916</v>
      </c>
      <c r="AQ143" s="54">
        <f>(Sheet4!AQ143/Sheet4!$AM143)*1000</f>
        <v>38.224225999311649</v>
      </c>
      <c r="AR143" s="12"/>
      <c r="AS143" s="54">
        <f>(Sheet4!AS143/Sheet4!$AR143)*1000</f>
        <v>5.9869891561142099</v>
      </c>
      <c r="AT143" s="54">
        <f>(Sheet4!AT143/Sheet4!$AR143)*1000</f>
        <v>2.4352698010627871</v>
      </c>
      <c r="AU143" s="54">
        <f>(Sheet4!AU143/Sheet4!$AR143)*1000</f>
        <v>35.517193550514229</v>
      </c>
      <c r="AV143" s="54">
        <f>(Sheet4!AV143/Sheet4!$AR143)*1000</f>
        <v>39.021162517309513</v>
      </c>
      <c r="AW143" s="12"/>
      <c r="AX143" s="54">
        <f>(Sheet4!AX143/Sheet4!$AW143)*1000</f>
        <v>6.7302680776813437</v>
      </c>
      <c r="AY143" s="54">
        <f>(Sheet4!AY143/Sheet4!$AW143)*1000</f>
        <v>1.9352353327743661</v>
      </c>
      <c r="AZ143" s="54">
        <f>(Sheet4!AZ143/Sheet4!$AW143)*1000</f>
        <v>31.056674749031249</v>
      </c>
      <c r="BA143" s="54">
        <f>(Sheet4!BA143/Sheet4!$AW143)*1000</f>
        <v>34.269981191506716</v>
      </c>
      <c r="BC143" s="54" t="e">
        <f>(Sheet4!BC141/Sheet4!$BB141)*1000</f>
        <v>#DIV/0!</v>
      </c>
      <c r="BD143" s="54" t="e">
        <f>(Sheet4!BD141/Sheet4!$BB141)*1000</f>
        <v>#REF!</v>
      </c>
      <c r="BE143" s="54" t="e">
        <f>(Sheet4!BE141/Sheet4!$BB141)*1000</f>
        <v>#REF!</v>
      </c>
      <c r="BF143" s="54" t="e">
        <f>(Sheet4!BF141/Sheet4!$BB141)*1000</f>
        <v>#REF!</v>
      </c>
      <c r="BH143" s="54" t="e">
        <f>(Sheet4!BH140/Sheet4!$BG140)*1000</f>
        <v>#REF!</v>
      </c>
      <c r="BI143" s="54" t="e">
        <f>(Sheet4!BI140/Sheet4!$BG140)*1000</f>
        <v>#REF!</v>
      </c>
      <c r="BJ143" s="54" t="e">
        <f>(Sheet4!BJ140/Sheet4!$BG140)*1000</f>
        <v>#REF!</v>
      </c>
      <c r="BK143" s="54" t="e">
        <f>(Sheet4!BK140/Sheet4!$BG140)*1000</f>
        <v>#REF!</v>
      </c>
      <c r="BM143" s="54" t="e">
        <f>(Sheet4!BM140/Sheet4!$BL140)*1000</f>
        <v>#REF!</v>
      </c>
      <c r="BN143" s="54" t="e">
        <f>(Sheet4!BN140/Sheet4!$BL140)*1000</f>
        <v>#REF!</v>
      </c>
      <c r="BO143" s="54" t="e">
        <f>(Sheet4!BO140/Sheet4!$BL140)*1000</f>
        <v>#REF!</v>
      </c>
      <c r="BP143" s="54" t="e">
        <f>(Sheet4!BP140/Sheet4!$BL140)*1000</f>
        <v>#REF!</v>
      </c>
      <c r="BR143" s="54" t="e">
        <f>(Sheet4!BR140/Sheet4!$BQ140)*1000</f>
        <v>#REF!</v>
      </c>
      <c r="BS143" s="54" t="e">
        <f>(Sheet4!BS140/Sheet4!$BQ140)*1000</f>
        <v>#REF!</v>
      </c>
      <c r="BT143" s="54" t="e">
        <f>(Sheet4!BT140/Sheet4!$BQ140)*1000</f>
        <v>#REF!</v>
      </c>
      <c r="BU143" s="54" t="e">
        <f>(Sheet4!BU140/Sheet4!$BQ140)*1000</f>
        <v>#REF!</v>
      </c>
    </row>
    <row r="144" spans="1:73" x14ac:dyDescent="0.3">
      <c r="A144" t="s">
        <v>426</v>
      </c>
      <c r="B144" t="str">
        <f>VLOOKUP(A144,classifications!A$3:C$336,3,FALSE)</f>
        <v>Predominantly Urban</v>
      </c>
      <c r="D144" s="12"/>
      <c r="E144" s="54">
        <f>(Sheet4!E144/Sheet4!$D144)*1000</f>
        <v>2.2206534478386324</v>
      </c>
      <c r="F144" s="54">
        <f>(Sheet4!F144/Sheet4!$D144)*1000</f>
        <v>1.7271749038744919</v>
      </c>
      <c r="G144" s="54">
        <f>(Sheet4!G144/Sheet4!$D144)*1000</f>
        <v>31.644311631700514</v>
      </c>
      <c r="H144" s="54">
        <f>(Sheet4!H144/Sheet4!$D144)*1000</f>
        <v>36.099326264710115</v>
      </c>
      <c r="I144" s="12"/>
      <c r="J144" s="54">
        <f>(Sheet4!J144/Sheet4!$I144)*1000</f>
        <v>0.9935453810417838</v>
      </c>
      <c r="K144" s="54">
        <f>(Sheet4!K144/Sheet4!$I144)*1000</f>
        <v>0.6989077852845651</v>
      </c>
      <c r="L144" s="54">
        <f>(Sheet4!L144/Sheet4!$I144)*1000</f>
        <v>35.781337791725477</v>
      </c>
      <c r="M144" s="54">
        <f>(Sheet4!M144/Sheet4!$I144)*1000</f>
        <v>40.283126173411354</v>
      </c>
      <c r="N144" s="12"/>
      <c r="O144" s="54">
        <f>(Sheet4!O144/Sheet4!$N144)*1000</f>
        <v>1.1499681705238516</v>
      </c>
      <c r="P144" s="54">
        <f>(Sheet4!P144/Sheet4!$N144)*1000</f>
        <v>1.0267572951105817</v>
      </c>
      <c r="Q144" s="54">
        <f>(Sheet4!Q144/Sheet4!$N144)*1000</f>
        <v>37.018023013053508</v>
      </c>
      <c r="R144" s="54">
        <f>(Sheet4!R144/Sheet4!$N144)*1000</f>
        <v>38.482863420744607</v>
      </c>
      <c r="S144" s="12"/>
      <c r="T144" s="54">
        <f>(Sheet4!T144/Sheet4!$S144)*1000</f>
        <v>1.4068251507556562</v>
      </c>
      <c r="U144" s="54">
        <f>(Sheet4!U144/Sheet4!$S144)*1000</f>
        <v>0.85365603807988855</v>
      </c>
      <c r="V144" s="54">
        <f>(Sheet4!V144/Sheet4!$S144)*1000</f>
        <v>40.155980031277963</v>
      </c>
      <c r="W144" s="54">
        <f>(Sheet4!W144/Sheet4!$S144)*1000</f>
        <v>40.989148324443924</v>
      </c>
      <c r="X144" s="12"/>
      <c r="Y144" s="54">
        <f>(Sheet4!Y144/Sheet4!$X144)*1000</f>
        <v>1.4939359780527224</v>
      </c>
      <c r="Z144" s="54">
        <f>(Sheet4!Z144/Sheet4!$X144)*1000</f>
        <v>0.82845540601105516</v>
      </c>
      <c r="AA144" s="54">
        <f>(Sheet4!AA144/Sheet4!$X144)*1000</f>
        <v>40.186877809618231</v>
      </c>
      <c r="AB144" s="54">
        <f>(Sheet4!AB144/Sheet4!$X144)*1000</f>
        <v>38.034251877605904</v>
      </c>
      <c r="AC144" s="12"/>
      <c r="AD144" s="54">
        <f>(Sheet4!AD144/Sheet4!$AC144)*1000</f>
        <v>1.6959344869291424</v>
      </c>
      <c r="AE144" s="54">
        <f>(Sheet4!AE144/Sheet4!$AC144)*1000</f>
        <v>0.91215599894595312</v>
      </c>
      <c r="AF144" s="54">
        <f>(Sheet4!AF144/Sheet4!$AC144)*1000</f>
        <v>39.13487071033304</v>
      </c>
      <c r="AG144" s="54">
        <f>(Sheet4!AG144/Sheet4!$AC144)*1000</f>
        <v>37.695691245329428</v>
      </c>
      <c r="AH144" s="12"/>
      <c r="AI144" s="54">
        <f>(Sheet4!AI144/Sheet4!$AH144)*1000</f>
        <v>1.8914916532040926</v>
      </c>
      <c r="AJ144" s="54">
        <f>(Sheet4!AJ144/Sheet4!$AH144)*1000</f>
        <v>1.4539579967689824</v>
      </c>
      <c r="AK144" s="54">
        <f>(Sheet4!AK144/Sheet4!$AH144)*1000</f>
        <v>44.608239095315028</v>
      </c>
      <c r="AL144" s="54">
        <f>(Sheet4!AL144/Sheet4!$AH144)*1000</f>
        <v>44.137049003769526</v>
      </c>
      <c r="AM144" s="12"/>
      <c r="AN144" s="54">
        <f>(Sheet4!AN144/Sheet4!$AM144)*1000</f>
        <v>2.1260805904887978</v>
      </c>
      <c r="AO144" s="54">
        <f>(Sheet4!AO144/Sheet4!$AM144)*1000</f>
        <v>1.5444170327135607</v>
      </c>
      <c r="AP144" s="54">
        <f>(Sheet4!AP144/Sheet4!$AM144)*1000</f>
        <v>47.810070133916334</v>
      </c>
      <c r="AQ144" s="54">
        <f>(Sheet4!AQ144/Sheet4!$AM144)*1000</f>
        <v>44.052657266448712</v>
      </c>
      <c r="AR144" s="12"/>
      <c r="AS144" s="54">
        <f>(Sheet4!AS144/Sheet4!$AR144)*1000</f>
        <v>1.981943763174292</v>
      </c>
      <c r="AT144" s="54">
        <f>(Sheet4!AT144/Sheet4!$AR144)*1000</f>
        <v>0.97440044544020366</v>
      </c>
      <c r="AU144" s="54">
        <f>(Sheet4!AU144/Sheet4!$AR144)*1000</f>
        <v>50.403680184539517</v>
      </c>
      <c r="AV144" s="54">
        <f>(Sheet4!AV144/Sheet4!$AR144)*1000</f>
        <v>45.273163553446196</v>
      </c>
      <c r="AW144" s="12"/>
      <c r="AX144" s="54">
        <f>(Sheet4!AX144/Sheet4!$AW144)*1000</f>
        <v>1.7972870149292892</v>
      </c>
      <c r="AY144" s="54">
        <f>(Sheet4!AY144/Sheet4!$AW144)*1000</f>
        <v>1.0954267572744207</v>
      </c>
      <c r="AZ144" s="54">
        <f>(Sheet4!AZ144/Sheet4!$AW144)*1000</f>
        <v>45.443811822737651</v>
      </c>
      <c r="BA144" s="54">
        <f>(Sheet4!BA144/Sheet4!$AW144)*1000</f>
        <v>36.909978222653692</v>
      </c>
      <c r="BC144" s="54" t="e">
        <f>(Sheet4!BC142/Sheet4!$BB142)*1000</f>
        <v>#DIV/0!</v>
      </c>
      <c r="BD144" s="54" t="e">
        <f>(Sheet4!BD142/Sheet4!$BB142)*1000</f>
        <v>#REF!</v>
      </c>
      <c r="BE144" s="54" t="e">
        <f>(Sheet4!BE142/Sheet4!$BB142)*1000</f>
        <v>#REF!</v>
      </c>
      <c r="BF144" s="54" t="e">
        <f>(Sheet4!BF142/Sheet4!$BB142)*1000</f>
        <v>#REF!</v>
      </c>
      <c r="BH144" s="54" t="e">
        <f>(Sheet4!BH141/Sheet4!$BG141)*1000</f>
        <v>#REF!</v>
      </c>
      <c r="BI144" s="54" t="e">
        <f>(Sheet4!BI141/Sheet4!$BG141)*1000</f>
        <v>#REF!</v>
      </c>
      <c r="BJ144" s="54" t="e">
        <f>(Sheet4!BJ141/Sheet4!$BG141)*1000</f>
        <v>#REF!</v>
      </c>
      <c r="BK144" s="54" t="e">
        <f>(Sheet4!BK141/Sheet4!$BG141)*1000</f>
        <v>#REF!</v>
      </c>
      <c r="BM144" s="54" t="e">
        <f>(Sheet4!BM141/Sheet4!$BL141)*1000</f>
        <v>#REF!</v>
      </c>
      <c r="BN144" s="54" t="e">
        <f>(Sheet4!BN141/Sheet4!$BL141)*1000</f>
        <v>#REF!</v>
      </c>
      <c r="BO144" s="54" t="e">
        <f>(Sheet4!BO141/Sheet4!$BL141)*1000</f>
        <v>#REF!</v>
      </c>
      <c r="BP144" s="54" t="e">
        <f>(Sheet4!BP141/Sheet4!$BL141)*1000</f>
        <v>#REF!</v>
      </c>
      <c r="BR144" s="54" t="e">
        <f>(Sheet4!BR141/Sheet4!$BQ141)*1000</f>
        <v>#REF!</v>
      </c>
      <c r="BS144" s="54" t="e">
        <f>(Sheet4!BS141/Sheet4!$BQ141)*1000</f>
        <v>#REF!</v>
      </c>
      <c r="BT144" s="54" t="e">
        <f>(Sheet4!BT141/Sheet4!$BQ141)*1000</f>
        <v>#REF!</v>
      </c>
      <c r="BU144" s="54" t="e">
        <f>(Sheet4!BU141/Sheet4!$BQ141)*1000</f>
        <v>#REF!</v>
      </c>
    </row>
    <row r="145" spans="1:73" x14ac:dyDescent="0.3">
      <c r="A145" t="s">
        <v>428</v>
      </c>
      <c r="B145" t="str">
        <f>VLOOKUP(A145,classifications!A$3:C$336,3,FALSE)</f>
        <v>Predominantly Urban</v>
      </c>
      <c r="D145" s="12"/>
      <c r="E145" s="54">
        <f>(Sheet4!E145/Sheet4!$D145)*1000</f>
        <v>28.021452898538826</v>
      </c>
      <c r="F145" s="54">
        <f>(Sheet4!F145/Sheet4!$D145)*1000</f>
        <v>18.418226424637336</v>
      </c>
      <c r="G145" s="54">
        <f>(Sheet4!G145/Sheet4!$D145)*1000</f>
        <v>95.109382851475132</v>
      </c>
      <c r="H145" s="54">
        <f>(Sheet4!H145/Sheet4!$D145)*1000</f>
        <v>94.823650736827574</v>
      </c>
      <c r="I145" s="12"/>
      <c r="J145" s="54">
        <f>(Sheet4!J145/Sheet4!$I145)*1000</f>
        <v>23.965141612200433</v>
      </c>
      <c r="K145" s="54">
        <f>(Sheet4!K145/Sheet4!$I145)*1000</f>
        <v>17.988402086848588</v>
      </c>
      <c r="L145" s="54">
        <f>(Sheet4!L145/Sheet4!$I145)*1000</f>
        <v>97.198787197041696</v>
      </c>
      <c r="M145" s="54">
        <f>(Sheet4!M145/Sheet4!$I145)*1000</f>
        <v>99.513197959698218</v>
      </c>
      <c r="N145" s="12"/>
      <c r="O145" s="54">
        <f>(Sheet4!O145/Sheet4!$N145)*1000</f>
        <v>23.895107131435882</v>
      </c>
      <c r="P145" s="54">
        <f>(Sheet4!P145/Sheet4!$N145)*1000</f>
        <v>15.733930284617843</v>
      </c>
      <c r="Q145" s="54">
        <f>(Sheet4!Q145/Sheet4!$N145)*1000</f>
        <v>92.929325231851621</v>
      </c>
      <c r="R145" s="54">
        <f>(Sheet4!R145/Sheet4!$N145)*1000</f>
        <v>101.66933162775824</v>
      </c>
      <c r="S145" s="12"/>
      <c r="T145" s="54">
        <f>(Sheet4!T145/Sheet4!$S145)*1000</f>
        <v>22.423153326995898</v>
      </c>
      <c r="U145" s="54">
        <f>(Sheet4!U145/Sheet4!$S145)*1000</f>
        <v>14.15501031149234</v>
      </c>
      <c r="V145" s="54">
        <f>(Sheet4!V145/Sheet4!$S145)*1000</f>
        <v>97.243847055145167</v>
      </c>
      <c r="W145" s="54">
        <f>(Sheet4!W145/Sheet4!$S145)*1000</f>
        <v>103.26967473794913</v>
      </c>
      <c r="X145" s="12"/>
      <c r="Y145" s="54">
        <f>(Sheet4!Y145/Sheet4!$X145)*1000</f>
        <v>21.908984336027135</v>
      </c>
      <c r="Z145" s="54">
        <f>(Sheet4!Z145/Sheet4!$X145)*1000</f>
        <v>14.173650603611692</v>
      </c>
      <c r="AA145" s="54">
        <f>(Sheet4!AA145/Sheet4!$X145)*1000</f>
        <v>99.265439489174895</v>
      </c>
      <c r="AB145" s="54">
        <f>(Sheet4!AB145/Sheet4!$X145)*1000</f>
        <v>104.16666666666667</v>
      </c>
      <c r="AC145" s="12"/>
      <c r="AD145" s="54">
        <f>(Sheet4!AD145/Sheet4!$AC145)*1000</f>
        <v>20.853517734930957</v>
      </c>
      <c r="AE145" s="54">
        <f>(Sheet4!AE145/Sheet4!$AC145)*1000</f>
        <v>15.374710195844155</v>
      </c>
      <c r="AF145" s="54">
        <f>(Sheet4!AF145/Sheet4!$AC145)*1000</f>
        <v>99.147844228525088</v>
      </c>
      <c r="AG145" s="54">
        <f>(Sheet4!AG145/Sheet4!$AC145)*1000</f>
        <v>106.62626175080402</v>
      </c>
      <c r="AH145" s="12"/>
      <c r="AI145" s="54">
        <f>(Sheet4!AI145/Sheet4!$AH145)*1000</f>
        <v>19.620550041969093</v>
      </c>
      <c r="AJ145" s="54">
        <f>(Sheet4!AJ145/Sheet4!$AH145)*1000</f>
        <v>18.608354317878831</v>
      </c>
      <c r="AK145" s="54">
        <f>(Sheet4!AK145/Sheet4!$AH145)*1000</f>
        <v>107.85439194193452</v>
      </c>
      <c r="AL145" s="54">
        <f>(Sheet4!AL145/Sheet4!$AH145)*1000</f>
        <v>114.60030612748729</v>
      </c>
      <c r="AM145" s="12"/>
      <c r="AN145" s="54">
        <f>(Sheet4!AN145/Sheet4!$AM145)*1000</f>
        <v>20.072595169935905</v>
      </c>
      <c r="AO145" s="54">
        <f>(Sheet4!AO145/Sheet4!$AM145)*1000</f>
        <v>15.574517438488941</v>
      </c>
      <c r="AP145" s="54">
        <f>(Sheet4!AP145/Sheet4!$AM145)*1000</f>
        <v>111.28293399853337</v>
      </c>
      <c r="AQ145" s="54">
        <f>(Sheet4!AQ145/Sheet4!$AM145)*1000</f>
        <v>118.21107828066656</v>
      </c>
      <c r="AR145" s="12"/>
      <c r="AS145" s="54">
        <f>(Sheet4!AS145/Sheet4!$AR145)*1000</f>
        <v>18.356981173742614</v>
      </c>
      <c r="AT145" s="54">
        <f>(Sheet4!AT145/Sheet4!$AR145)*1000</f>
        <v>19.991779998405075</v>
      </c>
      <c r="AU145" s="54">
        <f>(Sheet4!AU145/Sheet4!$AR145)*1000</f>
        <v>118.42936626241435</v>
      </c>
      <c r="AV145" s="54">
        <f>(Sheet4!AV145/Sheet4!$AR145)*1000</f>
        <v>124.01160615150566</v>
      </c>
      <c r="AW145" s="12"/>
      <c r="AX145" s="54">
        <f>(Sheet4!AX145/Sheet4!$AW145)*1000</f>
        <v>18.520072215852064</v>
      </c>
      <c r="AY145" s="54">
        <f>(Sheet4!AY145/Sheet4!$AW145)*1000</f>
        <v>22.245838421692103</v>
      </c>
      <c r="AZ145" s="54">
        <f>(Sheet4!AZ145/Sheet4!$AW145)*1000</f>
        <v>99.933812493590992</v>
      </c>
      <c r="BA145" s="54">
        <f>(Sheet4!BA145/Sheet4!$AW145)*1000</f>
        <v>115.44592667170065</v>
      </c>
      <c r="BC145" s="54" t="e">
        <f>(Sheet4!BC143/Sheet4!$BB143)*1000</f>
        <v>#DIV/0!</v>
      </c>
      <c r="BD145" s="54" t="e">
        <f>(Sheet4!BD143/Sheet4!$BB143)*1000</f>
        <v>#REF!</v>
      </c>
      <c r="BE145" s="54" t="e">
        <f>(Sheet4!BE143/Sheet4!$BB143)*1000</f>
        <v>#REF!</v>
      </c>
      <c r="BF145" s="54" t="e">
        <f>(Sheet4!BF143/Sheet4!$BB143)*1000</f>
        <v>#REF!</v>
      </c>
      <c r="BH145" s="54" t="e">
        <f>(Sheet4!BH142/Sheet4!$BG142)*1000</f>
        <v>#REF!</v>
      </c>
      <c r="BI145" s="54" t="e">
        <f>(Sheet4!BI142/Sheet4!$BG142)*1000</f>
        <v>#REF!</v>
      </c>
      <c r="BJ145" s="54" t="e">
        <f>(Sheet4!BJ142/Sheet4!$BG142)*1000</f>
        <v>#REF!</v>
      </c>
      <c r="BK145" s="54" t="e">
        <f>(Sheet4!BK142/Sheet4!$BG142)*1000</f>
        <v>#REF!</v>
      </c>
      <c r="BM145" s="54" t="e">
        <f>(Sheet4!BM142/Sheet4!$BL142)*1000</f>
        <v>#REF!</v>
      </c>
      <c r="BN145" s="54" t="e">
        <f>(Sheet4!BN142/Sheet4!$BL142)*1000</f>
        <v>#REF!</v>
      </c>
      <c r="BO145" s="54" t="e">
        <f>(Sheet4!BO142/Sheet4!$BL142)*1000</f>
        <v>#REF!</v>
      </c>
      <c r="BP145" s="54" t="e">
        <f>(Sheet4!BP142/Sheet4!$BL142)*1000</f>
        <v>#REF!</v>
      </c>
      <c r="BR145" s="54" t="e">
        <f>(Sheet4!BR142/Sheet4!$BQ142)*1000</f>
        <v>#REF!</v>
      </c>
      <c r="BS145" s="54" t="e">
        <f>(Sheet4!BS142/Sheet4!$BQ142)*1000</f>
        <v>#REF!</v>
      </c>
      <c r="BT145" s="54" t="e">
        <f>(Sheet4!BT142/Sheet4!$BQ142)*1000</f>
        <v>#REF!</v>
      </c>
      <c r="BU145" s="54" t="e">
        <f>(Sheet4!BU142/Sheet4!$BQ142)*1000</f>
        <v>#REF!</v>
      </c>
    </row>
    <row r="146" spans="1:73" x14ac:dyDescent="0.3">
      <c r="A146" t="s">
        <v>430</v>
      </c>
      <c r="B146" t="str">
        <f>VLOOKUP(A146,classifications!A$3:C$336,3,FALSE)</f>
        <v>Urban with Significant Rural</v>
      </c>
      <c r="D146" s="12"/>
      <c r="E146" s="54">
        <f>(Sheet4!E146/Sheet4!$D146)*1000</f>
        <v>15.469116185252098</v>
      </c>
      <c r="F146" s="54">
        <f>(Sheet4!F146/Sheet4!$D146)*1000</f>
        <v>4.716193958918323</v>
      </c>
      <c r="G146" s="54">
        <f>(Sheet4!G146/Sheet4!$D146)*1000</f>
        <v>58.662197165930216</v>
      </c>
      <c r="H146" s="54">
        <f>(Sheet4!H146/Sheet4!$D146)*1000</f>
        <v>57.319895808391927</v>
      </c>
      <c r="I146" s="12"/>
      <c r="J146" s="54">
        <f>(Sheet4!J146/Sheet4!$I146)*1000</f>
        <v>14.140413589152795</v>
      </c>
      <c r="K146" s="54">
        <f>(Sheet4!K146/Sheet4!$I146)*1000</f>
        <v>6.2303954291292518</v>
      </c>
      <c r="L146" s="54">
        <f>(Sheet4!L146/Sheet4!$I146)*1000</f>
        <v>58.549925708994593</v>
      </c>
      <c r="M146" s="54">
        <f>(Sheet4!M146/Sheet4!$I146)*1000</f>
        <v>57.580912595017118</v>
      </c>
      <c r="N146" s="12"/>
      <c r="O146" s="54">
        <f>(Sheet4!O146/Sheet4!$N146)*1000</f>
        <v>14.395537597883219</v>
      </c>
      <c r="P146" s="54">
        <f>(Sheet4!P146/Sheet4!$N146)*1000</f>
        <v>7.0154110201308679</v>
      </c>
      <c r="Q146" s="54">
        <f>(Sheet4!Q146/Sheet4!$N146)*1000</f>
        <v>54.621518217899663</v>
      </c>
      <c r="R146" s="54">
        <f>(Sheet4!R146/Sheet4!$N146)*1000</f>
        <v>58.919440769478314</v>
      </c>
      <c r="S146" s="12"/>
      <c r="T146" s="54">
        <f>(Sheet4!T146/Sheet4!$S146)*1000</f>
        <v>14.068430214308135</v>
      </c>
      <c r="U146" s="54">
        <f>(Sheet4!U146/Sheet4!$S146)*1000</f>
        <v>7.8046970864366632</v>
      </c>
      <c r="V146" s="54">
        <f>(Sheet4!V146/Sheet4!$S146)*1000</f>
        <v>57.00139828211055</v>
      </c>
      <c r="W146" s="54">
        <f>(Sheet4!W146/Sheet4!$S146)*1000</f>
        <v>60.497103558485293</v>
      </c>
      <c r="X146" s="12"/>
      <c r="Y146" s="54">
        <f>(Sheet4!Y146/Sheet4!$X146)*1000</f>
        <v>15.157649498888391</v>
      </c>
      <c r="Z146" s="54">
        <f>(Sheet4!Z146/Sheet4!$X146)*1000</f>
        <v>6.0943126851200757</v>
      </c>
      <c r="AA146" s="54">
        <f>(Sheet4!AA146/Sheet4!$X146)*1000</f>
        <v>52.419612606277568</v>
      </c>
      <c r="AB146" s="54">
        <f>(Sheet4!AB146/Sheet4!$X146)*1000</f>
        <v>58.116161293301232</v>
      </c>
      <c r="AC146" s="12"/>
      <c r="AD146" s="54">
        <f>(Sheet4!AD146/Sheet4!$AC146)*1000</f>
        <v>14.916421470050734</v>
      </c>
      <c r="AE146" s="54">
        <f>(Sheet4!AE146/Sheet4!$AC146)*1000</f>
        <v>7.6910593199410116</v>
      </c>
      <c r="AF146" s="54">
        <f>(Sheet4!AF146/Sheet4!$AC146)*1000</f>
        <v>54.140824001749891</v>
      </c>
      <c r="AG146" s="54">
        <f>(Sheet4!AG146/Sheet4!$AC146)*1000</f>
        <v>55.001658164165306</v>
      </c>
      <c r="AH146" s="12"/>
      <c r="AI146" s="54">
        <f>(Sheet4!AI146/Sheet4!$AH146)*1000</f>
        <v>12.941531508137585</v>
      </c>
      <c r="AJ146" s="54">
        <f>(Sheet4!AJ146/Sheet4!$AH146)*1000</f>
        <v>8.5762209885814134</v>
      </c>
      <c r="AK146" s="54">
        <f>(Sheet4!AK146/Sheet4!$AH146)*1000</f>
        <v>62.574129569715126</v>
      </c>
      <c r="AL146" s="54">
        <f>(Sheet4!AL146/Sheet4!$AH146)*1000</f>
        <v>60.363401573476878</v>
      </c>
      <c r="AM146" s="12"/>
      <c r="AN146" s="54">
        <f>(Sheet4!AN146/Sheet4!$AM146)*1000</f>
        <v>16.804625431554427</v>
      </c>
      <c r="AO146" s="54">
        <f>(Sheet4!AO146/Sheet4!$AM146)*1000</f>
        <v>6.1145543030655967</v>
      </c>
      <c r="AP146" s="54">
        <f>(Sheet4!AP146/Sheet4!$AM146)*1000</f>
        <v>63.953246537165676</v>
      </c>
      <c r="AQ146" s="54">
        <f>(Sheet4!AQ146/Sheet4!$AM146)*1000</f>
        <v>61.457510086934818</v>
      </c>
      <c r="AR146" s="12"/>
      <c r="AS146" s="54">
        <f>(Sheet4!AS146/Sheet4!$AR146)*1000</f>
        <v>16.769607910269933</v>
      </c>
      <c r="AT146" s="54">
        <f>(Sheet4!AT146/Sheet4!$AR146)*1000</f>
        <v>4.2728604883660415</v>
      </c>
      <c r="AU146" s="54">
        <f>(Sheet4!AU146/Sheet4!$AR146)*1000</f>
        <v>65.106342184910773</v>
      </c>
      <c r="AV146" s="54">
        <f>(Sheet4!AV146/Sheet4!$AR146)*1000</f>
        <v>64.674947616373828</v>
      </c>
      <c r="AW146" s="12"/>
      <c r="AX146" s="54">
        <f>(Sheet4!AX146/Sheet4!$AW146)*1000</f>
        <v>19.477582214300664</v>
      </c>
      <c r="AY146" s="54">
        <f>(Sheet4!AY146/Sheet4!$AW146)*1000</f>
        <v>6.3597512810645496</v>
      </c>
      <c r="AZ146" s="54">
        <f>(Sheet4!AZ146/Sheet4!$AW146)*1000</f>
        <v>60.518907094970935</v>
      </c>
      <c r="BA146" s="54">
        <f>(Sheet4!BA146/Sheet4!$AW146)*1000</f>
        <v>57.818375765431846</v>
      </c>
      <c r="BC146" s="54" t="e">
        <f>(Sheet4!BC144/Sheet4!$BB144)*1000</f>
        <v>#DIV/0!</v>
      </c>
      <c r="BD146" s="54" t="e">
        <f>(Sheet4!BD144/Sheet4!$BB144)*1000</f>
        <v>#REF!</v>
      </c>
      <c r="BE146" s="54" t="e">
        <f>(Sheet4!BE144/Sheet4!$BB144)*1000</f>
        <v>#REF!</v>
      </c>
      <c r="BF146" s="54" t="e">
        <f>(Sheet4!BF144/Sheet4!$BB144)*1000</f>
        <v>#REF!</v>
      </c>
      <c r="BH146" s="54" t="e">
        <f>(Sheet4!BH143/Sheet4!$BG143)*1000</f>
        <v>#REF!</v>
      </c>
      <c r="BI146" s="54" t="e">
        <f>(Sheet4!BI143/Sheet4!$BG143)*1000</f>
        <v>#REF!</v>
      </c>
      <c r="BJ146" s="54" t="e">
        <f>(Sheet4!BJ143/Sheet4!$BG143)*1000</f>
        <v>#REF!</v>
      </c>
      <c r="BK146" s="54" t="e">
        <f>(Sheet4!BK143/Sheet4!$BG143)*1000</f>
        <v>#REF!</v>
      </c>
      <c r="BM146" s="54" t="e">
        <f>(Sheet4!BM143/Sheet4!$BL143)*1000</f>
        <v>#REF!</v>
      </c>
      <c r="BN146" s="54" t="e">
        <f>(Sheet4!BN143/Sheet4!$BL143)*1000</f>
        <v>#REF!</v>
      </c>
      <c r="BO146" s="54" t="e">
        <f>(Sheet4!BO143/Sheet4!$BL143)*1000</f>
        <v>#REF!</v>
      </c>
      <c r="BP146" s="54" t="e">
        <f>(Sheet4!BP143/Sheet4!$BL143)*1000</f>
        <v>#REF!</v>
      </c>
      <c r="BR146" s="54" t="e">
        <f>(Sheet4!BR143/Sheet4!$BQ143)*1000</f>
        <v>#REF!</v>
      </c>
      <c r="BS146" s="54" t="e">
        <f>(Sheet4!BS143/Sheet4!$BQ143)*1000</f>
        <v>#REF!</v>
      </c>
      <c r="BT146" s="54" t="e">
        <f>(Sheet4!BT143/Sheet4!$BQ143)*1000</f>
        <v>#REF!</v>
      </c>
      <c r="BU146" s="54" t="e">
        <f>(Sheet4!BU143/Sheet4!$BQ143)*1000</f>
        <v>#REF!</v>
      </c>
    </row>
    <row r="147" spans="1:73" x14ac:dyDescent="0.3">
      <c r="A147" t="s">
        <v>432</v>
      </c>
      <c r="B147" t="str">
        <f>VLOOKUP(A147,classifications!A$3:C$336,3,FALSE)</f>
        <v>Predominantly Urban</v>
      </c>
      <c r="D147" s="12"/>
      <c r="E147" s="54">
        <f>(Sheet4!E147/Sheet4!$D147)*1000</f>
        <v>11.197802534491922</v>
      </c>
      <c r="F147" s="54">
        <f>(Sheet4!F147/Sheet4!$D147)*1000</f>
        <v>5.0860349841411088</v>
      </c>
      <c r="G147" s="54">
        <f>(Sheet4!G147/Sheet4!$D147)*1000</f>
        <v>47.268953739461267</v>
      </c>
      <c r="H147" s="54">
        <f>(Sheet4!H147/Sheet4!$D147)*1000</f>
        <v>48.750271419493977</v>
      </c>
      <c r="I147" s="12"/>
      <c r="J147" s="54">
        <f>(Sheet4!J147/Sheet4!$I147)*1000</f>
        <v>8.708152160999834</v>
      </c>
      <c r="K147" s="54">
        <f>(Sheet4!K147/Sheet4!$I147)*1000</f>
        <v>6.7360467602822727</v>
      </c>
      <c r="L147" s="54">
        <f>(Sheet4!L147/Sheet4!$I147)*1000</f>
        <v>51.54402388702767</v>
      </c>
      <c r="M147" s="54">
        <f>(Sheet4!M147/Sheet4!$I147)*1000</f>
        <v>49.699960135486549</v>
      </c>
      <c r="N147" s="12"/>
      <c r="O147" s="54">
        <f>(Sheet4!O147/Sheet4!$N147)*1000</f>
        <v>8.4256151316740571</v>
      </c>
      <c r="P147" s="54">
        <f>(Sheet4!P147/Sheet4!$N147)*1000</f>
        <v>6.8550941392624987</v>
      </c>
      <c r="Q147" s="54">
        <f>(Sheet4!Q147/Sheet4!$N147)*1000</f>
        <v>47.088030658672565</v>
      </c>
      <c r="R147" s="54">
        <f>(Sheet4!R147/Sheet4!$N147)*1000</f>
        <v>49.100137469870972</v>
      </c>
      <c r="S147" s="12"/>
      <c r="T147" s="54">
        <f>(Sheet4!T147/Sheet4!$S147)*1000</f>
        <v>10.24783455051409</v>
      </c>
      <c r="U147" s="54">
        <f>(Sheet4!U147/Sheet4!$S147)*1000</f>
        <v>8.8185725670538115</v>
      </c>
      <c r="V147" s="54">
        <f>(Sheet4!V147/Sheet4!$S147)*1000</f>
        <v>49.472845328769452</v>
      </c>
      <c r="W147" s="54">
        <f>(Sheet4!W147/Sheet4!$S147)*1000</f>
        <v>49.870007708085652</v>
      </c>
      <c r="X147" s="12"/>
      <c r="Y147" s="54">
        <f>(Sheet4!Y147/Sheet4!$X147)*1000</f>
        <v>11.417293811666383</v>
      </c>
      <c r="Z147" s="54">
        <f>(Sheet4!Z147/Sheet4!$X147)*1000</f>
        <v>6.7225977835344208</v>
      </c>
      <c r="AA147" s="54">
        <f>(Sheet4!AA147/Sheet4!$X147)*1000</f>
        <v>49.390012842515581</v>
      </c>
      <c r="AB147" s="54">
        <f>(Sheet4!AB147/Sheet4!$X147)*1000</f>
        <v>48.6903350047141</v>
      </c>
      <c r="AC147" s="12"/>
      <c r="AD147" s="54">
        <f>(Sheet4!AD147/Sheet4!$AC147)*1000</f>
        <v>12.277761632186939</v>
      </c>
      <c r="AE147" s="54">
        <f>(Sheet4!AE147/Sheet4!$AC147)*1000</f>
        <v>7.6726408197806393</v>
      </c>
      <c r="AF147" s="54">
        <f>(Sheet4!AF147/Sheet4!$AC147)*1000</f>
        <v>48.840910167497341</v>
      </c>
      <c r="AG147" s="54">
        <f>(Sheet4!AG147/Sheet4!$AC147)*1000</f>
        <v>48.328803321525001</v>
      </c>
      <c r="AH147" s="12"/>
      <c r="AI147" s="54">
        <f>(Sheet4!AI147/Sheet4!$AH147)*1000</f>
        <v>10.339608025013824</v>
      </c>
      <c r="AJ147" s="54">
        <f>(Sheet4!AJ147/Sheet4!$AH147)*1000</f>
        <v>7.9658939460734972</v>
      </c>
      <c r="AK147" s="54">
        <f>(Sheet4!AK147/Sheet4!$AH147)*1000</f>
        <v>54.917780048570037</v>
      </c>
      <c r="AL147" s="54">
        <f>(Sheet4!AL147/Sheet4!$AH147)*1000</f>
        <v>56.818789928215217</v>
      </c>
      <c r="AM147" s="12"/>
      <c r="AN147" s="54">
        <f>(Sheet4!AN147/Sheet4!$AM147)*1000</f>
        <v>12.341705588233058</v>
      </c>
      <c r="AO147" s="54">
        <f>(Sheet4!AO147/Sheet4!$AM147)*1000</f>
        <v>7.1059840799600602</v>
      </c>
      <c r="AP147" s="54">
        <f>(Sheet4!AP147/Sheet4!$AM147)*1000</f>
        <v>55.195553944910884</v>
      </c>
      <c r="AQ147" s="54">
        <f>(Sheet4!AQ147/Sheet4!$AM147)*1000</f>
        <v>58.386150933737461</v>
      </c>
      <c r="AR147" s="12"/>
      <c r="AS147" s="54">
        <f>(Sheet4!AS147/Sheet4!$AR147)*1000</f>
        <v>12.03446054222526</v>
      </c>
      <c r="AT147" s="54">
        <f>(Sheet4!AT147/Sheet4!$AR147)*1000</f>
        <v>9.1081134580445546</v>
      </c>
      <c r="AU147" s="54">
        <f>(Sheet4!AU147/Sheet4!$AR147)*1000</f>
        <v>58.680760875458148</v>
      </c>
      <c r="AV147" s="54">
        <f>(Sheet4!AV147/Sheet4!$AR147)*1000</f>
        <v>60.260559624479441</v>
      </c>
      <c r="AW147" s="12"/>
      <c r="AX147" s="54">
        <f>(Sheet4!AX147/Sheet4!$AW147)*1000</f>
        <v>12.80067502434945</v>
      </c>
      <c r="AY147" s="54">
        <f>(Sheet4!AY147/Sheet4!$AW147)*1000</f>
        <v>6.8641663724702235</v>
      </c>
      <c r="AZ147" s="54">
        <f>(Sheet4!AZ147/Sheet4!$AW147)*1000</f>
        <v>53.325922086766667</v>
      </c>
      <c r="BA147" s="54">
        <f>(Sheet4!BA147/Sheet4!$AW147)*1000</f>
        <v>54.31241909597815</v>
      </c>
      <c r="BC147" s="54" t="e">
        <f>(Sheet4!BC145/Sheet4!$BB145)*1000</f>
        <v>#DIV/0!</v>
      </c>
      <c r="BD147" s="54" t="e">
        <f>(Sheet4!BD145/Sheet4!$BB145)*1000</f>
        <v>#REF!</v>
      </c>
      <c r="BE147" s="54" t="e">
        <f>(Sheet4!BE145/Sheet4!$BB145)*1000</f>
        <v>#REF!</v>
      </c>
      <c r="BF147" s="54" t="e">
        <f>(Sheet4!BF145/Sheet4!$BB145)*1000</f>
        <v>#REF!</v>
      </c>
      <c r="BH147" s="54" t="e">
        <f>(Sheet4!BH144/Sheet4!$BG144)*1000</f>
        <v>#REF!</v>
      </c>
      <c r="BI147" s="54" t="e">
        <f>(Sheet4!BI144/Sheet4!$BG144)*1000</f>
        <v>#REF!</v>
      </c>
      <c r="BJ147" s="54" t="e">
        <f>(Sheet4!BJ144/Sheet4!$BG144)*1000</f>
        <v>#REF!</v>
      </c>
      <c r="BK147" s="54" t="e">
        <f>(Sheet4!BK144/Sheet4!$BG144)*1000</f>
        <v>#REF!</v>
      </c>
      <c r="BM147" s="54" t="e">
        <f>(Sheet4!BM144/Sheet4!$BL144)*1000</f>
        <v>#REF!</v>
      </c>
      <c r="BN147" s="54" t="e">
        <f>(Sheet4!BN144/Sheet4!$BL144)*1000</f>
        <v>#REF!</v>
      </c>
      <c r="BO147" s="54" t="e">
        <f>(Sheet4!BO144/Sheet4!$BL144)*1000</f>
        <v>#REF!</v>
      </c>
      <c r="BP147" s="54" t="e">
        <f>(Sheet4!BP144/Sheet4!$BL144)*1000</f>
        <v>#REF!</v>
      </c>
      <c r="BR147" s="54" t="e">
        <f>(Sheet4!BR144/Sheet4!$BQ144)*1000</f>
        <v>#REF!</v>
      </c>
      <c r="BS147" s="54" t="e">
        <f>(Sheet4!BS144/Sheet4!$BQ144)*1000</f>
        <v>#REF!</v>
      </c>
      <c r="BT147" s="54" t="e">
        <f>(Sheet4!BT144/Sheet4!$BQ144)*1000</f>
        <v>#REF!</v>
      </c>
      <c r="BU147" s="54" t="e">
        <f>(Sheet4!BU144/Sheet4!$BQ144)*1000</f>
        <v>#REF!</v>
      </c>
    </row>
    <row r="148" spans="1:73" x14ac:dyDescent="0.3">
      <c r="A148" t="s">
        <v>434</v>
      </c>
      <c r="B148" t="str">
        <f>VLOOKUP(A148,classifications!A$3:C$336,3,FALSE)</f>
        <v>Predominantly Urban</v>
      </c>
      <c r="D148" s="12"/>
      <c r="E148" s="54">
        <f>(Sheet4!E148/Sheet4!$D148)*1000</f>
        <v>20.356342168572358</v>
      </c>
      <c r="F148" s="54">
        <f>(Sheet4!F148/Sheet4!$D148)*1000</f>
        <v>10.420869649634284</v>
      </c>
      <c r="G148" s="54">
        <f>(Sheet4!G148/Sheet4!$D148)*1000</f>
        <v>45.833624065989738</v>
      </c>
      <c r="H148" s="54">
        <f>(Sheet4!H148/Sheet4!$D148)*1000</f>
        <v>54.200657106365682</v>
      </c>
      <c r="I148" s="12"/>
      <c r="J148" s="54">
        <f>(Sheet4!J148/Sheet4!$I148)*1000</f>
        <v>16.050977664146089</v>
      </c>
      <c r="K148" s="54">
        <f>(Sheet4!K148/Sheet4!$I148)*1000</f>
        <v>11.082100901324131</v>
      </c>
      <c r="L148" s="54">
        <f>(Sheet4!L148/Sheet4!$I148)*1000</f>
        <v>50.613279850150725</v>
      </c>
      <c r="M148" s="54">
        <f>(Sheet4!M148/Sheet4!$I148)*1000</f>
        <v>57.572718758563781</v>
      </c>
      <c r="N148" s="12"/>
      <c r="O148" s="54">
        <f>(Sheet4!O148/Sheet4!$N148)*1000</f>
        <v>18.862568022687679</v>
      </c>
      <c r="P148" s="54">
        <f>(Sheet4!P148/Sheet4!$N148)*1000</f>
        <v>10.743176812668281</v>
      </c>
      <c r="Q148" s="54">
        <f>(Sheet4!Q148/Sheet4!$N148)*1000</f>
        <v>47.341698766701235</v>
      </c>
      <c r="R148" s="54">
        <f>(Sheet4!R148/Sheet4!$N148)*1000</f>
        <v>55.924286751675723</v>
      </c>
      <c r="S148" s="12"/>
      <c r="T148" s="54">
        <f>(Sheet4!T148/Sheet4!$S148)*1000</f>
        <v>20.5175322238996</v>
      </c>
      <c r="U148" s="54">
        <f>(Sheet4!U148/Sheet4!$S148)*1000</f>
        <v>8.6412932692449722</v>
      </c>
      <c r="V148" s="54">
        <f>(Sheet4!V148/Sheet4!$S148)*1000</f>
        <v>49.061865751231196</v>
      </c>
      <c r="W148" s="54">
        <f>(Sheet4!W148/Sheet4!$S148)*1000</f>
        <v>57.62930181304673</v>
      </c>
      <c r="X148" s="12"/>
      <c r="Y148" s="54">
        <f>(Sheet4!Y148/Sheet4!$X148)*1000</f>
        <v>23.686474671255336</v>
      </c>
      <c r="Z148" s="54">
        <f>(Sheet4!Z148/Sheet4!$X148)*1000</f>
        <v>8.4351637619318911</v>
      </c>
      <c r="AA148" s="54">
        <f>(Sheet4!AA148/Sheet4!$X148)*1000</f>
        <v>48.925112488227981</v>
      </c>
      <c r="AB148" s="54">
        <f>(Sheet4!AB148/Sheet4!$X148)*1000</f>
        <v>55.511632503575207</v>
      </c>
      <c r="AC148" s="12"/>
      <c r="AD148" s="54">
        <f>(Sheet4!AD148/Sheet4!$AC148)*1000</f>
        <v>22.625767854128462</v>
      </c>
      <c r="AE148" s="54">
        <f>(Sheet4!AE148/Sheet4!$AC148)*1000</f>
        <v>8.1742310014219797</v>
      </c>
      <c r="AF148" s="54">
        <f>(Sheet4!AF148/Sheet4!$AC148)*1000</f>
        <v>48.9938857782114</v>
      </c>
      <c r="AG148" s="54">
        <f>(Sheet4!AG148/Sheet4!$AC148)*1000</f>
        <v>55.388497709670311</v>
      </c>
      <c r="AH148" s="12"/>
      <c r="AI148" s="54">
        <f>(Sheet4!AI148/Sheet4!$AH148)*1000</f>
        <v>19.440515924647848</v>
      </c>
      <c r="AJ148" s="54">
        <f>(Sheet4!AJ148/Sheet4!$AH148)*1000</f>
        <v>7.3541890592295074</v>
      </c>
      <c r="AK148" s="54">
        <f>(Sheet4!AK148/Sheet4!$AH148)*1000</f>
        <v>59.520846297448664</v>
      </c>
      <c r="AL148" s="54">
        <f>(Sheet4!AL148/Sheet4!$AH148)*1000</f>
        <v>66.945748713016911</v>
      </c>
      <c r="AM148" s="12"/>
      <c r="AN148" s="54">
        <f>(Sheet4!AN148/Sheet4!$AM148)*1000</f>
        <v>21.868261180458198</v>
      </c>
      <c r="AO148" s="54">
        <f>(Sheet4!AO148/Sheet4!$AM148)*1000</f>
        <v>13.360809418441633</v>
      </c>
      <c r="AP148" s="54">
        <f>(Sheet4!AP148/Sheet4!$AM148)*1000</f>
        <v>60.644449324077044</v>
      </c>
      <c r="AQ148" s="54">
        <f>(Sheet4!AQ148/Sheet4!$AM148)*1000</f>
        <v>70.736843290599012</v>
      </c>
      <c r="AR148" s="12"/>
      <c r="AS148" s="54">
        <f>(Sheet4!AS148/Sheet4!$AR148)*1000</f>
        <v>20.571728623695741</v>
      </c>
      <c r="AT148" s="54">
        <f>(Sheet4!AT148/Sheet4!$AR148)*1000</f>
        <v>11.693165906319166</v>
      </c>
      <c r="AU148" s="54">
        <f>(Sheet4!AU148/Sheet4!$AR148)*1000</f>
        <v>59.880188807082526</v>
      </c>
      <c r="AV148" s="54">
        <f>(Sheet4!AV148/Sheet4!$AR148)*1000</f>
        <v>77.628845024617192</v>
      </c>
      <c r="AW148" s="12"/>
      <c r="AX148" s="54">
        <f>(Sheet4!AX148/Sheet4!$AW148)*1000</f>
        <v>21.30856749031172</v>
      </c>
      <c r="AY148" s="54">
        <f>(Sheet4!AY148/Sheet4!$AW148)*1000</f>
        <v>9.352156277892643</v>
      </c>
      <c r="AZ148" s="54">
        <f>(Sheet4!AZ148/Sheet4!$AW148)*1000</f>
        <v>53.471963303166909</v>
      </c>
      <c r="BA148" s="54">
        <f>(Sheet4!BA148/Sheet4!$AW148)*1000</f>
        <v>70.718796958501386</v>
      </c>
      <c r="BC148" s="54" t="e">
        <f>(Sheet4!BC146/Sheet4!$BB146)*1000</f>
        <v>#DIV/0!</v>
      </c>
      <c r="BD148" s="54" t="e">
        <f>(Sheet4!BD146/Sheet4!$BB146)*1000</f>
        <v>#REF!</v>
      </c>
      <c r="BE148" s="54" t="e">
        <f>(Sheet4!BE146/Sheet4!$BB146)*1000</f>
        <v>#REF!</v>
      </c>
      <c r="BF148" s="54" t="e">
        <f>(Sheet4!BF146/Sheet4!$BB146)*1000</f>
        <v>#REF!</v>
      </c>
      <c r="BH148" s="54" t="e">
        <f>(Sheet4!BH145/Sheet4!$BG145)*1000</f>
        <v>#REF!</v>
      </c>
      <c r="BI148" s="54" t="e">
        <f>(Sheet4!BI145/Sheet4!$BG145)*1000</f>
        <v>#REF!</v>
      </c>
      <c r="BJ148" s="54" t="e">
        <f>(Sheet4!BJ145/Sheet4!$BG145)*1000</f>
        <v>#REF!</v>
      </c>
      <c r="BK148" s="54" t="e">
        <f>(Sheet4!BK145/Sheet4!$BG145)*1000</f>
        <v>#REF!</v>
      </c>
      <c r="BM148" s="54" t="e">
        <f>(Sheet4!BM145/Sheet4!$BL145)*1000</f>
        <v>#REF!</v>
      </c>
      <c r="BN148" s="54" t="e">
        <f>(Sheet4!BN145/Sheet4!$BL145)*1000</f>
        <v>#REF!</v>
      </c>
      <c r="BO148" s="54" t="e">
        <f>(Sheet4!BO145/Sheet4!$BL145)*1000</f>
        <v>#REF!</v>
      </c>
      <c r="BP148" s="54" t="e">
        <f>(Sheet4!BP145/Sheet4!$BL145)*1000</f>
        <v>#REF!</v>
      </c>
      <c r="BR148" s="54" t="e">
        <f>(Sheet4!BR145/Sheet4!$BQ145)*1000</f>
        <v>#REF!</v>
      </c>
      <c r="BS148" s="54" t="e">
        <f>(Sheet4!BS145/Sheet4!$BQ145)*1000</f>
        <v>#REF!</v>
      </c>
      <c r="BT148" s="54" t="e">
        <f>(Sheet4!BT145/Sheet4!$BQ145)*1000</f>
        <v>#REF!</v>
      </c>
      <c r="BU148" s="54" t="e">
        <f>(Sheet4!BU145/Sheet4!$BQ145)*1000</f>
        <v>#REF!</v>
      </c>
    </row>
    <row r="149" spans="1:73" x14ac:dyDescent="0.3">
      <c r="A149" t="s">
        <v>436</v>
      </c>
      <c r="B149" t="str">
        <f>VLOOKUP(A149,classifications!A$3:C$336,3,FALSE)</f>
        <v>Urban with Significant Rural</v>
      </c>
      <c r="D149" s="12"/>
      <c r="E149" s="54">
        <f>(Sheet4!E149/Sheet4!$D149)*1000</f>
        <v>4.3039842597147073</v>
      </c>
      <c r="F149" s="54">
        <f>(Sheet4!F149/Sheet4!$D149)*1000</f>
        <v>2.3569437612723396</v>
      </c>
      <c r="G149" s="54">
        <f>(Sheet4!G149/Sheet4!$D149)*1000</f>
        <v>51.504344974585997</v>
      </c>
      <c r="H149" s="54">
        <f>(Sheet4!H149/Sheet4!$D149)*1000</f>
        <v>44.515494343334971</v>
      </c>
      <c r="I149" s="12"/>
      <c r="J149" s="54">
        <f>(Sheet4!J149/Sheet4!$I149)*1000</f>
        <v>3.3638988803890775</v>
      </c>
      <c r="K149" s="54">
        <f>(Sheet4!K149/Sheet4!$I149)*1000</f>
        <v>3.9515679619028323</v>
      </c>
      <c r="L149" s="54">
        <f>(Sheet4!L149/Sheet4!$I149)*1000</f>
        <v>58.321090227468467</v>
      </c>
      <c r="M149" s="54">
        <f>(Sheet4!M149/Sheet4!$I149)*1000</f>
        <v>47.844369015654287</v>
      </c>
      <c r="N149" s="12"/>
      <c r="O149" s="54">
        <f>(Sheet4!O149/Sheet4!$N149)*1000</f>
        <v>2.6900608274948308</v>
      </c>
      <c r="P149" s="54">
        <f>(Sheet4!P149/Sheet4!$N149)*1000</f>
        <v>2.3387469134563266</v>
      </c>
      <c r="Q149" s="54">
        <f>(Sheet4!Q149/Sheet4!$N149)*1000</f>
        <v>56.019512978539737</v>
      </c>
      <c r="R149" s="54">
        <f>(Sheet4!R149/Sheet4!$N149)*1000</f>
        <v>44.817617890912011</v>
      </c>
      <c r="S149" s="12"/>
      <c r="T149" s="54">
        <f>(Sheet4!T149/Sheet4!$S149)*1000</f>
        <v>3.2361492810769903</v>
      </c>
      <c r="U149" s="54">
        <f>(Sheet4!U149/Sheet4!$S149)*1000</f>
        <v>1.9914764806627634</v>
      </c>
      <c r="V149" s="54">
        <f>(Sheet4!V149/Sheet4!$S149)*1000</f>
        <v>57.434181702314099</v>
      </c>
      <c r="W149" s="54">
        <f>(Sheet4!W149/Sheet4!$S149)*1000</f>
        <v>50.414227107977858</v>
      </c>
      <c r="X149" s="12"/>
      <c r="Y149" s="54">
        <f>(Sheet4!Y149/Sheet4!$X149)*1000</f>
        <v>3.1417867549406333</v>
      </c>
      <c r="Z149" s="54">
        <f>(Sheet4!Z149/Sheet4!$X149)*1000</f>
        <v>2.0713988384308908</v>
      </c>
      <c r="AA149" s="54">
        <f>(Sheet4!AA149/Sheet4!$X149)*1000</f>
        <v>53.796903803841502</v>
      </c>
      <c r="AB149" s="54">
        <f>(Sheet4!AB149/Sheet4!$X149)*1000</f>
        <v>48.365676227477259</v>
      </c>
      <c r="AC149" s="12"/>
      <c r="AD149" s="54">
        <f>(Sheet4!AD149/Sheet4!$AC149)*1000</f>
        <v>3.4733496669323336</v>
      </c>
      <c r="AE149" s="54">
        <f>(Sheet4!AE149/Sheet4!$AC149)*1000</f>
        <v>1.7120760397910086</v>
      </c>
      <c r="AF149" s="54">
        <f>(Sheet4!AF149/Sheet4!$AC149)*1000</f>
        <v>56.783855319735125</v>
      </c>
      <c r="AG149" s="54">
        <f>(Sheet4!AG149/Sheet4!$AC149)*1000</f>
        <v>48.922080861154569</v>
      </c>
      <c r="AH149" s="12"/>
      <c r="AI149" s="54">
        <f>(Sheet4!AI149/Sheet4!$AH149)*1000</f>
        <v>3.217383650996998</v>
      </c>
      <c r="AJ149" s="54">
        <f>(Sheet4!AJ149/Sheet4!$AH149)*1000</f>
        <v>1.9362977595665822</v>
      </c>
      <c r="AK149" s="54">
        <f>(Sheet4!AK149/Sheet4!$AH149)*1000</f>
        <v>56.436234194236093</v>
      </c>
      <c r="AL149" s="54">
        <f>(Sheet4!AL149/Sheet4!$AH149)*1000</f>
        <v>49.60051634606922</v>
      </c>
      <c r="AM149" s="12"/>
      <c r="AN149" s="54">
        <f>(Sheet4!AN149/Sheet4!$AM149)*1000</f>
        <v>3.6206493809857507</v>
      </c>
      <c r="AO149" s="54">
        <f>(Sheet4!AO149/Sheet4!$AM149)*1000</f>
        <v>2.4137662539905009</v>
      </c>
      <c r="AP149" s="54">
        <f>(Sheet4!AP149/Sheet4!$AM149)*1000</f>
        <v>56.898699680759947</v>
      </c>
      <c r="AQ149" s="54">
        <f>(Sheet4!AQ149/Sheet4!$AM149)*1000</f>
        <v>50.844818188896674</v>
      </c>
      <c r="AR149" s="12"/>
      <c r="AS149" s="54">
        <f>(Sheet4!AS149/Sheet4!$AR149)*1000</f>
        <v>2.866328388271294</v>
      </c>
      <c r="AT149" s="54">
        <f>(Sheet4!AT149/Sheet4!$AR149)*1000</f>
        <v>2.3143665026920246</v>
      </c>
      <c r="AU149" s="54">
        <f>(Sheet4!AU149/Sheet4!$AR149)*1000</f>
        <v>58.294921950652672</v>
      </c>
      <c r="AV149" s="54">
        <f>(Sheet4!AV149/Sheet4!$AR149)*1000</f>
        <v>50.015493666963629</v>
      </c>
      <c r="AW149" s="12"/>
      <c r="AX149" s="54">
        <f>(Sheet4!AX149/Sheet4!$AW149)*1000</f>
        <v>2.8012557353296303</v>
      </c>
      <c r="AY149" s="54">
        <f>(Sheet4!AY149/Sheet4!$AW149)*1000</f>
        <v>2.2023665781212265</v>
      </c>
      <c r="AZ149" s="54">
        <f>(Sheet4!AZ149/Sheet4!$AW149)*1000</f>
        <v>55.049504950495049</v>
      </c>
      <c r="BA149" s="54">
        <f>(Sheet4!BA149/Sheet4!$AW149)*1000</f>
        <v>48.133301134991548</v>
      </c>
      <c r="BC149" s="54" t="e">
        <f>(Sheet4!BC147/Sheet4!$BB147)*1000</f>
        <v>#DIV/0!</v>
      </c>
      <c r="BD149" s="54" t="e">
        <f>(Sheet4!BD147/Sheet4!$BB147)*1000</f>
        <v>#REF!</v>
      </c>
      <c r="BE149" s="54" t="e">
        <f>(Sheet4!BE147/Sheet4!$BB147)*1000</f>
        <v>#REF!</v>
      </c>
      <c r="BF149" s="54" t="e">
        <f>(Sheet4!BF147/Sheet4!$BB147)*1000</f>
        <v>#REF!</v>
      </c>
      <c r="BH149" s="54" t="e">
        <f>(Sheet4!BH146/Sheet4!$BG146)*1000</f>
        <v>#REF!</v>
      </c>
      <c r="BI149" s="54" t="e">
        <f>(Sheet4!BI146/Sheet4!$BG146)*1000</f>
        <v>#REF!</v>
      </c>
      <c r="BJ149" s="54" t="e">
        <f>(Sheet4!BJ146/Sheet4!$BG146)*1000</f>
        <v>#REF!</v>
      </c>
      <c r="BK149" s="54" t="e">
        <f>(Sheet4!BK146/Sheet4!$BG146)*1000</f>
        <v>#REF!</v>
      </c>
      <c r="BM149" s="54" t="e">
        <f>(Sheet4!BM146/Sheet4!$BL146)*1000</f>
        <v>#REF!</v>
      </c>
      <c r="BN149" s="54" t="e">
        <f>(Sheet4!BN146/Sheet4!$BL146)*1000</f>
        <v>#REF!</v>
      </c>
      <c r="BO149" s="54" t="e">
        <f>(Sheet4!BO146/Sheet4!$BL146)*1000</f>
        <v>#REF!</v>
      </c>
      <c r="BP149" s="54" t="e">
        <f>(Sheet4!BP146/Sheet4!$BL146)*1000</f>
        <v>#REF!</v>
      </c>
      <c r="BR149" s="54" t="e">
        <f>(Sheet4!BR146/Sheet4!$BQ146)*1000</f>
        <v>#REF!</v>
      </c>
      <c r="BS149" s="54" t="e">
        <f>(Sheet4!BS146/Sheet4!$BQ146)*1000</f>
        <v>#REF!</v>
      </c>
      <c r="BT149" s="54" t="e">
        <f>(Sheet4!BT146/Sheet4!$BQ146)*1000</f>
        <v>#REF!</v>
      </c>
      <c r="BU149" s="54" t="e">
        <f>(Sheet4!BU146/Sheet4!$BQ146)*1000</f>
        <v>#REF!</v>
      </c>
    </row>
    <row r="150" spans="1:73" x14ac:dyDescent="0.3">
      <c r="A150" t="s">
        <v>438</v>
      </c>
      <c r="B150" t="str">
        <f>VLOOKUP(A150,classifications!A$3:C$336,3,FALSE)</f>
        <v>Predominantly Urban</v>
      </c>
      <c r="D150" s="12"/>
      <c r="E150" s="54">
        <f>(Sheet4!E150/Sheet4!$D150)*1000</f>
        <v>19.538669305043005</v>
      </c>
      <c r="F150" s="54">
        <f>(Sheet4!F150/Sheet4!$D150)*1000</f>
        <v>9.8794676064678733</v>
      </c>
      <c r="G150" s="54">
        <f>(Sheet4!G150/Sheet4!$D150)*1000</f>
        <v>70.073446042074394</v>
      </c>
      <c r="H150" s="54">
        <f>(Sheet4!H150/Sheet4!$D150)*1000</f>
        <v>74.969848847034356</v>
      </c>
      <c r="I150" s="12"/>
      <c r="J150" s="54">
        <f>(Sheet4!J150/Sheet4!$I150)*1000</f>
        <v>16.732869026201886</v>
      </c>
      <c r="K150" s="54">
        <f>(Sheet4!K150/Sheet4!$I150)*1000</f>
        <v>10.47362889866586</v>
      </c>
      <c r="L150" s="54">
        <f>(Sheet4!L150/Sheet4!$I150)*1000</f>
        <v>73.942395041057338</v>
      </c>
      <c r="M150" s="54">
        <f>(Sheet4!M150/Sheet4!$I150)*1000</f>
        <v>79.090148020163525</v>
      </c>
      <c r="N150" s="12"/>
      <c r="O150" s="54">
        <f>(Sheet4!O150/Sheet4!$N150)*1000</f>
        <v>14.932129872682099</v>
      </c>
      <c r="P150" s="54">
        <f>(Sheet4!P150/Sheet4!$N150)*1000</f>
        <v>7.8117323376240551</v>
      </c>
      <c r="Q150" s="54">
        <f>(Sheet4!Q150/Sheet4!$N150)*1000</f>
        <v>74.351829756172876</v>
      </c>
      <c r="R150" s="54">
        <f>(Sheet4!R150/Sheet4!$N150)*1000</f>
        <v>78.545459649910853</v>
      </c>
      <c r="S150" s="12"/>
      <c r="T150" s="54">
        <f>(Sheet4!T150/Sheet4!$S150)*1000</f>
        <v>17.872152788303868</v>
      </c>
      <c r="U150" s="54">
        <f>(Sheet4!U150/Sheet4!$S150)*1000</f>
        <v>8.1678631960424948</v>
      </c>
      <c r="V150" s="54">
        <f>(Sheet4!V150/Sheet4!$S150)*1000</f>
        <v>77.65498615149302</v>
      </c>
      <c r="W150" s="54">
        <f>(Sheet4!W150/Sheet4!$S150)*1000</f>
        <v>80.36612420939494</v>
      </c>
      <c r="X150" s="12"/>
      <c r="Y150" s="54">
        <f>(Sheet4!Y150/Sheet4!$X150)*1000</f>
        <v>18.189892169125997</v>
      </c>
      <c r="Z150" s="54">
        <f>(Sheet4!Z150/Sheet4!$X150)*1000</f>
        <v>7.9898575927376037</v>
      </c>
      <c r="AA150" s="54">
        <f>(Sheet4!AA150/Sheet4!$X150)*1000</f>
        <v>77.556195105746113</v>
      </c>
      <c r="AB150" s="54">
        <f>(Sheet4!AB150/Sheet4!$X150)*1000</f>
        <v>82.762992416923453</v>
      </c>
      <c r="AC150" s="12"/>
      <c r="AD150" s="54">
        <f>(Sheet4!AD150/Sheet4!$AC150)*1000</f>
        <v>17.139339518171447</v>
      </c>
      <c r="AE150" s="54">
        <f>(Sheet4!AE150/Sheet4!$AC150)*1000</f>
        <v>8.91928150604042</v>
      </c>
      <c r="AF150" s="54">
        <f>(Sheet4!AF150/Sheet4!$AC150)*1000</f>
        <v>76.66701237525217</v>
      </c>
      <c r="AG150" s="54">
        <f>(Sheet4!AG150/Sheet4!$AC150)*1000</f>
        <v>83.000170623914784</v>
      </c>
      <c r="AH150" s="12"/>
      <c r="AI150" s="54">
        <f>(Sheet4!AI150/Sheet4!$AH150)*1000</f>
        <v>15.734782132509368</v>
      </c>
      <c r="AJ150" s="54">
        <f>(Sheet4!AJ150/Sheet4!$AH150)*1000</f>
        <v>10.607121640054828</v>
      </c>
      <c r="AK150" s="54">
        <f>(Sheet4!AK150/Sheet4!$AH150)*1000</f>
        <v>81.524823518869454</v>
      </c>
      <c r="AL150" s="54">
        <f>(Sheet4!AL150/Sheet4!$AH150)*1000</f>
        <v>89.473527000700287</v>
      </c>
      <c r="AM150" s="12"/>
      <c r="AN150" s="54">
        <f>(Sheet4!AN150/Sheet4!$AM150)*1000</f>
        <v>15.872911285646513</v>
      </c>
      <c r="AO150" s="54">
        <f>(Sheet4!AO150/Sheet4!$AM150)*1000</f>
        <v>9.4321596120394293</v>
      </c>
      <c r="AP150" s="54">
        <f>(Sheet4!AP150/Sheet4!$AM150)*1000</f>
        <v>82.573401507564171</v>
      </c>
      <c r="AQ150" s="54">
        <f>(Sheet4!AQ150/Sheet4!$AM150)*1000</f>
        <v>91.6266933740973</v>
      </c>
      <c r="AR150" s="12"/>
      <c r="AS150" s="54">
        <f>(Sheet4!AS150/Sheet4!$AR150)*1000</f>
        <v>15.20719848810824</v>
      </c>
      <c r="AT150" s="54">
        <f>(Sheet4!AT150/Sheet4!$AR150)*1000</f>
        <v>10.613323219178531</v>
      </c>
      <c r="AU150" s="54">
        <f>(Sheet4!AU150/Sheet4!$AR150)*1000</f>
        <v>87.398068283623559</v>
      </c>
      <c r="AV150" s="54">
        <f>(Sheet4!AV150/Sheet4!$AR150)*1000</f>
        <v>93.885077916048147</v>
      </c>
      <c r="AW150" s="12"/>
      <c r="AX150" s="54">
        <f>(Sheet4!AX150/Sheet4!$AW150)*1000</f>
        <v>15.672646400859458</v>
      </c>
      <c r="AY150" s="54">
        <f>(Sheet4!AY150/Sheet4!$AW150)*1000</f>
        <v>11.018345348483011</v>
      </c>
      <c r="AZ150" s="54">
        <f>(Sheet4!AZ150/Sheet4!$AW150)*1000</f>
        <v>71.543911250569096</v>
      </c>
      <c r="BA150" s="54">
        <f>(Sheet4!BA150/Sheet4!$AW150)*1000</f>
        <v>86.217569740819954</v>
      </c>
      <c r="BC150" s="54" t="e">
        <f>(Sheet4!BC148/Sheet4!$BB148)*1000</f>
        <v>#DIV/0!</v>
      </c>
      <c r="BD150" s="54" t="e">
        <f>(Sheet4!BD148/Sheet4!$BB148)*1000</f>
        <v>#REF!</v>
      </c>
      <c r="BE150" s="54" t="e">
        <f>(Sheet4!BE148/Sheet4!$BB148)*1000</f>
        <v>#REF!</v>
      </c>
      <c r="BF150" s="54" t="e">
        <f>(Sheet4!BF148/Sheet4!$BB148)*1000</f>
        <v>#REF!</v>
      </c>
      <c r="BH150" s="54" t="e">
        <f>(Sheet4!BH147/Sheet4!$BG147)*1000</f>
        <v>#REF!</v>
      </c>
      <c r="BI150" s="54" t="e">
        <f>(Sheet4!BI147/Sheet4!$BG147)*1000</f>
        <v>#REF!</v>
      </c>
      <c r="BJ150" s="54" t="e">
        <f>(Sheet4!BJ147/Sheet4!$BG147)*1000</f>
        <v>#REF!</v>
      </c>
      <c r="BK150" s="54" t="e">
        <f>(Sheet4!BK147/Sheet4!$BG147)*1000</f>
        <v>#REF!</v>
      </c>
      <c r="BM150" s="54" t="e">
        <f>(Sheet4!BM147/Sheet4!$BL147)*1000</f>
        <v>#REF!</v>
      </c>
      <c r="BN150" s="54" t="e">
        <f>(Sheet4!BN147/Sheet4!$BL147)*1000</f>
        <v>#REF!</v>
      </c>
      <c r="BO150" s="54" t="e">
        <f>(Sheet4!BO147/Sheet4!$BL147)*1000</f>
        <v>#REF!</v>
      </c>
      <c r="BP150" s="54" t="e">
        <f>(Sheet4!BP147/Sheet4!$BL147)*1000</f>
        <v>#REF!</v>
      </c>
      <c r="BR150" s="54" t="e">
        <f>(Sheet4!BR147/Sheet4!$BQ147)*1000</f>
        <v>#REF!</v>
      </c>
      <c r="BS150" s="54" t="e">
        <f>(Sheet4!BS147/Sheet4!$BQ147)*1000</f>
        <v>#REF!</v>
      </c>
      <c r="BT150" s="54" t="e">
        <f>(Sheet4!BT147/Sheet4!$BQ147)*1000</f>
        <v>#REF!</v>
      </c>
      <c r="BU150" s="54" t="e">
        <f>(Sheet4!BU147/Sheet4!$BQ147)*1000</f>
        <v>#REF!</v>
      </c>
    </row>
    <row r="151" spans="1:73" x14ac:dyDescent="0.3">
      <c r="A151" t="s">
        <v>440</v>
      </c>
      <c r="B151" t="str">
        <f>VLOOKUP(A151,classifications!A$3:C$336,3,FALSE)</f>
        <v>Urban with Significant Rural</v>
      </c>
      <c r="D151" s="12"/>
      <c r="E151" s="54">
        <f>(Sheet4!E151/Sheet4!$D151)*1000</f>
        <v>2.170229211879775</v>
      </c>
      <c r="F151" s="54">
        <f>(Sheet4!F151/Sheet4!$D151)*1000</f>
        <v>1.7936597595901338</v>
      </c>
      <c r="G151" s="54">
        <f>(Sheet4!G151/Sheet4!$D151)*1000</f>
        <v>46.674792639058182</v>
      </c>
      <c r="H151" s="54">
        <f>(Sheet4!H151/Sheet4!$D151)*1000</f>
        <v>43.672146743169719</v>
      </c>
      <c r="I151" s="12"/>
      <c r="J151" s="54">
        <f>(Sheet4!J151/Sheet4!$I151)*1000</f>
        <v>2.2238695329873979</v>
      </c>
      <c r="K151" s="54">
        <f>(Sheet4!K151/Sheet4!$I151)*1000</f>
        <v>1.5715344699777611</v>
      </c>
      <c r="L151" s="54">
        <f>(Sheet4!L151/Sheet4!$I151)*1000</f>
        <v>45.643686681492461</v>
      </c>
      <c r="M151" s="54">
        <f>(Sheet4!M151/Sheet4!$I151)*1000</f>
        <v>45.060538670620211</v>
      </c>
      <c r="N151" s="12"/>
      <c r="O151" s="54">
        <f>(Sheet4!O151/Sheet4!$N151)*1000</f>
        <v>2.3595107947618859</v>
      </c>
      <c r="P151" s="54">
        <f>(Sheet4!P151/Sheet4!$N151)*1000</f>
        <v>1.6123323764206221</v>
      </c>
      <c r="Q151" s="54">
        <f>(Sheet4!Q151/Sheet4!$N151)*1000</f>
        <v>48.861536041527387</v>
      </c>
      <c r="R151" s="54">
        <f>(Sheet4!R151/Sheet4!$N151)*1000</f>
        <v>43.729600062920291</v>
      </c>
      <c r="S151" s="12"/>
      <c r="T151" s="54">
        <f>(Sheet4!T151/Sheet4!$S151)*1000</f>
        <v>2.8512080892006821</v>
      </c>
      <c r="U151" s="54">
        <f>(Sheet4!U151/Sheet4!$S151)*1000</f>
        <v>1.1855538790147164</v>
      </c>
      <c r="V151" s="54">
        <f>(Sheet4!V151/Sheet4!$S151)*1000</f>
        <v>50.861241206325566</v>
      </c>
      <c r="W151" s="54">
        <f>(Sheet4!W151/Sheet4!$S151)*1000</f>
        <v>48.38235582293116</v>
      </c>
      <c r="X151" s="12"/>
      <c r="Y151" s="54">
        <f>(Sheet4!Y151/Sheet4!$X151)*1000</f>
        <v>2.5642025622525986</v>
      </c>
      <c r="Z151" s="54">
        <f>(Sheet4!Z151/Sheet4!$X151)*1000</f>
        <v>1.6282198779322583</v>
      </c>
      <c r="AA151" s="54">
        <f>(Sheet4!AA151/Sheet4!$X151)*1000</f>
        <v>47.627868884425638</v>
      </c>
      <c r="AB151" s="54">
        <f>(Sheet4!AB151/Sheet4!$X151)*1000</f>
        <v>44.351929489304446</v>
      </c>
      <c r="AC151" s="12"/>
      <c r="AD151" s="54">
        <f>(Sheet4!AD151/Sheet4!$AC151)*1000</f>
        <v>2.4895216423063085</v>
      </c>
      <c r="AE151" s="54">
        <f>(Sheet4!AE151/Sheet4!$AC151)*1000</f>
        <v>1.2350361272378954</v>
      </c>
      <c r="AF151" s="54">
        <f>(Sheet4!AF151/Sheet4!$AC151)*1000</f>
        <v>46.240919567056629</v>
      </c>
      <c r="AG151" s="54">
        <f>(Sheet4!AG151/Sheet4!$AC151)*1000</f>
        <v>45.171203236378133</v>
      </c>
      <c r="AH151" s="12"/>
      <c r="AI151" s="54">
        <f>(Sheet4!AI151/Sheet4!$AH151)*1000</f>
        <v>2.4249567662090485</v>
      </c>
      <c r="AJ151" s="54">
        <f>(Sheet4!AJ151/Sheet4!$AH151)*1000</f>
        <v>1.0530688745688697</v>
      </c>
      <c r="AK151" s="54">
        <f>(Sheet4!AK151/Sheet4!$AH151)*1000</f>
        <v>55.677393799453178</v>
      </c>
      <c r="AL151" s="54">
        <f>(Sheet4!AL151/Sheet4!$AH151)*1000</f>
        <v>52.692088457785459</v>
      </c>
      <c r="AM151" s="12"/>
      <c r="AN151" s="54">
        <f>(Sheet4!AN151/Sheet4!$AM151)*1000</f>
        <v>2.3180878180156785</v>
      </c>
      <c r="AO151" s="54">
        <f>(Sheet4!AO151/Sheet4!$AM151)*1000</f>
        <v>1.3177511662578754</v>
      </c>
      <c r="AP151" s="54">
        <f>(Sheet4!AP151/Sheet4!$AM151)*1000</f>
        <v>56.374741499543113</v>
      </c>
      <c r="AQ151" s="54">
        <f>(Sheet4!AQ151/Sheet4!$AM151)*1000</f>
        <v>50.189967777617468</v>
      </c>
      <c r="AR151" s="12"/>
      <c r="AS151" s="54">
        <f>(Sheet4!AS151/Sheet4!$AR151)*1000</f>
        <v>1.9569284814234984</v>
      </c>
      <c r="AT151" s="54">
        <f>(Sheet4!AT151/Sheet4!$AR151)*1000</f>
        <v>1.326892970331055</v>
      </c>
      <c r="AU151" s="54">
        <f>(Sheet4!AU151/Sheet4!$AR151)*1000</f>
        <v>61.333002405590136</v>
      </c>
      <c r="AV151" s="54">
        <f>(Sheet4!AV151/Sheet4!$AR151)*1000</f>
        <v>50.765588605903247</v>
      </c>
      <c r="AW151" s="12"/>
      <c r="AX151" s="54">
        <f>(Sheet4!AX151/Sheet4!$AW151)*1000</f>
        <v>1.703948427160938</v>
      </c>
      <c r="AY151" s="54">
        <f>(Sheet4!AY151/Sheet4!$AW151)*1000</f>
        <v>0.63424747010990468</v>
      </c>
      <c r="AZ151" s="54">
        <f>(Sheet4!AZ151/Sheet4!$AW151)*1000</f>
        <v>50.834461410301316</v>
      </c>
      <c r="BA151" s="54">
        <f>(Sheet4!BA151/Sheet4!$AW151)*1000</f>
        <v>42.646042579777919</v>
      </c>
      <c r="BC151" s="54" t="e">
        <f>(Sheet4!BC149/Sheet4!$BB149)*1000</f>
        <v>#DIV/0!</v>
      </c>
      <c r="BD151" s="54" t="e">
        <f>(Sheet4!BD149/Sheet4!$BB149)*1000</f>
        <v>#REF!</v>
      </c>
      <c r="BE151" s="54" t="e">
        <f>(Sheet4!BE149/Sheet4!$BB149)*1000</f>
        <v>#REF!</v>
      </c>
      <c r="BF151" s="54" t="e">
        <f>(Sheet4!BF149/Sheet4!$BB149)*1000</f>
        <v>#REF!</v>
      </c>
      <c r="BH151" s="54" t="e">
        <f>(Sheet4!BH148/Sheet4!$BG148)*1000</f>
        <v>#REF!</v>
      </c>
      <c r="BI151" s="54" t="e">
        <f>(Sheet4!BI148/Sheet4!$BG148)*1000</f>
        <v>#REF!</v>
      </c>
      <c r="BJ151" s="54" t="e">
        <f>(Sheet4!BJ148/Sheet4!$BG148)*1000</f>
        <v>#REF!</v>
      </c>
      <c r="BK151" s="54" t="e">
        <f>(Sheet4!BK148/Sheet4!$BG148)*1000</f>
        <v>#REF!</v>
      </c>
      <c r="BM151" s="54" t="e">
        <f>(Sheet4!BM148/Sheet4!$BL148)*1000</f>
        <v>#REF!</v>
      </c>
      <c r="BN151" s="54" t="e">
        <f>(Sheet4!BN148/Sheet4!$BL148)*1000</f>
        <v>#REF!</v>
      </c>
      <c r="BO151" s="54" t="e">
        <f>(Sheet4!BO148/Sheet4!$BL148)*1000</f>
        <v>#REF!</v>
      </c>
      <c r="BP151" s="54" t="e">
        <f>(Sheet4!BP148/Sheet4!$BL148)*1000</f>
        <v>#REF!</v>
      </c>
      <c r="BR151" s="54" t="e">
        <f>(Sheet4!BR148/Sheet4!$BQ148)*1000</f>
        <v>#REF!</v>
      </c>
      <c r="BS151" s="54" t="e">
        <f>(Sheet4!BS148/Sheet4!$BQ148)*1000</f>
        <v>#REF!</v>
      </c>
      <c r="BT151" s="54" t="e">
        <f>(Sheet4!BT148/Sheet4!$BQ148)*1000</f>
        <v>#REF!</v>
      </c>
      <c r="BU151" s="54" t="e">
        <f>(Sheet4!BU148/Sheet4!$BQ148)*1000</f>
        <v>#REF!</v>
      </c>
    </row>
    <row r="152" spans="1:73" x14ac:dyDescent="0.3">
      <c r="A152" t="s">
        <v>442</v>
      </c>
      <c r="B152" t="str">
        <f>VLOOKUP(A152,classifications!A$3:C$336,3,FALSE)</f>
        <v>Predominantly Urban</v>
      </c>
      <c r="D152" s="12"/>
      <c r="E152" s="54">
        <f>(Sheet4!E152/Sheet4!$D152)*1000</f>
        <v>9.0132674437342217</v>
      </c>
      <c r="F152" s="54">
        <f>(Sheet4!F152/Sheet4!$D152)*1000</f>
        <v>7.1332652951603377</v>
      </c>
      <c r="G152" s="54">
        <f>(Sheet4!G152/Sheet4!$D152)*1000</f>
        <v>81.366492990277706</v>
      </c>
      <c r="H152" s="54">
        <f>(Sheet4!H152/Sheet4!$D152)*1000</f>
        <v>79.486490841703827</v>
      </c>
      <c r="I152" s="12"/>
      <c r="J152" s="54">
        <f>(Sheet4!J152/Sheet4!$I152)*1000</f>
        <v>8.1874438038821591</v>
      </c>
      <c r="K152" s="54">
        <f>(Sheet4!K152/Sheet4!$I152)*1000</f>
        <v>6.6747765377902359</v>
      </c>
      <c r="L152" s="54">
        <f>(Sheet4!L152/Sheet4!$I152)*1000</f>
        <v>92.230390860527848</v>
      </c>
      <c r="M152" s="54">
        <f>(Sheet4!M152/Sheet4!$I152)*1000</f>
        <v>83.662135716930237</v>
      </c>
      <c r="N152" s="12"/>
      <c r="O152" s="54">
        <f>(Sheet4!O152/Sheet4!$N152)*1000</f>
        <v>9.7094504618804454</v>
      </c>
      <c r="P152" s="54">
        <f>(Sheet4!P152/Sheet4!$N152)*1000</f>
        <v>5.7354961151712782</v>
      </c>
      <c r="Q152" s="54">
        <f>(Sheet4!Q152/Sheet4!$N152)*1000</f>
        <v>84.396724371140067</v>
      </c>
      <c r="R152" s="54">
        <f>(Sheet4!R152/Sheet4!$N152)*1000</f>
        <v>85.109729372660453</v>
      </c>
      <c r="S152" s="12"/>
      <c r="T152" s="54">
        <f>(Sheet4!T152/Sheet4!$S152)*1000</f>
        <v>11.208424564696069</v>
      </c>
      <c r="U152" s="54">
        <f>(Sheet4!U152/Sheet4!$S152)*1000</f>
        <v>3.8577833385465543</v>
      </c>
      <c r="V152" s="54">
        <f>(Sheet4!V152/Sheet4!$S152)*1000</f>
        <v>85.204879574601179</v>
      </c>
      <c r="W152" s="54">
        <f>(Sheet4!W152/Sheet4!$S152)*1000</f>
        <v>92.190595349807111</v>
      </c>
      <c r="X152" s="12"/>
      <c r="Y152" s="54">
        <f>(Sheet4!Y152/Sheet4!$X152)*1000</f>
        <v>11.434070425595761</v>
      </c>
      <c r="Z152" s="54">
        <f>(Sheet4!Z152/Sheet4!$X152)*1000</f>
        <v>4.8840554216119454</v>
      </c>
      <c r="AA152" s="54">
        <f>(Sheet4!AA152/Sheet4!$X152)*1000</f>
        <v>85.191585351972776</v>
      </c>
      <c r="AB152" s="54">
        <f>(Sheet4!AB152/Sheet4!$X152)*1000</f>
        <v>87.095539160397763</v>
      </c>
      <c r="AC152" s="12"/>
      <c r="AD152" s="54">
        <f>(Sheet4!AD152/Sheet4!$AC152)*1000</f>
        <v>11.274836987215691</v>
      </c>
      <c r="AE152" s="54">
        <f>(Sheet4!AE152/Sheet4!$AC152)*1000</f>
        <v>5.2061405760640751</v>
      </c>
      <c r="AF152" s="54">
        <f>(Sheet4!AF152/Sheet4!$AC152)*1000</f>
        <v>84.325101401653242</v>
      </c>
      <c r="AG152" s="54">
        <f>(Sheet4!AG152/Sheet4!$AC152)*1000</f>
        <v>87.138676387534019</v>
      </c>
      <c r="AH152" s="12"/>
      <c r="AI152" s="54">
        <f>(Sheet4!AI152/Sheet4!$AH152)*1000</f>
        <v>9.7828074524065904</v>
      </c>
      <c r="AJ152" s="54">
        <f>(Sheet4!AJ152/Sheet4!$AH152)*1000</f>
        <v>5.0691806009874236</v>
      </c>
      <c r="AK152" s="54">
        <f>(Sheet4!AK152/Sheet4!$AH152)*1000</f>
        <v>105.20327515796745</v>
      </c>
      <c r="AL152" s="54">
        <f>(Sheet4!AL152/Sheet4!$AH152)*1000</f>
        <v>101.83059387634856</v>
      </c>
      <c r="AM152" s="12"/>
      <c r="AN152" s="54">
        <f>(Sheet4!AN152/Sheet4!$AM152)*1000</f>
        <v>11.217803087672532</v>
      </c>
      <c r="AO152" s="54">
        <f>(Sheet4!AO152/Sheet4!$AM152)*1000</f>
        <v>10.470622683993176</v>
      </c>
      <c r="AP152" s="54">
        <f>(Sheet4!AP152/Sheet4!$AM152)*1000</f>
        <v>104.97884671694989</v>
      </c>
      <c r="AQ152" s="54">
        <f>(Sheet4!AQ152/Sheet4!$AM152)*1000</f>
        <v>101.11168327628511</v>
      </c>
      <c r="AR152" s="12"/>
      <c r="AS152" s="54">
        <f>(Sheet4!AS152/Sheet4!$AR152)*1000</f>
        <v>10.20151260334948</v>
      </c>
      <c r="AT152" s="54">
        <f>(Sheet4!AT152/Sheet4!$AR152)*1000</f>
        <v>9.4462179880965582</v>
      </c>
      <c r="AU152" s="54">
        <f>(Sheet4!AU152/Sheet4!$AR152)*1000</f>
        <v>109.70906051420458</v>
      </c>
      <c r="AV152" s="54">
        <f>(Sheet4!AV152/Sheet4!$AR152)*1000</f>
        <v>108.57108329389017</v>
      </c>
      <c r="AW152" s="12"/>
      <c r="AX152" s="54">
        <f>(Sheet4!AX152/Sheet4!$AW152)*1000</f>
        <v>10.414896700616698</v>
      </c>
      <c r="AY152" s="54">
        <f>(Sheet4!AY152/Sheet4!$AW152)*1000</f>
        <v>4.6177373087187279</v>
      </c>
      <c r="AZ152" s="54">
        <f>(Sheet4!AZ152/Sheet4!$AW152)*1000</f>
        <v>105.08850663175045</v>
      </c>
      <c r="BA152" s="54">
        <f>(Sheet4!BA152/Sheet4!$AW152)*1000</f>
        <v>104.72868294535677</v>
      </c>
      <c r="BC152" s="54" t="e">
        <f>(Sheet4!BC150/Sheet4!$BB150)*1000</f>
        <v>#DIV/0!</v>
      </c>
      <c r="BD152" s="54" t="e">
        <f>(Sheet4!BD150/Sheet4!$BB150)*1000</f>
        <v>#REF!</v>
      </c>
      <c r="BE152" s="54" t="e">
        <f>(Sheet4!BE150/Sheet4!$BB150)*1000</f>
        <v>#REF!</v>
      </c>
      <c r="BF152" s="54" t="e">
        <f>(Sheet4!BF150/Sheet4!$BB150)*1000</f>
        <v>#REF!</v>
      </c>
      <c r="BH152" s="54" t="e">
        <f>(Sheet4!BH149/Sheet4!$BG149)*1000</f>
        <v>#REF!</v>
      </c>
      <c r="BI152" s="54" t="e">
        <f>(Sheet4!BI149/Sheet4!$BG149)*1000</f>
        <v>#REF!</v>
      </c>
      <c r="BJ152" s="54" t="e">
        <f>(Sheet4!BJ149/Sheet4!$BG149)*1000</f>
        <v>#REF!</v>
      </c>
      <c r="BK152" s="54" t="e">
        <f>(Sheet4!BK149/Sheet4!$BG149)*1000</f>
        <v>#REF!</v>
      </c>
      <c r="BM152" s="54" t="e">
        <f>(Sheet4!BM149/Sheet4!$BL149)*1000</f>
        <v>#REF!</v>
      </c>
      <c r="BN152" s="54" t="e">
        <f>(Sheet4!BN149/Sheet4!$BL149)*1000</f>
        <v>#REF!</v>
      </c>
      <c r="BO152" s="54" t="e">
        <f>(Sheet4!BO149/Sheet4!$BL149)*1000</f>
        <v>#REF!</v>
      </c>
      <c r="BP152" s="54" t="e">
        <f>(Sheet4!BP149/Sheet4!$BL149)*1000</f>
        <v>#REF!</v>
      </c>
      <c r="BR152" s="54" t="e">
        <f>(Sheet4!BR149/Sheet4!$BQ149)*1000</f>
        <v>#REF!</v>
      </c>
      <c r="BS152" s="54" t="e">
        <f>(Sheet4!BS149/Sheet4!$BQ149)*1000</f>
        <v>#REF!</v>
      </c>
      <c r="BT152" s="54" t="e">
        <f>(Sheet4!BT149/Sheet4!$BQ149)*1000</f>
        <v>#REF!</v>
      </c>
      <c r="BU152" s="54" t="e">
        <f>(Sheet4!BU149/Sheet4!$BQ149)*1000</f>
        <v>#REF!</v>
      </c>
    </row>
    <row r="153" spans="1:73" x14ac:dyDescent="0.3">
      <c r="A153" t="s">
        <v>444</v>
      </c>
      <c r="B153" t="str">
        <f>VLOOKUP(A153,classifications!A$3:C$336,3,FALSE)</f>
        <v>Predominantly Urban</v>
      </c>
      <c r="D153" s="12"/>
      <c r="E153" s="54">
        <f>(Sheet4!E153/Sheet4!$D153)*1000</f>
        <v>14.469909117460098</v>
      </c>
      <c r="F153" s="54">
        <f>(Sheet4!F153/Sheet4!$D153)*1000</f>
        <v>7.5699658116721356</v>
      </c>
      <c r="G153" s="54">
        <f>(Sheet4!G153/Sheet4!$D153)*1000</f>
        <v>42.746147370591167</v>
      </c>
      <c r="H153" s="54">
        <f>(Sheet4!H153/Sheet4!$D153)*1000</f>
        <v>47.281684333499406</v>
      </c>
      <c r="I153" s="12"/>
      <c r="J153" s="54">
        <f>(Sheet4!J153/Sheet4!$I153)*1000</f>
        <v>13.033001482376312</v>
      </c>
      <c r="K153" s="54">
        <f>(Sheet4!K153/Sheet4!$I153)*1000</f>
        <v>6.061366551039896</v>
      </c>
      <c r="L153" s="54">
        <f>(Sheet4!L153/Sheet4!$I153)*1000</f>
        <v>47.76994880803759</v>
      </c>
      <c r="M153" s="54">
        <f>(Sheet4!M153/Sheet4!$I153)*1000</f>
        <v>48.661076030804502</v>
      </c>
      <c r="N153" s="12"/>
      <c r="O153" s="54">
        <f>(Sheet4!O153/Sheet4!$N153)*1000</f>
        <v>13.355546653270848</v>
      </c>
      <c r="P153" s="54">
        <f>(Sheet4!P153/Sheet4!$N153)*1000</f>
        <v>7.4016138570420251</v>
      </c>
      <c r="Q153" s="54">
        <f>(Sheet4!Q153/Sheet4!$N153)*1000</f>
        <v>44.666153725500173</v>
      </c>
      <c r="R153" s="54">
        <f>(Sheet4!R153/Sheet4!$N153)*1000</f>
        <v>49.443713185343448</v>
      </c>
      <c r="S153" s="12"/>
      <c r="T153" s="54">
        <f>(Sheet4!T153/Sheet4!$S153)*1000</f>
        <v>15.373949836588567</v>
      </c>
      <c r="U153" s="54">
        <f>(Sheet4!U153/Sheet4!$S153)*1000</f>
        <v>8.9807804555291213</v>
      </c>
      <c r="V153" s="54">
        <f>(Sheet4!V153/Sheet4!$S153)*1000</f>
        <v>46.404210978803931</v>
      </c>
      <c r="W153" s="54">
        <f>(Sheet4!W153/Sheet4!$S153)*1000</f>
        <v>50.744991771481068</v>
      </c>
      <c r="X153" s="12"/>
      <c r="Y153" s="54">
        <f>(Sheet4!Y153/Sheet4!$X153)*1000</f>
        <v>16.869318926202968</v>
      </c>
      <c r="Z153" s="54">
        <f>(Sheet4!Z153/Sheet4!$X153)*1000</f>
        <v>7.4260771555067553</v>
      </c>
      <c r="AA153" s="54">
        <f>(Sheet4!AA153/Sheet4!$X153)*1000</f>
        <v>48.917281693919186</v>
      </c>
      <c r="AB153" s="54">
        <f>(Sheet4!AB153/Sheet4!$X153)*1000</f>
        <v>48.033472455305244</v>
      </c>
      <c r="AC153" s="12"/>
      <c r="AD153" s="54">
        <f>(Sheet4!AD153/Sheet4!$AC153)*1000</f>
        <v>17.183991140369766</v>
      </c>
      <c r="AE153" s="54">
        <f>(Sheet4!AE153/Sheet4!$AC153)*1000</f>
        <v>8.6422411583146204</v>
      </c>
      <c r="AF153" s="54">
        <f>(Sheet4!AF153/Sheet4!$AC153)*1000</f>
        <v>49.853877626357402</v>
      </c>
      <c r="AG153" s="54">
        <f>(Sheet4!AG153/Sheet4!$AC153)*1000</f>
        <v>47.643071748649007</v>
      </c>
      <c r="AH153" s="12"/>
      <c r="AI153" s="54">
        <f>(Sheet4!AI153/Sheet4!$AH153)*1000</f>
        <v>14.594679269004716</v>
      </c>
      <c r="AJ153" s="54">
        <f>(Sheet4!AJ153/Sheet4!$AH153)*1000</f>
        <v>11.455622938913518</v>
      </c>
      <c r="AK153" s="54">
        <f>(Sheet4!AK153/Sheet4!$AH153)*1000</f>
        <v>56.753243318570476</v>
      </c>
      <c r="AL153" s="54">
        <f>(Sheet4!AL153/Sheet4!$AH153)*1000</f>
        <v>54.857196332410403</v>
      </c>
      <c r="AM153" s="12"/>
      <c r="AN153" s="54">
        <f>(Sheet4!AN153/Sheet4!$AM153)*1000</f>
        <v>17.085207775042743</v>
      </c>
      <c r="AO153" s="54">
        <f>(Sheet4!AO153/Sheet4!$AM153)*1000</f>
        <v>12.631008823517524</v>
      </c>
      <c r="AP153" s="54">
        <f>(Sheet4!AP153/Sheet4!$AM153)*1000</f>
        <v>59.484978193826365</v>
      </c>
      <c r="AQ153" s="54">
        <f>(Sheet4!AQ153/Sheet4!$AM153)*1000</f>
        <v>59.353615702061781</v>
      </c>
      <c r="AR153" s="12"/>
      <c r="AS153" s="54">
        <f>(Sheet4!AS153/Sheet4!$AR153)*1000</f>
        <v>16.765654302247604</v>
      </c>
      <c r="AT153" s="54">
        <f>(Sheet4!AT153/Sheet4!$AR153)*1000</f>
        <v>8.4370394464723848</v>
      </c>
      <c r="AU153" s="54">
        <f>(Sheet4!AU153/Sheet4!$AR153)*1000</f>
        <v>59.147622088096988</v>
      </c>
      <c r="AV153" s="54">
        <f>(Sheet4!AV153/Sheet4!$AR153)*1000</f>
        <v>63.468542813658281</v>
      </c>
      <c r="AW153" s="12"/>
      <c r="AX153" s="54">
        <f>(Sheet4!AX153/Sheet4!$AW153)*1000</f>
        <v>17.839088544060232</v>
      </c>
      <c r="AY153" s="54">
        <f>(Sheet4!AY153/Sheet4!$AW153)*1000</f>
        <v>11.411182199275087</v>
      </c>
      <c r="AZ153" s="54">
        <f>(Sheet4!AZ153/Sheet4!$AW153)*1000</f>
        <v>59.581516722147406</v>
      </c>
      <c r="BA153" s="54">
        <f>(Sheet4!BA153/Sheet4!$AW153)*1000</f>
        <v>61.883334598800332</v>
      </c>
      <c r="BC153" s="54" t="e">
        <f>(Sheet4!BC151/Sheet4!$BB151)*1000</f>
        <v>#DIV/0!</v>
      </c>
      <c r="BD153" s="54" t="e">
        <f>(Sheet4!BD151/Sheet4!$BB151)*1000</f>
        <v>#REF!</v>
      </c>
      <c r="BE153" s="54" t="e">
        <f>(Sheet4!BE151/Sheet4!$BB151)*1000</f>
        <v>#REF!</v>
      </c>
      <c r="BF153" s="54" t="e">
        <f>(Sheet4!BF151/Sheet4!$BB151)*1000</f>
        <v>#REF!</v>
      </c>
      <c r="BH153" s="54" t="e">
        <f>(Sheet4!BH150/Sheet4!$BG150)*1000</f>
        <v>#REF!</v>
      </c>
      <c r="BI153" s="54" t="e">
        <f>(Sheet4!BI150/Sheet4!$BG150)*1000</f>
        <v>#REF!</v>
      </c>
      <c r="BJ153" s="54" t="e">
        <f>(Sheet4!BJ150/Sheet4!$BG150)*1000</f>
        <v>#REF!</v>
      </c>
      <c r="BK153" s="54" t="e">
        <f>(Sheet4!BK150/Sheet4!$BG150)*1000</f>
        <v>#REF!</v>
      </c>
      <c r="BM153" s="54" t="e">
        <f>(Sheet4!BM150/Sheet4!$BL150)*1000</f>
        <v>#REF!</v>
      </c>
      <c r="BN153" s="54" t="e">
        <f>(Sheet4!BN150/Sheet4!$BL150)*1000</f>
        <v>#REF!</v>
      </c>
      <c r="BO153" s="54" t="e">
        <f>(Sheet4!BO150/Sheet4!$BL150)*1000</f>
        <v>#REF!</v>
      </c>
      <c r="BP153" s="54" t="e">
        <f>(Sheet4!BP150/Sheet4!$BL150)*1000</f>
        <v>#REF!</v>
      </c>
      <c r="BR153" s="54" t="e">
        <f>(Sheet4!BR150/Sheet4!$BQ150)*1000</f>
        <v>#REF!</v>
      </c>
      <c r="BS153" s="54" t="e">
        <f>(Sheet4!BS150/Sheet4!$BQ150)*1000</f>
        <v>#REF!</v>
      </c>
      <c r="BT153" s="54" t="e">
        <f>(Sheet4!BT150/Sheet4!$BQ150)*1000</f>
        <v>#REF!</v>
      </c>
      <c r="BU153" s="54" t="e">
        <f>(Sheet4!BU150/Sheet4!$BQ150)*1000</f>
        <v>#REF!</v>
      </c>
    </row>
    <row r="154" spans="1:73" x14ac:dyDescent="0.3">
      <c r="A154" t="s">
        <v>446</v>
      </c>
      <c r="B154" t="str">
        <f>VLOOKUP(A154,classifications!A$3:C$336,3,FALSE)</f>
        <v>Predominantly Urban</v>
      </c>
      <c r="D154" s="12"/>
      <c r="E154" s="54">
        <f>(Sheet4!E154/Sheet4!$D154)*1000</f>
        <v>24.376230719747007</v>
      </c>
      <c r="F154" s="54">
        <f>(Sheet4!F154/Sheet4!$D154)*1000</f>
        <v>6.2806605742458546</v>
      </c>
      <c r="G154" s="54">
        <f>(Sheet4!G154/Sheet4!$D154)*1000</f>
        <v>36.677289936702337</v>
      </c>
      <c r="H154" s="54">
        <f>(Sheet4!H154/Sheet4!$D154)*1000</f>
        <v>45.653871273466542</v>
      </c>
      <c r="I154" s="12"/>
      <c r="J154" s="54">
        <f>(Sheet4!J154/Sheet4!$I154)*1000</f>
        <v>17.581679627052335</v>
      </c>
      <c r="K154" s="54">
        <f>(Sheet4!K154/Sheet4!$I154)*1000</f>
        <v>8.5499615568034724</v>
      </c>
      <c r="L154" s="54">
        <f>(Sheet4!L154/Sheet4!$I154)*1000</f>
        <v>39.907930977430439</v>
      </c>
      <c r="M154" s="54">
        <f>(Sheet4!M154/Sheet4!$I154)*1000</f>
        <v>50.423848407283771</v>
      </c>
      <c r="N154" s="12"/>
      <c r="O154" s="54">
        <f>(Sheet4!O154/Sheet4!$N154)*1000</f>
        <v>14.985246186187345</v>
      </c>
      <c r="P154" s="54">
        <f>(Sheet4!P154/Sheet4!$N154)*1000</f>
        <v>6.2052805153227517</v>
      </c>
      <c r="Q154" s="54">
        <f>(Sheet4!Q154/Sheet4!$N154)*1000</f>
        <v>39.666544521802855</v>
      </c>
      <c r="R154" s="54">
        <f>(Sheet4!R154/Sheet4!$N154)*1000</f>
        <v>48.976876048677937</v>
      </c>
      <c r="S154" s="12"/>
      <c r="T154" s="54">
        <f>(Sheet4!T154/Sheet4!$S154)*1000</f>
        <v>17.309549751871078</v>
      </c>
      <c r="U154" s="54">
        <f>(Sheet4!U154/Sheet4!$S154)*1000</f>
        <v>5.4907147920998414</v>
      </c>
      <c r="V154" s="54">
        <f>(Sheet4!V154/Sheet4!$S154)*1000</f>
        <v>42.474532884813939</v>
      </c>
      <c r="W154" s="54">
        <f>(Sheet4!W154/Sheet4!$S154)*1000</f>
        <v>51.619380224862375</v>
      </c>
      <c r="X154" s="12"/>
      <c r="Y154" s="54">
        <f>(Sheet4!Y154/Sheet4!$X154)*1000</f>
        <v>19.54293687172548</v>
      </c>
      <c r="Z154" s="54">
        <f>(Sheet4!Z154/Sheet4!$X154)*1000</f>
        <v>5.6512517499215758</v>
      </c>
      <c r="AA154" s="54">
        <f>(Sheet4!AA154/Sheet4!$X154)*1000</f>
        <v>42.227538966481099</v>
      </c>
      <c r="AB154" s="54">
        <f>(Sheet4!AB154/Sheet4!$X154)*1000</f>
        <v>49.700113774165303</v>
      </c>
      <c r="AC154" s="12"/>
      <c r="AD154" s="54">
        <f>(Sheet4!AD154/Sheet4!$AC154)*1000</f>
        <v>21.564141278471983</v>
      </c>
      <c r="AE154" s="54">
        <f>(Sheet4!AE154/Sheet4!$AC154)*1000</f>
        <v>8.0726585585001445</v>
      </c>
      <c r="AF154" s="54">
        <f>(Sheet4!AF154/Sheet4!$AC154)*1000</f>
        <v>38.723751123132359</v>
      </c>
      <c r="AG154" s="54">
        <f>(Sheet4!AG154/Sheet4!$AC154)*1000</f>
        <v>51.677982900599318</v>
      </c>
      <c r="AH154" s="12"/>
      <c r="AI154" s="54">
        <f>(Sheet4!AI154/Sheet4!$AH154)*1000</f>
        <v>17.833018103215348</v>
      </c>
      <c r="AJ154" s="54">
        <f>(Sheet4!AJ154/Sheet4!$AH154)*1000</f>
        <v>8.1897716367430977</v>
      </c>
      <c r="AK154" s="54">
        <f>(Sheet4!AK154/Sheet4!$AH154)*1000</f>
        <v>39.686384854046899</v>
      </c>
      <c r="AL154" s="54">
        <f>(Sheet4!AL154/Sheet4!$AH154)*1000</f>
        <v>64.609751325364059</v>
      </c>
      <c r="AM154" s="12"/>
      <c r="AN154" s="54">
        <f>(Sheet4!AN154/Sheet4!$AM154)*1000</f>
        <v>19.15846601497368</v>
      </c>
      <c r="AO154" s="54">
        <f>(Sheet4!AO154/Sheet4!$AM154)*1000</f>
        <v>9.6633023366602995</v>
      </c>
      <c r="AP154" s="54">
        <f>(Sheet4!AP154/Sheet4!$AM154)*1000</f>
        <v>41.964606812417976</v>
      </c>
      <c r="AQ154" s="54">
        <f>(Sheet4!AQ154/Sheet4!$AM154)*1000</f>
        <v>61.786286424204491</v>
      </c>
      <c r="AR154" s="12"/>
      <c r="AS154" s="54">
        <f>(Sheet4!AS154/Sheet4!$AR154)*1000</f>
        <v>17.756228526369149</v>
      </c>
      <c r="AT154" s="54">
        <f>(Sheet4!AT154/Sheet4!$AR154)*1000</f>
        <v>9.3357490190188308</v>
      </c>
      <c r="AU154" s="54">
        <f>(Sheet4!AU154/Sheet4!$AR154)*1000</f>
        <v>41.219983853707078</v>
      </c>
      <c r="AV154" s="54">
        <f>(Sheet4!AV154/Sheet4!$AR154)*1000</f>
        <v>63.439911383136511</v>
      </c>
      <c r="AW154" s="12"/>
      <c r="AX154" s="54">
        <f>(Sheet4!AX154/Sheet4!$AW154)*1000</f>
        <v>17.140609194110375</v>
      </c>
      <c r="AY154" s="54">
        <f>(Sheet4!AY154/Sheet4!$AW154)*1000</f>
        <v>8.1628638867033843</v>
      </c>
      <c r="AZ154" s="54">
        <f>(Sheet4!AZ154/Sheet4!$AW154)*1000</f>
        <v>39.507699224457681</v>
      </c>
      <c r="BA154" s="54">
        <f>(Sheet4!BA154/Sheet4!$AW154)*1000</f>
        <v>53.740024727436214</v>
      </c>
      <c r="BC154" s="54" t="e">
        <f>(Sheet4!BC152/Sheet4!$BB152)*1000</f>
        <v>#DIV/0!</v>
      </c>
      <c r="BD154" s="54" t="e">
        <f>(Sheet4!BD152/Sheet4!$BB152)*1000</f>
        <v>#REF!</v>
      </c>
      <c r="BE154" s="54" t="e">
        <f>(Sheet4!BE152/Sheet4!$BB152)*1000</f>
        <v>#REF!</v>
      </c>
      <c r="BF154" s="54" t="e">
        <f>(Sheet4!BF152/Sheet4!$BB152)*1000</f>
        <v>#REF!</v>
      </c>
      <c r="BH154" s="54" t="e">
        <f>(Sheet4!BH151/Sheet4!$BG151)*1000</f>
        <v>#REF!</v>
      </c>
      <c r="BI154" s="54" t="e">
        <f>(Sheet4!BI151/Sheet4!$BG151)*1000</f>
        <v>#REF!</v>
      </c>
      <c r="BJ154" s="54" t="e">
        <f>(Sheet4!BJ151/Sheet4!$BG151)*1000</f>
        <v>#REF!</v>
      </c>
      <c r="BK154" s="54" t="e">
        <f>(Sheet4!BK151/Sheet4!$BG151)*1000</f>
        <v>#REF!</v>
      </c>
      <c r="BM154" s="54" t="e">
        <f>(Sheet4!BM151/Sheet4!$BL151)*1000</f>
        <v>#REF!</v>
      </c>
      <c r="BN154" s="54" t="e">
        <f>(Sheet4!BN151/Sheet4!$BL151)*1000</f>
        <v>#REF!</v>
      </c>
      <c r="BO154" s="54" t="e">
        <f>(Sheet4!BO151/Sheet4!$BL151)*1000</f>
        <v>#REF!</v>
      </c>
      <c r="BP154" s="54" t="e">
        <f>(Sheet4!BP151/Sheet4!$BL151)*1000</f>
        <v>#REF!</v>
      </c>
      <c r="BR154" s="54" t="e">
        <f>(Sheet4!BR151/Sheet4!$BQ151)*1000</f>
        <v>#REF!</v>
      </c>
      <c r="BS154" s="54" t="e">
        <f>(Sheet4!BS151/Sheet4!$BQ151)*1000</f>
        <v>#REF!</v>
      </c>
      <c r="BT154" s="54" t="e">
        <f>(Sheet4!BT151/Sheet4!$BQ151)*1000</f>
        <v>#REF!</v>
      </c>
      <c r="BU154" s="54" t="e">
        <f>(Sheet4!BU151/Sheet4!$BQ151)*1000</f>
        <v>#REF!</v>
      </c>
    </row>
    <row r="155" spans="1:73" x14ac:dyDescent="0.3">
      <c r="A155" t="s">
        <v>448</v>
      </c>
      <c r="B155" t="str">
        <f>VLOOKUP(A155,classifications!A$3:C$336,3,FALSE)</f>
        <v>Urban with Significant Rural</v>
      </c>
      <c r="D155" s="12"/>
      <c r="E155" s="54">
        <f>(Sheet4!E155/Sheet4!$D155)*1000</f>
        <v>6.5740479186461567</v>
      </c>
      <c r="F155" s="54">
        <f>(Sheet4!F155/Sheet4!$D155)*1000</f>
        <v>4.9497958449962765</v>
      </c>
      <c r="G155" s="54">
        <f>(Sheet4!G155/Sheet4!$D155)*1000</f>
        <v>49.446598700598337</v>
      </c>
      <c r="H155" s="54">
        <f>(Sheet4!H155/Sheet4!$D155)*1000</f>
        <v>42.878970750622742</v>
      </c>
      <c r="I155" s="12"/>
      <c r="J155" s="54">
        <f>(Sheet4!J155/Sheet4!$I155)*1000</f>
        <v>5.9033602765492343</v>
      </c>
      <c r="K155" s="54">
        <f>(Sheet4!K155/Sheet4!$I155)*1000</f>
        <v>4.2321183468049419</v>
      </c>
      <c r="L155" s="54">
        <f>(Sheet4!L155/Sheet4!$I155)*1000</f>
        <v>52.170708149051904</v>
      </c>
      <c r="M155" s="54">
        <f>(Sheet4!M155/Sheet4!$I155)*1000</f>
        <v>47.671699456052053</v>
      </c>
      <c r="N155" s="12"/>
      <c r="O155" s="54">
        <f>(Sheet4!O155/Sheet4!$N155)*1000</f>
        <v>6.0415750800728505</v>
      </c>
      <c r="P155" s="54">
        <f>(Sheet4!P155/Sheet4!$N155)*1000</f>
        <v>4.245431137348489</v>
      </c>
      <c r="Q155" s="54">
        <f>(Sheet4!Q155/Sheet4!$N155)*1000</f>
        <v>51.592036676505685</v>
      </c>
      <c r="R155" s="54">
        <f>(Sheet4!R155/Sheet4!$N155)*1000</f>
        <v>45.179928405451236</v>
      </c>
      <c r="S155" s="12"/>
      <c r="T155" s="54">
        <f>(Sheet4!T155/Sheet4!$S155)*1000</f>
        <v>8.1790601201164019</v>
      </c>
      <c r="U155" s="54">
        <f>(Sheet4!U155/Sheet4!$S155)*1000</f>
        <v>4.1916909169710852</v>
      </c>
      <c r="V155" s="54">
        <f>(Sheet4!V155/Sheet4!$S155)*1000</f>
        <v>54.516748188966631</v>
      </c>
      <c r="W155" s="54">
        <f>(Sheet4!W155/Sheet4!$S155)*1000</f>
        <v>47.910346108600088</v>
      </c>
      <c r="X155" s="12"/>
      <c r="Y155" s="54">
        <f>(Sheet4!Y155/Sheet4!$X155)*1000</f>
        <v>8.8831171998366045</v>
      </c>
      <c r="Z155" s="54">
        <f>(Sheet4!Z155/Sheet4!$X155)*1000</f>
        <v>4.0848926039056446</v>
      </c>
      <c r="AA155" s="54">
        <f>(Sheet4!AA155/Sheet4!$X155)*1000</f>
        <v>52.817051683036723</v>
      </c>
      <c r="AB155" s="54">
        <f>(Sheet4!AB155/Sheet4!$X155)*1000</f>
        <v>45.580085234027763</v>
      </c>
      <c r="AC155" s="12"/>
      <c r="AD155" s="54">
        <f>(Sheet4!AD155/Sheet4!$AC155)*1000</f>
        <v>9.4497311714408117</v>
      </c>
      <c r="AE155" s="54">
        <f>(Sheet4!AE155/Sheet4!$AC155)*1000</f>
        <v>4.1576403429902431</v>
      </c>
      <c r="AF155" s="54">
        <f>(Sheet4!AF155/Sheet4!$AC155)*1000</f>
        <v>49.451179406103101</v>
      </c>
      <c r="AG155" s="54">
        <f>(Sheet4!AG155/Sheet4!$AC155)*1000</f>
        <v>47.689160566983873</v>
      </c>
      <c r="AH155" s="12"/>
      <c r="AI155" s="54">
        <f>(Sheet4!AI155/Sheet4!$AH155)*1000</f>
        <v>8.0188398020628391</v>
      </c>
      <c r="AJ155" s="54">
        <f>(Sheet4!AJ155/Sheet4!$AH155)*1000</f>
        <v>4.5728253741131581</v>
      </c>
      <c r="AK155" s="54">
        <f>(Sheet4!AK155/Sheet4!$AH155)*1000</f>
        <v>54.182316818696712</v>
      </c>
      <c r="AL155" s="54">
        <f>(Sheet4!AL155/Sheet4!$AH155)*1000</f>
        <v>48.691349192154057</v>
      </c>
      <c r="AM155" s="12"/>
      <c r="AN155" s="54">
        <f>(Sheet4!AN155/Sheet4!$AM155)*1000</f>
        <v>7.9785825659733458</v>
      </c>
      <c r="AO155" s="54">
        <f>(Sheet4!AO155/Sheet4!$AM155)*1000</f>
        <v>5.1484216410226233</v>
      </c>
      <c r="AP155" s="54">
        <f>(Sheet4!AP155/Sheet4!$AM155)*1000</f>
        <v>56.997440498955605</v>
      </c>
      <c r="AQ155" s="54">
        <f>(Sheet4!AQ155/Sheet4!$AM155)*1000</f>
        <v>49.413079932923416</v>
      </c>
      <c r="AR155" s="12"/>
      <c r="AS155" s="54">
        <f>(Sheet4!AS155/Sheet4!$AR155)*1000</f>
        <v>6.7742949262626144</v>
      </c>
      <c r="AT155" s="54">
        <f>(Sheet4!AT155/Sheet4!$AR155)*1000</f>
        <v>5.0108831026736347</v>
      </c>
      <c r="AU155" s="54">
        <f>(Sheet4!AU155/Sheet4!$AR155)*1000</f>
        <v>57.214856890109765</v>
      </c>
      <c r="AV155" s="54">
        <f>(Sheet4!AV155/Sheet4!$AR155)*1000</f>
        <v>50.376543712825764</v>
      </c>
      <c r="AW155" s="12"/>
      <c r="AX155" s="54">
        <f>(Sheet4!AX155/Sheet4!$AW155)*1000</f>
        <v>5.9145622992860938</v>
      </c>
      <c r="AY155" s="54">
        <f>(Sheet4!AY155/Sheet4!$AW155)*1000</f>
        <v>6.5441397315343206</v>
      </c>
      <c r="AZ155" s="54">
        <f>(Sheet4!AZ155/Sheet4!$AW155)*1000</f>
        <v>49.753944966846106</v>
      </c>
      <c r="BA155" s="54">
        <f>(Sheet4!BA155/Sheet4!$AW155)*1000</f>
        <v>42.793937573643234</v>
      </c>
      <c r="BC155" s="54" t="e">
        <f>(Sheet4!BC153/Sheet4!$BB153)*1000</f>
        <v>#DIV/0!</v>
      </c>
      <c r="BD155" s="54" t="e">
        <f>(Sheet4!BD153/Sheet4!$BB153)*1000</f>
        <v>#REF!</v>
      </c>
      <c r="BE155" s="54" t="e">
        <f>(Sheet4!BE153/Sheet4!$BB153)*1000</f>
        <v>#REF!</v>
      </c>
      <c r="BF155" s="54" t="e">
        <f>(Sheet4!BF153/Sheet4!$BB153)*1000</f>
        <v>#REF!</v>
      </c>
      <c r="BH155" s="54" t="e">
        <f>(Sheet4!BH152/Sheet4!$BG152)*1000</f>
        <v>#REF!</v>
      </c>
      <c r="BI155" s="54" t="e">
        <f>(Sheet4!BI152/Sheet4!$BG152)*1000</f>
        <v>#REF!</v>
      </c>
      <c r="BJ155" s="54" t="e">
        <f>(Sheet4!BJ152/Sheet4!$BG152)*1000</f>
        <v>#REF!</v>
      </c>
      <c r="BK155" s="54" t="e">
        <f>(Sheet4!BK152/Sheet4!$BG152)*1000</f>
        <v>#REF!</v>
      </c>
      <c r="BM155" s="54" t="e">
        <f>(Sheet4!BM152/Sheet4!$BL152)*1000</f>
        <v>#REF!</v>
      </c>
      <c r="BN155" s="54" t="e">
        <f>(Sheet4!BN152/Sheet4!$BL152)*1000</f>
        <v>#REF!</v>
      </c>
      <c r="BO155" s="54" t="e">
        <f>(Sheet4!BO152/Sheet4!$BL152)*1000</f>
        <v>#REF!</v>
      </c>
      <c r="BP155" s="54" t="e">
        <f>(Sheet4!BP152/Sheet4!$BL152)*1000</f>
        <v>#REF!</v>
      </c>
      <c r="BR155" s="54" t="e">
        <f>(Sheet4!BR152/Sheet4!$BQ152)*1000</f>
        <v>#REF!</v>
      </c>
      <c r="BS155" s="54" t="e">
        <f>(Sheet4!BS152/Sheet4!$BQ152)*1000</f>
        <v>#REF!</v>
      </c>
      <c r="BT155" s="54" t="e">
        <f>(Sheet4!BT152/Sheet4!$BQ152)*1000</f>
        <v>#REF!</v>
      </c>
      <c r="BU155" s="54" t="e">
        <f>(Sheet4!BU152/Sheet4!$BQ152)*1000</f>
        <v>#REF!</v>
      </c>
    </row>
    <row r="156" spans="1:73" x14ac:dyDescent="0.3">
      <c r="A156" t="s">
        <v>450</v>
      </c>
      <c r="B156" t="str">
        <f>VLOOKUP(A156,classifications!A$3:C$336,3,FALSE)</f>
        <v>Predominantly Rural</v>
      </c>
      <c r="D156" s="12"/>
      <c r="E156" s="54">
        <f>(Sheet4!E156/Sheet4!$D156)*1000</f>
        <v>2.4465327284510692</v>
      </c>
      <c r="F156" s="54">
        <f>(Sheet4!F156/Sheet4!$D156)*1000</f>
        <v>1.7660401814646791</v>
      </c>
      <c r="G156" s="54">
        <f>(Sheet4!G156/Sheet4!$D156)*1000</f>
        <v>42.67660401814647</v>
      </c>
      <c r="H156" s="54">
        <f>(Sheet4!H156/Sheet4!$D156)*1000</f>
        <v>42.854828256642904</v>
      </c>
      <c r="I156" s="12"/>
      <c r="J156" s="54">
        <f>(Sheet4!J156/Sheet4!$I156)*1000</f>
        <v>2.0178865463468179</v>
      </c>
      <c r="K156" s="54">
        <f>(Sheet4!K156/Sheet4!$I156)*1000</f>
        <v>1.3398766667742874</v>
      </c>
      <c r="L156" s="54">
        <f>(Sheet4!L156/Sheet4!$I156)*1000</f>
        <v>47.735124140380329</v>
      </c>
      <c r="M156" s="54">
        <f>(Sheet4!M156/Sheet4!$I156)*1000</f>
        <v>43.860781971394438</v>
      </c>
      <c r="N156" s="12"/>
      <c r="O156" s="54">
        <f>(Sheet4!O156/Sheet4!$N156)*1000</f>
        <v>1.8162238616455311</v>
      </c>
      <c r="P156" s="54">
        <f>(Sheet4!P156/Sheet4!$N156)*1000</f>
        <v>1.1250944275680279</v>
      </c>
      <c r="Q156" s="54">
        <f>(Sheet4!Q156/Sheet4!$N156)*1000</f>
        <v>46.144944307825831</v>
      </c>
      <c r="R156" s="54">
        <f>(Sheet4!R156/Sheet4!$N156)*1000</f>
        <v>42.223186588874427</v>
      </c>
      <c r="S156" s="12"/>
      <c r="T156" s="54">
        <f>(Sheet4!T156/Sheet4!$S156)*1000</f>
        <v>2.2451871785481119</v>
      </c>
      <c r="U156" s="54">
        <f>(Sheet4!U156/Sheet4!$S156)*1000</f>
        <v>1.0668619926434291</v>
      </c>
      <c r="V156" s="54">
        <f>(Sheet4!V156/Sheet4!$S156)*1000</f>
        <v>52.76986035254216</v>
      </c>
      <c r="W156" s="54">
        <f>(Sheet4!W156/Sheet4!$S156)*1000</f>
        <v>43.677648445088451</v>
      </c>
      <c r="X156" s="12"/>
      <c r="Y156" s="54">
        <f>(Sheet4!Y156/Sheet4!$X156)*1000</f>
        <v>2.4512924996816507</v>
      </c>
      <c r="Z156" s="54">
        <f>(Sheet4!Z156/Sheet4!$X156)*1000</f>
        <v>0.6844518018591621</v>
      </c>
      <c r="AA156" s="54">
        <f>(Sheet4!AA156/Sheet4!$X156)*1000</f>
        <v>49.216859798803007</v>
      </c>
      <c r="AB156" s="54">
        <f>(Sheet4!AB156/Sheet4!$X156)*1000</f>
        <v>47.959378581433846</v>
      </c>
      <c r="AC156" s="12"/>
      <c r="AD156" s="54">
        <f>(Sheet4!AD156/Sheet4!$AC156)*1000</f>
        <v>2.2548803178908194</v>
      </c>
      <c r="AE156" s="54">
        <f>(Sheet4!AE156/Sheet4!$AC156)*1000</f>
        <v>1.3560818695007726</v>
      </c>
      <c r="AF156" s="54">
        <f>(Sheet4!AF156/Sheet4!$AC156)*1000</f>
        <v>53.360244725472263</v>
      </c>
      <c r="AG156" s="54">
        <f>(Sheet4!AG156/Sheet4!$AC156)*1000</f>
        <v>44.025355577280898</v>
      </c>
      <c r="AH156" s="12"/>
      <c r="AI156" s="54">
        <f>(Sheet4!AI156/Sheet4!$AH156)*1000</f>
        <v>2.2352481438061744</v>
      </c>
      <c r="AJ156" s="54">
        <f>(Sheet4!AJ156/Sheet4!$AH156)*1000</f>
        <v>0.82844861273935133</v>
      </c>
      <c r="AK156" s="54">
        <f>(Sheet4!AK156/Sheet4!$AH156)*1000</f>
        <v>59.413833528722158</v>
      </c>
      <c r="AL156" s="54">
        <f>(Sheet4!AL156/Sheet4!$AH156)*1000</f>
        <v>50.222743259085583</v>
      </c>
      <c r="AM156" s="12"/>
      <c r="AN156" s="54">
        <f>(Sheet4!AN156/Sheet4!$AM156)*1000</f>
        <v>2.3127667830811021</v>
      </c>
      <c r="AO156" s="54">
        <f>(Sheet4!AO156/Sheet4!$AM156)*1000</f>
        <v>1.1641443538998835</v>
      </c>
      <c r="AP156" s="54">
        <f>(Sheet4!AP156/Sheet4!$AM156)*1000</f>
        <v>55.242530073729142</v>
      </c>
      <c r="AQ156" s="54">
        <f>(Sheet4!AQ156/Sheet4!$AM156)*1000</f>
        <v>47.916181606519203</v>
      </c>
      <c r="AR156" s="12"/>
      <c r="AS156" s="54">
        <f>(Sheet4!AS156/Sheet4!$AR156)*1000</f>
        <v>1.8328558666789883</v>
      </c>
      <c r="AT156" s="54">
        <f>(Sheet4!AT156/Sheet4!$AR156)*1000</f>
        <v>0.80091180728829747</v>
      </c>
      <c r="AU156" s="54">
        <f>(Sheet4!AU156/Sheet4!$AR156)*1000</f>
        <v>55.663370606536674</v>
      </c>
      <c r="AV156" s="54">
        <f>(Sheet4!AV156/Sheet4!$AR156)*1000</f>
        <v>46.391276222160613</v>
      </c>
      <c r="AW156" s="12"/>
      <c r="AX156" s="54">
        <f>(Sheet4!AX156/Sheet4!$AW156)*1000</f>
        <v>1.7430926132627942</v>
      </c>
      <c r="AY156" s="54">
        <f>(Sheet4!AY156/Sheet4!$AW156)*1000</f>
        <v>1.0091588813626704</v>
      </c>
      <c r="AZ156" s="54">
        <f>(Sheet4!AZ156/Sheet4!$AW156)*1000</f>
        <v>50.626137215027299</v>
      </c>
      <c r="BA156" s="54">
        <f>(Sheet4!BA156/Sheet4!$AW156)*1000</f>
        <v>40.672160976131863</v>
      </c>
      <c r="BC156" s="54" t="e">
        <f>(Sheet4!BC154/Sheet4!$BB154)*1000</f>
        <v>#DIV/0!</v>
      </c>
      <c r="BD156" s="54" t="e">
        <f>(Sheet4!BD154/Sheet4!$BB154)*1000</f>
        <v>#REF!</v>
      </c>
      <c r="BE156" s="54" t="e">
        <f>(Sheet4!BE154/Sheet4!$BB154)*1000</f>
        <v>#REF!</v>
      </c>
      <c r="BF156" s="54" t="e">
        <f>(Sheet4!BF154/Sheet4!$BB154)*1000</f>
        <v>#REF!</v>
      </c>
      <c r="BH156" s="54" t="e">
        <f>(Sheet4!BH153/Sheet4!$BG153)*1000</f>
        <v>#REF!</v>
      </c>
      <c r="BI156" s="54" t="e">
        <f>(Sheet4!BI153/Sheet4!$BG153)*1000</f>
        <v>#REF!</v>
      </c>
      <c r="BJ156" s="54" t="e">
        <f>(Sheet4!BJ153/Sheet4!$BG153)*1000</f>
        <v>#REF!</v>
      </c>
      <c r="BK156" s="54" t="e">
        <f>(Sheet4!BK153/Sheet4!$BG153)*1000</f>
        <v>#REF!</v>
      </c>
      <c r="BM156" s="54" t="e">
        <f>(Sheet4!BM153/Sheet4!$BL153)*1000</f>
        <v>#REF!</v>
      </c>
      <c r="BN156" s="54" t="e">
        <f>(Sheet4!BN153/Sheet4!$BL153)*1000</f>
        <v>#REF!</v>
      </c>
      <c r="BO156" s="54" t="e">
        <f>(Sheet4!BO153/Sheet4!$BL153)*1000</f>
        <v>#REF!</v>
      </c>
      <c r="BP156" s="54" t="e">
        <f>(Sheet4!BP153/Sheet4!$BL153)*1000</f>
        <v>#REF!</v>
      </c>
      <c r="BR156" s="54" t="e">
        <f>(Sheet4!BR153/Sheet4!$BQ153)*1000</f>
        <v>#REF!</v>
      </c>
      <c r="BS156" s="54" t="e">
        <f>(Sheet4!BS153/Sheet4!$BQ153)*1000</f>
        <v>#REF!</v>
      </c>
      <c r="BT156" s="54" t="e">
        <f>(Sheet4!BT153/Sheet4!$BQ153)*1000</f>
        <v>#REF!</v>
      </c>
      <c r="BU156" s="54" t="e">
        <f>(Sheet4!BU153/Sheet4!$BQ153)*1000</f>
        <v>#REF!</v>
      </c>
    </row>
    <row r="157" spans="1:73" x14ac:dyDescent="0.3">
      <c r="A157" t="s">
        <v>452</v>
      </c>
      <c r="B157" t="str">
        <f>VLOOKUP(A157,classifications!A$3:C$336,3,FALSE)</f>
        <v>Predominantly Rural</v>
      </c>
      <c r="D157" s="12"/>
      <c r="E157" s="54">
        <f>(Sheet4!E157/Sheet4!$D157)*1000</f>
        <v>3.8015688164270607</v>
      </c>
      <c r="F157" s="54">
        <f>(Sheet4!F157/Sheet4!$D157)*1000</f>
        <v>2.8110191952453616</v>
      </c>
      <c r="G157" s="54">
        <f>(Sheet4!G157/Sheet4!$D157)*1000</f>
        <v>55.310149117875405</v>
      </c>
      <c r="H157" s="54">
        <f>(Sheet4!H157/Sheet4!$D157)*1000</f>
        <v>49.152678499718895</v>
      </c>
      <c r="I157" s="12"/>
      <c r="J157" s="54">
        <f>(Sheet4!J157/Sheet4!$I157)*1000</f>
        <v>4.1550139832201358</v>
      </c>
      <c r="K157" s="54">
        <f>(Sheet4!K157/Sheet4!$I157)*1000</f>
        <v>2.4237581568784123</v>
      </c>
      <c r="L157" s="54">
        <f>(Sheet4!L157/Sheet4!$I157)*1000</f>
        <v>60.514049806898392</v>
      </c>
      <c r="M157" s="54">
        <f>(Sheet4!M157/Sheet4!$I157)*1000</f>
        <v>53.549074444000532</v>
      </c>
      <c r="N157" s="12"/>
      <c r="O157" s="54">
        <f>(Sheet4!O157/Sheet4!$N157)*1000</f>
        <v>3.6924298570672316</v>
      </c>
      <c r="P157" s="54">
        <f>(Sheet4!P157/Sheet4!$N157)*1000</f>
        <v>2.1572260455267336</v>
      </c>
      <c r="Q157" s="54">
        <f>(Sheet4!Q157/Sheet4!$N157)*1000</f>
        <v>59.105346744309159</v>
      </c>
      <c r="R157" s="54">
        <f>(Sheet4!R157/Sheet4!$N157)*1000</f>
        <v>49.35150873478031</v>
      </c>
      <c r="S157" s="12"/>
      <c r="T157" s="54">
        <f>(Sheet4!T157/Sheet4!$S157)*1000</f>
        <v>5.1033795130142732</v>
      </c>
      <c r="U157" s="54">
        <f>(Sheet4!U157/Sheet4!$S157)*1000</f>
        <v>2.1384340890008393</v>
      </c>
      <c r="V157" s="54">
        <f>(Sheet4!V157/Sheet4!$S157)*1000</f>
        <v>61.988350125944585</v>
      </c>
      <c r="W157" s="54">
        <f>(Sheet4!W157/Sheet4!$S157)*1000</f>
        <v>52.267002518891687</v>
      </c>
      <c r="X157" s="12"/>
      <c r="Y157" s="54">
        <f>(Sheet4!Y157/Sheet4!$X157)*1000</f>
        <v>4.767783965535358</v>
      </c>
      <c r="Z157" s="54">
        <f>(Sheet4!Z157/Sheet4!$X157)*1000</f>
        <v>2.193443311968057</v>
      </c>
      <c r="AA157" s="54">
        <f>(Sheet4!AA157/Sheet4!$X157)*1000</f>
        <v>55.177576967531785</v>
      </c>
      <c r="AB157" s="54">
        <f>(Sheet4!AB157/Sheet4!$X157)*1000</f>
        <v>53.062940002101506</v>
      </c>
      <c r="AC157" s="12"/>
      <c r="AD157" s="54">
        <f>(Sheet4!AD157/Sheet4!$AC157)*1000</f>
        <v>4.2975638429887013</v>
      </c>
      <c r="AE157" s="54">
        <f>(Sheet4!AE157/Sheet4!$AC157)*1000</f>
        <v>1.515250473515773</v>
      </c>
      <c r="AF157" s="54">
        <f>(Sheet4!AF157/Sheet4!$AC157)*1000</f>
        <v>57.984455620142377</v>
      </c>
      <c r="AG157" s="54">
        <f>(Sheet4!AG157/Sheet4!$AC157)*1000</f>
        <v>49.885703089282217</v>
      </c>
      <c r="AH157" s="12"/>
      <c r="AI157" s="54">
        <f>(Sheet4!AI157/Sheet4!$AH157)*1000</f>
        <v>3.9525691699604741</v>
      </c>
      <c r="AJ157" s="54">
        <f>(Sheet4!AJ157/Sheet4!$AH157)*1000</f>
        <v>1.4773537225426034</v>
      </c>
      <c r="AK157" s="54">
        <f>(Sheet4!AK157/Sheet4!$AH157)*1000</f>
        <v>67.854597291518175</v>
      </c>
      <c r="AL157" s="54">
        <f>(Sheet4!AL157/Sheet4!$AH157)*1000</f>
        <v>56.644851940646667</v>
      </c>
      <c r="AM157" s="12"/>
      <c r="AN157" s="54">
        <f>(Sheet4!AN157/Sheet4!$AM157)*1000</f>
        <v>4.9031531243198962</v>
      </c>
      <c r="AO157" s="54">
        <f>(Sheet4!AO157/Sheet4!$AM157)*1000</f>
        <v>1.779473327103043</v>
      </c>
      <c r="AP157" s="54">
        <f>(Sheet4!AP157/Sheet4!$AM157)*1000</f>
        <v>68.068055253286914</v>
      </c>
      <c r="AQ157" s="54">
        <f>(Sheet4!AQ157/Sheet4!$AM157)*1000</f>
        <v>53.268982115652967</v>
      </c>
      <c r="AR157" s="12"/>
      <c r="AS157" s="54">
        <f>(Sheet4!AS157/Sheet4!$AR157)*1000</f>
        <v>4.8031716180843222</v>
      </c>
      <c r="AT157" s="54">
        <f>(Sheet4!AT157/Sheet4!$AR157)*1000</f>
        <v>1.8170728608096776</v>
      </c>
      <c r="AU157" s="54">
        <f>(Sheet4!AU157/Sheet4!$AR157)*1000</f>
        <v>65.528984218150399</v>
      </c>
      <c r="AV157" s="54">
        <f>(Sheet4!AV157/Sheet4!$AR157)*1000</f>
        <v>55.096698772522807</v>
      </c>
      <c r="AW157" s="12"/>
      <c r="AX157" s="54">
        <f>(Sheet4!AX157/Sheet4!$AW157)*1000</f>
        <v>4.8209453080747693</v>
      </c>
      <c r="AY157" s="54">
        <f>(Sheet4!AY157/Sheet4!$AW157)*1000</f>
        <v>1.0699225879539305</v>
      </c>
      <c r="AZ157" s="54">
        <f>(Sheet4!AZ157/Sheet4!$AW157)*1000</f>
        <v>57.8261690477689</v>
      </c>
      <c r="BA157" s="54">
        <f>(Sheet4!BA157/Sheet4!$AW157)*1000</f>
        <v>45.08779658883504</v>
      </c>
      <c r="BC157" s="54" t="e">
        <f>(Sheet4!BC155/Sheet4!$BB155)*1000</f>
        <v>#DIV/0!</v>
      </c>
      <c r="BD157" s="54" t="e">
        <f>(Sheet4!BD155/Sheet4!$BB155)*1000</f>
        <v>#REF!</v>
      </c>
      <c r="BE157" s="54" t="e">
        <f>(Sheet4!BE155/Sheet4!$BB155)*1000</f>
        <v>#REF!</v>
      </c>
      <c r="BF157" s="54" t="e">
        <f>(Sheet4!BF155/Sheet4!$BB155)*1000</f>
        <v>#REF!</v>
      </c>
      <c r="BH157" s="54" t="e">
        <f>(Sheet4!BH154/Sheet4!$BG154)*1000</f>
        <v>#REF!</v>
      </c>
      <c r="BI157" s="54" t="e">
        <f>(Sheet4!BI154/Sheet4!$BG154)*1000</f>
        <v>#REF!</v>
      </c>
      <c r="BJ157" s="54" t="e">
        <f>(Sheet4!BJ154/Sheet4!$BG154)*1000</f>
        <v>#REF!</v>
      </c>
      <c r="BK157" s="54" t="e">
        <f>(Sheet4!BK154/Sheet4!$BG154)*1000</f>
        <v>#REF!</v>
      </c>
      <c r="BM157" s="54" t="e">
        <f>(Sheet4!BM154/Sheet4!$BL154)*1000</f>
        <v>#REF!</v>
      </c>
      <c r="BN157" s="54" t="e">
        <f>(Sheet4!BN154/Sheet4!$BL154)*1000</f>
        <v>#REF!</v>
      </c>
      <c r="BO157" s="54" t="e">
        <f>(Sheet4!BO154/Sheet4!$BL154)*1000</f>
        <v>#REF!</v>
      </c>
      <c r="BP157" s="54" t="e">
        <f>(Sheet4!BP154/Sheet4!$BL154)*1000</f>
        <v>#REF!</v>
      </c>
      <c r="BR157" s="54" t="e">
        <f>(Sheet4!BR154/Sheet4!$BQ154)*1000</f>
        <v>#REF!</v>
      </c>
      <c r="BS157" s="54" t="e">
        <f>(Sheet4!BS154/Sheet4!$BQ154)*1000</f>
        <v>#REF!</v>
      </c>
      <c r="BT157" s="54" t="e">
        <f>(Sheet4!BT154/Sheet4!$BQ154)*1000</f>
        <v>#REF!</v>
      </c>
      <c r="BU157" s="54" t="e">
        <f>(Sheet4!BU154/Sheet4!$BQ154)*1000</f>
        <v>#REF!</v>
      </c>
    </row>
    <row r="158" spans="1:73" x14ac:dyDescent="0.3">
      <c r="A158" t="s">
        <v>454</v>
      </c>
      <c r="B158" t="str">
        <f>VLOOKUP(A158,classifications!A$3:C$336,3,FALSE)</f>
        <v>Predominantly Urban</v>
      </c>
      <c r="D158" s="12"/>
      <c r="E158" s="54">
        <f>(Sheet4!E158/Sheet4!$D158)*1000</f>
        <v>28.013410167388479</v>
      </c>
      <c r="F158" s="54">
        <f>(Sheet4!F158/Sheet4!$D158)*1000</f>
        <v>17.377143061670065</v>
      </c>
      <c r="G158" s="54">
        <f>(Sheet4!G158/Sheet4!$D158)*1000</f>
        <v>71.777403947488779</v>
      </c>
      <c r="H158" s="54">
        <f>(Sheet4!H158/Sheet4!$D158)*1000</f>
        <v>74.346492954889825</v>
      </c>
      <c r="I158" s="12"/>
      <c r="J158" s="54">
        <f>(Sheet4!J158/Sheet4!$I158)*1000</f>
        <v>23.79623154509002</v>
      </c>
      <c r="K158" s="54">
        <f>(Sheet4!K158/Sheet4!$I158)*1000</f>
        <v>14.969608286761437</v>
      </c>
      <c r="L158" s="54">
        <f>(Sheet4!L158/Sheet4!$I158)*1000</f>
        <v>71.421995255641022</v>
      </c>
      <c r="M158" s="54">
        <f>(Sheet4!M158/Sheet4!$I158)*1000</f>
        <v>74.708962372257844</v>
      </c>
      <c r="N158" s="12"/>
      <c r="O158" s="54">
        <f>(Sheet4!O158/Sheet4!$N158)*1000</f>
        <v>21.695073637487468</v>
      </c>
      <c r="P158" s="54">
        <f>(Sheet4!P158/Sheet4!$N158)*1000</f>
        <v>17.055863257181237</v>
      </c>
      <c r="Q158" s="54">
        <f>(Sheet4!Q158/Sheet4!$N158)*1000</f>
        <v>68.38698373453515</v>
      </c>
      <c r="R158" s="54">
        <f>(Sheet4!R158/Sheet4!$N158)*1000</f>
        <v>75.510303407863105</v>
      </c>
      <c r="S158" s="12"/>
      <c r="T158" s="54">
        <f>(Sheet4!T158/Sheet4!$S158)*1000</f>
        <v>25.052328875902507</v>
      </c>
      <c r="U158" s="54">
        <f>(Sheet4!U158/Sheet4!$S158)*1000</f>
        <v>17.813019193036695</v>
      </c>
      <c r="V158" s="54">
        <f>(Sheet4!V158/Sheet4!$S158)*1000</f>
        <v>70.829976447187349</v>
      </c>
      <c r="W158" s="54">
        <f>(Sheet4!W158/Sheet4!$S158)*1000</f>
        <v>76.758654984060414</v>
      </c>
      <c r="X158" s="12"/>
      <c r="Y158" s="54">
        <f>(Sheet4!Y158/Sheet4!$X158)*1000</f>
        <v>27.87042122727247</v>
      </c>
      <c r="Z158" s="54">
        <f>(Sheet4!Z158/Sheet4!$X158)*1000</f>
        <v>13.772887965285603</v>
      </c>
      <c r="AA158" s="54">
        <f>(Sheet4!AA158/Sheet4!$X158)*1000</f>
        <v>71.010496235435795</v>
      </c>
      <c r="AB158" s="54">
        <f>(Sheet4!AB158/Sheet4!$X158)*1000</f>
        <v>72.814920093845146</v>
      </c>
      <c r="AC158" s="12"/>
      <c r="AD158" s="54">
        <f>(Sheet4!AD158/Sheet4!$AC158)*1000</f>
        <v>28.022293693736962</v>
      </c>
      <c r="AE158" s="54">
        <f>(Sheet4!AE158/Sheet4!$AC158)*1000</f>
        <v>14.823052580825724</v>
      </c>
      <c r="AF158" s="54">
        <f>(Sheet4!AF158/Sheet4!$AC158)*1000</f>
        <v>70.897197401162714</v>
      </c>
      <c r="AG158" s="54">
        <f>(Sheet4!AG158/Sheet4!$AC158)*1000</f>
        <v>71.285138707490418</v>
      </c>
      <c r="AH158" s="12"/>
      <c r="AI158" s="54">
        <f>(Sheet4!AI158/Sheet4!$AH158)*1000</f>
        <v>23.32168043688279</v>
      </c>
      <c r="AJ158" s="54">
        <f>(Sheet4!AJ158/Sheet4!$AH158)*1000</f>
        <v>16.951389639982327</v>
      </c>
      <c r="AK158" s="54">
        <f>(Sheet4!AK158/Sheet4!$AH158)*1000</f>
        <v>76.494818524622318</v>
      </c>
      <c r="AL158" s="54">
        <f>(Sheet4!AL158/Sheet4!$AH158)*1000</f>
        <v>83.019096206973032</v>
      </c>
      <c r="AM158" s="12"/>
      <c r="AN158" s="54">
        <f>(Sheet4!AN158/Sheet4!$AM158)*1000</f>
        <v>24.836248030137302</v>
      </c>
      <c r="AO158" s="54">
        <f>(Sheet4!AO158/Sheet4!$AM158)*1000</f>
        <v>18.875986757409699</v>
      </c>
      <c r="AP158" s="54">
        <f>(Sheet4!AP158/Sheet4!$AM158)*1000</f>
        <v>77.183922633471326</v>
      </c>
      <c r="AQ158" s="54">
        <f>(Sheet4!AQ158/Sheet4!$AM158)*1000</f>
        <v>86.474918146840835</v>
      </c>
      <c r="AR158" s="12"/>
      <c r="AS158" s="54">
        <f>(Sheet4!AS158/Sheet4!$AR158)*1000</f>
        <v>25.158358927608898</v>
      </c>
      <c r="AT158" s="54">
        <f>(Sheet4!AT158/Sheet4!$AR158)*1000</f>
        <v>13.551400178707732</v>
      </c>
      <c r="AU158" s="54">
        <f>(Sheet4!AU158/Sheet4!$AR158)*1000</f>
        <v>81.442250993926109</v>
      </c>
      <c r="AV158" s="54">
        <f>(Sheet4!AV158/Sheet4!$AR158)*1000</f>
        <v>90.578412539928877</v>
      </c>
      <c r="AW158" s="12"/>
      <c r="AX158" s="54">
        <f>(Sheet4!AX158/Sheet4!$AW158)*1000</f>
        <v>27.80251951898456</v>
      </c>
      <c r="AY158" s="54">
        <f>(Sheet4!AY158/Sheet4!$AW158)*1000</f>
        <v>19.271567150885033</v>
      </c>
      <c r="AZ158" s="54">
        <f>(Sheet4!AZ158/Sheet4!$AW158)*1000</f>
        <v>73.554047658891463</v>
      </c>
      <c r="BA158" s="54">
        <f>(Sheet4!BA158/Sheet4!$AW158)*1000</f>
        <v>82.765172985257522</v>
      </c>
      <c r="BC158" s="54" t="e">
        <f>(Sheet4!BC156/Sheet4!$BB156)*1000</f>
        <v>#DIV/0!</v>
      </c>
      <c r="BD158" s="54" t="e">
        <f>(Sheet4!BD156/Sheet4!$BB156)*1000</f>
        <v>#REF!</v>
      </c>
      <c r="BE158" s="54" t="e">
        <f>(Sheet4!BE156/Sheet4!$BB156)*1000</f>
        <v>#REF!</v>
      </c>
      <c r="BF158" s="54" t="e">
        <f>(Sheet4!BF156/Sheet4!$BB156)*1000</f>
        <v>#REF!</v>
      </c>
      <c r="BH158" s="54" t="e">
        <f>(Sheet4!BH155/Sheet4!$BG155)*1000</f>
        <v>#REF!</v>
      </c>
      <c r="BI158" s="54" t="e">
        <f>(Sheet4!BI155/Sheet4!$BG155)*1000</f>
        <v>#REF!</v>
      </c>
      <c r="BJ158" s="54" t="e">
        <f>(Sheet4!BJ155/Sheet4!$BG155)*1000</f>
        <v>#REF!</v>
      </c>
      <c r="BK158" s="54" t="e">
        <f>(Sheet4!BK155/Sheet4!$BG155)*1000</f>
        <v>#REF!</v>
      </c>
      <c r="BM158" s="54" t="e">
        <f>(Sheet4!BM155/Sheet4!$BL155)*1000</f>
        <v>#REF!</v>
      </c>
      <c r="BN158" s="54" t="e">
        <f>(Sheet4!BN155/Sheet4!$BL155)*1000</f>
        <v>#REF!</v>
      </c>
      <c r="BO158" s="54" t="e">
        <f>(Sheet4!BO155/Sheet4!$BL155)*1000</f>
        <v>#REF!</v>
      </c>
      <c r="BP158" s="54" t="e">
        <f>(Sheet4!BP155/Sheet4!$BL155)*1000</f>
        <v>#REF!</v>
      </c>
      <c r="BR158" s="54" t="e">
        <f>(Sheet4!BR155/Sheet4!$BQ155)*1000</f>
        <v>#REF!</v>
      </c>
      <c r="BS158" s="54" t="e">
        <f>(Sheet4!BS155/Sheet4!$BQ155)*1000</f>
        <v>#REF!</v>
      </c>
      <c r="BT158" s="54" t="e">
        <f>(Sheet4!BT155/Sheet4!$BQ155)*1000</f>
        <v>#REF!</v>
      </c>
      <c r="BU158" s="54" t="e">
        <f>(Sheet4!BU155/Sheet4!$BQ155)*1000</f>
        <v>#REF!</v>
      </c>
    </row>
    <row r="159" spans="1:73" x14ac:dyDescent="0.3">
      <c r="A159" t="s">
        <v>456</v>
      </c>
      <c r="B159" t="str">
        <f>VLOOKUP(A159,classifications!A$3:C$336,3,FALSE)</f>
        <v>Predominantly Urban</v>
      </c>
      <c r="D159" s="12"/>
      <c r="E159" s="54">
        <f>(Sheet4!E159/Sheet4!$D159)*1000</f>
        <v>4.1032606096546189</v>
      </c>
      <c r="F159" s="54">
        <f>(Sheet4!F159/Sheet4!$D159)*1000</f>
        <v>2.2859657009497756</v>
      </c>
      <c r="G159" s="54">
        <f>(Sheet4!G159/Sheet4!$D159)*1000</f>
        <v>34.892062247132976</v>
      </c>
      <c r="H159" s="54">
        <f>(Sheet4!H159/Sheet4!$D159)*1000</f>
        <v>39.683981980086273</v>
      </c>
      <c r="I159" s="12"/>
      <c r="J159" s="54">
        <f>(Sheet4!J159/Sheet4!$I159)*1000</f>
        <v>4.1979925962676035</v>
      </c>
      <c r="K159" s="54">
        <f>(Sheet4!K159/Sheet4!$I159)*1000</f>
        <v>2.0799145136053125</v>
      </c>
      <c r="L159" s="54">
        <f>(Sheet4!L159/Sheet4!$I159)*1000</f>
        <v>36.980498416211887</v>
      </c>
      <c r="M159" s="54">
        <f>(Sheet4!M159/Sheet4!$I159)*1000</f>
        <v>39.871388772277989</v>
      </c>
      <c r="N159" s="12"/>
      <c r="O159" s="54">
        <f>(Sheet4!O159/Sheet4!$N159)*1000</f>
        <v>5.4303453775609016</v>
      </c>
      <c r="P159" s="54">
        <f>(Sheet4!P159/Sheet4!$N159)*1000</f>
        <v>1.9936582679856456</v>
      </c>
      <c r="Q159" s="54">
        <f>(Sheet4!Q159/Sheet4!$N159)*1000</f>
        <v>38.800387339320636</v>
      </c>
      <c r="R159" s="54">
        <f>(Sheet4!R159/Sheet4!$N159)*1000</f>
        <v>39.81620369491332</v>
      </c>
      <c r="S159" s="12"/>
      <c r="T159" s="54">
        <f>(Sheet4!T159/Sheet4!$S159)*1000</f>
        <v>4.9635752840372929</v>
      </c>
      <c r="U159" s="54">
        <f>(Sheet4!U159/Sheet4!$S159)*1000</f>
        <v>1.4532140565432377</v>
      </c>
      <c r="V159" s="54">
        <f>(Sheet4!V159/Sheet4!$S159)*1000</f>
        <v>40.699430038123275</v>
      </c>
      <c r="W159" s="54">
        <f>(Sheet4!W159/Sheet4!$S159)*1000</f>
        <v>41.331672517268714</v>
      </c>
      <c r="X159" s="12"/>
      <c r="Y159" s="54">
        <f>(Sheet4!Y159/Sheet4!$X159)*1000</f>
        <v>7.632515452331897</v>
      </c>
      <c r="Z159" s="54">
        <f>(Sheet4!Z159/Sheet4!$X159)*1000</f>
        <v>1.8074545795092714</v>
      </c>
      <c r="AA159" s="54">
        <f>(Sheet4!AA159/Sheet4!$X159)*1000</f>
        <v>41.637010676156585</v>
      </c>
      <c r="AB159" s="54">
        <f>(Sheet4!AB159/Sheet4!$X159)*1000</f>
        <v>41.590185427982767</v>
      </c>
      <c r="AC159" s="12"/>
      <c r="AD159" s="54">
        <f>(Sheet4!AD159/Sheet4!$AC159)*1000</f>
        <v>8.5836114200964033</v>
      </c>
      <c r="AE159" s="54">
        <f>(Sheet4!AE159/Sheet4!$AC159)*1000</f>
        <v>2.1690767519466072</v>
      </c>
      <c r="AF159" s="54">
        <f>(Sheet4!AF159/Sheet4!$AC159)*1000</f>
        <v>42.98294401186503</v>
      </c>
      <c r="AG159" s="54">
        <f>(Sheet4!AG159/Sheet4!$AC159)*1000</f>
        <v>41.082684464219504</v>
      </c>
      <c r="AH159" s="12"/>
      <c r="AI159" s="54">
        <f>(Sheet4!AI159/Sheet4!$AH159)*1000</f>
        <v>6.7602416740347779</v>
      </c>
      <c r="AJ159" s="54">
        <f>(Sheet4!AJ159/Sheet4!$AH159)*1000</f>
        <v>2.4775272620100206</v>
      </c>
      <c r="AK159" s="54">
        <f>(Sheet4!AK159/Sheet4!$AH159)*1000</f>
        <v>46.33620689655173</v>
      </c>
      <c r="AL159" s="54">
        <f>(Sheet4!AL159/Sheet4!$AH159)*1000</f>
        <v>45.240200412614207</v>
      </c>
      <c r="AM159" s="12"/>
      <c r="AN159" s="54">
        <f>(Sheet4!AN159/Sheet4!$AM159)*1000</f>
        <v>5.6228810834152574</v>
      </c>
      <c r="AO159" s="54">
        <f>(Sheet4!AO159/Sheet4!$AM159)*1000</f>
        <v>4.7684236638766642</v>
      </c>
      <c r="AP159" s="54">
        <f>(Sheet4!AP159/Sheet4!$AM159)*1000</f>
        <v>48.171185490761758</v>
      </c>
      <c r="AQ159" s="54">
        <f>(Sheet4!AQ159/Sheet4!$AM159)*1000</f>
        <v>46.884905504359573</v>
      </c>
      <c r="AR159" s="12"/>
      <c r="AS159" s="54">
        <f>(Sheet4!AS159/Sheet4!$AR159)*1000</f>
        <v>5.3607530668813412</v>
      </c>
      <c r="AT159" s="54">
        <f>(Sheet4!AT159/Sheet4!$AR159)*1000</f>
        <v>3.5037003833029923</v>
      </c>
      <c r="AU159" s="54">
        <f>(Sheet4!AU159/Sheet4!$AR159)*1000</f>
        <v>49.198174050661862</v>
      </c>
      <c r="AV159" s="54">
        <f>(Sheet4!AV159/Sheet4!$AR159)*1000</f>
        <v>47.899151976434645</v>
      </c>
      <c r="AW159" s="12"/>
      <c r="AX159" s="54">
        <f>(Sheet4!AX159/Sheet4!$AW159)*1000</f>
        <v>4.4992729833289138</v>
      </c>
      <c r="AY159" s="54">
        <f>(Sheet4!AY159/Sheet4!$AW159)*1000</f>
        <v>2.1216083986429024</v>
      </c>
      <c r="AZ159" s="54">
        <f>(Sheet4!AZ159/Sheet4!$AW159)*1000</f>
        <v>42.834541979497217</v>
      </c>
      <c r="BA159" s="54">
        <f>(Sheet4!BA159/Sheet4!$AW159)*1000</f>
        <v>43.776462949584364</v>
      </c>
      <c r="BC159" s="54" t="e">
        <f>(Sheet4!BC157/Sheet4!$BB157)*1000</f>
        <v>#DIV/0!</v>
      </c>
      <c r="BD159" s="54" t="e">
        <f>(Sheet4!BD157/Sheet4!$BB157)*1000</f>
        <v>#REF!</v>
      </c>
      <c r="BE159" s="54" t="e">
        <f>(Sheet4!BE157/Sheet4!$BB157)*1000</f>
        <v>#REF!</v>
      </c>
      <c r="BF159" s="54" t="e">
        <f>(Sheet4!BF157/Sheet4!$BB157)*1000</f>
        <v>#REF!</v>
      </c>
      <c r="BH159" s="54" t="e">
        <f>(Sheet4!BH156/Sheet4!$BG156)*1000</f>
        <v>#REF!</v>
      </c>
      <c r="BI159" s="54" t="e">
        <f>(Sheet4!BI156/Sheet4!$BG156)*1000</f>
        <v>#REF!</v>
      </c>
      <c r="BJ159" s="54" t="e">
        <f>(Sheet4!BJ156/Sheet4!$BG156)*1000</f>
        <v>#REF!</v>
      </c>
      <c r="BK159" s="54" t="e">
        <f>(Sheet4!BK156/Sheet4!$BG156)*1000</f>
        <v>#REF!</v>
      </c>
      <c r="BM159" s="54" t="e">
        <f>(Sheet4!BM156/Sheet4!$BL156)*1000</f>
        <v>#REF!</v>
      </c>
      <c r="BN159" s="54" t="e">
        <f>(Sheet4!BN156/Sheet4!$BL156)*1000</f>
        <v>#REF!</v>
      </c>
      <c r="BO159" s="54" t="e">
        <f>(Sheet4!BO156/Sheet4!$BL156)*1000</f>
        <v>#REF!</v>
      </c>
      <c r="BP159" s="54" t="e">
        <f>(Sheet4!BP156/Sheet4!$BL156)*1000</f>
        <v>#REF!</v>
      </c>
      <c r="BR159" s="54" t="e">
        <f>(Sheet4!BR156/Sheet4!$BQ156)*1000</f>
        <v>#REF!</v>
      </c>
      <c r="BS159" s="54" t="e">
        <f>(Sheet4!BS156/Sheet4!$BQ156)*1000</f>
        <v>#REF!</v>
      </c>
      <c r="BT159" s="54" t="e">
        <f>(Sheet4!BT156/Sheet4!$BQ156)*1000</f>
        <v>#REF!</v>
      </c>
      <c r="BU159" s="54" t="e">
        <f>(Sheet4!BU156/Sheet4!$BQ156)*1000</f>
        <v>#REF!</v>
      </c>
    </row>
    <row r="160" spans="1:73" x14ac:dyDescent="0.3">
      <c r="A160" t="s">
        <v>458</v>
      </c>
      <c r="B160" t="str">
        <f>VLOOKUP(A160,classifications!A$3:C$336,3,FALSE)</f>
        <v>Predominantly Urban</v>
      </c>
      <c r="D160" s="12"/>
      <c r="E160" s="54">
        <f>(Sheet4!E160/Sheet4!$D160)*1000</f>
        <v>5.9119995469732141</v>
      </c>
      <c r="F160" s="54">
        <f>(Sheet4!F160/Sheet4!$D160)*1000</f>
        <v>4.8436113785227555</v>
      </c>
      <c r="G160" s="54">
        <f>(Sheet4!G160/Sheet4!$D160)*1000</f>
        <v>40.402438794193706</v>
      </c>
      <c r="H160" s="54">
        <f>(Sheet4!H160/Sheet4!$D160)*1000</f>
        <v>39.009381429677035</v>
      </c>
      <c r="I160" s="12"/>
      <c r="J160" s="54">
        <f>(Sheet4!J160/Sheet4!$I160)*1000</f>
        <v>4.3784731287062248</v>
      </c>
      <c r="K160" s="54">
        <f>(Sheet4!K160/Sheet4!$I160)*1000</f>
        <v>3.8265020698914705</v>
      </c>
      <c r="L160" s="54">
        <f>(Sheet4!L160/Sheet4!$I160)*1000</f>
        <v>44.094282624100252</v>
      </c>
      <c r="M160" s="54">
        <f>(Sheet4!M160/Sheet4!$I160)*1000</f>
        <v>38.339611382538322</v>
      </c>
      <c r="N160" s="12"/>
      <c r="O160" s="54">
        <f>(Sheet4!O160/Sheet4!$N160)*1000</f>
        <v>4.2151694379897222</v>
      </c>
      <c r="P160" s="54">
        <f>(Sheet4!P160/Sheet4!$N160)*1000</f>
        <v>4.3038320729693487</v>
      </c>
      <c r="Q160" s="54">
        <f>(Sheet4!Q160/Sheet4!$N160)*1000</f>
        <v>42.997683688661155</v>
      </c>
      <c r="R160" s="54">
        <f>(Sheet4!R160/Sheet4!$N160)*1000</f>
        <v>39.403152695528817</v>
      </c>
      <c r="S160" s="12"/>
      <c r="T160" s="54">
        <f>(Sheet4!T160/Sheet4!$S160)*1000</f>
        <v>5.3218745882318492</v>
      </c>
      <c r="U160" s="54">
        <f>(Sheet4!U160/Sheet4!$S160)*1000</f>
        <v>3.5942784357934499</v>
      </c>
      <c r="V160" s="54">
        <f>(Sheet4!V160/Sheet4!$S160)*1000</f>
        <v>44.082983177898477</v>
      </c>
      <c r="W160" s="54">
        <f>(Sheet4!W160/Sheet4!$S160)*1000</f>
        <v>42.457871542977614</v>
      </c>
      <c r="X160" s="12"/>
      <c r="Y160" s="54">
        <f>(Sheet4!Y160/Sheet4!$X160)*1000</f>
        <v>5.5564438759194124</v>
      </c>
      <c r="Z160" s="54">
        <f>(Sheet4!Z160/Sheet4!$X160)*1000</f>
        <v>3.8048376311887662</v>
      </c>
      <c r="AA160" s="54">
        <f>(Sheet4!AA160/Sheet4!$X160)*1000</f>
        <v>43.593918074250666</v>
      </c>
      <c r="AB160" s="54">
        <f>(Sheet4!AB160/Sheet4!$X160)*1000</f>
        <v>42.656336308398991</v>
      </c>
      <c r="AC160" s="12"/>
      <c r="AD160" s="54">
        <f>(Sheet4!AD160/Sheet4!$AC160)*1000</f>
        <v>5.9214968388594622</v>
      </c>
      <c r="AE160" s="54">
        <f>(Sheet4!AE160/Sheet4!$AC160)*1000</f>
        <v>3.2893192806103477</v>
      </c>
      <c r="AF160" s="54">
        <f>(Sheet4!AF160/Sheet4!$AC160)*1000</f>
        <v>43.046393483464946</v>
      </c>
      <c r="AG160" s="54">
        <f>(Sheet4!AG160/Sheet4!$AC160)*1000</f>
        <v>44.793957184689319</v>
      </c>
      <c r="AH160" s="12"/>
      <c r="AI160" s="54">
        <f>(Sheet4!AI160/Sheet4!$AH160)*1000</f>
        <v>5.122183159472077</v>
      </c>
      <c r="AJ160" s="54">
        <f>(Sheet4!AJ160/Sheet4!$AH160)*1000</f>
        <v>3.7533859719900873</v>
      </c>
      <c r="AK160" s="54">
        <f>(Sheet4!AK160/Sheet4!$AH160)*1000</f>
        <v>44.781280617831825</v>
      </c>
      <c r="AL160" s="54">
        <f>(Sheet4!AL160/Sheet4!$AH160)*1000</f>
        <v>48.884070082416002</v>
      </c>
      <c r="AM160" s="12"/>
      <c r="AN160" s="54">
        <f>(Sheet4!AN160/Sheet4!$AM160)*1000</f>
        <v>5.024203271490526</v>
      </c>
      <c r="AO160" s="54">
        <f>(Sheet4!AO160/Sheet4!$AM160)*1000</f>
        <v>4.0416764139569201</v>
      </c>
      <c r="AP160" s="54">
        <f>(Sheet4!AP160/Sheet4!$AM160)*1000</f>
        <v>44.598801533173777</v>
      </c>
      <c r="AQ160" s="54">
        <f>(Sheet4!AQ160/Sheet4!$AM160)*1000</f>
        <v>48.899605909557145</v>
      </c>
      <c r="AR160" s="12"/>
      <c r="AS160" s="54">
        <f>(Sheet4!AS160/Sheet4!$AR160)*1000</f>
        <v>4.6310257183474777</v>
      </c>
      <c r="AT160" s="54">
        <f>(Sheet4!AT160/Sheet4!$AR160)*1000</f>
        <v>3.715590401929953</v>
      </c>
      <c r="AU160" s="54">
        <f>(Sheet4!AU160/Sheet4!$AR160)*1000</f>
        <v>46.076910926348738</v>
      </c>
      <c r="AV160" s="54">
        <f>(Sheet4!AV160/Sheet4!$AR160)*1000</f>
        <v>48.676029236491047</v>
      </c>
      <c r="AW160" s="12"/>
      <c r="AX160" s="54">
        <f>(Sheet4!AX160/Sheet4!$AW160)*1000</f>
        <v>4.3311289594543281</v>
      </c>
      <c r="AY160" s="54">
        <f>(Sheet4!AY160/Sheet4!$AW160)*1000</f>
        <v>4.0481188785635984</v>
      </c>
      <c r="AZ160" s="54">
        <f>(Sheet4!AZ160/Sheet4!$AW160)*1000</f>
        <v>41.792349413560125</v>
      </c>
      <c r="BA160" s="54">
        <f>(Sheet4!BA160/Sheet4!$AW160)*1000</f>
        <v>43.400849746723893</v>
      </c>
      <c r="BC160" s="54" t="e">
        <f>(Sheet4!BC158/Sheet4!$BB158)*1000</f>
        <v>#DIV/0!</v>
      </c>
      <c r="BD160" s="54" t="e">
        <f>(Sheet4!BD158/Sheet4!$BB158)*1000</f>
        <v>#REF!</v>
      </c>
      <c r="BE160" s="54" t="e">
        <f>(Sheet4!BE158/Sheet4!$BB158)*1000</f>
        <v>#REF!</v>
      </c>
      <c r="BF160" s="54" t="e">
        <f>(Sheet4!BF158/Sheet4!$BB158)*1000</f>
        <v>#REF!</v>
      </c>
      <c r="BH160" s="54" t="e">
        <f>(Sheet4!BH157/Sheet4!$BG157)*1000</f>
        <v>#REF!</v>
      </c>
      <c r="BI160" s="54" t="e">
        <f>(Sheet4!BI157/Sheet4!$BG157)*1000</f>
        <v>#REF!</v>
      </c>
      <c r="BJ160" s="54" t="e">
        <f>(Sheet4!BJ157/Sheet4!$BG157)*1000</f>
        <v>#REF!</v>
      </c>
      <c r="BK160" s="54" t="e">
        <f>(Sheet4!BK157/Sheet4!$BG157)*1000</f>
        <v>#REF!</v>
      </c>
      <c r="BM160" s="54" t="e">
        <f>(Sheet4!BM157/Sheet4!$BL157)*1000</f>
        <v>#REF!</v>
      </c>
      <c r="BN160" s="54" t="e">
        <f>(Sheet4!BN157/Sheet4!$BL157)*1000</f>
        <v>#REF!</v>
      </c>
      <c r="BO160" s="54" t="e">
        <f>(Sheet4!BO157/Sheet4!$BL157)*1000</f>
        <v>#REF!</v>
      </c>
      <c r="BP160" s="54" t="e">
        <f>(Sheet4!BP157/Sheet4!$BL157)*1000</f>
        <v>#REF!</v>
      </c>
      <c r="BR160" s="54" t="e">
        <f>(Sheet4!BR157/Sheet4!$BQ157)*1000</f>
        <v>#REF!</v>
      </c>
      <c r="BS160" s="54" t="e">
        <f>(Sheet4!BS157/Sheet4!$BQ157)*1000</f>
        <v>#REF!</v>
      </c>
      <c r="BT160" s="54" t="e">
        <f>(Sheet4!BT157/Sheet4!$BQ157)*1000</f>
        <v>#REF!</v>
      </c>
      <c r="BU160" s="54" t="e">
        <f>(Sheet4!BU157/Sheet4!$BQ157)*1000</f>
        <v>#REF!</v>
      </c>
    </row>
    <row r="161" spans="1:73" x14ac:dyDescent="0.3">
      <c r="A161" t="s">
        <v>460</v>
      </c>
      <c r="B161" t="str">
        <f>VLOOKUP(A161,classifications!A$3:C$336,3,FALSE)</f>
        <v>Predominantly Rural</v>
      </c>
      <c r="D161" s="12"/>
      <c r="E161" s="54">
        <f>(Sheet4!E161/Sheet4!$D161)*1000</f>
        <v>2.8319635607485889</v>
      </c>
      <c r="F161" s="54">
        <f>(Sheet4!F161/Sheet4!$D161)*1000</f>
        <v>2.5943162689375185</v>
      </c>
      <c r="G161" s="54">
        <f>(Sheet4!G161/Sheet4!$D161)*1000</f>
        <v>42.499257352213093</v>
      </c>
      <c r="H161" s="54">
        <f>(Sheet4!H161/Sheet4!$D161)*1000</f>
        <v>37.171997227448259</v>
      </c>
      <c r="I161" s="12"/>
      <c r="J161" s="54">
        <f>(Sheet4!J161/Sheet4!$I161)*1000</f>
        <v>2.5401201142069509</v>
      </c>
      <c r="K161" s="54">
        <f>(Sheet4!K161/Sheet4!$I161)*1000</f>
        <v>2.9339371861770207</v>
      </c>
      <c r="L161" s="54">
        <f>(Sheet4!L161/Sheet4!$I161)*1000</f>
        <v>45.544944373338588</v>
      </c>
      <c r="M161" s="54">
        <f>(Sheet4!M161/Sheet4!$I161)*1000</f>
        <v>42.05966328640347</v>
      </c>
      <c r="N161" s="12"/>
      <c r="O161" s="54">
        <f>(Sheet4!O161/Sheet4!$N161)*1000</f>
        <v>2.2607533223244474</v>
      </c>
      <c r="P161" s="54">
        <f>(Sheet4!P161/Sheet4!$N161)*1000</f>
        <v>2.3393882204922547</v>
      </c>
      <c r="Q161" s="54">
        <f>(Sheet4!Q161/Sheet4!$N161)*1000</f>
        <v>43.504757411339156</v>
      </c>
      <c r="R161" s="54">
        <f>(Sheet4!R161/Sheet4!$N161)*1000</f>
        <v>43.445781237713298</v>
      </c>
      <c r="S161" s="12"/>
      <c r="T161" s="54">
        <f>(Sheet4!T161/Sheet4!$S161)*1000</f>
        <v>2.4700070571630208</v>
      </c>
      <c r="U161" s="54">
        <f>(Sheet4!U161/Sheet4!$S161)*1000</f>
        <v>1.7446875245040383</v>
      </c>
      <c r="V161" s="54">
        <f>(Sheet4!V161/Sheet4!$S161)*1000</f>
        <v>46.028385477926768</v>
      </c>
      <c r="W161" s="54">
        <f>(Sheet4!W161/Sheet4!$S161)*1000</f>
        <v>45.322669175880186</v>
      </c>
      <c r="X161" s="12"/>
      <c r="Y161" s="54">
        <f>(Sheet4!Y161/Sheet4!$X161)*1000</f>
        <v>2.6689693068529712</v>
      </c>
      <c r="Z161" s="54">
        <f>(Sheet4!Z161/Sheet4!$X161)*1000</f>
        <v>2.1587251746604914</v>
      </c>
      <c r="AA161" s="54">
        <f>(Sheet4!AA161/Sheet4!$X161)*1000</f>
        <v>42.821257555538111</v>
      </c>
      <c r="AB161" s="54">
        <f>(Sheet4!AB161/Sheet4!$X161)*1000</f>
        <v>45.195855247664653</v>
      </c>
      <c r="AC161" s="12"/>
      <c r="AD161" s="54">
        <f>(Sheet4!AD161/Sheet4!$AC161)*1000</f>
        <v>2.6683932740793064</v>
      </c>
      <c r="AE161" s="54">
        <f>(Sheet4!AE161/Sheet4!$AC161)*1000</f>
        <v>1.8639511840995153</v>
      </c>
      <c r="AF161" s="54">
        <f>(Sheet4!AF161/Sheet4!$AC161)*1000</f>
        <v>41.732885985049151</v>
      </c>
      <c r="AG161" s="54">
        <f>(Sheet4!AG161/Sheet4!$AC161)*1000</f>
        <v>43.479113936468693</v>
      </c>
      <c r="AH161" s="12"/>
      <c r="AI161" s="54">
        <f>(Sheet4!AI161/Sheet4!$AH161)*1000</f>
        <v>2.5946965974092344</v>
      </c>
      <c r="AJ161" s="54">
        <f>(Sheet4!AJ161/Sheet4!$AH161)*1000</f>
        <v>1.6904841467969256</v>
      </c>
      <c r="AK161" s="54">
        <f>(Sheet4!AK161/Sheet4!$AH161)*1000</f>
        <v>45.348220077447763</v>
      </c>
      <c r="AL161" s="54">
        <f>(Sheet4!AL161/Sheet4!$AH161)*1000</f>
        <v>47.530124034360071</v>
      </c>
      <c r="AM161" s="12"/>
      <c r="AN161" s="54">
        <f>(Sheet4!AN161/Sheet4!$AM161)*1000</f>
        <v>2.13307240704501</v>
      </c>
      <c r="AO161" s="54">
        <f>(Sheet4!AO161/Sheet4!$AM161)*1000</f>
        <v>3.0919765166340509</v>
      </c>
      <c r="AP161" s="54">
        <f>(Sheet4!AP161/Sheet4!$AM161)*1000</f>
        <v>51.174168297455971</v>
      </c>
      <c r="AQ161" s="54">
        <f>(Sheet4!AQ161/Sheet4!$AM161)*1000</f>
        <v>45.616438356164387</v>
      </c>
      <c r="AR161" s="12"/>
      <c r="AS161" s="54">
        <f>(Sheet4!AS161/Sheet4!$AR161)*1000</f>
        <v>2.2456989982229687</v>
      </c>
      <c r="AT161" s="54">
        <f>(Sheet4!AT161/Sheet4!$AR161)*1000</f>
        <v>2.2066433634712648</v>
      </c>
      <c r="AU161" s="54">
        <f>(Sheet4!AU161/Sheet4!$AR161)*1000</f>
        <v>51.846355132886792</v>
      </c>
      <c r="AV161" s="54">
        <f>(Sheet4!AV161/Sheet4!$AR161)*1000</f>
        <v>49.210099787146795</v>
      </c>
      <c r="AW161" s="12"/>
      <c r="AX161" s="54">
        <f>(Sheet4!AX161/Sheet4!$AW161)*1000</f>
        <v>1.712262131766354</v>
      </c>
      <c r="AY161" s="54">
        <f>(Sheet4!AY161/Sheet4!$AW161)*1000</f>
        <v>1.0896213565785891</v>
      </c>
      <c r="AZ161" s="54">
        <f>(Sheet4!AZ161/Sheet4!$AW161)*1000</f>
        <v>45.472234112931467</v>
      </c>
      <c r="BA161" s="54">
        <f>(Sheet4!BA161/Sheet4!$AW161)*1000</f>
        <v>41.950422228275677</v>
      </c>
      <c r="BC161" s="54" t="e">
        <f>(Sheet4!BC159/Sheet4!$BB159)*1000</f>
        <v>#DIV/0!</v>
      </c>
      <c r="BD161" s="54" t="e">
        <f>(Sheet4!BD159/Sheet4!$BB159)*1000</f>
        <v>#REF!</v>
      </c>
      <c r="BE161" s="54" t="e">
        <f>(Sheet4!BE159/Sheet4!$BB159)*1000</f>
        <v>#REF!</v>
      </c>
      <c r="BF161" s="54" t="e">
        <f>(Sheet4!BF159/Sheet4!$BB159)*1000</f>
        <v>#REF!</v>
      </c>
      <c r="BH161" s="54" t="e">
        <f>(Sheet4!BH158/Sheet4!$BG158)*1000</f>
        <v>#REF!</v>
      </c>
      <c r="BI161" s="54" t="e">
        <f>(Sheet4!BI158/Sheet4!$BG158)*1000</f>
        <v>#REF!</v>
      </c>
      <c r="BJ161" s="54" t="e">
        <f>(Sheet4!BJ158/Sheet4!$BG158)*1000</f>
        <v>#REF!</v>
      </c>
      <c r="BK161" s="54" t="e">
        <f>(Sheet4!BK158/Sheet4!$BG158)*1000</f>
        <v>#REF!</v>
      </c>
      <c r="BM161" s="54" t="e">
        <f>(Sheet4!BM158/Sheet4!$BL158)*1000</f>
        <v>#REF!</v>
      </c>
      <c r="BN161" s="54" t="e">
        <f>(Sheet4!BN158/Sheet4!$BL158)*1000</f>
        <v>#REF!</v>
      </c>
      <c r="BO161" s="54" t="e">
        <f>(Sheet4!BO158/Sheet4!$BL158)*1000</f>
        <v>#REF!</v>
      </c>
      <c r="BP161" s="54" t="e">
        <f>(Sheet4!BP158/Sheet4!$BL158)*1000</f>
        <v>#REF!</v>
      </c>
      <c r="BR161" s="54" t="e">
        <f>(Sheet4!BR158/Sheet4!$BQ158)*1000</f>
        <v>#REF!</v>
      </c>
      <c r="BS161" s="54" t="e">
        <f>(Sheet4!BS158/Sheet4!$BQ158)*1000</f>
        <v>#REF!</v>
      </c>
      <c r="BT161" s="54" t="e">
        <f>(Sheet4!BT158/Sheet4!$BQ158)*1000</f>
        <v>#REF!</v>
      </c>
      <c r="BU161" s="54" t="e">
        <f>(Sheet4!BU158/Sheet4!$BQ158)*1000</f>
        <v>#REF!</v>
      </c>
    </row>
    <row r="162" spans="1:73" x14ac:dyDescent="0.3">
      <c r="A162" t="s">
        <v>462</v>
      </c>
      <c r="B162" t="str">
        <f>VLOOKUP(A162,classifications!A$3:C$336,3,FALSE)</f>
        <v>Predominantly Rural</v>
      </c>
      <c r="D162" s="12"/>
      <c r="E162" s="54">
        <f>(Sheet4!E162/Sheet4!$D162)*1000</f>
        <v>4.1039796720472372</v>
      </c>
      <c r="F162" s="54">
        <f>(Sheet4!F162/Sheet4!$D162)*1000</f>
        <v>3.0162879549567667</v>
      </c>
      <c r="G162" s="54">
        <f>(Sheet4!G162/Sheet4!$D162)*1000</f>
        <v>51.450560298338296</v>
      </c>
      <c r="H162" s="54">
        <f>(Sheet4!H162/Sheet4!$D162)*1000</f>
        <v>48.086942215234998</v>
      </c>
      <c r="I162" s="12"/>
      <c r="J162" s="54">
        <f>(Sheet4!J162/Sheet4!$I162)*1000</f>
        <v>3.907314856883235</v>
      </c>
      <c r="K162" s="54">
        <f>(Sheet4!K162/Sheet4!$I162)*1000</f>
        <v>2.3262153566560655</v>
      </c>
      <c r="L162" s="54">
        <f>(Sheet4!L162/Sheet4!$I162)*1000</f>
        <v>52.448886869604721</v>
      </c>
      <c r="M162" s="54">
        <f>(Sheet4!M162/Sheet4!$I162)*1000</f>
        <v>50.068150840527032</v>
      </c>
      <c r="N162" s="12"/>
      <c r="O162" s="54">
        <f>(Sheet4!O162/Sheet4!$N162)*1000</f>
        <v>3.6528107608360676</v>
      </c>
      <c r="P162" s="54">
        <f>(Sheet4!P162/Sheet4!$N162)*1000</f>
        <v>2.8823668038359043</v>
      </c>
      <c r="Q162" s="54">
        <f>(Sheet4!Q162/Sheet4!$N162)*1000</f>
        <v>52.208908144952233</v>
      </c>
      <c r="R162" s="54">
        <f>(Sheet4!R162/Sheet4!$N162)*1000</f>
        <v>48.818954734151518</v>
      </c>
      <c r="S162" s="12"/>
      <c r="T162" s="54">
        <f>(Sheet4!T162/Sheet4!$S162)*1000</f>
        <v>4.4828113888613839</v>
      </c>
      <c r="U162" s="54">
        <f>(Sheet4!U162/Sheet4!$S162)*1000</f>
        <v>2.6554806419962014</v>
      </c>
      <c r="V162" s="54">
        <f>(Sheet4!V162/Sheet4!$S162)*1000</f>
        <v>56.098153765831619</v>
      </c>
      <c r="W162" s="54">
        <f>(Sheet4!W162/Sheet4!$S162)*1000</f>
        <v>51.489319566841601</v>
      </c>
      <c r="X162" s="12"/>
      <c r="Y162" s="54">
        <f>(Sheet4!Y162/Sheet4!$X162)*1000</f>
        <v>4.7833226244020839</v>
      </c>
      <c r="Z162" s="54">
        <f>(Sheet4!Z162/Sheet4!$X162)*1000</f>
        <v>2.8646391090169199</v>
      </c>
      <c r="AA162" s="54">
        <f>(Sheet4!AA162/Sheet4!$X162)*1000</f>
        <v>55.998786321125152</v>
      </c>
      <c r="AB162" s="54">
        <f>(Sheet4!AB162/Sheet4!$X162)*1000</f>
        <v>49.270007853216249</v>
      </c>
      <c r="AC162" s="12"/>
      <c r="AD162" s="54">
        <f>(Sheet4!AD162/Sheet4!$AC162)*1000</f>
        <v>4.8792992194889111</v>
      </c>
      <c r="AE162" s="54">
        <f>(Sheet4!AE162/Sheet4!$AC162)*1000</f>
        <v>2.7932220169537971</v>
      </c>
      <c r="AF162" s="54">
        <f>(Sheet4!AF162/Sheet4!$AC162)*1000</f>
        <v>56.651138945116728</v>
      </c>
      <c r="AG162" s="54">
        <f>(Sheet4!AG162/Sheet4!$AC162)*1000</f>
        <v>48.863706676330978</v>
      </c>
      <c r="AH162" s="12"/>
      <c r="AI162" s="54">
        <f>(Sheet4!AI162/Sheet4!$AH162)*1000</f>
        <v>4.087637539312678</v>
      </c>
      <c r="AJ162" s="54">
        <f>(Sheet4!AJ162/Sheet4!$AH162)*1000</f>
        <v>2.7485838626412833</v>
      </c>
      <c r="AK162" s="54">
        <f>(Sheet4!AK162/Sheet4!$AH162)*1000</f>
        <v>56.539779584717166</v>
      </c>
      <c r="AL162" s="54">
        <f>(Sheet4!AL162/Sheet4!$AH162)*1000</f>
        <v>54.037863504620617</v>
      </c>
      <c r="AM162" s="12"/>
      <c r="AN162" s="54">
        <f>(Sheet4!AN162/Sheet4!$AM162)*1000</f>
        <v>5.1444538261331294</v>
      </c>
      <c r="AO162" s="54">
        <f>(Sheet4!AO162/Sheet4!$AM162)*1000</f>
        <v>2.1587555818629709</v>
      </c>
      <c r="AP162" s="54">
        <f>(Sheet4!AP162/Sheet4!$AM162)*1000</f>
        <v>62.212202191833285</v>
      </c>
      <c r="AQ162" s="54">
        <f>(Sheet4!AQ162/Sheet4!$AM162)*1000</f>
        <v>52.367232179385624</v>
      </c>
      <c r="AR162" s="12"/>
      <c r="AS162" s="54">
        <f>(Sheet4!AS162/Sheet4!$AR162)*1000</f>
        <v>4.6458511770354791</v>
      </c>
      <c r="AT162" s="54">
        <f>(Sheet4!AT162/Sheet4!$AR162)*1000</f>
        <v>3.7460960142576587</v>
      </c>
      <c r="AU162" s="54">
        <f>(Sheet4!AU162/Sheet4!$AR162)*1000</f>
        <v>61.183351068891831</v>
      </c>
      <c r="AV162" s="54">
        <f>(Sheet4!AV162/Sheet4!$AR162)*1000</f>
        <v>55.542578317630877</v>
      </c>
      <c r="AW162" s="12"/>
      <c r="AX162" s="54">
        <f>(Sheet4!AX162/Sheet4!$AW162)*1000</f>
        <v>4.6694413869014859</v>
      </c>
      <c r="AY162" s="54">
        <f>(Sheet4!AY162/Sheet4!$AW162)*1000</f>
        <v>2.3046230049532195</v>
      </c>
      <c r="AZ162" s="54">
        <f>(Sheet4!AZ162/Sheet4!$AW162)*1000</f>
        <v>51.940011007154652</v>
      </c>
      <c r="BA162" s="54">
        <f>(Sheet4!BA162/Sheet4!$AW162)*1000</f>
        <v>46.169854155200881</v>
      </c>
      <c r="BC162" s="54" t="e">
        <f>(Sheet4!BC160/Sheet4!$BB160)*1000</f>
        <v>#DIV/0!</v>
      </c>
      <c r="BD162" s="54" t="e">
        <f>(Sheet4!BD160/Sheet4!$BB160)*1000</f>
        <v>#REF!</v>
      </c>
      <c r="BE162" s="54" t="e">
        <f>(Sheet4!BE160/Sheet4!$BB160)*1000</f>
        <v>#REF!</v>
      </c>
      <c r="BF162" s="54" t="e">
        <f>(Sheet4!BF160/Sheet4!$BB160)*1000</f>
        <v>#REF!</v>
      </c>
      <c r="BH162" s="54" t="e">
        <f>(Sheet4!BH159/Sheet4!$BG159)*1000</f>
        <v>#REF!</v>
      </c>
      <c r="BI162" s="54" t="e">
        <f>(Sheet4!BI159/Sheet4!$BG159)*1000</f>
        <v>#REF!</v>
      </c>
      <c r="BJ162" s="54" t="e">
        <f>(Sheet4!BJ159/Sheet4!$BG159)*1000</f>
        <v>#REF!</v>
      </c>
      <c r="BK162" s="54" t="e">
        <f>(Sheet4!BK159/Sheet4!$BG159)*1000</f>
        <v>#REF!</v>
      </c>
      <c r="BM162" s="54" t="e">
        <f>(Sheet4!BM159/Sheet4!$BL159)*1000</f>
        <v>#REF!</v>
      </c>
      <c r="BN162" s="54" t="e">
        <f>(Sheet4!BN159/Sheet4!$BL159)*1000</f>
        <v>#REF!</v>
      </c>
      <c r="BO162" s="54" t="e">
        <f>(Sheet4!BO159/Sheet4!$BL159)*1000</f>
        <v>#REF!</v>
      </c>
      <c r="BP162" s="54" t="e">
        <f>(Sheet4!BP159/Sheet4!$BL159)*1000</f>
        <v>#REF!</v>
      </c>
      <c r="BR162" s="54" t="e">
        <f>(Sheet4!BR159/Sheet4!$BQ159)*1000</f>
        <v>#REF!</v>
      </c>
      <c r="BS162" s="54" t="e">
        <f>(Sheet4!BS159/Sheet4!$BQ159)*1000</f>
        <v>#REF!</v>
      </c>
      <c r="BT162" s="54" t="e">
        <f>(Sheet4!BT159/Sheet4!$BQ159)*1000</f>
        <v>#REF!</v>
      </c>
      <c r="BU162" s="54" t="e">
        <f>(Sheet4!BU159/Sheet4!$BQ159)*1000</f>
        <v>#REF!</v>
      </c>
    </row>
    <row r="163" spans="1:73" x14ac:dyDescent="0.3">
      <c r="A163" t="s">
        <v>465</v>
      </c>
      <c r="B163" t="str">
        <f>VLOOKUP(A163,classifications!A$3:C$336,3,FALSE)</f>
        <v>Predominantly Urban</v>
      </c>
      <c r="D163" s="12"/>
      <c r="E163" s="54">
        <f>(Sheet4!E163/Sheet4!$D163)*1000</f>
        <v>18.754082665562997</v>
      </c>
      <c r="F163" s="54">
        <f>(Sheet4!F163/Sheet4!$D163)*1000</f>
        <v>10.631136464498885</v>
      </c>
      <c r="G163" s="54">
        <f>(Sheet4!G163/Sheet4!$D163)*1000</f>
        <v>72.727544716095792</v>
      </c>
      <c r="H163" s="54">
        <f>(Sheet4!H163/Sheet4!$D163)*1000</f>
        <v>77.045820597078929</v>
      </c>
      <c r="I163" s="12"/>
      <c r="J163" s="54">
        <f>(Sheet4!J163/Sheet4!$I163)*1000</f>
        <v>15.699317485535543</v>
      </c>
      <c r="K163" s="54">
        <f>(Sheet4!K163/Sheet4!$I163)*1000</f>
        <v>16.347681480051673</v>
      </c>
      <c r="L163" s="54">
        <f>(Sheet4!L163/Sheet4!$I163)*1000</f>
        <v>75.185476646522829</v>
      </c>
      <c r="M163" s="54">
        <f>(Sheet4!M163/Sheet4!$I163)*1000</f>
        <v>78.521334145025662</v>
      </c>
      <c r="N163" s="12"/>
      <c r="O163" s="54">
        <f>(Sheet4!O163/Sheet4!$N163)*1000</f>
        <v>14.034777569891522</v>
      </c>
      <c r="P163" s="54">
        <f>(Sheet4!P163/Sheet4!$N163)*1000</f>
        <v>10.287914278839308</v>
      </c>
      <c r="Q163" s="54">
        <f>(Sheet4!Q163/Sheet4!$N163)*1000</f>
        <v>74.151553990679488</v>
      </c>
      <c r="R163" s="54">
        <f>(Sheet4!R163/Sheet4!$N163)*1000</f>
        <v>81.316263743818652</v>
      </c>
      <c r="S163" s="12"/>
      <c r="T163" s="54">
        <f>(Sheet4!T163/Sheet4!$S163)*1000</f>
        <v>17.703007849539095</v>
      </c>
      <c r="U163" s="54">
        <f>(Sheet4!U163/Sheet4!$S163)*1000</f>
        <v>11.779196277578471</v>
      </c>
      <c r="V163" s="54">
        <f>(Sheet4!V163/Sheet4!$S163)*1000</f>
        <v>74.53640798052767</v>
      </c>
      <c r="W163" s="54">
        <f>(Sheet4!W163/Sheet4!$S163)*1000</f>
        <v>86.095660759147208</v>
      </c>
      <c r="X163" s="12"/>
      <c r="Y163" s="54">
        <f>(Sheet4!Y163/Sheet4!$X163)*1000</f>
        <v>17.954506833685336</v>
      </c>
      <c r="Z163" s="54">
        <f>(Sheet4!Z163/Sheet4!$X163)*1000</f>
        <v>11.171801034156289</v>
      </c>
      <c r="AA163" s="54">
        <f>(Sheet4!AA163/Sheet4!$X163)*1000</f>
        <v>73.91547107518268</v>
      </c>
      <c r="AB163" s="54">
        <f>(Sheet4!AB163/Sheet4!$X163)*1000</f>
        <v>83.917170393027945</v>
      </c>
      <c r="AC163" s="12"/>
      <c r="AD163" s="54">
        <f>(Sheet4!AD163/Sheet4!$AC163)*1000</f>
        <v>18.088492835234582</v>
      </c>
      <c r="AE163" s="54">
        <f>(Sheet4!AE163/Sheet4!$AC163)*1000</f>
        <v>11.034996565169855</v>
      </c>
      <c r="AF163" s="54">
        <f>(Sheet4!AF163/Sheet4!$AC163)*1000</f>
        <v>71.686356467640024</v>
      </c>
      <c r="AG163" s="54">
        <f>(Sheet4!AG163/Sheet4!$AC163)*1000</f>
        <v>85.594999661354763</v>
      </c>
      <c r="AH163" s="12"/>
      <c r="AI163" s="54">
        <f>(Sheet4!AI163/Sheet4!$AH163)*1000</f>
        <v>16.685108613359734</v>
      </c>
      <c r="AJ163" s="54">
        <f>(Sheet4!AJ163/Sheet4!$AH163)*1000</f>
        <v>11.929027624094889</v>
      </c>
      <c r="AK163" s="54">
        <f>(Sheet4!AK163/Sheet4!$AH163)*1000</f>
        <v>78.7131403723332</v>
      </c>
      <c r="AL163" s="54">
        <f>(Sheet4!AL163/Sheet4!$AH163)*1000</f>
        <v>96.07768912701647</v>
      </c>
      <c r="AM163" s="12"/>
      <c r="AN163" s="54">
        <f>(Sheet4!AN163/Sheet4!$AM163)*1000</f>
        <v>14.845818823780469</v>
      </c>
      <c r="AO163" s="54">
        <f>(Sheet4!AO163/Sheet4!$AM163)*1000</f>
        <v>9.0791809337200391</v>
      </c>
      <c r="AP163" s="54">
        <f>(Sheet4!AP163/Sheet4!$AM163)*1000</f>
        <v>82.765076193339993</v>
      </c>
      <c r="AQ163" s="54">
        <f>(Sheet4!AQ163/Sheet4!$AM163)*1000</f>
        <v>97.014346269872831</v>
      </c>
      <c r="AR163" s="12"/>
      <c r="AS163" s="54">
        <f>(Sheet4!AS163/Sheet4!$AR163)*1000</f>
        <v>13.933807153785077</v>
      </c>
      <c r="AT163" s="54">
        <f>(Sheet4!AT163/Sheet4!$AR163)*1000</f>
        <v>10.777155915332029</v>
      </c>
      <c r="AU163" s="54">
        <f>(Sheet4!AU163/Sheet4!$AR163)*1000</f>
        <v>87.974708058175338</v>
      </c>
      <c r="AV163" s="54">
        <f>(Sheet4!AV163/Sheet4!$AR163)*1000</f>
        <v>97.909444777969284</v>
      </c>
      <c r="AW163" s="12"/>
      <c r="AX163" s="54">
        <f>(Sheet4!AX163/Sheet4!$AW163)*1000</f>
        <v>12.94725676061864</v>
      </c>
      <c r="AY163" s="54">
        <f>(Sheet4!AY163/Sheet4!$AW163)*1000</f>
        <v>12.172261967614904</v>
      </c>
      <c r="AZ163" s="54">
        <f>(Sheet4!AZ163/Sheet4!$AW163)*1000</f>
        <v>78.19213089662054</v>
      </c>
      <c r="BA163" s="54">
        <f>(Sheet4!BA163/Sheet4!$AW163)*1000</f>
        <v>86.32473250570348</v>
      </c>
      <c r="BC163" s="54" t="e">
        <f>(Sheet4!BC161/Sheet4!$BB161)*1000</f>
        <v>#DIV/0!</v>
      </c>
      <c r="BD163" s="54" t="e">
        <f>(Sheet4!BD161/Sheet4!$BB161)*1000</f>
        <v>#REF!</v>
      </c>
      <c r="BE163" s="54" t="e">
        <f>(Sheet4!BE161/Sheet4!$BB161)*1000</f>
        <v>#REF!</v>
      </c>
      <c r="BF163" s="54" t="e">
        <f>(Sheet4!BF161/Sheet4!$BB161)*1000</f>
        <v>#REF!</v>
      </c>
      <c r="BH163" s="54" t="e">
        <f>(Sheet4!BH160/Sheet4!$BG160)*1000</f>
        <v>#REF!</v>
      </c>
      <c r="BI163" s="54" t="e">
        <f>(Sheet4!BI160/Sheet4!$BG160)*1000</f>
        <v>#REF!</v>
      </c>
      <c r="BJ163" s="54" t="e">
        <f>(Sheet4!BJ160/Sheet4!$BG160)*1000</f>
        <v>#REF!</v>
      </c>
      <c r="BK163" s="54" t="e">
        <f>(Sheet4!BK160/Sheet4!$BG160)*1000</f>
        <v>#REF!</v>
      </c>
      <c r="BM163" s="54" t="e">
        <f>(Sheet4!BM160/Sheet4!$BL160)*1000</f>
        <v>#REF!</v>
      </c>
      <c r="BN163" s="54" t="e">
        <f>(Sheet4!BN160/Sheet4!$BL160)*1000</f>
        <v>#REF!</v>
      </c>
      <c r="BO163" s="54" t="e">
        <f>(Sheet4!BO160/Sheet4!$BL160)*1000</f>
        <v>#REF!</v>
      </c>
      <c r="BP163" s="54" t="e">
        <f>(Sheet4!BP160/Sheet4!$BL160)*1000</f>
        <v>#REF!</v>
      </c>
      <c r="BR163" s="54" t="e">
        <f>(Sheet4!BR160/Sheet4!$BQ160)*1000</f>
        <v>#REF!</v>
      </c>
      <c r="BS163" s="54" t="e">
        <f>(Sheet4!BS160/Sheet4!$BQ160)*1000</f>
        <v>#REF!</v>
      </c>
      <c r="BT163" s="54" t="e">
        <f>(Sheet4!BT160/Sheet4!$BQ160)*1000</f>
        <v>#REF!</v>
      </c>
      <c r="BU163" s="54" t="e">
        <f>(Sheet4!BU160/Sheet4!$BQ160)*1000</f>
        <v>#REF!</v>
      </c>
    </row>
    <row r="164" spans="1:73" x14ac:dyDescent="0.3">
      <c r="A164" t="s">
        <v>467</v>
      </c>
      <c r="B164" t="str">
        <f>VLOOKUP(A164,classifications!A$3:C$336,3,FALSE)</f>
        <v>Predominantly Rural</v>
      </c>
      <c r="D164" s="12"/>
      <c r="E164" s="54">
        <f>(Sheet4!E164/Sheet4!$D164)*1000</f>
        <v>4.0802709915828368</v>
      </c>
      <c r="F164" s="54">
        <f>(Sheet4!F164/Sheet4!$D164)*1000</f>
        <v>2.6431944159310201</v>
      </c>
      <c r="G164" s="54">
        <f>(Sheet4!G164/Sheet4!$D164)*1000</f>
        <v>50.605625128310407</v>
      </c>
      <c r="H164" s="54">
        <f>(Sheet4!H164/Sheet4!$D164)*1000</f>
        <v>47.872613426401152</v>
      </c>
      <c r="I164" s="12"/>
      <c r="J164" s="54">
        <f>(Sheet4!J164/Sheet4!$I164)*1000</f>
        <v>3.0619274833507695</v>
      </c>
      <c r="K164" s="54">
        <f>(Sheet4!K164/Sheet4!$I164)*1000</f>
        <v>1.6968181470235515</v>
      </c>
      <c r="L164" s="54">
        <f>(Sheet4!L164/Sheet4!$I164)*1000</f>
        <v>53.545456865096575</v>
      </c>
      <c r="M164" s="54">
        <f>(Sheet4!M164/Sheet4!$I164)*1000</f>
        <v>51.236253221402869</v>
      </c>
      <c r="N164" s="12"/>
      <c r="O164" s="54">
        <f>(Sheet4!O164/Sheet4!$N164)*1000</f>
        <v>3.1255558661347296</v>
      </c>
      <c r="P164" s="54">
        <f>(Sheet4!P164/Sheet4!$N164)*1000</f>
        <v>2.0455873758036236</v>
      </c>
      <c r="Q164" s="54">
        <f>(Sheet4!Q164/Sheet4!$N164)*1000</f>
        <v>52.168830838817883</v>
      </c>
      <c r="R164" s="54">
        <f>(Sheet4!R164/Sheet4!$N164)*1000</f>
        <v>51.19050644169441</v>
      </c>
      <c r="S164" s="12"/>
      <c r="T164" s="54">
        <f>(Sheet4!T164/Sheet4!$S164)*1000</f>
        <v>3.696134826925018</v>
      </c>
      <c r="U164" s="54">
        <f>(Sheet4!U164/Sheet4!$S164)*1000</f>
        <v>1.6903824805732162</v>
      </c>
      <c r="V164" s="54">
        <f>(Sheet4!V164/Sheet4!$S164)*1000</f>
        <v>55.669088707235844</v>
      </c>
      <c r="W164" s="54">
        <f>(Sheet4!W164/Sheet4!$S164)*1000</f>
        <v>52.376627308507416</v>
      </c>
      <c r="X164" s="12"/>
      <c r="Y164" s="54">
        <f>(Sheet4!Y164/Sheet4!$X164)*1000</f>
        <v>3.6943027317735169</v>
      </c>
      <c r="Z164" s="54">
        <f>(Sheet4!Z164/Sheet4!$X164)*1000</f>
        <v>2.1110301324420093</v>
      </c>
      <c r="AA164" s="54">
        <f>(Sheet4!AA164/Sheet4!$X164)*1000</f>
        <v>52.66266241109799</v>
      </c>
      <c r="AB164" s="54">
        <f>(Sheet4!AB164/Sheet4!$X164)*1000</f>
        <v>50.388278756502729</v>
      </c>
      <c r="AC164" s="12"/>
      <c r="AD164" s="54">
        <f>(Sheet4!AD164/Sheet4!$AC164)*1000</f>
        <v>3.4426639959939913</v>
      </c>
      <c r="AE164" s="54">
        <f>(Sheet4!AE164/Sheet4!$AC164)*1000</f>
        <v>2.2909364046069105</v>
      </c>
      <c r="AF164" s="54">
        <f>(Sheet4!AF164/Sheet4!$AC164)*1000</f>
        <v>53.580370555833753</v>
      </c>
      <c r="AG164" s="54">
        <f>(Sheet4!AG164/Sheet4!$AC164)*1000</f>
        <v>50.838758137205808</v>
      </c>
      <c r="AH164" s="12"/>
      <c r="AI164" s="54">
        <f>(Sheet4!AI164/Sheet4!$AH164)*1000</f>
        <v>3.1256589310742591</v>
      </c>
      <c r="AJ164" s="54">
        <f>(Sheet4!AJ164/Sheet4!$AH164)*1000</f>
        <v>2.182999888369324</v>
      </c>
      <c r="AK164" s="54">
        <f>(Sheet4!AK164/Sheet4!$AH164)*1000</f>
        <v>62.401547945375391</v>
      </c>
      <c r="AL164" s="54">
        <f>(Sheet4!AL164/Sheet4!$AH164)*1000</f>
        <v>53.384269997395279</v>
      </c>
      <c r="AM164" s="12"/>
      <c r="AN164" s="54">
        <f>(Sheet4!AN164/Sheet4!$AM164)*1000</f>
        <v>4.1495807576963095</v>
      </c>
      <c r="AO164" s="54">
        <f>(Sheet4!AO164/Sheet4!$AM164)*1000</f>
        <v>1.9952261460309686</v>
      </c>
      <c r="AP164" s="54">
        <f>(Sheet4!AP164/Sheet4!$AM164)*1000</f>
        <v>64.948895281228957</v>
      </c>
      <c r="AQ164" s="54">
        <f>(Sheet4!AQ164/Sheet4!$AM164)*1000</f>
        <v>53.6874961747965</v>
      </c>
      <c r="AR164" s="12"/>
      <c r="AS164" s="54">
        <f>(Sheet4!AS164/Sheet4!$AR164)*1000</f>
        <v>3.0372611194129582</v>
      </c>
      <c r="AT164" s="54">
        <f>(Sheet4!AT164/Sheet4!$AR164)*1000</f>
        <v>3.2194967865777357</v>
      </c>
      <c r="AU164" s="54">
        <f>(Sheet4!AU164/Sheet4!$AR164)*1000</f>
        <v>63.126435105878926</v>
      </c>
      <c r="AV164" s="54">
        <f>(Sheet4!AV164/Sheet4!$AR164)*1000</f>
        <v>55.132363839584016</v>
      </c>
      <c r="AW164" s="12"/>
      <c r="AX164" s="54">
        <f>(Sheet4!AX164/Sheet4!$AW164)*1000</f>
        <v>2.9775483251290669</v>
      </c>
      <c r="AY164" s="54">
        <f>(Sheet4!AY164/Sheet4!$AW164)*1000</f>
        <v>1.6808740545083445</v>
      </c>
      <c r="AZ164" s="54">
        <f>(Sheet4!AZ164/Sheet4!$AW164)*1000</f>
        <v>54.220194501140597</v>
      </c>
      <c r="BA164" s="54">
        <f>(Sheet4!BA164/Sheet4!$AW164)*1000</f>
        <v>43.342538119822308</v>
      </c>
      <c r="BC164" s="54" t="e">
        <f>(Sheet4!BC162/Sheet4!$BB162)*1000</f>
        <v>#DIV/0!</v>
      </c>
      <c r="BD164" s="54" t="e">
        <f>(Sheet4!BD162/Sheet4!$BB162)*1000</f>
        <v>#REF!</v>
      </c>
      <c r="BE164" s="54" t="e">
        <f>(Sheet4!BE162/Sheet4!$BB162)*1000</f>
        <v>#REF!</v>
      </c>
      <c r="BF164" s="54" t="e">
        <f>(Sheet4!BF162/Sheet4!$BB162)*1000</f>
        <v>#REF!</v>
      </c>
      <c r="BH164" s="54" t="e">
        <f>(Sheet4!BH161/Sheet4!$BG161)*1000</f>
        <v>#REF!</v>
      </c>
      <c r="BI164" s="54" t="e">
        <f>(Sheet4!BI161/Sheet4!$BG161)*1000</f>
        <v>#REF!</v>
      </c>
      <c r="BJ164" s="54" t="e">
        <f>(Sheet4!BJ161/Sheet4!$BG161)*1000</f>
        <v>#REF!</v>
      </c>
      <c r="BK164" s="54" t="e">
        <f>(Sheet4!BK161/Sheet4!$BG161)*1000</f>
        <v>#REF!</v>
      </c>
      <c r="BM164" s="54" t="e">
        <f>(Sheet4!BM161/Sheet4!$BL161)*1000</f>
        <v>#REF!</v>
      </c>
      <c r="BN164" s="54" t="e">
        <f>(Sheet4!BN161/Sheet4!$BL161)*1000</f>
        <v>#REF!</v>
      </c>
      <c r="BO164" s="54" t="e">
        <f>(Sheet4!BO161/Sheet4!$BL161)*1000</f>
        <v>#REF!</v>
      </c>
      <c r="BP164" s="54" t="e">
        <f>(Sheet4!BP161/Sheet4!$BL161)*1000</f>
        <v>#REF!</v>
      </c>
      <c r="BR164" s="54" t="e">
        <f>(Sheet4!BR161/Sheet4!$BQ161)*1000</f>
        <v>#REF!</v>
      </c>
      <c r="BS164" s="54" t="e">
        <f>(Sheet4!BS161/Sheet4!$BQ161)*1000</f>
        <v>#REF!</v>
      </c>
      <c r="BT164" s="54" t="e">
        <f>(Sheet4!BT161/Sheet4!$BQ161)*1000</f>
        <v>#REF!</v>
      </c>
      <c r="BU164" s="54" t="e">
        <f>(Sheet4!BU161/Sheet4!$BQ161)*1000</f>
        <v>#REF!</v>
      </c>
    </row>
    <row r="165" spans="1:73" x14ac:dyDescent="0.3">
      <c r="A165" t="s">
        <v>469</v>
      </c>
      <c r="B165" t="str">
        <f>VLOOKUP(A165,classifications!A$3:C$336,3,FALSE)</f>
        <v>Predominantly Rural</v>
      </c>
      <c r="D165" s="12"/>
      <c r="E165" s="54">
        <f>(Sheet4!E165/Sheet4!$D165)*1000</f>
        <v>2.3589764720425235</v>
      </c>
      <c r="F165" s="54">
        <f>(Sheet4!F165/Sheet4!$D165)*1000</f>
        <v>2.0499402529976511</v>
      </c>
      <c r="G165" s="54">
        <f>(Sheet4!G165/Sheet4!$D165)*1000</f>
        <v>48.137541719889569</v>
      </c>
      <c r="H165" s="54">
        <f>(Sheet4!H165/Sheet4!$D165)*1000</f>
        <v>43.862540689768835</v>
      </c>
      <c r="I165" s="12"/>
      <c r="J165" s="54">
        <f>(Sheet4!J165/Sheet4!$I165)*1000</f>
        <v>2.1781590976490199</v>
      </c>
      <c r="K165" s="54">
        <f>(Sheet4!K165/Sheet4!$I165)*1000</f>
        <v>1.6054975508492775</v>
      </c>
      <c r="L165" s="54">
        <f>(Sheet4!L165/Sheet4!$I165)*1000</f>
        <v>52.234913947376498</v>
      </c>
      <c r="M165" s="54">
        <f>(Sheet4!M165/Sheet4!$I165)*1000</f>
        <v>46.467394083179087</v>
      </c>
      <c r="N165" s="12"/>
      <c r="O165" s="54">
        <f>(Sheet4!O165/Sheet4!$N165)*1000</f>
        <v>1.9201267893245015</v>
      </c>
      <c r="P165" s="54">
        <f>(Sheet4!P165/Sheet4!$N165)*1000</f>
        <v>1.49343194725239</v>
      </c>
      <c r="Q165" s="54">
        <f>(Sheet4!Q165/Sheet4!$N165)*1000</f>
        <v>50.421107171521165</v>
      </c>
      <c r="R165" s="54">
        <f>(Sheet4!R165/Sheet4!$N165)*1000</f>
        <v>44.030843941441212</v>
      </c>
      <c r="S165" s="12"/>
      <c r="T165" s="54">
        <f>(Sheet4!T165/Sheet4!$S165)*1000</f>
        <v>2.1285995421502872</v>
      </c>
      <c r="U165" s="54">
        <f>(Sheet4!U165/Sheet4!$S165)*1000</f>
        <v>1.124543154343548</v>
      </c>
      <c r="V165" s="54">
        <f>(Sheet4!V165/Sheet4!$S165)*1000</f>
        <v>55.915900236957306</v>
      </c>
      <c r="W165" s="54">
        <f>(Sheet4!W165/Sheet4!$S165)*1000</f>
        <v>45.333145909474275</v>
      </c>
      <c r="X165" s="12"/>
      <c r="Y165" s="54">
        <f>(Sheet4!Y165/Sheet4!$X165)*1000</f>
        <v>2.2343916768910033</v>
      </c>
      <c r="Z165" s="54">
        <f>(Sheet4!Z165/Sheet4!$X165)*1000</f>
        <v>1.2767952439377164</v>
      </c>
      <c r="AA165" s="54">
        <f>(Sheet4!AA165/Sheet4!$X165)*1000</f>
        <v>55.201444374619705</v>
      </c>
      <c r="AB165" s="54">
        <f>(Sheet4!AB165/Sheet4!$X165)*1000</f>
        <v>49.415965925526926</v>
      </c>
      <c r="AC165" s="12"/>
      <c r="AD165" s="54">
        <f>(Sheet4!AD165/Sheet4!$AC165)*1000</f>
        <v>2.2239872915011913</v>
      </c>
      <c r="AE165" s="54">
        <f>(Sheet4!AE165/Sheet4!$AC165)*1000</f>
        <v>1.3006354249404288</v>
      </c>
      <c r="AF165" s="54">
        <f>(Sheet4!AF165/Sheet4!$AC165)*1000</f>
        <v>53.504765687053215</v>
      </c>
      <c r="AG165" s="54">
        <f>(Sheet4!AG165/Sheet4!$AC165)*1000</f>
        <v>49.046862589356628</v>
      </c>
      <c r="AH165" s="12"/>
      <c r="AI165" s="54">
        <f>(Sheet4!AI165/Sheet4!$AH165)*1000</f>
        <v>2.1173296042070846</v>
      </c>
      <c r="AJ165" s="54">
        <f>(Sheet4!AJ165/Sheet4!$AH165)*1000</f>
        <v>1.181765360487675</v>
      </c>
      <c r="AK165" s="54">
        <f>(Sheet4!AK165/Sheet4!$AH165)*1000</f>
        <v>59.708694838639786</v>
      </c>
      <c r="AL165" s="54">
        <f>(Sheet4!AL165/Sheet4!$AH165)*1000</f>
        <v>51.396945136543138</v>
      </c>
      <c r="AM165" s="12"/>
      <c r="AN165" s="54">
        <f>(Sheet4!AN165/Sheet4!$AM165)*1000</f>
        <v>2.1562448167191905</v>
      </c>
      <c r="AO165" s="54">
        <f>(Sheet4!AO165/Sheet4!$AM165)*1000</f>
        <v>1.5025416369898432</v>
      </c>
      <c r="AP165" s="54">
        <f>(Sheet4!AP165/Sheet4!$AM165)*1000</f>
        <v>61.584693588830461</v>
      </c>
      <c r="AQ165" s="54">
        <f>(Sheet4!AQ165/Sheet4!$AM165)*1000</f>
        <v>50.491253061184665</v>
      </c>
      <c r="AR165" s="12"/>
      <c r="AS165" s="54">
        <f>(Sheet4!AS165/Sheet4!$AR165)*1000</f>
        <v>1.848019635208624</v>
      </c>
      <c r="AT165" s="54">
        <f>(Sheet4!AT165/Sheet4!$AR165)*1000</f>
        <v>1.2320130901390827</v>
      </c>
      <c r="AU165" s="54">
        <f>(Sheet4!AU165/Sheet4!$AR165)*1000</f>
        <v>63.371673324029068</v>
      </c>
      <c r="AV165" s="54">
        <f>(Sheet4!AV165/Sheet4!$AR165)*1000</f>
        <v>49.136147071562633</v>
      </c>
      <c r="AW165" s="12"/>
      <c r="AX165" s="54">
        <f>(Sheet4!AX165/Sheet4!$AW165)*1000</f>
        <v>1.6594028057258932</v>
      </c>
      <c r="AY165" s="54">
        <f>(Sheet4!AY165/Sheet4!$AW165)*1000</f>
        <v>1.0681213462143682</v>
      </c>
      <c r="AZ165" s="54">
        <f>(Sheet4!AZ165/Sheet4!$AW165)*1000</f>
        <v>53.053205794558302</v>
      </c>
      <c r="BA165" s="54">
        <f>(Sheet4!BA165/Sheet4!$AW165)*1000</f>
        <v>41.38016536807271</v>
      </c>
      <c r="BC165" s="54" t="e">
        <f>(Sheet4!BC163/Sheet4!$BB163)*1000</f>
        <v>#DIV/0!</v>
      </c>
      <c r="BD165" s="54" t="e">
        <f>(Sheet4!BD163/Sheet4!$BB163)*1000</f>
        <v>#REF!</v>
      </c>
      <c r="BE165" s="54" t="e">
        <f>(Sheet4!BE163/Sheet4!$BB163)*1000</f>
        <v>#REF!</v>
      </c>
      <c r="BF165" s="54" t="e">
        <f>(Sheet4!BF163/Sheet4!$BB163)*1000</f>
        <v>#REF!</v>
      </c>
      <c r="BH165" s="54" t="e">
        <f>(Sheet4!BH162/Sheet4!$BG162)*1000</f>
        <v>#REF!</v>
      </c>
      <c r="BI165" s="54" t="e">
        <f>(Sheet4!BI162/Sheet4!$BG162)*1000</f>
        <v>#REF!</v>
      </c>
      <c r="BJ165" s="54" t="e">
        <f>(Sheet4!BJ162/Sheet4!$BG162)*1000</f>
        <v>#REF!</v>
      </c>
      <c r="BK165" s="54" t="e">
        <f>(Sheet4!BK162/Sheet4!$BG162)*1000</f>
        <v>#REF!</v>
      </c>
      <c r="BM165" s="54" t="e">
        <f>(Sheet4!BM162/Sheet4!$BL162)*1000</f>
        <v>#REF!</v>
      </c>
      <c r="BN165" s="54" t="e">
        <f>(Sheet4!BN162/Sheet4!$BL162)*1000</f>
        <v>#REF!</v>
      </c>
      <c r="BO165" s="54" t="e">
        <f>(Sheet4!BO162/Sheet4!$BL162)*1000</f>
        <v>#REF!</v>
      </c>
      <c r="BP165" s="54" t="e">
        <f>(Sheet4!BP162/Sheet4!$BL162)*1000</f>
        <v>#REF!</v>
      </c>
      <c r="BR165" s="54" t="e">
        <f>(Sheet4!BR162/Sheet4!$BQ162)*1000</f>
        <v>#REF!</v>
      </c>
      <c r="BS165" s="54" t="e">
        <f>(Sheet4!BS162/Sheet4!$BQ162)*1000</f>
        <v>#REF!</v>
      </c>
      <c r="BT165" s="54" t="e">
        <f>(Sheet4!BT162/Sheet4!$BQ162)*1000</f>
        <v>#REF!</v>
      </c>
      <c r="BU165" s="54" t="e">
        <f>(Sheet4!BU162/Sheet4!$BQ162)*1000</f>
        <v>#REF!</v>
      </c>
    </row>
    <row r="166" spans="1:73" x14ac:dyDescent="0.3">
      <c r="A166" t="s">
        <v>471</v>
      </c>
      <c r="B166" t="str">
        <f>VLOOKUP(A166,classifications!A$3:C$336,3,FALSE)</f>
        <v>Predominantly Urban</v>
      </c>
      <c r="D166" s="12"/>
      <c r="E166" s="54">
        <f>(Sheet4!E166/Sheet4!$D166)*1000</f>
        <v>4.7578965389334318</v>
      </c>
      <c r="F166" s="54">
        <f>(Sheet4!F166/Sheet4!$D166)*1000</f>
        <v>3.4881730247952749</v>
      </c>
      <c r="G166" s="54">
        <f>(Sheet4!G166/Sheet4!$D166)*1000</f>
        <v>46.837104459725509</v>
      </c>
      <c r="H166" s="54">
        <f>(Sheet4!H166/Sheet4!$D166)*1000</f>
        <v>44.932519188518278</v>
      </c>
      <c r="I166" s="12"/>
      <c r="J166" s="54">
        <f>(Sheet4!J166/Sheet4!$I166)*1000</f>
        <v>4.4952569729576668</v>
      </c>
      <c r="K166" s="54">
        <f>(Sheet4!K166/Sheet4!$I166)*1000</f>
        <v>3.9006088064561797</v>
      </c>
      <c r="L166" s="54">
        <f>(Sheet4!L166/Sheet4!$I166)*1000</f>
        <v>51.139742319127848</v>
      </c>
      <c r="M166" s="54">
        <f>(Sheet4!M166/Sheet4!$I166)*1000</f>
        <v>45.879937703525414</v>
      </c>
      <c r="N166" s="12"/>
      <c r="O166" s="54">
        <f>(Sheet4!O166/Sheet4!$N166)*1000</f>
        <v>4.6159333627074544</v>
      </c>
      <c r="P166" s="54">
        <f>(Sheet4!P166/Sheet4!$N166)*1000</f>
        <v>3.8256296203045119</v>
      </c>
      <c r="Q166" s="54">
        <f>(Sheet4!Q166/Sheet4!$N166)*1000</f>
        <v>52.474769727869749</v>
      </c>
      <c r="R166" s="54">
        <f>(Sheet4!R166/Sheet4!$N166)*1000</f>
        <v>42.781309666184093</v>
      </c>
      <c r="S166" s="12"/>
      <c r="T166" s="54">
        <f>(Sheet4!T166/Sheet4!$S166)*1000</f>
        <v>4.9977879776585743</v>
      </c>
      <c r="U166" s="54">
        <f>(Sheet4!U166/Sheet4!$S166)*1000</f>
        <v>2.6959022286125092</v>
      </c>
      <c r="V166" s="54">
        <f>(Sheet4!V166/Sheet4!$S166)*1000</f>
        <v>54.2221976441962</v>
      </c>
      <c r="W166" s="54">
        <f>(Sheet4!W166/Sheet4!$S166)*1000</f>
        <v>47.053862744013713</v>
      </c>
      <c r="X166" s="12"/>
      <c r="Y166" s="54">
        <f>(Sheet4!Y166/Sheet4!$X166)*1000</f>
        <v>5.1928834204522882</v>
      </c>
      <c r="Z166" s="54">
        <f>(Sheet4!Z166/Sheet4!$X166)*1000</f>
        <v>2.9663832731607398</v>
      </c>
      <c r="AA166" s="54">
        <f>(Sheet4!AA166/Sheet4!$X166)*1000</f>
        <v>53.052360432694613</v>
      </c>
      <c r="AB166" s="54">
        <f>(Sheet4!AB166/Sheet4!$X166)*1000</f>
        <v>47.105892347005188</v>
      </c>
      <c r="AC166" s="12"/>
      <c r="AD166" s="54">
        <f>(Sheet4!AD166/Sheet4!$AC166)*1000</f>
        <v>5.5171478920970589</v>
      </c>
      <c r="AE166" s="54">
        <f>(Sheet4!AE166/Sheet4!$AC166)*1000</f>
        <v>2.5687949030771313</v>
      </c>
      <c r="AF166" s="54">
        <f>(Sheet4!AF166/Sheet4!$AC166)*1000</f>
        <v>51.274230717093666</v>
      </c>
      <c r="AG166" s="54">
        <f>(Sheet4!AG166/Sheet4!$AC166)*1000</f>
        <v>45.784194116849669</v>
      </c>
      <c r="AH166" s="12"/>
      <c r="AI166" s="54">
        <f>(Sheet4!AI166/Sheet4!$AH166)*1000</f>
        <v>4.6243553877784889</v>
      </c>
      <c r="AJ166" s="54">
        <f>(Sheet4!AJ166/Sheet4!$AH166)*1000</f>
        <v>2.6290067073376253</v>
      </c>
      <c r="AK166" s="54">
        <f>(Sheet4!AK166/Sheet4!$AH166)*1000</f>
        <v>53.887896457581988</v>
      </c>
      <c r="AL166" s="54">
        <f>(Sheet4!AL166/Sheet4!$AH166)*1000</f>
        <v>51.204961407529744</v>
      </c>
      <c r="AM166" s="12"/>
      <c r="AN166" s="54">
        <f>(Sheet4!AN166/Sheet4!$AM166)*1000</f>
        <v>5.7642469742712867</v>
      </c>
      <c r="AO166" s="54">
        <f>(Sheet4!AO166/Sheet4!$AM166)*1000</f>
        <v>3.3329771033156108</v>
      </c>
      <c r="AP166" s="54">
        <f>(Sheet4!AP166/Sheet4!$AM166)*1000</f>
        <v>55.498410323545912</v>
      </c>
      <c r="AQ166" s="54">
        <f>(Sheet4!AQ166/Sheet4!$AM166)*1000</f>
        <v>49.633973656790189</v>
      </c>
      <c r="AR166" s="12"/>
      <c r="AS166" s="54">
        <f>(Sheet4!AS166/Sheet4!$AR166)*1000</f>
        <v>4.8138681781462305</v>
      </c>
      <c r="AT166" s="54">
        <f>(Sheet4!AT166/Sheet4!$AR166)*1000</f>
        <v>3.5226655719034312</v>
      </c>
      <c r="AU166" s="54">
        <f>(Sheet4!AU166/Sheet4!$AR166)*1000</f>
        <v>56.587781912569028</v>
      </c>
      <c r="AV166" s="54">
        <f>(Sheet4!AV166/Sheet4!$AR166)*1000</f>
        <v>50.131768881355036</v>
      </c>
      <c r="AW166" s="12"/>
      <c r="AX166" s="54">
        <f>(Sheet4!AX166/Sheet4!$AW166)*1000</f>
        <v>4.5220912042696959</v>
      </c>
      <c r="AY166" s="54">
        <f>(Sheet4!AY166/Sheet4!$AW166)*1000</f>
        <v>3.8122280501110808</v>
      </c>
      <c r="AZ166" s="54">
        <f>(Sheet4!AZ166/Sheet4!$AW166)*1000</f>
        <v>51.340195343823531</v>
      </c>
      <c r="BA166" s="54">
        <f>(Sheet4!BA166/Sheet4!$AW166)*1000</f>
        <v>44.655650642163245</v>
      </c>
      <c r="BC166" s="54" t="e">
        <f>(Sheet4!BC164/Sheet4!$BB164)*1000</f>
        <v>#DIV/0!</v>
      </c>
      <c r="BD166" s="54" t="e">
        <f>(Sheet4!BD164/Sheet4!$BB164)*1000</f>
        <v>#REF!</v>
      </c>
      <c r="BE166" s="54" t="e">
        <f>(Sheet4!BE164/Sheet4!$BB164)*1000</f>
        <v>#REF!</v>
      </c>
      <c r="BF166" s="54" t="e">
        <f>(Sheet4!BF164/Sheet4!$BB164)*1000</f>
        <v>#REF!</v>
      </c>
      <c r="BH166" s="54" t="e">
        <f>(Sheet4!BH163/Sheet4!$BG163)*1000</f>
        <v>#REF!</v>
      </c>
      <c r="BI166" s="54" t="e">
        <f>(Sheet4!BI163/Sheet4!$BG163)*1000</f>
        <v>#REF!</v>
      </c>
      <c r="BJ166" s="54" t="e">
        <f>(Sheet4!BJ163/Sheet4!$BG163)*1000</f>
        <v>#REF!</v>
      </c>
      <c r="BK166" s="54" t="e">
        <f>(Sheet4!BK163/Sheet4!$BG163)*1000</f>
        <v>#REF!</v>
      </c>
      <c r="BM166" s="54" t="e">
        <f>(Sheet4!BM163/Sheet4!$BL163)*1000</f>
        <v>#REF!</v>
      </c>
      <c r="BN166" s="54" t="e">
        <f>(Sheet4!BN163/Sheet4!$BL163)*1000</f>
        <v>#REF!</v>
      </c>
      <c r="BO166" s="54" t="e">
        <f>(Sheet4!BO163/Sheet4!$BL163)*1000</f>
        <v>#REF!</v>
      </c>
      <c r="BP166" s="54" t="e">
        <f>(Sheet4!BP163/Sheet4!$BL163)*1000</f>
        <v>#REF!</v>
      </c>
      <c r="BR166" s="54" t="e">
        <f>(Sheet4!BR163/Sheet4!$BQ163)*1000</f>
        <v>#REF!</v>
      </c>
      <c r="BS166" s="54" t="e">
        <f>(Sheet4!BS163/Sheet4!$BQ163)*1000</f>
        <v>#REF!</v>
      </c>
      <c r="BT166" s="54" t="e">
        <f>(Sheet4!BT163/Sheet4!$BQ163)*1000</f>
        <v>#REF!</v>
      </c>
      <c r="BU166" s="54" t="e">
        <f>(Sheet4!BU163/Sheet4!$BQ163)*1000</f>
        <v>#REF!</v>
      </c>
    </row>
    <row r="167" spans="1:73" x14ac:dyDescent="0.3">
      <c r="A167" t="s">
        <v>473</v>
      </c>
      <c r="B167" t="str">
        <f>VLOOKUP(A167,classifications!A$3:C$336,3,FALSE)</f>
        <v>Predominantly Urban</v>
      </c>
      <c r="D167" s="12"/>
      <c r="E167" s="54">
        <f>(Sheet4!E167/Sheet4!$D167)*1000</f>
        <v>13.904949121184089</v>
      </c>
      <c r="F167" s="54">
        <f>(Sheet4!F167/Sheet4!$D167)*1000</f>
        <v>5.4781452358926916</v>
      </c>
      <c r="G167" s="54">
        <f>(Sheet4!G167/Sheet4!$D167)*1000</f>
        <v>40.804232192414432</v>
      </c>
      <c r="H167" s="54">
        <f>(Sheet4!H167/Sheet4!$D167)*1000</f>
        <v>45.964384828862165</v>
      </c>
      <c r="I167" s="12"/>
      <c r="J167" s="54">
        <f>(Sheet4!J167/Sheet4!$I167)*1000</f>
        <v>7.3093724319882361</v>
      </c>
      <c r="K167" s="54">
        <f>(Sheet4!K167/Sheet4!$I167)*1000</f>
        <v>4.4620330723872952</v>
      </c>
      <c r="L167" s="54">
        <f>(Sheet4!L167/Sheet4!$I167)*1000</f>
        <v>43.293975174084167</v>
      </c>
      <c r="M167" s="54">
        <f>(Sheet4!M167/Sheet4!$I167)*1000</f>
        <v>48.145264766518174</v>
      </c>
      <c r="N167" s="12"/>
      <c r="O167" s="54">
        <f>(Sheet4!O167/Sheet4!$N167)*1000</f>
        <v>7.5875920553447891</v>
      </c>
      <c r="P167" s="54">
        <f>(Sheet4!P167/Sheet4!$N167)*1000</f>
        <v>3.1962911504488485</v>
      </c>
      <c r="Q167" s="54">
        <f>(Sheet4!Q167/Sheet4!$N167)*1000</f>
        <v>43.308305317793405</v>
      </c>
      <c r="R167" s="54">
        <f>(Sheet4!R167/Sheet4!$N167)*1000</f>
        <v>51.068669867757052</v>
      </c>
      <c r="S167" s="12"/>
      <c r="T167" s="54">
        <f>(Sheet4!T167/Sheet4!$S167)*1000</f>
        <v>8.612068407306948</v>
      </c>
      <c r="U167" s="54">
        <f>(Sheet4!U167/Sheet4!$S167)*1000</f>
        <v>5.2017756545387828</v>
      </c>
      <c r="V167" s="54">
        <f>(Sheet4!V167/Sheet4!$S167)*1000</f>
        <v>41.880409522918754</v>
      </c>
      <c r="W167" s="54">
        <f>(Sheet4!W167/Sheet4!$S167)*1000</f>
        <v>49.780201595786778</v>
      </c>
      <c r="X167" s="12"/>
      <c r="Y167" s="54">
        <f>(Sheet4!Y167/Sheet4!$X167)*1000</f>
        <v>9.1450721412676774</v>
      </c>
      <c r="Z167" s="54">
        <f>(Sheet4!Z167/Sheet4!$X167)*1000</f>
        <v>3.912138396382169</v>
      </c>
      <c r="AA167" s="54">
        <f>(Sheet4!AA167/Sheet4!$X167)*1000</f>
        <v>44.390208886655657</v>
      </c>
      <c r="AB167" s="54">
        <f>(Sheet4!AB167/Sheet4!$X167)*1000</f>
        <v>50.757303854712511</v>
      </c>
      <c r="AC167" s="12"/>
      <c r="AD167" s="54">
        <f>(Sheet4!AD167/Sheet4!$AC167)*1000</f>
        <v>11.580177586477202</v>
      </c>
      <c r="AE167" s="54">
        <f>(Sheet4!AE167/Sheet4!$AC167)*1000</f>
        <v>2.7863688838846685</v>
      </c>
      <c r="AF167" s="54">
        <f>(Sheet4!AF167/Sheet4!$AC167)*1000</f>
        <v>42.850220201530725</v>
      </c>
      <c r="AG167" s="54">
        <f>(Sheet4!AG167/Sheet4!$AC167)*1000</f>
        <v>47.845730655758736</v>
      </c>
      <c r="AH167" s="12"/>
      <c r="AI167" s="54">
        <f>(Sheet4!AI167/Sheet4!$AH167)*1000</f>
        <v>7.7930019411400826</v>
      </c>
      <c r="AJ167" s="54">
        <f>(Sheet4!AJ167/Sheet4!$AH167)*1000</f>
        <v>2.986369357006236</v>
      </c>
      <c r="AK167" s="54">
        <f>(Sheet4!AK167/Sheet4!$AH167)*1000</f>
        <v>49.054671890442911</v>
      </c>
      <c r="AL167" s="54">
        <f>(Sheet4!AL167/Sheet4!$AH167)*1000</f>
        <v>55.311826733694062</v>
      </c>
      <c r="AM167" s="12"/>
      <c r="AN167" s="54">
        <f>(Sheet4!AN167/Sheet4!$AM167)*1000</f>
        <v>10.188907467359209</v>
      </c>
      <c r="AO167" s="54">
        <f>(Sheet4!AO167/Sheet4!$AM167)*1000</f>
        <v>1.7574442349425452</v>
      </c>
      <c r="AP167" s="54">
        <f>(Sheet4!AP167/Sheet4!$AM167)*1000</f>
        <v>46.952933224234229</v>
      </c>
      <c r="AQ167" s="54">
        <f>(Sheet4!AQ167/Sheet4!$AM167)*1000</f>
        <v>58.251805471557148</v>
      </c>
      <c r="AR167" s="12"/>
      <c r="AS167" s="54">
        <f>(Sheet4!AS167/Sheet4!$AR167)*1000</f>
        <v>11.136331394524046</v>
      </c>
      <c r="AT167" s="54">
        <f>(Sheet4!AT167/Sheet4!$AR167)*1000</f>
        <v>2.8585614980848346</v>
      </c>
      <c r="AU167" s="54">
        <f>(Sheet4!AU167/Sheet4!$AR167)*1000</f>
        <v>49.943254362320893</v>
      </c>
      <c r="AV167" s="54">
        <f>(Sheet4!AV167/Sheet4!$AR167)*1000</f>
        <v>57.937296070364589</v>
      </c>
      <c r="AW167" s="12"/>
      <c r="AX167" s="54">
        <f>(Sheet4!AX167/Sheet4!$AW167)*1000</f>
        <v>10.560215167922992</v>
      </c>
      <c r="AY167" s="54">
        <f>(Sheet4!AY167/Sheet4!$AW167)*1000</f>
        <v>2.5338854089252218</v>
      </c>
      <c r="AZ167" s="54">
        <f>(Sheet4!AZ167/Sheet4!$AW167)*1000</f>
        <v>43.939554800580389</v>
      </c>
      <c r="BA167" s="54">
        <f>(Sheet4!BA167/Sheet4!$AW167)*1000</f>
        <v>50.366280921541566</v>
      </c>
      <c r="BC167" s="54" t="e">
        <f>(Sheet4!BC165/Sheet4!$BB165)*1000</f>
        <v>#DIV/0!</v>
      </c>
      <c r="BD167" s="54" t="e">
        <f>(Sheet4!BD165/Sheet4!$BB165)*1000</f>
        <v>#REF!</v>
      </c>
      <c r="BE167" s="54" t="e">
        <f>(Sheet4!BE165/Sheet4!$BB165)*1000</f>
        <v>#REF!</v>
      </c>
      <c r="BF167" s="54" t="e">
        <f>(Sheet4!BF165/Sheet4!$BB165)*1000</f>
        <v>#REF!</v>
      </c>
      <c r="BH167" s="54" t="e">
        <f>(Sheet4!BH164/Sheet4!$BG164)*1000</f>
        <v>#REF!</v>
      </c>
      <c r="BI167" s="54" t="e">
        <f>(Sheet4!BI164/Sheet4!$BG164)*1000</f>
        <v>#REF!</v>
      </c>
      <c r="BJ167" s="54" t="e">
        <f>(Sheet4!BJ164/Sheet4!$BG164)*1000</f>
        <v>#REF!</v>
      </c>
      <c r="BK167" s="54" t="e">
        <f>(Sheet4!BK164/Sheet4!$BG164)*1000</f>
        <v>#REF!</v>
      </c>
      <c r="BM167" s="54" t="e">
        <f>(Sheet4!BM164/Sheet4!$BL164)*1000</f>
        <v>#REF!</v>
      </c>
      <c r="BN167" s="54" t="e">
        <f>(Sheet4!BN164/Sheet4!$BL164)*1000</f>
        <v>#REF!</v>
      </c>
      <c r="BO167" s="54" t="e">
        <f>(Sheet4!BO164/Sheet4!$BL164)*1000</f>
        <v>#REF!</v>
      </c>
      <c r="BP167" s="54" t="e">
        <f>(Sheet4!BP164/Sheet4!$BL164)*1000</f>
        <v>#REF!</v>
      </c>
      <c r="BR167" s="54" t="e">
        <f>(Sheet4!BR164/Sheet4!$BQ164)*1000</f>
        <v>#REF!</v>
      </c>
      <c r="BS167" s="54" t="e">
        <f>(Sheet4!BS164/Sheet4!$BQ164)*1000</f>
        <v>#REF!</v>
      </c>
      <c r="BT167" s="54" t="e">
        <f>(Sheet4!BT164/Sheet4!$BQ164)*1000</f>
        <v>#REF!</v>
      </c>
      <c r="BU167" s="54" t="e">
        <f>(Sheet4!BU164/Sheet4!$BQ164)*1000</f>
        <v>#REF!</v>
      </c>
    </row>
    <row r="168" spans="1:73" x14ac:dyDescent="0.3">
      <c r="A168" t="s">
        <v>477</v>
      </c>
      <c r="B168" t="str">
        <f>VLOOKUP(A168,classifications!A$3:C$336,3,FALSE)</f>
        <v>Predominantly Urban</v>
      </c>
      <c r="D168" s="12"/>
      <c r="E168" s="54">
        <f>(Sheet4!E168/Sheet4!$D168)*1000</f>
        <v>7.6752235939094415</v>
      </c>
      <c r="F168" s="54">
        <f>(Sheet4!F168/Sheet4!$D168)*1000</f>
        <v>6.3706756837871898</v>
      </c>
      <c r="G168" s="54">
        <f>(Sheet4!G168/Sheet4!$D168)*1000</f>
        <v>40.304928069789312</v>
      </c>
      <c r="H168" s="54">
        <f>(Sheet4!H168/Sheet4!$D168)*1000</f>
        <v>36.395286020128452</v>
      </c>
      <c r="I168" s="12"/>
      <c r="J168" s="54">
        <f>(Sheet4!J168/Sheet4!$I168)*1000</f>
        <v>5.9143975028978568</v>
      </c>
      <c r="K168" s="54">
        <f>(Sheet4!K168/Sheet4!$I168)*1000</f>
        <v>5.3605408805529073</v>
      </c>
      <c r="L168" s="54">
        <f>(Sheet4!L168/Sheet4!$I168)*1000</f>
        <v>42.377943846850727</v>
      </c>
      <c r="M168" s="54">
        <f>(Sheet4!M168/Sheet4!$I168)*1000</f>
        <v>40.751979048395199</v>
      </c>
      <c r="N168" s="12"/>
      <c r="O168" s="54">
        <f>(Sheet4!O168/Sheet4!$N168)*1000</f>
        <v>6.100415015446063</v>
      </c>
      <c r="P168" s="54">
        <f>(Sheet4!P168/Sheet4!$N168)*1000</f>
        <v>6.0497082410210004</v>
      </c>
      <c r="Q168" s="54">
        <f>(Sheet4!Q168/Sheet4!$N168)*1000</f>
        <v>43.334789527880922</v>
      </c>
      <c r="R168" s="54">
        <f>(Sheet4!R168/Sheet4!$N168)*1000</f>
        <v>38.018379255468531</v>
      </c>
      <c r="S168" s="12"/>
      <c r="T168" s="54">
        <f>(Sheet4!T168/Sheet4!$S168)*1000</f>
        <v>8.5118647324430778</v>
      </c>
      <c r="U168" s="54">
        <f>(Sheet4!U168/Sheet4!$S168)*1000</f>
        <v>4.6152368142953213</v>
      </c>
      <c r="V168" s="54">
        <f>(Sheet4!V168/Sheet4!$S168)*1000</f>
        <v>42.816793159765588</v>
      </c>
      <c r="W168" s="54">
        <f>(Sheet4!W168/Sheet4!$S168)*1000</f>
        <v>40.411182630415986</v>
      </c>
      <c r="X168" s="12"/>
      <c r="Y168" s="54">
        <f>(Sheet4!Y168/Sheet4!$X168)*1000</f>
        <v>10.107112595514113</v>
      </c>
      <c r="Z168" s="54">
        <f>(Sheet4!Z168/Sheet4!$X168)*1000</f>
        <v>5.8932825697903723</v>
      </c>
      <c r="AA168" s="54">
        <f>(Sheet4!AA168/Sheet4!$X168)*1000</f>
        <v>40.561438705681645</v>
      </c>
      <c r="AB168" s="54">
        <f>(Sheet4!AB168/Sheet4!$X168)*1000</f>
        <v>40.789418689039103</v>
      </c>
      <c r="AC168" s="12"/>
      <c r="AD168" s="54">
        <f>(Sheet4!AD168/Sheet4!$AC168)*1000</f>
        <v>10.719651442307692</v>
      </c>
      <c r="AE168" s="54">
        <f>(Sheet4!AE168/Sheet4!$AC168)*1000</f>
        <v>4.8039362980769234</v>
      </c>
      <c r="AF168" s="54">
        <f>(Sheet4!AF168/Sheet4!$AC168)*1000</f>
        <v>40.587439903846153</v>
      </c>
      <c r="AG168" s="54">
        <f>(Sheet4!AG168/Sheet4!$AC168)*1000</f>
        <v>42.784705528846153</v>
      </c>
      <c r="AH168" s="12"/>
      <c r="AI168" s="54">
        <f>(Sheet4!AI168/Sheet4!$AH168)*1000</f>
        <v>9.1207793033070299</v>
      </c>
      <c r="AJ168" s="54">
        <f>(Sheet4!AJ168/Sheet4!$AH168)*1000</f>
        <v>5.6743208944344552</v>
      </c>
      <c r="AK168" s="54">
        <f>(Sheet4!AK168/Sheet4!$AH168)*1000</f>
        <v>46.052459433091236</v>
      </c>
      <c r="AL168" s="54">
        <f>(Sheet4!AL168/Sheet4!$AH168)*1000</f>
        <v>51.562307258121791</v>
      </c>
      <c r="AM168" s="12"/>
      <c r="AN168" s="54">
        <f>(Sheet4!AN168/Sheet4!$AM168)*1000</f>
        <v>8.8530827565923449</v>
      </c>
      <c r="AO168" s="54">
        <f>(Sheet4!AO168/Sheet4!$AM168)*1000</f>
        <v>7.6319678936140907</v>
      </c>
      <c r="AP168" s="54">
        <f>(Sheet4!AP168/Sheet4!$AM168)*1000</f>
        <v>47.805902303365144</v>
      </c>
      <c r="AQ168" s="54">
        <f>(Sheet4!AQ168/Sheet4!$AM168)*1000</f>
        <v>51.093232864370627</v>
      </c>
      <c r="AR168" s="12"/>
      <c r="AS168" s="54">
        <f>(Sheet4!AS168/Sheet4!$AR168)*1000</f>
        <v>8.0458106488233732</v>
      </c>
      <c r="AT168" s="54">
        <f>(Sheet4!AT168/Sheet4!$AR168)*1000</f>
        <v>7.6969609251197779</v>
      </c>
      <c r="AU168" s="54">
        <f>(Sheet4!AU168/Sheet4!$AR168)*1000</f>
        <v>47.966837009244522</v>
      </c>
      <c r="AV168" s="54">
        <f>(Sheet4!AV168/Sheet4!$AR168)*1000</f>
        <v>50.928348493451644</v>
      </c>
      <c r="AW168" s="12"/>
      <c r="AX168" s="54">
        <f>(Sheet4!AX168/Sheet4!$AW168)*1000</f>
        <v>6.9910400698733914</v>
      </c>
      <c r="AY168" s="54">
        <f>(Sheet4!AY168/Sheet4!$AW168)*1000</f>
        <v>8.9525282842899596</v>
      </c>
      <c r="AZ168" s="54">
        <f>(Sheet4!AZ168/Sheet4!$AW168)*1000</f>
        <v>42.975096501519225</v>
      </c>
      <c r="BA168" s="54">
        <f>(Sheet4!BA168/Sheet4!$AW168)*1000</f>
        <v>43.430309804110244</v>
      </c>
      <c r="BC168" s="54" t="e">
        <f>(Sheet4!BC166/Sheet4!$BB166)*1000</f>
        <v>#DIV/0!</v>
      </c>
      <c r="BD168" s="54" t="e">
        <f>(Sheet4!BD166/Sheet4!$BB166)*1000</f>
        <v>#REF!</v>
      </c>
      <c r="BE168" s="54" t="e">
        <f>(Sheet4!BE166/Sheet4!$BB166)*1000</f>
        <v>#REF!</v>
      </c>
      <c r="BF168" s="54" t="e">
        <f>(Sheet4!BF166/Sheet4!$BB166)*1000</f>
        <v>#REF!</v>
      </c>
      <c r="BH168" s="54" t="e">
        <f>(Sheet4!BH165/Sheet4!$BG165)*1000</f>
        <v>#REF!</v>
      </c>
      <c r="BI168" s="54" t="e">
        <f>(Sheet4!BI165/Sheet4!$BG165)*1000</f>
        <v>#REF!</v>
      </c>
      <c r="BJ168" s="54" t="e">
        <f>(Sheet4!BJ165/Sheet4!$BG165)*1000</f>
        <v>#REF!</v>
      </c>
      <c r="BK168" s="54" t="e">
        <f>(Sheet4!BK165/Sheet4!$BG165)*1000</f>
        <v>#REF!</v>
      </c>
      <c r="BM168" s="54" t="e">
        <f>(Sheet4!BM165/Sheet4!$BL165)*1000</f>
        <v>#REF!</v>
      </c>
      <c r="BN168" s="54" t="e">
        <f>(Sheet4!BN165/Sheet4!$BL165)*1000</f>
        <v>#REF!</v>
      </c>
      <c r="BO168" s="54" t="e">
        <f>(Sheet4!BO165/Sheet4!$BL165)*1000</f>
        <v>#REF!</v>
      </c>
      <c r="BP168" s="54" t="e">
        <f>(Sheet4!BP165/Sheet4!$BL165)*1000</f>
        <v>#REF!</v>
      </c>
      <c r="BR168" s="54" t="e">
        <f>(Sheet4!BR165/Sheet4!$BQ165)*1000</f>
        <v>#REF!</v>
      </c>
      <c r="BS168" s="54" t="e">
        <f>(Sheet4!BS165/Sheet4!$BQ165)*1000</f>
        <v>#REF!</v>
      </c>
      <c r="BT168" s="54" t="e">
        <f>(Sheet4!BT165/Sheet4!$BQ165)*1000</f>
        <v>#REF!</v>
      </c>
      <c r="BU168" s="54" t="e">
        <f>(Sheet4!BU165/Sheet4!$BQ165)*1000</f>
        <v>#REF!</v>
      </c>
    </row>
    <row r="169" spans="1:73" x14ac:dyDescent="0.3">
      <c r="A169" t="s">
        <v>479</v>
      </c>
      <c r="B169" t="str">
        <f>VLOOKUP(A169,classifications!A$3:C$336,3,FALSE)</f>
        <v>Urban with Significant Rural</v>
      </c>
      <c r="D169" s="12"/>
      <c r="E169" s="54">
        <f>(Sheet4!E169/Sheet4!$D169)*1000</f>
        <v>4.7993273935331686</v>
      </c>
      <c r="F169" s="54">
        <f>(Sheet4!F169/Sheet4!$D169)*1000</f>
        <v>5.196352044093091</v>
      </c>
      <c r="G169" s="54">
        <f>(Sheet4!G169/Sheet4!$D169)*1000</f>
        <v>55.163072036619688</v>
      </c>
      <c r="H169" s="54">
        <f>(Sheet4!H169/Sheet4!$D169)*1000</f>
        <v>53.107885610191857</v>
      </c>
      <c r="I169" s="12"/>
      <c r="J169" s="54">
        <f>(Sheet4!J169/Sheet4!$I169)*1000</f>
        <v>3.9258502137149232</v>
      </c>
      <c r="K169" s="54">
        <f>(Sheet4!K169/Sheet4!$I169)*1000</f>
        <v>5.3312581304590223</v>
      </c>
      <c r="L169" s="54">
        <f>(Sheet4!L169/Sheet4!$I169)*1000</f>
        <v>57.726259059654339</v>
      </c>
      <c r="M169" s="54">
        <f>(Sheet4!M169/Sheet4!$I169)*1000</f>
        <v>51.477420553800414</v>
      </c>
      <c r="N169" s="12"/>
      <c r="O169" s="54">
        <f>(Sheet4!O169/Sheet4!$N169)*1000</f>
        <v>3.688293127096276</v>
      </c>
      <c r="P169" s="54">
        <f>(Sheet4!P169/Sheet4!$N169)*1000</f>
        <v>5.3595509503117755</v>
      </c>
      <c r="Q169" s="54">
        <f>(Sheet4!Q169/Sheet4!$N169)*1000</f>
        <v>58.125194499832872</v>
      </c>
      <c r="R169" s="54">
        <f>(Sheet4!R169/Sheet4!$N169)*1000</f>
        <v>49.134980002535706</v>
      </c>
      <c r="S169" s="12"/>
      <c r="T169" s="54">
        <f>(Sheet4!T169/Sheet4!$S169)*1000</f>
        <v>4.3397681619873145</v>
      </c>
      <c r="U169" s="54">
        <f>(Sheet4!U169/Sheet4!$S169)*1000</f>
        <v>3.6375775575278286</v>
      </c>
      <c r="V169" s="54">
        <f>(Sheet4!V169/Sheet4!$S169)*1000</f>
        <v>58.765295668289767</v>
      </c>
      <c r="W169" s="54">
        <f>(Sheet4!W169/Sheet4!$S169)*1000</f>
        <v>57.959503171369036</v>
      </c>
      <c r="X169" s="12"/>
      <c r="Y169" s="54">
        <f>(Sheet4!Y169/Sheet4!$X169)*1000</f>
        <v>5.0932419692336</v>
      </c>
      <c r="Z169" s="54">
        <f>(Sheet4!Z169/Sheet4!$X169)*1000</f>
        <v>3.5526225022419466</v>
      </c>
      <c r="AA169" s="54">
        <f>(Sheet4!AA169/Sheet4!$X169)*1000</f>
        <v>55.232357607670906</v>
      </c>
      <c r="AB169" s="54">
        <f>(Sheet4!AB169/Sheet4!$X169)*1000</f>
        <v>54.933431442433722</v>
      </c>
      <c r="AC169" s="12"/>
      <c r="AD169" s="54">
        <f>(Sheet4!AD169/Sheet4!$AC169)*1000</f>
        <v>5.16858053129799</v>
      </c>
      <c r="AE169" s="54">
        <f>(Sheet4!AE169/Sheet4!$AC169)*1000</f>
        <v>3.1171926929335996</v>
      </c>
      <c r="AF169" s="54">
        <f>(Sheet4!AF169/Sheet4!$AC169)*1000</f>
        <v>55.696898851681219</v>
      </c>
      <c r="AG169" s="54">
        <f>(Sheet4!AG169/Sheet4!$AC169)*1000</f>
        <v>53.909097160145777</v>
      </c>
      <c r="AH169" s="12"/>
      <c r="AI169" s="54">
        <f>(Sheet4!AI169/Sheet4!$AH169)*1000</f>
        <v>4.5450371866678916</v>
      </c>
      <c r="AJ169" s="54">
        <f>(Sheet4!AJ169/Sheet4!$AH169)*1000</f>
        <v>3.3513910568359195</v>
      </c>
      <c r="AK169" s="54">
        <f>(Sheet4!AK169/Sheet4!$AH169)*1000</f>
        <v>61.667890919107521</v>
      </c>
      <c r="AL169" s="54">
        <f>(Sheet4!AL169/Sheet4!$AH169)*1000</f>
        <v>63.148471214764484</v>
      </c>
      <c r="AM169" s="12"/>
      <c r="AN169" s="54">
        <f>(Sheet4!AN169/Sheet4!$AM169)*1000</f>
        <v>5.4210170423939577</v>
      </c>
      <c r="AO169" s="54">
        <f>(Sheet4!AO169/Sheet4!$AM169)*1000</f>
        <v>3.5528864337042849</v>
      </c>
      <c r="AP169" s="54">
        <f>(Sheet4!AP169/Sheet4!$AM169)*1000</f>
        <v>62.439113841357887</v>
      </c>
      <c r="AQ169" s="54">
        <f>(Sheet4!AQ169/Sheet4!$AM169)*1000</f>
        <v>62.588105853093879</v>
      </c>
      <c r="AR169" s="12"/>
      <c r="AS169" s="54">
        <f>(Sheet4!AS169/Sheet4!$AR169)*1000</f>
        <v>4.6879477333944637</v>
      </c>
      <c r="AT169" s="54">
        <f>(Sheet4!AT169/Sheet4!$AR169)*1000</f>
        <v>3.2208149464152678</v>
      </c>
      <c r="AU169" s="54">
        <f>(Sheet4!AU169/Sheet4!$AR169)*1000</f>
        <v>61.757120751905553</v>
      </c>
      <c r="AV169" s="54">
        <f>(Sheet4!AV169/Sheet4!$AR169)*1000</f>
        <v>61.653962977821081</v>
      </c>
      <c r="AW169" s="12"/>
      <c r="AX169" s="54">
        <f>(Sheet4!AX169/Sheet4!$AW169)*1000</f>
        <v>4.4319051480918823</v>
      </c>
      <c r="AY169" s="54">
        <f>(Sheet4!AY169/Sheet4!$AW169)*1000</f>
        <v>4.8202679703473557</v>
      </c>
      <c r="AZ169" s="54">
        <f>(Sheet4!AZ169/Sheet4!$AW169)*1000</f>
        <v>59.590848344317912</v>
      </c>
      <c r="BA169" s="54">
        <f>(Sheet4!BA169/Sheet4!$AW169)*1000</f>
        <v>52.211954721463897</v>
      </c>
      <c r="BC169" s="54" t="e">
        <f>(Sheet4!BC167/Sheet4!$BB167)*1000</f>
        <v>#DIV/0!</v>
      </c>
      <c r="BD169" s="54" t="e">
        <f>(Sheet4!BD167/Sheet4!$BB167)*1000</f>
        <v>#REF!</v>
      </c>
      <c r="BE169" s="54" t="e">
        <f>(Sheet4!BE167/Sheet4!$BB167)*1000</f>
        <v>#REF!</v>
      </c>
      <c r="BF169" s="54" t="e">
        <f>(Sheet4!BF167/Sheet4!$BB167)*1000</f>
        <v>#REF!</v>
      </c>
      <c r="BH169" s="54" t="e">
        <f>(Sheet4!BH166/Sheet4!$BG166)*1000</f>
        <v>#REF!</v>
      </c>
      <c r="BI169" s="54" t="e">
        <f>(Sheet4!BI166/Sheet4!$BG166)*1000</f>
        <v>#REF!</v>
      </c>
      <c r="BJ169" s="54" t="e">
        <f>(Sheet4!BJ166/Sheet4!$BG166)*1000</f>
        <v>#REF!</v>
      </c>
      <c r="BK169" s="54" t="e">
        <f>(Sheet4!BK166/Sheet4!$BG166)*1000</f>
        <v>#REF!</v>
      </c>
      <c r="BM169" s="54" t="e">
        <f>(Sheet4!BM166/Sheet4!$BL166)*1000</f>
        <v>#REF!</v>
      </c>
      <c r="BN169" s="54" t="e">
        <f>(Sheet4!BN166/Sheet4!$BL166)*1000</f>
        <v>#REF!</v>
      </c>
      <c r="BO169" s="54" t="e">
        <f>(Sheet4!BO166/Sheet4!$BL166)*1000</f>
        <v>#REF!</v>
      </c>
      <c r="BP169" s="54" t="e">
        <f>(Sheet4!BP166/Sheet4!$BL166)*1000</f>
        <v>#REF!</v>
      </c>
      <c r="BR169" s="54" t="e">
        <f>(Sheet4!BR166/Sheet4!$BQ166)*1000</f>
        <v>#REF!</v>
      </c>
      <c r="BS169" s="54" t="e">
        <f>(Sheet4!BS166/Sheet4!$BQ166)*1000</f>
        <v>#REF!</v>
      </c>
      <c r="BT169" s="54" t="e">
        <f>(Sheet4!BT166/Sheet4!$BQ166)*1000</f>
        <v>#REF!</v>
      </c>
      <c r="BU169" s="54" t="e">
        <f>(Sheet4!BU166/Sheet4!$BQ166)*1000</f>
        <v>#REF!</v>
      </c>
    </row>
    <row r="170" spans="1:73" x14ac:dyDescent="0.3">
      <c r="A170" t="s">
        <v>485</v>
      </c>
      <c r="B170" t="str">
        <f>VLOOKUP(A170,classifications!A$3:C$336,3,FALSE)</f>
        <v>Urban with Significant Rural</v>
      </c>
      <c r="D170" s="12"/>
      <c r="E170" s="54">
        <f>(Sheet4!E170/Sheet4!$D170)*1000</f>
        <v>3.6993251842592016</v>
      </c>
      <c r="F170" s="54">
        <f>(Sheet4!F170/Sheet4!$D170)*1000</f>
        <v>2.0193564079213076</v>
      </c>
      <c r="G170" s="54">
        <f>(Sheet4!G170/Sheet4!$D170)*1000</f>
        <v>42.016188790026526</v>
      </c>
      <c r="H170" s="54">
        <f>(Sheet4!H170/Sheet4!$D170)*1000</f>
        <v>37.632431882074108</v>
      </c>
      <c r="I170" s="12"/>
      <c r="J170" s="54">
        <f>(Sheet4!J170/Sheet4!$I170)*1000</f>
        <v>3.2961460446247464</v>
      </c>
      <c r="K170" s="54">
        <f>(Sheet4!K170/Sheet4!$I170)*1000</f>
        <v>1.9044399368942979</v>
      </c>
      <c r="L170" s="54">
        <f>(Sheet4!L170/Sheet4!$I170)*1000</f>
        <v>46.253098940725721</v>
      </c>
      <c r="M170" s="54">
        <f>(Sheet4!M170/Sheet4!$I170)*1000</f>
        <v>41.345503718728871</v>
      </c>
      <c r="N170" s="12"/>
      <c r="O170" s="54">
        <f>(Sheet4!O170/Sheet4!$N170)*1000</f>
        <v>3.0080926672129125</v>
      </c>
      <c r="P170" s="54">
        <f>(Sheet4!P170/Sheet4!$N170)*1000</f>
        <v>2.0764818784865255</v>
      </c>
      <c r="Q170" s="54">
        <f>(Sheet4!Q170/Sheet4!$N170)*1000</f>
        <v>43.314289562591895</v>
      </c>
      <c r="R170" s="54">
        <f>(Sheet4!R170/Sheet4!$N170)*1000</f>
        <v>37.99961837630341</v>
      </c>
      <c r="S170" s="12"/>
      <c r="T170" s="54">
        <f>(Sheet4!T170/Sheet4!$S170)*1000</f>
        <v>3.4634162691186163</v>
      </c>
      <c r="U170" s="54">
        <f>(Sheet4!U170/Sheet4!$S170)*1000</f>
        <v>1.6367434949221848</v>
      </c>
      <c r="V170" s="54">
        <f>(Sheet4!V170/Sheet4!$S170)*1000</f>
        <v>45.029997653814782</v>
      </c>
      <c r="W170" s="54">
        <f>(Sheet4!W170/Sheet4!$S170)*1000</f>
        <v>39.834873250136866</v>
      </c>
      <c r="X170" s="12"/>
      <c r="Y170" s="54">
        <f>(Sheet4!Y170/Sheet4!$X170)*1000</f>
        <v>3.7261190907823178</v>
      </c>
      <c r="Z170" s="54">
        <f>(Sheet4!Z170/Sheet4!$X170)*1000</f>
        <v>1.573002370659601</v>
      </c>
      <c r="AA170" s="54">
        <f>(Sheet4!AA170/Sheet4!$X170)*1000</f>
        <v>43.385859712731836</v>
      </c>
      <c r="AB170" s="54">
        <f>(Sheet4!AB170/Sheet4!$X170)*1000</f>
        <v>40.044624180727936</v>
      </c>
      <c r="AC170" s="12"/>
      <c r="AD170" s="54">
        <f>(Sheet4!AD170/Sheet4!$AC170)*1000</f>
        <v>3.4646213146622551</v>
      </c>
      <c r="AE170" s="54">
        <f>(Sheet4!AE170/Sheet4!$AC170)*1000</f>
        <v>1.4983651666304607</v>
      </c>
      <c r="AF170" s="54">
        <f>(Sheet4!AF170/Sheet4!$AC170)*1000</f>
        <v>42.828735190414918</v>
      </c>
      <c r="AG170" s="54">
        <f>(Sheet4!AG170/Sheet4!$AC170)*1000</f>
        <v>40.20520361612887</v>
      </c>
      <c r="AH170" s="12"/>
      <c r="AI170" s="54">
        <f>(Sheet4!AI170/Sheet4!$AH170)*1000</f>
        <v>3.2796926332201126</v>
      </c>
      <c r="AJ170" s="54">
        <f>(Sheet4!AJ170/Sheet4!$AH170)*1000</f>
        <v>1.6092210033966257</v>
      </c>
      <c r="AK170" s="54">
        <f>(Sheet4!AK170/Sheet4!$AH170)*1000</f>
        <v>47.558327301074669</v>
      </c>
      <c r="AL170" s="54">
        <f>(Sheet4!AL170/Sheet4!$AH170)*1000</f>
        <v>44.412272398240439</v>
      </c>
      <c r="AM170" s="12"/>
      <c r="AN170" s="54">
        <f>(Sheet4!AN170/Sheet4!$AM170)*1000</f>
        <v>3.599383598604752</v>
      </c>
      <c r="AO170" s="54">
        <f>(Sheet4!AO170/Sheet4!$AM170)*1000</f>
        <v>1.8636684784120432</v>
      </c>
      <c r="AP170" s="54">
        <f>(Sheet4!AP170/Sheet4!$AM170)*1000</f>
        <v>47.348305730641492</v>
      </c>
      <c r="AQ170" s="54">
        <f>(Sheet4!AQ170/Sheet4!$AM170)*1000</f>
        <v>43.381751625842128</v>
      </c>
      <c r="AR170" s="12"/>
      <c r="AS170" s="54">
        <f>(Sheet4!AS170/Sheet4!$AR170)*1000</f>
        <v>3.0985195961929302</v>
      </c>
      <c r="AT170" s="54">
        <f>(Sheet4!AT170/Sheet4!$AR170)*1000</f>
        <v>1.6214475306242573</v>
      </c>
      <c r="AU170" s="54">
        <f>(Sheet4!AU170/Sheet4!$AR170)*1000</f>
        <v>47.555057028308703</v>
      </c>
      <c r="AV170" s="54">
        <f>(Sheet4!AV170/Sheet4!$AR170)*1000</f>
        <v>43.201581466632611</v>
      </c>
      <c r="AW170" s="12"/>
      <c r="AX170" s="54">
        <f>(Sheet4!AX170/Sheet4!$AW170)*1000</f>
        <v>2.9780293795122712</v>
      </c>
      <c r="AY170" s="54">
        <f>(Sheet4!AY170/Sheet4!$AW170)*1000</f>
        <v>1.7534191673763839</v>
      </c>
      <c r="AZ170" s="54">
        <f>(Sheet4!AZ170/Sheet4!$AW170)*1000</f>
        <v>40.818484934511183</v>
      </c>
      <c r="BA170" s="54">
        <f>(Sheet4!BA170/Sheet4!$AW170)*1000</f>
        <v>38.953737566031535</v>
      </c>
      <c r="BC170" s="54" t="e">
        <f>(Sheet4!BC168/Sheet4!$BB168)*1000</f>
        <v>#DIV/0!</v>
      </c>
      <c r="BD170" s="54" t="e">
        <f>(Sheet4!BD168/Sheet4!$BB168)*1000</f>
        <v>#REF!</v>
      </c>
      <c r="BE170" s="54" t="e">
        <f>(Sheet4!BE168/Sheet4!$BB168)*1000</f>
        <v>#REF!</v>
      </c>
      <c r="BF170" s="54" t="e">
        <f>(Sheet4!BF168/Sheet4!$BB168)*1000</f>
        <v>#REF!</v>
      </c>
      <c r="BH170" s="54" t="e">
        <f>(Sheet4!BH167/Sheet4!$BG167)*1000</f>
        <v>#REF!</v>
      </c>
      <c r="BI170" s="54" t="e">
        <f>(Sheet4!BI167/Sheet4!$BG167)*1000</f>
        <v>#REF!</v>
      </c>
      <c r="BJ170" s="54" t="e">
        <f>(Sheet4!BJ167/Sheet4!$BG167)*1000</f>
        <v>#REF!</v>
      </c>
      <c r="BK170" s="54" t="e">
        <f>(Sheet4!BK167/Sheet4!$BG167)*1000</f>
        <v>#REF!</v>
      </c>
      <c r="BM170" s="54" t="e">
        <f>(Sheet4!BM167/Sheet4!$BL167)*1000</f>
        <v>#REF!</v>
      </c>
      <c r="BN170" s="54" t="e">
        <f>(Sheet4!BN167/Sheet4!$BL167)*1000</f>
        <v>#REF!</v>
      </c>
      <c r="BO170" s="54" t="e">
        <f>(Sheet4!BO167/Sheet4!$BL167)*1000</f>
        <v>#REF!</v>
      </c>
      <c r="BP170" s="54" t="e">
        <f>(Sheet4!BP167/Sheet4!$BL167)*1000</f>
        <v>#REF!</v>
      </c>
      <c r="BR170" s="54" t="e">
        <f>(Sheet4!BR167/Sheet4!$BQ167)*1000</f>
        <v>#REF!</v>
      </c>
      <c r="BS170" s="54" t="e">
        <f>(Sheet4!BS167/Sheet4!$BQ167)*1000</f>
        <v>#REF!</v>
      </c>
      <c r="BT170" s="54" t="e">
        <f>(Sheet4!BT167/Sheet4!$BQ167)*1000</f>
        <v>#REF!</v>
      </c>
      <c r="BU170" s="54" t="e">
        <f>(Sheet4!BU167/Sheet4!$BQ167)*1000</f>
        <v>#REF!</v>
      </c>
    </row>
    <row r="171" spans="1:73" x14ac:dyDescent="0.3">
      <c r="A171" t="s">
        <v>487</v>
      </c>
      <c r="B171" t="str">
        <f>VLOOKUP(A171,classifications!A$3:C$336,3,FALSE)</f>
        <v>Predominantly Rural</v>
      </c>
      <c r="D171" s="12"/>
      <c r="E171" s="54">
        <f>(Sheet4!E171/Sheet4!$D171)*1000</f>
        <v>3.7136247412638497</v>
      </c>
      <c r="F171" s="54">
        <f>(Sheet4!F171/Sheet4!$D171)*1000</f>
        <v>2.6264980605660018</v>
      </c>
      <c r="G171" s="54">
        <f>(Sheet4!G171/Sheet4!$D171)*1000</f>
        <v>45.050529648118832</v>
      </c>
      <c r="H171" s="54">
        <f>(Sheet4!H171/Sheet4!$D171)*1000</f>
        <v>43.667704510271172</v>
      </c>
      <c r="I171" s="12"/>
      <c r="J171" s="54">
        <f>(Sheet4!J171/Sheet4!$I171)*1000</f>
        <v>3.6167145730291494</v>
      </c>
      <c r="K171" s="54">
        <f>(Sheet4!K171/Sheet4!$I171)*1000</f>
        <v>2.1234171478882358</v>
      </c>
      <c r="L171" s="54">
        <f>(Sheet4!L171/Sheet4!$I171)*1000</f>
        <v>50.400946042761824</v>
      </c>
      <c r="M171" s="54">
        <f>(Sheet4!M171/Sheet4!$I171)*1000</f>
        <v>44.229225470647641</v>
      </c>
      <c r="N171" s="12"/>
      <c r="O171" s="54">
        <f>(Sheet4!O171/Sheet4!$N171)*1000</f>
        <v>3.1913619329557315</v>
      </c>
      <c r="P171" s="54">
        <f>(Sheet4!P171/Sheet4!$N171)*1000</f>
        <v>2.318657061209124</v>
      </c>
      <c r="Q171" s="54">
        <f>(Sheet4!Q171/Sheet4!$N171)*1000</f>
        <v>50.043635243587332</v>
      </c>
      <c r="R171" s="54">
        <f>(Sheet4!R171/Sheet4!$N171)*1000</f>
        <v>44.131487534009821</v>
      </c>
      <c r="S171" s="12"/>
      <c r="T171" s="54">
        <f>(Sheet4!T171/Sheet4!$S171)*1000</f>
        <v>3.5296413511059823</v>
      </c>
      <c r="U171" s="54">
        <f>(Sheet4!U171/Sheet4!$S171)*1000</f>
        <v>1.5527028058951797</v>
      </c>
      <c r="V171" s="54">
        <f>(Sheet4!V171/Sheet4!$S171)*1000</f>
        <v>52.172511221035307</v>
      </c>
      <c r="W171" s="54">
        <f>(Sheet4!W171/Sheet4!$S171)*1000</f>
        <v>46.784717331726895</v>
      </c>
      <c r="X171" s="12"/>
      <c r="Y171" s="54">
        <f>(Sheet4!Y171/Sheet4!$X171)*1000</f>
        <v>3.8080795315725182</v>
      </c>
      <c r="Z171" s="54">
        <f>(Sheet4!Z171/Sheet4!$X171)*1000</f>
        <v>1.5333417582880493</v>
      </c>
      <c r="AA171" s="54">
        <f>(Sheet4!AA171/Sheet4!$X171)*1000</f>
        <v>49.648258140612498</v>
      </c>
      <c r="AB171" s="54">
        <f>(Sheet4!AB171/Sheet4!$X171)*1000</f>
        <v>45.275706643076795</v>
      </c>
      <c r="AC171" s="12"/>
      <c r="AD171" s="54">
        <f>(Sheet4!AD171/Sheet4!$AC171)*1000</f>
        <v>4.1218877244509713</v>
      </c>
      <c r="AE171" s="54">
        <f>(Sheet4!AE171/Sheet4!$AC171)*1000</f>
        <v>1.6103731393097924</v>
      </c>
      <c r="AF171" s="54">
        <f>(Sheet4!AF171/Sheet4!$AC171)*1000</f>
        <v>51.431813630598761</v>
      </c>
      <c r="AG171" s="54">
        <f>(Sheet4!AG171/Sheet4!$AC171)*1000</f>
        <v>44.422935718576859</v>
      </c>
      <c r="AH171" s="12"/>
      <c r="AI171" s="54">
        <f>(Sheet4!AI171/Sheet4!$AH171)*1000</f>
        <v>3.7944860083495224</v>
      </c>
      <c r="AJ171" s="54">
        <f>(Sheet4!AJ171/Sheet4!$AH171)*1000</f>
        <v>2.0088455338320999</v>
      </c>
      <c r="AK171" s="54">
        <f>(Sheet4!AK171/Sheet4!$AH171)*1000</f>
        <v>56.611416525441243</v>
      </c>
      <c r="AL171" s="54">
        <f>(Sheet4!AL171/Sheet4!$AH171)*1000</f>
        <v>48.964576530401359</v>
      </c>
      <c r="AM171" s="12"/>
      <c r="AN171" s="54">
        <f>(Sheet4!AN171/Sheet4!$AM171)*1000</f>
        <v>3.2081338532155375</v>
      </c>
      <c r="AO171" s="54">
        <f>(Sheet4!AO171/Sheet4!$AM171)*1000</f>
        <v>3.1587779477814522</v>
      </c>
      <c r="AP171" s="54">
        <f>(Sheet4!AP171/Sheet4!$AM171)*1000</f>
        <v>54.538275504664135</v>
      </c>
      <c r="AQ171" s="54">
        <f>(Sheet4!AQ171/Sheet4!$AM171)*1000</f>
        <v>48.549758978661799</v>
      </c>
      <c r="AR171" s="12"/>
      <c r="AS171" s="54">
        <f>(Sheet4!AS171/Sheet4!$AR171)*1000</f>
        <v>3.1122111402455461</v>
      </c>
      <c r="AT171" s="54">
        <f>(Sheet4!AT171/Sheet4!$AR171)*1000</f>
        <v>2.6711103487146812</v>
      </c>
      <c r="AU171" s="54">
        <f>(Sheet4!AU171/Sheet4!$AR171)*1000</f>
        <v>58.20079888254466</v>
      </c>
      <c r="AV171" s="54">
        <f>(Sheet4!AV171/Sheet4!$AR171)*1000</f>
        <v>50.693916893343463</v>
      </c>
      <c r="AW171" s="12"/>
      <c r="AX171" s="54">
        <f>(Sheet4!AX171/Sheet4!$AW171)*1000</f>
        <v>2.8182283333468696</v>
      </c>
      <c r="AY171" s="54">
        <f>(Sheet4!AY171/Sheet4!$AW171)*1000</f>
        <v>1.5350004466932516</v>
      </c>
      <c r="AZ171" s="54">
        <f>(Sheet4!AZ171/Sheet4!$AW171)*1000</f>
        <v>50.858057128006038</v>
      </c>
      <c r="BA171" s="54">
        <f>(Sheet4!BA171/Sheet4!$AW171)*1000</f>
        <v>45.254087243252904</v>
      </c>
      <c r="BC171" s="54" t="e">
        <f>(Sheet4!BC169/Sheet4!$BB169)*1000</f>
        <v>#DIV/0!</v>
      </c>
      <c r="BD171" s="54" t="e">
        <f>(Sheet4!BD169/Sheet4!$BB169)*1000</f>
        <v>#REF!</v>
      </c>
      <c r="BE171" s="54" t="e">
        <f>(Sheet4!BE169/Sheet4!$BB169)*1000</f>
        <v>#REF!</v>
      </c>
      <c r="BF171" s="54" t="e">
        <f>(Sheet4!BF169/Sheet4!$BB169)*1000</f>
        <v>#REF!</v>
      </c>
      <c r="BH171" s="54" t="e">
        <f>(Sheet4!BH168/Sheet4!$BG168)*1000</f>
        <v>#REF!</v>
      </c>
      <c r="BI171" s="54" t="e">
        <f>(Sheet4!BI168/Sheet4!$BG168)*1000</f>
        <v>#REF!</v>
      </c>
      <c r="BJ171" s="54" t="e">
        <f>(Sheet4!BJ168/Sheet4!$BG168)*1000</f>
        <v>#REF!</v>
      </c>
      <c r="BK171" s="54" t="e">
        <f>(Sheet4!BK168/Sheet4!$BG168)*1000</f>
        <v>#REF!</v>
      </c>
      <c r="BM171" s="54" t="e">
        <f>(Sheet4!BM168/Sheet4!$BL168)*1000</f>
        <v>#REF!</v>
      </c>
      <c r="BN171" s="54" t="e">
        <f>(Sheet4!BN168/Sheet4!$BL168)*1000</f>
        <v>#REF!</v>
      </c>
      <c r="BO171" s="54" t="e">
        <f>(Sheet4!BO168/Sheet4!$BL168)*1000</f>
        <v>#REF!</v>
      </c>
      <c r="BP171" s="54" t="e">
        <f>(Sheet4!BP168/Sheet4!$BL168)*1000</f>
        <v>#REF!</v>
      </c>
      <c r="BR171" s="54" t="e">
        <f>(Sheet4!BR168/Sheet4!$BQ168)*1000</f>
        <v>#REF!</v>
      </c>
      <c r="BS171" s="54" t="e">
        <f>(Sheet4!BS168/Sheet4!$BQ168)*1000</f>
        <v>#REF!</v>
      </c>
      <c r="BT171" s="54" t="e">
        <f>(Sheet4!BT168/Sheet4!$BQ168)*1000</f>
        <v>#REF!</v>
      </c>
      <c r="BU171" s="54" t="e">
        <f>(Sheet4!BU168/Sheet4!$BQ168)*1000</f>
        <v>#REF!</v>
      </c>
    </row>
    <row r="172" spans="1:73" x14ac:dyDescent="0.3">
      <c r="A172" t="s">
        <v>489</v>
      </c>
      <c r="B172" t="str">
        <f>VLOOKUP(A172,classifications!A$3:C$336,3,FALSE)</f>
        <v>Predominantly Urban</v>
      </c>
      <c r="D172" s="12"/>
      <c r="E172" s="54">
        <f>(Sheet4!E172/Sheet4!$D172)*1000</f>
        <v>22.372550986771387</v>
      </c>
      <c r="F172" s="54">
        <f>(Sheet4!F172/Sheet4!$D172)*1000</f>
        <v>9.5739039456523294</v>
      </c>
      <c r="G172" s="54">
        <f>(Sheet4!G172/Sheet4!$D172)*1000</f>
        <v>61.843406475284134</v>
      </c>
      <c r="H172" s="54">
        <f>(Sheet4!H172/Sheet4!$D172)*1000</f>
        <v>67.139151247617264</v>
      </c>
      <c r="I172" s="12"/>
      <c r="J172" s="54">
        <f>(Sheet4!J172/Sheet4!$I172)*1000</f>
        <v>16.435314108544731</v>
      </c>
      <c r="K172" s="54">
        <f>(Sheet4!K172/Sheet4!$I172)*1000</f>
        <v>11.983270247930953</v>
      </c>
      <c r="L172" s="54">
        <f>(Sheet4!L172/Sheet4!$I172)*1000</f>
        <v>68.997811226245418</v>
      </c>
      <c r="M172" s="54">
        <f>(Sheet4!M172/Sheet4!$I172)*1000</f>
        <v>67.227636017921697</v>
      </c>
      <c r="N172" s="12"/>
      <c r="O172" s="54">
        <f>(Sheet4!O172/Sheet4!$N172)*1000</f>
        <v>18.941925190941184</v>
      </c>
      <c r="P172" s="54">
        <f>(Sheet4!P172/Sheet4!$N172)*1000</f>
        <v>8.7922161072839309</v>
      </c>
      <c r="Q172" s="54">
        <f>(Sheet4!Q172/Sheet4!$N172)*1000</f>
        <v>66.097312653723833</v>
      </c>
      <c r="R172" s="54">
        <f>(Sheet4!R172/Sheet4!$N172)*1000</f>
        <v>66.282743395341839</v>
      </c>
      <c r="S172" s="12"/>
      <c r="T172" s="54">
        <f>(Sheet4!T172/Sheet4!$S172)*1000</f>
        <v>19.46313380037456</v>
      </c>
      <c r="U172" s="54">
        <f>(Sheet4!U172/Sheet4!$S172)*1000</f>
        <v>13.872511618228481</v>
      </c>
      <c r="V172" s="54">
        <f>(Sheet4!V172/Sheet4!$S172)*1000</f>
        <v>69.372962474856067</v>
      </c>
      <c r="W172" s="54">
        <f>(Sheet4!W172/Sheet4!$S172)*1000</f>
        <v>69.84462786987585</v>
      </c>
      <c r="X172" s="12"/>
      <c r="Y172" s="54">
        <f>(Sheet4!Y172/Sheet4!$X172)*1000</f>
        <v>20.580264406872928</v>
      </c>
      <c r="Z172" s="54">
        <f>(Sheet4!Z172/Sheet4!$X172)*1000</f>
        <v>12.680386842937915</v>
      </c>
      <c r="AA172" s="54">
        <f>(Sheet4!AA172/Sheet4!$X172)*1000</f>
        <v>66.466275054683521</v>
      </c>
      <c r="AB172" s="54">
        <f>(Sheet4!AB172/Sheet4!$X172)*1000</f>
        <v>68.134294479371576</v>
      </c>
      <c r="AC172" s="12"/>
      <c r="AD172" s="54">
        <f>(Sheet4!AD172/Sheet4!$AC172)*1000</f>
        <v>18.470411592268643</v>
      </c>
      <c r="AE172" s="54">
        <f>(Sheet4!AE172/Sheet4!$AC172)*1000</f>
        <v>8.314238729644245</v>
      </c>
      <c r="AF172" s="54">
        <f>(Sheet4!AF172/Sheet4!$AC172)*1000</f>
        <v>64.940945753167213</v>
      </c>
      <c r="AG172" s="54">
        <f>(Sheet4!AG172/Sheet4!$AC172)*1000</f>
        <v>68.22646597188411</v>
      </c>
      <c r="AH172" s="12"/>
      <c r="AI172" s="54">
        <f>(Sheet4!AI172/Sheet4!$AH172)*1000</f>
        <v>16.380365194935134</v>
      </c>
      <c r="AJ172" s="54">
        <f>(Sheet4!AJ172/Sheet4!$AH172)*1000</f>
        <v>11.296570466668019</v>
      </c>
      <c r="AK172" s="54">
        <f>(Sheet4!AK172/Sheet4!$AH172)*1000</f>
        <v>77.037743119638179</v>
      </c>
      <c r="AL172" s="54">
        <f>(Sheet4!AL172/Sheet4!$AH172)*1000</f>
        <v>77.59885344204001</v>
      </c>
      <c r="AM172" s="12"/>
      <c r="AN172" s="54">
        <f>(Sheet4!AN172/Sheet4!$AM172)*1000</f>
        <v>18.258071393356342</v>
      </c>
      <c r="AO172" s="54">
        <f>(Sheet4!AO172/Sheet4!$AM172)*1000</f>
        <v>5.80953776865781</v>
      </c>
      <c r="AP172" s="54">
        <f>(Sheet4!AP172/Sheet4!$AM172)*1000</f>
        <v>78.552012685045781</v>
      </c>
      <c r="AQ172" s="54">
        <f>(Sheet4!AQ172/Sheet4!$AM172)*1000</f>
        <v>78.63862276645925</v>
      </c>
      <c r="AR172" s="12"/>
      <c r="AS172" s="54">
        <f>(Sheet4!AS172/Sheet4!$AR172)*1000</f>
        <v>18.823063205864873</v>
      </c>
      <c r="AT172" s="54">
        <f>(Sheet4!AT172/Sheet4!$AR172)*1000</f>
        <v>9.7153424476586761</v>
      </c>
      <c r="AU172" s="54">
        <f>(Sheet4!AU172/Sheet4!$AR172)*1000</f>
        <v>79.274816722805639</v>
      </c>
      <c r="AV172" s="54">
        <f>(Sheet4!AV172/Sheet4!$AR172)*1000</f>
        <v>82.362459546925578</v>
      </c>
      <c r="AW172" s="12"/>
      <c r="AX172" s="54">
        <f>(Sheet4!AX172/Sheet4!$AW172)*1000</f>
        <v>21.559591166271218</v>
      </c>
      <c r="AY172" s="54">
        <f>(Sheet4!AY172/Sheet4!$AW172)*1000</f>
        <v>7.7438531535994581</v>
      </c>
      <c r="AZ172" s="54">
        <f>(Sheet4!AZ172/Sheet4!$AW172)*1000</f>
        <v>73.094021328188148</v>
      </c>
      <c r="BA172" s="54">
        <f>(Sheet4!BA172/Sheet4!$AW172)*1000</f>
        <v>74.674732093969183</v>
      </c>
      <c r="BC172" s="54" t="e">
        <f>(Sheet4!BC170/Sheet4!$BB170)*1000</f>
        <v>#DIV/0!</v>
      </c>
      <c r="BD172" s="54" t="e">
        <f>(Sheet4!BD170/Sheet4!$BB170)*1000</f>
        <v>#REF!</v>
      </c>
      <c r="BE172" s="54" t="e">
        <f>(Sheet4!BE170/Sheet4!$BB170)*1000</f>
        <v>#REF!</v>
      </c>
      <c r="BF172" s="54" t="e">
        <f>(Sheet4!BF170/Sheet4!$BB170)*1000</f>
        <v>#REF!</v>
      </c>
      <c r="BH172" s="54" t="e">
        <f>(Sheet4!BH169/Sheet4!$BG169)*1000</f>
        <v>#REF!</v>
      </c>
      <c r="BI172" s="54" t="e">
        <f>(Sheet4!BI169/Sheet4!$BG169)*1000</f>
        <v>#REF!</v>
      </c>
      <c r="BJ172" s="54" t="e">
        <f>(Sheet4!BJ169/Sheet4!$BG169)*1000</f>
        <v>#REF!</v>
      </c>
      <c r="BK172" s="54" t="e">
        <f>(Sheet4!BK169/Sheet4!$BG169)*1000</f>
        <v>#REF!</v>
      </c>
      <c r="BM172" s="54" t="e">
        <f>(Sheet4!BM169/Sheet4!$BL169)*1000</f>
        <v>#REF!</v>
      </c>
      <c r="BN172" s="54" t="e">
        <f>(Sheet4!BN169/Sheet4!$BL169)*1000</f>
        <v>#REF!</v>
      </c>
      <c r="BO172" s="54" t="e">
        <f>(Sheet4!BO169/Sheet4!$BL169)*1000</f>
        <v>#REF!</v>
      </c>
      <c r="BP172" s="54" t="e">
        <f>(Sheet4!BP169/Sheet4!$BL169)*1000</f>
        <v>#REF!</v>
      </c>
      <c r="BR172" s="54" t="e">
        <f>(Sheet4!BR169/Sheet4!$BQ169)*1000</f>
        <v>#REF!</v>
      </c>
      <c r="BS172" s="54" t="e">
        <f>(Sheet4!BS169/Sheet4!$BQ169)*1000</f>
        <v>#REF!</v>
      </c>
      <c r="BT172" s="54" t="e">
        <f>(Sheet4!BT169/Sheet4!$BQ169)*1000</f>
        <v>#REF!</v>
      </c>
      <c r="BU172" s="54" t="e">
        <f>(Sheet4!BU169/Sheet4!$BQ169)*1000</f>
        <v>#REF!</v>
      </c>
    </row>
    <row r="173" spans="1:73" x14ac:dyDescent="0.3">
      <c r="A173" t="s">
        <v>491</v>
      </c>
      <c r="B173" t="str">
        <f>VLOOKUP(A173,classifications!A$3:C$336,3,FALSE)</f>
        <v>Predominantly Urban</v>
      </c>
      <c r="D173" s="12"/>
      <c r="E173" s="54">
        <f>(Sheet4!E173/Sheet4!$D173)*1000</f>
        <v>7.0391837130079589</v>
      </c>
      <c r="F173" s="54">
        <f>(Sheet4!F173/Sheet4!$D173)*1000</f>
        <v>2.5024620998078757</v>
      </c>
      <c r="G173" s="54">
        <f>(Sheet4!G173/Sheet4!$D173)*1000</f>
        <v>51.001792085761799</v>
      </c>
      <c r="H173" s="54">
        <f>(Sheet4!H173/Sheet4!$D173)*1000</f>
        <v>49.750561035857856</v>
      </c>
      <c r="I173" s="12"/>
      <c r="J173" s="54">
        <f>(Sheet4!J173/Sheet4!$I173)*1000</f>
        <v>5.7774124927480175</v>
      </c>
      <c r="K173" s="54">
        <f>(Sheet4!K173/Sheet4!$I173)*1000</f>
        <v>2.4092696448140267</v>
      </c>
      <c r="L173" s="54">
        <f>(Sheet4!L173/Sheet4!$I173)*1000</f>
        <v>49.837233288209887</v>
      </c>
      <c r="M173" s="54">
        <f>(Sheet4!M173/Sheet4!$I173)*1000</f>
        <v>51.690517630374522</v>
      </c>
      <c r="N173" s="12"/>
      <c r="O173" s="54">
        <f>(Sheet4!O173/Sheet4!$N173)*1000</f>
        <v>5.4160276073619631</v>
      </c>
      <c r="P173" s="54">
        <f>(Sheet4!P173/Sheet4!$N173)*1000</f>
        <v>2.1568251533742333</v>
      </c>
      <c r="Q173" s="54">
        <f>(Sheet4!Q173/Sheet4!$N173)*1000</f>
        <v>54.583652862985687</v>
      </c>
      <c r="R173" s="54">
        <f>(Sheet4!R173/Sheet4!$N173)*1000</f>
        <v>48.664366053169736</v>
      </c>
      <c r="S173" s="12"/>
      <c r="T173" s="54">
        <f>(Sheet4!T173/Sheet4!$S173)*1000</f>
        <v>6.5884519519281151</v>
      </c>
      <c r="U173" s="54">
        <f>(Sheet4!U173/Sheet4!$S173)*1000</f>
        <v>1.9289082220705203</v>
      </c>
      <c r="V173" s="54">
        <f>(Sheet4!V173/Sheet4!$S173)*1000</f>
        <v>52.723491403260887</v>
      </c>
      <c r="W173" s="54">
        <f>(Sheet4!W173/Sheet4!$S173)*1000</f>
        <v>52.104335677658</v>
      </c>
      <c r="X173" s="12"/>
      <c r="Y173" s="54">
        <f>(Sheet4!Y173/Sheet4!$X173)*1000</f>
        <v>6.0301269873800871</v>
      </c>
      <c r="Z173" s="54">
        <f>(Sheet4!Z173/Sheet4!$X173)*1000</f>
        <v>2.0652199616909579</v>
      </c>
      <c r="AA173" s="54">
        <f>(Sheet4!AA173/Sheet4!$X173)*1000</f>
        <v>53.34888817070383</v>
      </c>
      <c r="AB173" s="54">
        <f>(Sheet4!AB173/Sheet4!$X173)*1000</f>
        <v>49.667751826773767</v>
      </c>
      <c r="AC173" s="12"/>
      <c r="AD173" s="54">
        <f>(Sheet4!AD173/Sheet4!$AC173)*1000</f>
        <v>5.4945912617267378</v>
      </c>
      <c r="AE173" s="54">
        <f>(Sheet4!AE173/Sheet4!$AC173)*1000</f>
        <v>2.3336403228072369</v>
      </c>
      <c r="AF173" s="54">
        <f>(Sheet4!AF173/Sheet4!$AC173)*1000</f>
        <v>55.929319576042332</v>
      </c>
      <c r="AG173" s="54">
        <f>(Sheet4!AG173/Sheet4!$AC173)*1000</f>
        <v>48.553767385230167</v>
      </c>
      <c r="AH173" s="12"/>
      <c r="AI173" s="54">
        <f>(Sheet4!AI173/Sheet4!$AH173)*1000</f>
        <v>5.172026085001125</v>
      </c>
      <c r="AJ173" s="54">
        <f>(Sheet4!AJ173/Sheet4!$AH173)*1000</f>
        <v>1.8765072152477844</v>
      </c>
      <c r="AK173" s="54">
        <f>(Sheet4!AK173/Sheet4!$AH173)*1000</f>
        <v>64.095903476190841</v>
      </c>
      <c r="AL173" s="54">
        <f>(Sheet4!AL173/Sheet4!$AH173)*1000</f>
        <v>60.7305971480192</v>
      </c>
      <c r="AM173" s="12"/>
      <c r="AN173" s="54">
        <f>(Sheet4!AN173/Sheet4!$AM173)*1000</f>
        <v>3.7377403660514323</v>
      </c>
      <c r="AO173" s="54">
        <f>(Sheet4!AO173/Sheet4!$AM173)*1000</f>
        <v>2.4248976754961773</v>
      </c>
      <c r="AP173" s="54">
        <f>(Sheet4!AP173/Sheet4!$AM173)*1000</f>
        <v>62.421808633871336</v>
      </c>
      <c r="AQ173" s="54">
        <f>(Sheet4!AQ173/Sheet4!$AM173)*1000</f>
        <v>58.267047648467063</v>
      </c>
      <c r="AR173" s="12"/>
      <c r="AS173" s="54">
        <f>(Sheet4!AS173/Sheet4!$AR173)*1000</f>
        <v>4.88253335496481</v>
      </c>
      <c r="AT173" s="54">
        <f>(Sheet4!AT173/Sheet4!$AR173)*1000</f>
        <v>2.1940497987500098</v>
      </c>
      <c r="AU173" s="54">
        <f>(Sheet4!AU173/Sheet4!$AR173)*1000</f>
        <v>62.375908715167533</v>
      </c>
      <c r="AV173" s="54">
        <f>(Sheet4!AV173/Sheet4!$AR173)*1000</f>
        <v>64.353643745026702</v>
      </c>
      <c r="AW173" s="12"/>
      <c r="AX173" s="54">
        <f>(Sheet4!AX173/Sheet4!$AW173)*1000</f>
        <v>5.0690533137875162</v>
      </c>
      <c r="AY173" s="54">
        <f>(Sheet4!AY173/Sheet4!$AW173)*1000</f>
        <v>1.46593627034951</v>
      </c>
      <c r="AZ173" s="54">
        <f>(Sheet4!AZ173/Sheet4!$AW173)*1000</f>
        <v>58.483141732890978</v>
      </c>
      <c r="BA173" s="54">
        <f>(Sheet4!BA173/Sheet4!$AW173)*1000</f>
        <v>58.382840830182857</v>
      </c>
      <c r="BC173" s="54" t="e">
        <f>(Sheet4!BC171/Sheet4!$BB171)*1000</f>
        <v>#DIV/0!</v>
      </c>
      <c r="BD173" s="54" t="e">
        <f>(Sheet4!BD171/Sheet4!$BB171)*1000</f>
        <v>#REF!</v>
      </c>
      <c r="BE173" s="54" t="e">
        <f>(Sheet4!BE171/Sheet4!$BB171)*1000</f>
        <v>#REF!</v>
      </c>
      <c r="BF173" s="54" t="e">
        <f>(Sheet4!BF171/Sheet4!$BB171)*1000</f>
        <v>#REF!</v>
      </c>
      <c r="BH173" s="54" t="e">
        <f>(Sheet4!BH170/Sheet4!$BG170)*1000</f>
        <v>#REF!</v>
      </c>
      <c r="BI173" s="54" t="e">
        <f>(Sheet4!BI170/Sheet4!$BG170)*1000</f>
        <v>#REF!</v>
      </c>
      <c r="BJ173" s="54" t="e">
        <f>(Sheet4!BJ170/Sheet4!$BG170)*1000</f>
        <v>#REF!</v>
      </c>
      <c r="BK173" s="54" t="e">
        <f>(Sheet4!BK170/Sheet4!$BG170)*1000</f>
        <v>#REF!</v>
      </c>
      <c r="BM173" s="54" t="e">
        <f>(Sheet4!BM170/Sheet4!$BL170)*1000</f>
        <v>#REF!</v>
      </c>
      <c r="BN173" s="54" t="e">
        <f>(Sheet4!BN170/Sheet4!$BL170)*1000</f>
        <v>#REF!</v>
      </c>
      <c r="BO173" s="54" t="e">
        <f>(Sheet4!BO170/Sheet4!$BL170)*1000</f>
        <v>#REF!</v>
      </c>
      <c r="BP173" s="54" t="e">
        <f>(Sheet4!BP170/Sheet4!$BL170)*1000</f>
        <v>#REF!</v>
      </c>
      <c r="BR173" s="54" t="e">
        <f>(Sheet4!BR170/Sheet4!$BQ170)*1000</f>
        <v>#REF!</v>
      </c>
      <c r="BS173" s="54" t="e">
        <f>(Sheet4!BS170/Sheet4!$BQ170)*1000</f>
        <v>#REF!</v>
      </c>
      <c r="BT173" s="54" t="e">
        <f>(Sheet4!BT170/Sheet4!$BQ170)*1000</f>
        <v>#REF!</v>
      </c>
      <c r="BU173" s="54" t="e">
        <f>(Sheet4!BU170/Sheet4!$BQ170)*1000</f>
        <v>#REF!</v>
      </c>
    </row>
    <row r="174" spans="1:73" x14ac:dyDescent="0.3">
      <c r="A174" t="s">
        <v>493</v>
      </c>
      <c r="B174" t="str">
        <f>VLOOKUP(A174,classifications!A$3:C$336,3,FALSE)</f>
        <v>Predominantly Urban</v>
      </c>
      <c r="D174" s="12"/>
      <c r="E174" s="54">
        <f>(Sheet4!E174/Sheet4!$D174)*1000</f>
        <v>53.291889454358049</v>
      </c>
      <c r="F174" s="54">
        <f>(Sheet4!F174/Sheet4!$D174)*1000</f>
        <v>13.992140694453392</v>
      </c>
      <c r="G174" s="54">
        <f>(Sheet4!G174/Sheet4!$D174)*1000</f>
        <v>50.860014172518198</v>
      </c>
      <c r="H174" s="54">
        <f>(Sheet4!H174/Sheet4!$D174)*1000</f>
        <v>74.785801713586281</v>
      </c>
      <c r="I174" s="12"/>
      <c r="J174" s="54">
        <f>(Sheet4!J174/Sheet4!$I174)*1000</f>
        <v>39.175453295183296</v>
      </c>
      <c r="K174" s="54">
        <f>(Sheet4!K174/Sheet4!$I174)*1000</f>
        <v>10.629317567460756</v>
      </c>
      <c r="L174" s="54">
        <f>(Sheet4!L174/Sheet4!$I174)*1000</f>
        <v>54.777976256342974</v>
      </c>
      <c r="M174" s="54">
        <f>(Sheet4!M174/Sheet4!$I174)*1000</f>
        <v>81.205836323685162</v>
      </c>
      <c r="N174" s="12"/>
      <c r="O174" s="54">
        <f>(Sheet4!O174/Sheet4!$N174)*1000</f>
        <v>35.248005226074383</v>
      </c>
      <c r="P174" s="54">
        <f>(Sheet4!P174/Sheet4!$N174)*1000</f>
        <v>9.8206647691039457</v>
      </c>
      <c r="Q174" s="54">
        <f>(Sheet4!Q174/Sheet4!$N174)*1000</f>
        <v>55.079091036349212</v>
      </c>
      <c r="R174" s="54">
        <f>(Sheet4!R174/Sheet4!$N174)*1000</f>
        <v>79.986934814054408</v>
      </c>
      <c r="S174" s="12"/>
      <c r="T174" s="54">
        <f>(Sheet4!T174/Sheet4!$S174)*1000</f>
        <v>41.723311772631121</v>
      </c>
      <c r="U174" s="54">
        <f>(Sheet4!U174/Sheet4!$S174)*1000</f>
        <v>11.119713716142483</v>
      </c>
      <c r="V174" s="54">
        <f>(Sheet4!V174/Sheet4!$S174)*1000</f>
        <v>56.933665786762418</v>
      </c>
      <c r="W174" s="54">
        <f>(Sheet4!W174/Sheet4!$S174)*1000</f>
        <v>82.946724134777753</v>
      </c>
      <c r="X174" s="12"/>
      <c r="Y174" s="54">
        <f>(Sheet4!Y174/Sheet4!$X174)*1000</f>
        <v>41.697645232473072</v>
      </c>
      <c r="Z174" s="54">
        <f>(Sheet4!Z174/Sheet4!$X174)*1000</f>
        <v>9.3471007036347515</v>
      </c>
      <c r="AA174" s="54">
        <f>(Sheet4!AA174/Sheet4!$X174)*1000</f>
        <v>59.116025385571618</v>
      </c>
      <c r="AB174" s="54">
        <f>(Sheet4!AB174/Sheet4!$X174)*1000</f>
        <v>80.74550786012955</v>
      </c>
      <c r="AC174" s="12"/>
      <c r="AD174" s="54">
        <f>(Sheet4!AD174/Sheet4!$AC174)*1000</f>
        <v>42.146906101882841</v>
      </c>
      <c r="AE174" s="54">
        <f>(Sheet4!AE174/Sheet4!$AC174)*1000</f>
        <v>9.8248934064371198</v>
      </c>
      <c r="AF174" s="54">
        <f>(Sheet4!AF174/Sheet4!$AC174)*1000</f>
        <v>56.752183390270304</v>
      </c>
      <c r="AG174" s="54">
        <f>(Sheet4!AG174/Sheet4!$AC174)*1000</f>
        <v>79.379914260752955</v>
      </c>
      <c r="AH174" s="12"/>
      <c r="AI174" s="54">
        <f>(Sheet4!AI174/Sheet4!$AH174)*1000</f>
        <v>36.738928033655561</v>
      </c>
      <c r="AJ174" s="54">
        <f>(Sheet4!AJ174/Sheet4!$AH174)*1000</f>
        <v>12.037494683846941</v>
      </c>
      <c r="AK174" s="54">
        <f>(Sheet4!AK174/Sheet4!$AH174)*1000</f>
        <v>61.28231358981138</v>
      </c>
      <c r="AL174" s="54">
        <f>(Sheet4!AL174/Sheet4!$AH174)*1000</f>
        <v>89.584363038655624</v>
      </c>
      <c r="AM174" s="12"/>
      <c r="AN174" s="54">
        <f>(Sheet4!AN174/Sheet4!$AM174)*1000</f>
        <v>34.249513501228677</v>
      </c>
      <c r="AO174" s="54">
        <f>(Sheet4!AO174/Sheet4!$AM174)*1000</f>
        <v>9.9828127441371564</v>
      </c>
      <c r="AP174" s="54">
        <f>(Sheet4!AP174/Sheet4!$AM174)*1000</f>
        <v>67.118364795954605</v>
      </c>
      <c r="AQ174" s="54">
        <f>(Sheet4!AQ174/Sheet4!$AM174)*1000</f>
        <v>92.618002585190553</v>
      </c>
      <c r="AR174" s="12"/>
      <c r="AS174" s="54">
        <f>(Sheet4!AS174/Sheet4!$AR174)*1000</f>
        <v>33.151721442851724</v>
      </c>
      <c r="AT174" s="54">
        <f>(Sheet4!AT174/Sheet4!$AR174)*1000</f>
        <v>14.0371643625366</v>
      </c>
      <c r="AU174" s="54">
        <f>(Sheet4!AU174/Sheet4!$AR174)*1000</f>
        <v>69.877157113163832</v>
      </c>
      <c r="AV174" s="54">
        <f>(Sheet4!AV174/Sheet4!$AR174)*1000</f>
        <v>97.733438298209734</v>
      </c>
      <c r="AW174" s="12"/>
      <c r="AX174" s="54">
        <f>(Sheet4!AX174/Sheet4!$AW174)*1000</f>
        <v>32.209668248579938</v>
      </c>
      <c r="AY174" s="54">
        <f>(Sheet4!AY174/Sheet4!$AW174)*1000</f>
        <v>13.423744461896156</v>
      </c>
      <c r="AZ174" s="54">
        <f>(Sheet4!AZ174/Sheet4!$AW174)*1000</f>
        <v>59.938187161169381</v>
      </c>
      <c r="BA174" s="54">
        <f>(Sheet4!BA174/Sheet4!$AW174)*1000</f>
        <v>83.602145997646829</v>
      </c>
      <c r="BC174" s="54" t="e">
        <f>(Sheet4!BC172/Sheet4!$BB172)*1000</f>
        <v>#DIV/0!</v>
      </c>
      <c r="BD174" s="54" t="e">
        <f>(Sheet4!BD172/Sheet4!$BB172)*1000</f>
        <v>#REF!</v>
      </c>
      <c r="BE174" s="54" t="e">
        <f>(Sheet4!BE172/Sheet4!$BB172)*1000</f>
        <v>#REF!</v>
      </c>
      <c r="BF174" s="54" t="e">
        <f>(Sheet4!BF172/Sheet4!$BB172)*1000</f>
        <v>#REF!</v>
      </c>
      <c r="BH174" s="54" t="e">
        <f>(Sheet4!BH171/Sheet4!$BG171)*1000</f>
        <v>#REF!</v>
      </c>
      <c r="BI174" s="54" t="e">
        <f>(Sheet4!BI171/Sheet4!$BG171)*1000</f>
        <v>#REF!</v>
      </c>
      <c r="BJ174" s="54" t="e">
        <f>(Sheet4!BJ171/Sheet4!$BG171)*1000</f>
        <v>#REF!</v>
      </c>
      <c r="BK174" s="54" t="e">
        <f>(Sheet4!BK171/Sheet4!$BG171)*1000</f>
        <v>#REF!</v>
      </c>
      <c r="BM174" s="54" t="e">
        <f>(Sheet4!BM171/Sheet4!$BL171)*1000</f>
        <v>#REF!</v>
      </c>
      <c r="BN174" s="54" t="e">
        <f>(Sheet4!BN171/Sheet4!$BL171)*1000</f>
        <v>#REF!</v>
      </c>
      <c r="BO174" s="54" t="e">
        <f>(Sheet4!BO171/Sheet4!$BL171)*1000</f>
        <v>#REF!</v>
      </c>
      <c r="BP174" s="54" t="e">
        <f>(Sheet4!BP171/Sheet4!$BL171)*1000</f>
        <v>#REF!</v>
      </c>
      <c r="BR174" s="54" t="e">
        <f>(Sheet4!BR171/Sheet4!$BQ171)*1000</f>
        <v>#REF!</v>
      </c>
      <c r="BS174" s="54" t="e">
        <f>(Sheet4!BS171/Sheet4!$BQ171)*1000</f>
        <v>#REF!</v>
      </c>
      <c r="BT174" s="54" t="e">
        <f>(Sheet4!BT171/Sheet4!$BQ171)*1000</f>
        <v>#REF!</v>
      </c>
      <c r="BU174" s="54" t="e">
        <f>(Sheet4!BU171/Sheet4!$BQ171)*1000</f>
        <v>#REF!</v>
      </c>
    </row>
    <row r="175" spans="1:73" x14ac:dyDescent="0.3">
      <c r="A175" t="s">
        <v>498</v>
      </c>
      <c r="B175" t="str">
        <f>VLOOKUP(A175,classifications!A$3:C$336,3,FALSE)</f>
        <v>Predominantly Rural</v>
      </c>
      <c r="D175" s="12"/>
      <c r="E175" s="54">
        <f>(Sheet4!E175/Sheet4!$D175)*1000</f>
        <v>3.2135864476036433</v>
      </c>
      <c r="F175" s="54">
        <f>(Sheet4!F175/Sheet4!$D175)*1000</f>
        <v>2.4261513577934792</v>
      </c>
      <c r="G175" s="54">
        <f>(Sheet4!G175/Sheet4!$D175)*1000</f>
        <v>45.522261002809223</v>
      </c>
      <c r="H175" s="54">
        <f>(Sheet4!H175/Sheet4!$D175)*1000</f>
        <v>40.510343066314803</v>
      </c>
      <c r="I175" s="12"/>
      <c r="J175" s="54">
        <f>(Sheet4!J175/Sheet4!$I175)*1000</f>
        <v>2.5680643614470666</v>
      </c>
      <c r="K175" s="54">
        <f>(Sheet4!K175/Sheet4!$I175)*1000</f>
        <v>1.7262507325909746</v>
      </c>
      <c r="L175" s="54">
        <f>(Sheet4!L175/Sheet4!$I175)*1000</f>
        <v>44.925142522244123</v>
      </c>
      <c r="M175" s="54">
        <f>(Sheet4!M175/Sheet4!$I175)*1000</f>
        <v>46.097288081410838</v>
      </c>
      <c r="N175" s="12"/>
      <c r="O175" s="54">
        <f>(Sheet4!O175/Sheet4!$N175)*1000</f>
        <v>2.5149458114430034</v>
      </c>
      <c r="P175" s="54">
        <f>(Sheet4!P175/Sheet4!$N175)*1000</f>
        <v>1.7050480077579684</v>
      </c>
      <c r="Q175" s="54">
        <f>(Sheet4!Q175/Sheet4!$N175)*1000</f>
        <v>45.25836805592558</v>
      </c>
      <c r="R175" s="54">
        <f>(Sheet4!R175/Sheet4!$N175)*1000</f>
        <v>45.173115655537678</v>
      </c>
      <c r="S175" s="12"/>
      <c r="T175" s="54">
        <f>(Sheet4!T175/Sheet4!$S175)*1000</f>
        <v>2.9246918438320906</v>
      </c>
      <c r="U175" s="54">
        <f>(Sheet4!U175/Sheet4!$S175)*1000</f>
        <v>2.0100609399427825</v>
      </c>
      <c r="V175" s="54">
        <f>(Sheet4!V175/Sheet4!$S175)*1000</f>
        <v>47.539536516107077</v>
      </c>
      <c r="W175" s="54">
        <f>(Sheet4!W175/Sheet4!$S175)*1000</f>
        <v>46.912057175066742</v>
      </c>
      <c r="X175" s="12"/>
      <c r="Y175" s="54">
        <f>(Sheet4!Y175/Sheet4!$X175)*1000</f>
        <v>3.1541386121790107</v>
      </c>
      <c r="Z175" s="54">
        <f>(Sheet4!Z175/Sheet4!$X175)*1000</f>
        <v>1.6885792570251268</v>
      </c>
      <c r="AA175" s="54">
        <f>(Sheet4!AA175/Sheet4!$X175)*1000</f>
        <v>48.097958836898108</v>
      </c>
      <c r="AB175" s="54">
        <f>(Sheet4!AB175/Sheet4!$X175)*1000</f>
        <v>45.559779953696818</v>
      </c>
      <c r="AC175" s="12"/>
      <c r="AD175" s="54">
        <f>(Sheet4!AD175/Sheet4!$AC175)*1000</f>
        <v>2.8845239478883804</v>
      </c>
      <c r="AE175" s="54">
        <f>(Sheet4!AE175/Sheet4!$AC175)*1000</f>
        <v>1.9335819870460573</v>
      </c>
      <c r="AF175" s="54">
        <f>(Sheet4!AF175/Sheet4!$AC175)*1000</f>
        <v>49.375019811290855</v>
      </c>
      <c r="AG175" s="54">
        <f>(Sheet4!AG175/Sheet4!$AC175)*1000</f>
        <v>43.637669980875501</v>
      </c>
      <c r="AH175" s="12"/>
      <c r="AI175" s="54">
        <f>(Sheet4!AI175/Sheet4!$AH175)*1000</f>
        <v>2.6089689857502094</v>
      </c>
      <c r="AJ175" s="54">
        <f>(Sheet4!AJ175/Sheet4!$AH175)*1000</f>
        <v>1.760268231349539</v>
      </c>
      <c r="AK175" s="54">
        <f>(Sheet4!AK175/Sheet4!$AH175)*1000</f>
        <v>55.794216261525563</v>
      </c>
      <c r="AL175" s="54">
        <f>(Sheet4!AL175/Sheet4!$AH175)*1000</f>
        <v>45.588851634534784</v>
      </c>
      <c r="AM175" s="12"/>
      <c r="AN175" s="54">
        <f>(Sheet4!AN175/Sheet4!$AM175)*1000</f>
        <v>3.2670897929455833</v>
      </c>
      <c r="AO175" s="54">
        <f>(Sheet4!AO175/Sheet4!$AM175)*1000</f>
        <v>1.50868796171054</v>
      </c>
      <c r="AP175" s="54">
        <f>(Sheet4!AP175/Sheet4!$AM175)*1000</f>
        <v>56.029549474560405</v>
      </c>
      <c r="AQ175" s="54">
        <f>(Sheet4!AQ175/Sheet4!$AM175)*1000</f>
        <v>47.456039954219129</v>
      </c>
      <c r="AR175" s="12"/>
      <c r="AS175" s="54">
        <f>(Sheet4!AS175/Sheet4!$AR175)*1000</f>
        <v>2.604354315713624</v>
      </c>
      <c r="AT175" s="54">
        <f>(Sheet4!AT175/Sheet4!$AR175)*1000</f>
        <v>1.9352514282773174</v>
      </c>
      <c r="AU175" s="54">
        <f>(Sheet4!AU175/Sheet4!$AR175)*1000</f>
        <v>56.801688198054457</v>
      </c>
      <c r="AV175" s="54">
        <f>(Sheet4!AV175/Sheet4!$AR175)*1000</f>
        <v>43.831386072366051</v>
      </c>
      <c r="AW175" s="12"/>
      <c r="AX175" s="54">
        <f>(Sheet4!AX175/Sheet4!$AW175)*1000</f>
        <v>2.5160435978404805</v>
      </c>
      <c r="AY175" s="54">
        <f>(Sheet4!AY175/Sheet4!$AW175)*1000</f>
        <v>1.8233676275848019</v>
      </c>
      <c r="AZ175" s="54">
        <f>(Sheet4!AZ175/Sheet4!$AW175)*1000</f>
        <v>50.392176836100646</v>
      </c>
      <c r="BA175" s="54">
        <f>(Sheet4!BA175/Sheet4!$AW175)*1000</f>
        <v>37.995314250789448</v>
      </c>
      <c r="BC175" s="54" t="e">
        <f>(Sheet4!BC173/Sheet4!$BB173)*1000</f>
        <v>#DIV/0!</v>
      </c>
      <c r="BD175" s="54" t="e">
        <f>(Sheet4!BD173/Sheet4!$BB173)*1000</f>
        <v>#REF!</v>
      </c>
      <c r="BE175" s="54" t="e">
        <f>(Sheet4!BE173/Sheet4!$BB173)*1000</f>
        <v>#REF!</v>
      </c>
      <c r="BF175" s="54" t="e">
        <f>(Sheet4!BF173/Sheet4!$BB173)*1000</f>
        <v>#REF!</v>
      </c>
      <c r="BH175" s="54" t="e">
        <f>(Sheet4!BH172/Sheet4!$BG172)*1000</f>
        <v>#REF!</v>
      </c>
      <c r="BI175" s="54" t="e">
        <f>(Sheet4!BI172/Sheet4!$BG172)*1000</f>
        <v>#REF!</v>
      </c>
      <c r="BJ175" s="54" t="e">
        <f>(Sheet4!BJ172/Sheet4!$BG172)*1000</f>
        <v>#REF!</v>
      </c>
      <c r="BK175" s="54" t="e">
        <f>(Sheet4!BK172/Sheet4!$BG172)*1000</f>
        <v>#REF!</v>
      </c>
      <c r="BM175" s="54" t="e">
        <f>(Sheet4!BM172/Sheet4!$BL172)*1000</f>
        <v>#REF!</v>
      </c>
      <c r="BN175" s="54" t="e">
        <f>(Sheet4!BN172/Sheet4!$BL172)*1000</f>
        <v>#REF!</v>
      </c>
      <c r="BO175" s="54" t="e">
        <f>(Sheet4!BO172/Sheet4!$BL172)*1000</f>
        <v>#REF!</v>
      </c>
      <c r="BP175" s="54" t="e">
        <f>(Sheet4!BP172/Sheet4!$BL172)*1000</f>
        <v>#REF!</v>
      </c>
      <c r="BR175" s="54" t="e">
        <f>(Sheet4!BR172/Sheet4!$BQ172)*1000</f>
        <v>#REF!</v>
      </c>
      <c r="BS175" s="54" t="e">
        <f>(Sheet4!BS172/Sheet4!$BQ172)*1000</f>
        <v>#REF!</v>
      </c>
      <c r="BT175" s="54" t="e">
        <f>(Sheet4!BT172/Sheet4!$BQ172)*1000</f>
        <v>#REF!</v>
      </c>
      <c r="BU175" s="54" t="e">
        <f>(Sheet4!BU172/Sheet4!$BQ172)*1000</f>
        <v>#REF!</v>
      </c>
    </row>
    <row r="176" spans="1:73" x14ac:dyDescent="0.3">
      <c r="A176" t="s">
        <v>501</v>
      </c>
      <c r="B176" t="str">
        <f>VLOOKUP(A176,classifications!A$3:C$336,3,FALSE)</f>
        <v>Predominantly Urban</v>
      </c>
      <c r="D176" s="12"/>
      <c r="E176" s="54">
        <f>(Sheet4!E176/Sheet4!$D176)*1000</f>
        <v>1.6750756811301717</v>
      </c>
      <c r="F176" s="54">
        <f>(Sheet4!F176/Sheet4!$D176)*1000</f>
        <v>0.86781029263370324</v>
      </c>
      <c r="G176" s="54">
        <f>(Sheet4!G176/Sheet4!$D176)*1000</f>
        <v>39.727547931382446</v>
      </c>
      <c r="H176" s="54">
        <f>(Sheet4!H176/Sheet4!$D176)*1000</f>
        <v>36.71039354187689</v>
      </c>
      <c r="I176" s="12"/>
      <c r="J176" s="54">
        <f>(Sheet4!J176/Sheet4!$I176)*1000</f>
        <v>1.228018963833835</v>
      </c>
      <c r="K176" s="54">
        <f>(Sheet4!K176/Sheet4!$I176)*1000</f>
        <v>0.66433812797568115</v>
      </c>
      <c r="L176" s="54">
        <f>(Sheet4!L176/Sheet4!$I176)*1000</f>
        <v>39.357001217953233</v>
      </c>
      <c r="M176" s="54">
        <f>(Sheet4!M176/Sheet4!$I176)*1000</f>
        <v>37.001620582403092</v>
      </c>
      <c r="N176" s="12"/>
      <c r="O176" s="54">
        <f>(Sheet4!O176/Sheet4!$N176)*1000</f>
        <v>1.1983163152276801</v>
      </c>
      <c r="P176" s="54">
        <f>(Sheet4!P176/Sheet4!$N176)*1000</f>
        <v>0.91635953517410829</v>
      </c>
      <c r="Q176" s="54">
        <f>(Sheet4!Q176/Sheet4!$N176)*1000</f>
        <v>38.88989587738908</v>
      </c>
      <c r="R176" s="54">
        <f>(Sheet4!R176/Sheet4!$N176)*1000</f>
        <v>38.094374962237929</v>
      </c>
      <c r="S176" s="12"/>
      <c r="T176" s="54">
        <f>(Sheet4!T176/Sheet4!$S176)*1000</f>
        <v>1.4086916273406922</v>
      </c>
      <c r="U176" s="54">
        <f>(Sheet4!U176/Sheet4!$S176)*1000</f>
        <v>0.43266957125464112</v>
      </c>
      <c r="V176" s="54">
        <f>(Sheet4!V176/Sheet4!$S176)*1000</f>
        <v>40.590443033516799</v>
      </c>
      <c r="W176" s="54">
        <f>(Sheet4!W176/Sheet4!$S176)*1000</f>
        <v>39.604358894378315</v>
      </c>
      <c r="X176" s="12"/>
      <c r="Y176" s="54">
        <f>(Sheet4!Y176/Sheet4!$X176)*1000</f>
        <v>1.374660097731309</v>
      </c>
      <c r="Z176" s="54">
        <f>(Sheet4!Z176/Sheet4!$X176)*1000</f>
        <v>0.59200690340253459</v>
      </c>
      <c r="AA176" s="54">
        <f>(Sheet4!AA176/Sheet4!$X176)*1000</f>
        <v>42.80510932059682</v>
      </c>
      <c r="AB176" s="54">
        <f>(Sheet4!AB176/Sheet4!$X176)*1000</f>
        <v>38.329938491486139</v>
      </c>
      <c r="AC176" s="12"/>
      <c r="AD176" s="54">
        <f>(Sheet4!AD176/Sheet4!$AC176)*1000</f>
        <v>1.3041314086610254</v>
      </c>
      <c r="AE176" s="54">
        <f>(Sheet4!AE176/Sheet4!$AC176)*1000</f>
        <v>0.587356893977103</v>
      </c>
      <c r="AF176" s="54">
        <f>(Sheet4!AF176/Sheet4!$AC176)*1000</f>
        <v>45.156794425087114</v>
      </c>
      <c r="AG176" s="54">
        <f>(Sheet4!AG176/Sheet4!$AC176)*1000</f>
        <v>36.177202588352415</v>
      </c>
      <c r="AH176" s="12"/>
      <c r="AI176" s="54">
        <f>(Sheet4!AI176/Sheet4!$AH176)*1000</f>
        <v>1.2204802540186546</v>
      </c>
      <c r="AJ176" s="54">
        <f>(Sheet4!AJ176/Sheet4!$AH176)*1000</f>
        <v>0.63504663623734869</v>
      </c>
      <c r="AK176" s="54">
        <f>(Sheet4!AK176/Sheet4!$AH176)*1000</f>
        <v>53.224846199642791</v>
      </c>
      <c r="AL176" s="54">
        <f>(Sheet4!AL176/Sheet4!$AH176)*1000</f>
        <v>47.598729906727527</v>
      </c>
      <c r="AM176" s="12"/>
      <c r="AN176" s="54">
        <f>(Sheet4!AN176/Sheet4!$AM176)*1000</f>
        <v>1.2558714462299134</v>
      </c>
      <c r="AO176" s="54">
        <f>(Sheet4!AO176/Sheet4!$AM176)*1000</f>
        <v>0.96909765142150806</v>
      </c>
      <c r="AP176" s="54">
        <f>(Sheet4!AP176/Sheet4!$AM176)*1000</f>
        <v>54.042027194066748</v>
      </c>
      <c r="AQ176" s="54">
        <f>(Sheet4!AQ176/Sheet4!$AM176)*1000</f>
        <v>47.535228677379479</v>
      </c>
      <c r="AR176" s="12"/>
      <c r="AS176" s="54">
        <f>(Sheet4!AS176/Sheet4!$AR176)*1000</f>
        <v>1.143285170802862</v>
      </c>
      <c r="AT176" s="54">
        <f>(Sheet4!AT176/Sheet4!$AR176)*1000</f>
        <v>0.52236305217716983</v>
      </c>
      <c r="AU176" s="54">
        <f>(Sheet4!AU176/Sheet4!$AR176)*1000</f>
        <v>54.887544105182236</v>
      </c>
      <c r="AV176" s="54">
        <f>(Sheet4!AV176/Sheet4!$AR176)*1000</f>
        <v>49.210541877747339</v>
      </c>
      <c r="AW176" s="12"/>
      <c r="AX176" s="54">
        <f>(Sheet4!AX176/Sheet4!$AW176)*1000</f>
        <v>1.0859356656492134</v>
      </c>
      <c r="AY176" s="54">
        <f>(Sheet4!AY176/Sheet4!$AW176)*1000</f>
        <v>0.2641465132660249</v>
      </c>
      <c r="AZ176" s="54">
        <f>(Sheet4!AZ176/Sheet4!$AW176)*1000</f>
        <v>50.853095405807309</v>
      </c>
      <c r="BA176" s="54">
        <f>(Sheet4!BA176/Sheet4!$AW176)*1000</f>
        <v>39.690459419268997</v>
      </c>
      <c r="BC176" s="54" t="e">
        <f>(Sheet4!BC174/Sheet4!$BB174)*1000</f>
        <v>#DIV/0!</v>
      </c>
      <c r="BD176" s="54" t="e">
        <f>(Sheet4!BD174/Sheet4!$BB174)*1000</f>
        <v>#REF!</v>
      </c>
      <c r="BE176" s="54" t="e">
        <f>(Sheet4!BE174/Sheet4!$BB174)*1000</f>
        <v>#REF!</v>
      </c>
      <c r="BF176" s="54" t="e">
        <f>(Sheet4!BF174/Sheet4!$BB174)*1000</f>
        <v>#REF!</v>
      </c>
      <c r="BH176" s="54" t="e">
        <f>(Sheet4!BH173/Sheet4!$BG173)*1000</f>
        <v>#REF!</v>
      </c>
      <c r="BI176" s="54" t="e">
        <f>(Sheet4!BI173/Sheet4!$BG173)*1000</f>
        <v>#REF!</v>
      </c>
      <c r="BJ176" s="54" t="e">
        <f>(Sheet4!BJ173/Sheet4!$BG173)*1000</f>
        <v>#REF!</v>
      </c>
      <c r="BK176" s="54" t="e">
        <f>(Sheet4!BK173/Sheet4!$BG173)*1000</f>
        <v>#REF!</v>
      </c>
      <c r="BM176" s="54" t="e">
        <f>(Sheet4!BM173/Sheet4!$BL173)*1000</f>
        <v>#REF!</v>
      </c>
      <c r="BN176" s="54" t="e">
        <f>(Sheet4!BN173/Sheet4!$BL173)*1000</f>
        <v>#REF!</v>
      </c>
      <c r="BO176" s="54" t="e">
        <f>(Sheet4!BO173/Sheet4!$BL173)*1000</f>
        <v>#REF!</v>
      </c>
      <c r="BP176" s="54" t="e">
        <f>(Sheet4!BP173/Sheet4!$BL173)*1000</f>
        <v>#REF!</v>
      </c>
      <c r="BR176" s="54" t="e">
        <f>(Sheet4!BR173/Sheet4!$BQ173)*1000</f>
        <v>#REF!</v>
      </c>
      <c r="BS176" s="54" t="e">
        <f>(Sheet4!BS173/Sheet4!$BQ173)*1000</f>
        <v>#REF!</v>
      </c>
      <c r="BT176" s="54" t="e">
        <f>(Sheet4!BT173/Sheet4!$BQ173)*1000</f>
        <v>#REF!</v>
      </c>
      <c r="BU176" s="54" t="e">
        <f>(Sheet4!BU173/Sheet4!$BQ173)*1000</f>
        <v>#REF!</v>
      </c>
    </row>
    <row r="177" spans="1:73" x14ac:dyDescent="0.3">
      <c r="A177" t="s">
        <v>503</v>
      </c>
      <c r="B177" t="str">
        <f>VLOOKUP(A177,classifications!A$3:C$336,3,FALSE)</f>
        <v>Predominantly Urban</v>
      </c>
      <c r="D177" s="12"/>
      <c r="E177" s="54">
        <f>(Sheet4!E177/Sheet4!$D177)*1000</f>
        <v>3.5245875982095343</v>
      </c>
      <c r="F177" s="54">
        <f>(Sheet4!F177/Sheet4!$D177)*1000</f>
        <v>1.2270322722008327</v>
      </c>
      <c r="G177" s="54">
        <f>(Sheet4!G177/Sheet4!$D177)*1000</f>
        <v>25.705074028860302</v>
      </c>
      <c r="H177" s="54">
        <f>(Sheet4!H177/Sheet4!$D177)*1000</f>
        <v>27.364071743825711</v>
      </c>
      <c r="I177" s="12"/>
      <c r="J177" s="54">
        <f>(Sheet4!J177/Sheet4!$I177)*1000</f>
        <v>2.1591108218389365</v>
      </c>
      <c r="K177" s="54">
        <f>(Sheet4!K177/Sheet4!$I177)*1000</f>
        <v>1.6334142739129345</v>
      </c>
      <c r="L177" s="54">
        <f>(Sheet4!L177/Sheet4!$I177)*1000</f>
        <v>26.40373494880717</v>
      </c>
      <c r="M177" s="54">
        <f>(Sheet4!M177/Sheet4!$I177)*1000</f>
        <v>29.213708163316394</v>
      </c>
      <c r="N177" s="12"/>
      <c r="O177" s="54">
        <f>(Sheet4!O177/Sheet4!$N177)*1000</f>
        <v>2.1504973025012033</v>
      </c>
      <c r="P177" s="54">
        <f>(Sheet4!P177/Sheet4!$N177)*1000</f>
        <v>1.8191706832204946</v>
      </c>
      <c r="Q177" s="54">
        <f>(Sheet4!Q177/Sheet4!$N177)*1000</f>
        <v>26.681170020567258</v>
      </c>
      <c r="R177" s="54">
        <f>(Sheet4!R177/Sheet4!$N177)*1000</f>
        <v>27.525115182886044</v>
      </c>
      <c r="S177" s="12"/>
      <c r="T177" s="54">
        <f>(Sheet4!T177/Sheet4!$S177)*1000</f>
        <v>2.8434123447840567</v>
      </c>
      <c r="U177" s="54">
        <f>(Sheet4!U177/Sheet4!$S177)*1000</f>
        <v>2.0685043651066439</v>
      </c>
      <c r="V177" s="54">
        <f>(Sheet4!V177/Sheet4!$S177)*1000</f>
        <v>27.415494410038807</v>
      </c>
      <c r="W177" s="54">
        <f>(Sheet4!W177/Sheet4!$S177)*1000</f>
        <v>30.102675307307258</v>
      </c>
      <c r="X177" s="12"/>
      <c r="Y177" s="54">
        <f>(Sheet4!Y177/Sheet4!$X177)*1000</f>
        <v>3.2443380362690739</v>
      </c>
      <c r="Z177" s="54">
        <f>(Sheet4!Z177/Sheet4!$X177)*1000</f>
        <v>1.1377062092504266</v>
      </c>
      <c r="AA177" s="54">
        <f>(Sheet4!AA177/Sheet4!$X177)*1000</f>
        <v>24.004350788580432</v>
      </c>
      <c r="AB177" s="54">
        <f>(Sheet4!AB177/Sheet4!$X177)*1000</f>
        <v>28.392646167117789</v>
      </c>
      <c r="AC177" s="12"/>
      <c r="AD177" s="54">
        <f>(Sheet4!AD177/Sheet4!$AC177)*1000</f>
        <v>3.9229671897289586</v>
      </c>
      <c r="AE177" s="54">
        <f>(Sheet4!AE177/Sheet4!$AC177)*1000</f>
        <v>1.8081938083439697</v>
      </c>
      <c r="AF177" s="54">
        <f>(Sheet4!AF177/Sheet4!$AC177)*1000</f>
        <v>24.163475736416647</v>
      </c>
      <c r="AG177" s="54">
        <f>(Sheet4!AG177/Sheet4!$AC177)*1000</f>
        <v>28.468103210951771</v>
      </c>
      <c r="AH177" s="12"/>
      <c r="AI177" s="54">
        <f>(Sheet4!AI177/Sheet4!$AH177)*1000</f>
        <v>3.2910790484652059</v>
      </c>
      <c r="AJ177" s="54">
        <f>(Sheet4!AJ177/Sheet4!$AH177)*1000</f>
        <v>2.1085430405566052</v>
      </c>
      <c r="AK177" s="54">
        <f>(Sheet4!AK177/Sheet4!$AH177)*1000</f>
        <v>29.29435761390512</v>
      </c>
      <c r="AL177" s="54">
        <f>(Sheet4!AL177/Sheet4!$AH177)*1000</f>
        <v>30.376784753419344</v>
      </c>
      <c r="AM177" s="12"/>
      <c r="AN177" s="54">
        <f>(Sheet4!AN177/Sheet4!$AM177)*1000</f>
        <v>3.585261010755783</v>
      </c>
      <c r="AO177" s="54">
        <f>(Sheet4!AO177/Sheet4!$AM177)*1000</f>
        <v>2.2337490067012471</v>
      </c>
      <c r="AP177" s="54">
        <f>(Sheet4!AP177/Sheet4!$AM177)*1000</f>
        <v>28.225327084675982</v>
      </c>
      <c r="AQ177" s="54">
        <f>(Sheet4!AQ177/Sheet4!$AM177)*1000</f>
        <v>29.845890089537669</v>
      </c>
      <c r="AR177" s="12"/>
      <c r="AS177" s="54">
        <f>(Sheet4!AS177/Sheet4!$AR177)*1000</f>
        <v>3.6725305991990624</v>
      </c>
      <c r="AT177" s="54">
        <f>(Sheet4!AT177/Sheet4!$AR177)*1000</f>
        <v>2.6948603372962401</v>
      </c>
      <c r="AU177" s="54">
        <f>(Sheet4!AU177/Sheet4!$AR177)*1000</f>
        <v>29.39277902771946</v>
      </c>
      <c r="AV177" s="54">
        <f>(Sheet4!AV177/Sheet4!$AR177)*1000</f>
        <v>31.467194775731219</v>
      </c>
      <c r="AW177" s="12"/>
      <c r="AX177" s="54">
        <f>(Sheet4!AX177/Sheet4!$AW177)*1000</f>
        <v>3.3319946788484223</v>
      </c>
      <c r="AY177" s="54">
        <f>(Sheet4!AY177/Sheet4!$AW177)*1000</f>
        <v>2.4095780728395373</v>
      </c>
      <c r="AZ177" s="54">
        <f>(Sheet4!AZ177/Sheet4!$AW177)*1000</f>
        <v>24.911523305137923</v>
      </c>
      <c r="BA177" s="54">
        <f>(Sheet4!BA177/Sheet4!$AW177)*1000</f>
        <v>26.975979518586378</v>
      </c>
      <c r="BC177" s="54" t="e">
        <f>(Sheet4!BC175/Sheet4!$BB175)*1000</f>
        <v>#DIV/0!</v>
      </c>
      <c r="BD177" s="54" t="e">
        <f>(Sheet4!BD175/Sheet4!$BB175)*1000</f>
        <v>#REF!</v>
      </c>
      <c r="BE177" s="54" t="e">
        <f>(Sheet4!BE175/Sheet4!$BB175)*1000</f>
        <v>#REF!</v>
      </c>
      <c r="BF177" s="54" t="e">
        <f>(Sheet4!BF175/Sheet4!$BB175)*1000</f>
        <v>#REF!</v>
      </c>
      <c r="BH177" s="54" t="e">
        <f>(Sheet4!BH174/Sheet4!$BG174)*1000</f>
        <v>#REF!</v>
      </c>
      <c r="BI177" s="54" t="e">
        <f>(Sheet4!BI174/Sheet4!$BG174)*1000</f>
        <v>#REF!</v>
      </c>
      <c r="BJ177" s="54" t="e">
        <f>(Sheet4!BJ174/Sheet4!$BG174)*1000</f>
        <v>#REF!</v>
      </c>
      <c r="BK177" s="54" t="e">
        <f>(Sheet4!BK174/Sheet4!$BG174)*1000</f>
        <v>#REF!</v>
      </c>
      <c r="BM177" s="54" t="e">
        <f>(Sheet4!BM174/Sheet4!$BL174)*1000</f>
        <v>#REF!</v>
      </c>
      <c r="BN177" s="54" t="e">
        <f>(Sheet4!BN174/Sheet4!$BL174)*1000</f>
        <v>#REF!</v>
      </c>
      <c r="BO177" s="54" t="e">
        <f>(Sheet4!BO174/Sheet4!$BL174)*1000</f>
        <v>#REF!</v>
      </c>
      <c r="BP177" s="54" t="e">
        <f>(Sheet4!BP174/Sheet4!$BL174)*1000</f>
        <v>#REF!</v>
      </c>
      <c r="BR177" s="54" t="e">
        <f>(Sheet4!BR174/Sheet4!$BQ174)*1000</f>
        <v>#REF!</v>
      </c>
      <c r="BS177" s="54" t="e">
        <f>(Sheet4!BS174/Sheet4!$BQ174)*1000</f>
        <v>#REF!</v>
      </c>
      <c r="BT177" s="54" t="e">
        <f>(Sheet4!BT174/Sheet4!$BQ174)*1000</f>
        <v>#REF!</v>
      </c>
      <c r="BU177" s="54" t="e">
        <f>(Sheet4!BU174/Sheet4!$BQ174)*1000</f>
        <v>#REF!</v>
      </c>
    </row>
    <row r="178" spans="1:73" x14ac:dyDescent="0.3">
      <c r="A178" t="s">
        <v>505</v>
      </c>
      <c r="B178" t="str">
        <f>VLOOKUP(A178,classifications!A$3:C$336,3,FALSE)</f>
        <v>Urban with Significant Rural</v>
      </c>
      <c r="D178" s="12"/>
      <c r="E178" s="54">
        <f>(Sheet4!E178/Sheet4!$D178)*1000</f>
        <v>3.239368127127551</v>
      </c>
      <c r="F178" s="54">
        <f>(Sheet4!F178/Sheet4!$D178)*1000</f>
        <v>3.3413337098216385</v>
      </c>
      <c r="G178" s="54">
        <f>(Sheet4!G178/Sheet4!$D178)*1000</f>
        <v>53.743705586145232</v>
      </c>
      <c r="H178" s="54">
        <f>(Sheet4!H178/Sheet4!$D178)*1000</f>
        <v>46.99829011561328</v>
      </c>
      <c r="I178" s="12"/>
      <c r="J178" s="54">
        <f>(Sheet4!J178/Sheet4!$I178)*1000</f>
        <v>2.6110271079172578</v>
      </c>
      <c r="K178" s="54">
        <f>(Sheet4!K178/Sheet4!$I178)*1000</f>
        <v>4.8323486773394029</v>
      </c>
      <c r="L178" s="54">
        <f>(Sheet4!L178/Sheet4!$I178)*1000</f>
        <v>56.80347929104768</v>
      </c>
      <c r="M178" s="54">
        <f>(Sheet4!M178/Sheet4!$I178)*1000</f>
        <v>51.526866299823851</v>
      </c>
      <c r="N178" s="12"/>
      <c r="O178" s="54">
        <f>(Sheet4!O178/Sheet4!$N178)*1000</f>
        <v>2.6154715199913334</v>
      </c>
      <c r="P178" s="54">
        <f>(Sheet4!P178/Sheet4!$N178)*1000</f>
        <v>3.4434462319412522</v>
      </c>
      <c r="Q178" s="54">
        <f>(Sheet4!Q178/Sheet4!$N178)*1000</f>
        <v>55.760614713188012</v>
      </c>
      <c r="R178" s="54">
        <f>(Sheet4!R178/Sheet4!$N178)*1000</f>
        <v>50.483243184684795</v>
      </c>
      <c r="S178" s="12"/>
      <c r="T178" s="54">
        <f>(Sheet4!T178/Sheet4!$S178)*1000</f>
        <v>3.2314250355227574</v>
      </c>
      <c r="U178" s="54">
        <f>(Sheet4!U178/Sheet4!$S178)*1000</f>
        <v>2.4140196482865042</v>
      </c>
      <c r="V178" s="54">
        <f>(Sheet4!V178/Sheet4!$S178)*1000</f>
        <v>59.662953965562025</v>
      </c>
      <c r="W178" s="54">
        <f>(Sheet4!W178/Sheet4!$S178)*1000</f>
        <v>51.351392644879375</v>
      </c>
      <c r="X178" s="12"/>
      <c r="Y178" s="54">
        <f>(Sheet4!Y178/Sheet4!$X178)*1000</f>
        <v>3.4571578363510649</v>
      </c>
      <c r="Z178" s="54">
        <f>(Sheet4!Z178/Sheet4!$X178)*1000</f>
        <v>2.0135095090835868</v>
      </c>
      <c r="AA178" s="54">
        <f>(Sheet4!AA178/Sheet4!$X178)*1000</f>
        <v>56.142723632523115</v>
      </c>
      <c r="AB178" s="54">
        <f>(Sheet4!AB178/Sheet4!$X178)*1000</f>
        <v>53.908867799803964</v>
      </c>
      <c r="AC178" s="12"/>
      <c r="AD178" s="54">
        <f>(Sheet4!AD178/Sheet4!$AC178)*1000</f>
        <v>3.6787154649278202</v>
      </c>
      <c r="AE178" s="54">
        <f>(Sheet4!AE178/Sheet4!$AC178)*1000</f>
        <v>3.0002638422976893</v>
      </c>
      <c r="AF178" s="54">
        <f>(Sheet4!AF178/Sheet4!$AC178)*1000</f>
        <v>55.452112622969352</v>
      </c>
      <c r="AG178" s="54">
        <f>(Sheet4!AG178/Sheet4!$AC178)*1000</f>
        <v>51.441709698089028</v>
      </c>
      <c r="AH178" s="12"/>
      <c r="AI178" s="54">
        <f>(Sheet4!AI178/Sheet4!$AH178)*1000</f>
        <v>3.2027962586539256</v>
      </c>
      <c r="AJ178" s="54">
        <f>(Sheet4!AJ178/Sheet4!$AH178)*1000</f>
        <v>2.6402442225905896</v>
      </c>
      <c r="AK178" s="54">
        <f>(Sheet4!AK178/Sheet4!$AH178)*1000</f>
        <v>59.998049819608319</v>
      </c>
      <c r="AL178" s="54">
        <f>(Sheet4!AL178/Sheet4!$AH178)*1000</f>
        <v>57.402809759902794</v>
      </c>
      <c r="AM178" s="12"/>
      <c r="AN178" s="54">
        <f>(Sheet4!AN178/Sheet4!$AM178)*1000</f>
        <v>3.3780233308811383</v>
      </c>
      <c r="AO178" s="54">
        <f>(Sheet4!AO178/Sheet4!$AM178)*1000</f>
        <v>3.1903553680544086</v>
      </c>
      <c r="AP178" s="54">
        <f>(Sheet4!AP178/Sheet4!$AM178)*1000</f>
        <v>59.010314231236954</v>
      </c>
      <c r="AQ178" s="54">
        <f>(Sheet4!AQ178/Sheet4!$AM178)*1000</f>
        <v>61.404957436906031</v>
      </c>
      <c r="AR178" s="12"/>
      <c r="AS178" s="54">
        <f>(Sheet4!AS178/Sheet4!$AR178)*1000</f>
        <v>3.3989668338698809</v>
      </c>
      <c r="AT178" s="54">
        <f>(Sheet4!AT178/Sheet4!$AR178)*1000</f>
        <v>2.9572508796885528</v>
      </c>
      <c r="AU178" s="54">
        <f>(Sheet4!AU178/Sheet4!$AR178)*1000</f>
        <v>60.926854832672014</v>
      </c>
      <c r="AV178" s="54">
        <f>(Sheet4!AV178/Sheet4!$AR178)*1000</f>
        <v>60.372838212173392</v>
      </c>
      <c r="AW178" s="12"/>
      <c r="AX178" s="54">
        <f>(Sheet4!AX178/Sheet4!$AW178)*1000</f>
        <v>2.7947820744326139</v>
      </c>
      <c r="AY178" s="54">
        <f>(Sheet4!AY178/Sheet4!$AW178)*1000</f>
        <v>2.2178431475390186</v>
      </c>
      <c r="AZ178" s="54">
        <f>(Sheet4!AZ178/Sheet4!$AW178)*1000</f>
        <v>50.613278586574559</v>
      </c>
      <c r="BA178" s="54">
        <f>(Sheet4!BA178/Sheet4!$AW178)*1000</f>
        <v>53.310655387635528</v>
      </c>
      <c r="BC178" s="54" t="e">
        <f>(Sheet4!BC176/Sheet4!$BB176)*1000</f>
        <v>#DIV/0!</v>
      </c>
      <c r="BD178" s="54" t="e">
        <f>(Sheet4!BD176/Sheet4!$BB176)*1000</f>
        <v>#REF!</v>
      </c>
      <c r="BE178" s="54" t="e">
        <f>(Sheet4!BE176/Sheet4!$BB176)*1000</f>
        <v>#REF!</v>
      </c>
      <c r="BF178" s="54" t="e">
        <f>(Sheet4!BF176/Sheet4!$BB176)*1000</f>
        <v>#REF!</v>
      </c>
      <c r="BH178" s="54" t="e">
        <f>(Sheet4!BH175/Sheet4!$BG175)*1000</f>
        <v>#REF!</v>
      </c>
      <c r="BI178" s="54" t="e">
        <f>(Sheet4!BI175/Sheet4!$BG175)*1000</f>
        <v>#REF!</v>
      </c>
      <c r="BJ178" s="54" t="e">
        <f>(Sheet4!BJ175/Sheet4!$BG175)*1000</f>
        <v>#REF!</v>
      </c>
      <c r="BK178" s="54" t="e">
        <f>(Sheet4!BK175/Sheet4!$BG175)*1000</f>
        <v>#REF!</v>
      </c>
      <c r="BM178" s="54" t="e">
        <f>(Sheet4!BM175/Sheet4!$BL175)*1000</f>
        <v>#REF!</v>
      </c>
      <c r="BN178" s="54" t="e">
        <f>(Sheet4!BN175/Sheet4!$BL175)*1000</f>
        <v>#REF!</v>
      </c>
      <c r="BO178" s="54" t="e">
        <f>(Sheet4!BO175/Sheet4!$BL175)*1000</f>
        <v>#REF!</v>
      </c>
      <c r="BP178" s="54" t="e">
        <f>(Sheet4!BP175/Sheet4!$BL175)*1000</f>
        <v>#REF!</v>
      </c>
      <c r="BR178" s="54" t="e">
        <f>(Sheet4!BR175/Sheet4!$BQ175)*1000</f>
        <v>#REF!</v>
      </c>
      <c r="BS178" s="54" t="e">
        <f>(Sheet4!BS175/Sheet4!$BQ175)*1000</f>
        <v>#REF!</v>
      </c>
      <c r="BT178" s="54" t="e">
        <f>(Sheet4!BT175/Sheet4!$BQ175)*1000</f>
        <v>#REF!</v>
      </c>
      <c r="BU178" s="54" t="e">
        <f>(Sheet4!BU175/Sheet4!$BQ175)*1000</f>
        <v>#REF!</v>
      </c>
    </row>
    <row r="179" spans="1:73" x14ac:dyDescent="0.3">
      <c r="A179" t="s">
        <v>507</v>
      </c>
      <c r="B179" t="str">
        <f>VLOOKUP(A179,classifications!A$3:C$336,3,FALSE)</f>
        <v>Predominantly Rural</v>
      </c>
      <c r="D179" s="12"/>
      <c r="E179" s="54">
        <f>(Sheet4!E179/Sheet4!$D179)*1000</f>
        <v>2.7276580843730991</v>
      </c>
      <c r="F179" s="54">
        <f>(Sheet4!F179/Sheet4!$D179)*1000</f>
        <v>2.1286791131425202</v>
      </c>
      <c r="G179" s="54">
        <f>(Sheet4!G179/Sheet4!$D179)*1000</f>
        <v>54.055548388285814</v>
      </c>
      <c r="H179" s="54">
        <f>(Sheet4!H179/Sheet4!$D179)*1000</f>
        <v>43.863690816270108</v>
      </c>
      <c r="I179" s="12"/>
      <c r="J179" s="54">
        <f>(Sheet4!J179/Sheet4!$I179)*1000</f>
        <v>2.1955704366440707</v>
      </c>
      <c r="K179" s="54">
        <f>(Sheet4!K179/Sheet4!$I179)*1000</f>
        <v>1.8570866609947765</v>
      </c>
      <c r="L179" s="54">
        <f>(Sheet4!L179/Sheet4!$I179)*1000</f>
        <v>55.849822982133546</v>
      </c>
      <c r="M179" s="54">
        <f>(Sheet4!M179/Sheet4!$I179)*1000</f>
        <v>50.754269927088764</v>
      </c>
      <c r="N179" s="12"/>
      <c r="O179" s="54">
        <f>(Sheet4!O179/Sheet4!$N179)*1000</f>
        <v>1.9920862327739117</v>
      </c>
      <c r="P179" s="54">
        <f>(Sheet4!P179/Sheet4!$N179)*1000</f>
        <v>1.7191977077363896</v>
      </c>
      <c r="Q179" s="54">
        <f>(Sheet4!Q179/Sheet4!$N179)*1000</f>
        <v>54.959748942556963</v>
      </c>
      <c r="R179" s="54">
        <f>(Sheet4!R179/Sheet4!$N179)*1000</f>
        <v>49.156319643425661</v>
      </c>
      <c r="S179" s="12"/>
      <c r="T179" s="54">
        <f>(Sheet4!T179/Sheet4!$S179)*1000</f>
        <v>2.1313524645449067</v>
      </c>
      <c r="U179" s="54">
        <f>(Sheet4!U179/Sheet4!$S179)*1000</f>
        <v>1.0252075145912209</v>
      </c>
      <c r="V179" s="54">
        <f>(Sheet4!V179/Sheet4!$S179)*1000</f>
        <v>56.458357689506009</v>
      </c>
      <c r="W179" s="54">
        <f>(Sheet4!W179/Sheet4!$S179)*1000</f>
        <v>49.794508844663078</v>
      </c>
      <c r="X179" s="12"/>
      <c r="Y179" s="54">
        <f>(Sheet4!Y179/Sheet4!$X179)*1000</f>
        <v>2.5047688659904086</v>
      </c>
      <c r="Z179" s="54">
        <f>(Sheet4!Z179/Sheet4!$X179)*1000</f>
        <v>1.016169575526358</v>
      </c>
      <c r="AA179" s="54">
        <f>(Sheet4!AA179/Sheet4!$X179)*1000</f>
        <v>55.461465780043859</v>
      </c>
      <c r="AB179" s="54">
        <f>(Sheet4!AB179/Sheet4!$X179)*1000</f>
        <v>49.524896154600391</v>
      </c>
      <c r="AC179" s="12"/>
      <c r="AD179" s="54">
        <f>(Sheet4!AD179/Sheet4!$AC179)*1000</f>
        <v>2.2350498046531273</v>
      </c>
      <c r="AE179" s="54">
        <f>(Sheet4!AE179/Sheet4!$AC179)*1000</f>
        <v>0.94153672873182925</v>
      </c>
      <c r="AF179" s="54">
        <f>(Sheet4!AF179/Sheet4!$AC179)*1000</f>
        <v>56.659392488824757</v>
      </c>
      <c r="AG179" s="54">
        <f>(Sheet4!AG179/Sheet4!$AC179)*1000</f>
        <v>47.569603322656718</v>
      </c>
      <c r="AH179" s="12"/>
      <c r="AI179" s="54">
        <f>(Sheet4!AI179/Sheet4!$AH179)*1000</f>
        <v>2.0133645751974312</v>
      </c>
      <c r="AJ179" s="54">
        <f>(Sheet4!AJ179/Sheet4!$AH179)*1000</f>
        <v>0.92857762735398763</v>
      </c>
      <c r="AK179" s="54">
        <f>(Sheet4!AK179/Sheet4!$AH179)*1000</f>
        <v>66.441030981515226</v>
      </c>
      <c r="AL179" s="54">
        <f>(Sheet4!AL179/Sheet4!$AH179)*1000</f>
        <v>54.291417165668662</v>
      </c>
      <c r="AM179" s="12"/>
      <c r="AN179" s="54">
        <f>(Sheet4!AN179/Sheet4!$AM179)*1000</f>
        <v>2.0347458723110745</v>
      </c>
      <c r="AO179" s="54">
        <f>(Sheet4!AO179/Sheet4!$AM179)*1000</f>
        <v>1.8105789541751089</v>
      </c>
      <c r="AP179" s="54">
        <f>(Sheet4!AP179/Sheet4!$AM179)*1000</f>
        <v>62.370134069060654</v>
      </c>
      <c r="AQ179" s="54">
        <f>(Sheet4!AQ179/Sheet4!$AM179)*1000</f>
        <v>53.877656593525025</v>
      </c>
      <c r="AR179" s="12"/>
      <c r="AS179" s="54">
        <f>(Sheet4!AS179/Sheet4!$AR179)*1000</f>
        <v>1.9330282684001197</v>
      </c>
      <c r="AT179" s="54">
        <f>(Sheet4!AT179/Sheet4!$AR179)*1000</f>
        <v>1.2402172518496344</v>
      </c>
      <c r="AU179" s="54">
        <f>(Sheet4!AU179/Sheet4!$AR179)*1000</f>
        <v>63.062908950947268</v>
      </c>
      <c r="AV179" s="54">
        <f>(Sheet4!AV179/Sheet4!$AR179)*1000</f>
        <v>55.672924774408756</v>
      </c>
      <c r="AW179" s="12"/>
      <c r="AX179" s="54">
        <f>(Sheet4!AX179/Sheet4!$AW179)*1000</f>
        <v>1.6758499860345835</v>
      </c>
      <c r="AY179" s="54">
        <f>(Sheet4!AY179/Sheet4!$AW179)*1000</f>
        <v>0.70250277192358801</v>
      </c>
      <c r="AZ179" s="54">
        <f>(Sheet4!AZ179/Sheet4!$AW179)*1000</f>
        <v>56.945043969902407</v>
      </c>
      <c r="BA179" s="54">
        <f>(Sheet4!BA179/Sheet4!$AW179)*1000</f>
        <v>46.001235727767479</v>
      </c>
      <c r="BC179" s="54" t="e">
        <f>(Sheet4!BC177/Sheet4!$BB177)*1000</f>
        <v>#DIV/0!</v>
      </c>
      <c r="BD179" s="54" t="e">
        <f>(Sheet4!BD177/Sheet4!$BB177)*1000</f>
        <v>#REF!</v>
      </c>
      <c r="BE179" s="54" t="e">
        <f>(Sheet4!BE177/Sheet4!$BB177)*1000</f>
        <v>#REF!</v>
      </c>
      <c r="BF179" s="54" t="e">
        <f>(Sheet4!BF177/Sheet4!$BB177)*1000</f>
        <v>#REF!</v>
      </c>
      <c r="BH179" s="54" t="e">
        <f>(Sheet4!BH176/Sheet4!$BG176)*1000</f>
        <v>#REF!</v>
      </c>
      <c r="BI179" s="54" t="e">
        <f>(Sheet4!BI176/Sheet4!$BG176)*1000</f>
        <v>#REF!</v>
      </c>
      <c r="BJ179" s="54" t="e">
        <f>(Sheet4!BJ176/Sheet4!$BG176)*1000</f>
        <v>#REF!</v>
      </c>
      <c r="BK179" s="54" t="e">
        <f>(Sheet4!BK176/Sheet4!$BG176)*1000</f>
        <v>#REF!</v>
      </c>
      <c r="BM179" s="54" t="e">
        <f>(Sheet4!BM176/Sheet4!$BL176)*1000</f>
        <v>#REF!</v>
      </c>
      <c r="BN179" s="54" t="e">
        <f>(Sheet4!BN176/Sheet4!$BL176)*1000</f>
        <v>#REF!</v>
      </c>
      <c r="BO179" s="54" t="e">
        <f>(Sheet4!BO176/Sheet4!$BL176)*1000</f>
        <v>#REF!</v>
      </c>
      <c r="BP179" s="54" t="e">
        <f>(Sheet4!BP176/Sheet4!$BL176)*1000</f>
        <v>#REF!</v>
      </c>
      <c r="BR179" s="54" t="e">
        <f>(Sheet4!BR176/Sheet4!$BQ176)*1000</f>
        <v>#REF!</v>
      </c>
      <c r="BS179" s="54" t="e">
        <f>(Sheet4!BS176/Sheet4!$BQ176)*1000</f>
        <v>#REF!</v>
      </c>
      <c r="BT179" s="54" t="e">
        <f>(Sheet4!BT176/Sheet4!$BQ176)*1000</f>
        <v>#REF!</v>
      </c>
      <c r="BU179" s="54" t="e">
        <f>(Sheet4!BU176/Sheet4!$BQ176)*1000</f>
        <v>#REF!</v>
      </c>
    </row>
    <row r="180" spans="1:73" x14ac:dyDescent="0.3">
      <c r="A180" t="s">
        <v>510</v>
      </c>
      <c r="B180" t="str">
        <f>VLOOKUP(A180,classifications!A$3:C$336,3,FALSE)</f>
        <v>Urban with Significant Rural</v>
      </c>
      <c r="D180" s="12"/>
      <c r="E180" s="54">
        <f>(Sheet4!E180/Sheet4!$D180)*1000</f>
        <v>4.0294658420688165</v>
      </c>
      <c r="F180" s="54">
        <f>(Sheet4!F180/Sheet4!$D180)*1000</f>
        <v>1.3013682275125957</v>
      </c>
      <c r="G180" s="54">
        <f>(Sheet4!G180/Sheet4!$D180)*1000</f>
        <v>26.540748346426611</v>
      </c>
      <c r="H180" s="54">
        <f>(Sheet4!H180/Sheet4!$D180)*1000</f>
        <v>28.194321736431146</v>
      </c>
      <c r="I180" s="12"/>
      <c r="J180" s="54">
        <f>(Sheet4!J180/Sheet4!$I180)*1000</f>
        <v>4.1757993715511041</v>
      </c>
      <c r="K180" s="54">
        <f>(Sheet4!K180/Sheet4!$I180)*1000</f>
        <v>1.7285314610545826</v>
      </c>
      <c r="L180" s="54">
        <f>(Sheet4!L180/Sheet4!$I180)*1000</f>
        <v>29.390974808584446</v>
      </c>
      <c r="M180" s="54">
        <f>(Sheet4!M180/Sheet4!$I180)*1000</f>
        <v>28.743518007021045</v>
      </c>
      <c r="N180" s="12"/>
      <c r="O180" s="54">
        <f>(Sheet4!O180/Sheet4!$N180)*1000</f>
        <v>3.7992840038881908</v>
      </c>
      <c r="P180" s="54">
        <f>(Sheet4!P180/Sheet4!$N180)*1000</f>
        <v>1.612176675596861</v>
      </c>
      <c r="Q180" s="54">
        <f>(Sheet4!Q180/Sheet4!$N180)*1000</f>
        <v>28.029351098888071</v>
      </c>
      <c r="R180" s="54">
        <f>(Sheet4!R180/Sheet4!$N180)*1000</f>
        <v>29.143649683491784</v>
      </c>
      <c r="S180" s="12"/>
      <c r="T180" s="54">
        <f>(Sheet4!T180/Sheet4!$S180)*1000</f>
        <v>4.3081796315885894</v>
      </c>
      <c r="U180" s="54">
        <f>(Sheet4!U180/Sheet4!$S180)*1000</f>
        <v>1.9738436172161713</v>
      </c>
      <c r="V180" s="54">
        <f>(Sheet4!V180/Sheet4!$S180)*1000</f>
        <v>29.388994935377305</v>
      </c>
      <c r="W180" s="54">
        <f>(Sheet4!W180/Sheet4!$S180)*1000</f>
        <v>29.465821183951586</v>
      </c>
      <c r="X180" s="12"/>
      <c r="Y180" s="54">
        <f>(Sheet4!Y180/Sheet4!$X180)*1000</f>
        <v>5.3284503924212361</v>
      </c>
      <c r="Z180" s="54">
        <f>(Sheet4!Z180/Sheet4!$X180)*1000</f>
        <v>1.6662447083482981</v>
      </c>
      <c r="AA180" s="54">
        <f>(Sheet4!AA180/Sheet4!$X180)*1000</f>
        <v>29.50960593018258</v>
      </c>
      <c r="AB180" s="54">
        <f>(Sheet4!AB180/Sheet4!$X180)*1000</f>
        <v>29.54493267311576</v>
      </c>
      <c r="AC180" s="12"/>
      <c r="AD180" s="54">
        <f>(Sheet4!AD180/Sheet4!$AC180)*1000</f>
        <v>4.870994748458787</v>
      </c>
      <c r="AE180" s="54">
        <f>(Sheet4!AE180/Sheet4!$AC180)*1000</f>
        <v>1.8441867136592762</v>
      </c>
      <c r="AF180" s="54">
        <f>(Sheet4!AF180/Sheet4!$AC180)*1000</f>
        <v>29.887533883271761</v>
      </c>
      <c r="AG180" s="54">
        <f>(Sheet4!AG180/Sheet4!$AC180)*1000</f>
        <v>28.043347169612488</v>
      </c>
      <c r="AH180" s="12"/>
      <c r="AI180" s="54">
        <f>(Sheet4!AI180/Sheet4!$AH180)*1000</f>
        <v>4.5127091433441917</v>
      </c>
      <c r="AJ180" s="54">
        <f>(Sheet4!AJ180/Sheet4!$AH180)*1000</f>
        <v>2.2475976975258911</v>
      </c>
      <c r="AK180" s="54">
        <f>(Sheet4!AK180/Sheet4!$AH180)*1000</f>
        <v>33.036767195581866</v>
      </c>
      <c r="AL180" s="54">
        <f>(Sheet4!AL180/Sheet4!$AH180)*1000</f>
        <v>32.161079780961387</v>
      </c>
      <c r="AM180" s="12"/>
      <c r="AN180" s="54">
        <f>(Sheet4!AN180/Sheet4!$AM180)*1000</f>
        <v>5.9765704485334732</v>
      </c>
      <c r="AO180" s="54">
        <f>(Sheet4!AO180/Sheet4!$AM180)*1000</f>
        <v>1.918548879393041</v>
      </c>
      <c r="AP180" s="54">
        <f>(Sheet4!AP180/Sheet4!$AM180)*1000</f>
        <v>33.388564285921923</v>
      </c>
      <c r="AQ180" s="54">
        <f>(Sheet4!AQ180/Sheet4!$AM180)*1000</f>
        <v>32.760675561756926</v>
      </c>
      <c r="AR180" s="12"/>
      <c r="AS180" s="54">
        <f>(Sheet4!AS180/Sheet4!$AR180)*1000</f>
        <v>4.3878996122861196</v>
      </c>
      <c r="AT180" s="54">
        <f>(Sheet4!AT180/Sheet4!$AR180)*1000</f>
        <v>2.2171662062080655</v>
      </c>
      <c r="AU180" s="54">
        <f>(Sheet4!AU180/Sheet4!$AR180)*1000</f>
        <v>33.87272769484364</v>
      </c>
      <c r="AV180" s="54">
        <f>(Sheet4!AV180/Sheet4!$AR180)*1000</f>
        <v>32.9324634922109</v>
      </c>
      <c r="AW180" s="12"/>
      <c r="AX180" s="54">
        <f>(Sheet4!AX180/Sheet4!$AW180)*1000</f>
        <v>3.9711024150786121</v>
      </c>
      <c r="AY180" s="54">
        <f>(Sheet4!AY180/Sheet4!$AW180)*1000</f>
        <v>1.5282376641118856</v>
      </c>
      <c r="AZ180" s="54">
        <f>(Sheet4!AZ180/Sheet4!$AW180)*1000</f>
        <v>29.244911663231992</v>
      </c>
      <c r="BA180" s="54">
        <f>(Sheet4!BA180/Sheet4!$AW180)*1000</f>
        <v>28.064000740963717</v>
      </c>
      <c r="BC180" s="54" t="e">
        <f>(Sheet4!BC178/Sheet4!$BB178)*1000</f>
        <v>#DIV/0!</v>
      </c>
      <c r="BD180" s="54" t="e">
        <f>(Sheet4!BD178/Sheet4!$BB178)*1000</f>
        <v>#REF!</v>
      </c>
      <c r="BE180" s="54" t="e">
        <f>(Sheet4!BE178/Sheet4!$BB178)*1000</f>
        <v>#REF!</v>
      </c>
      <c r="BF180" s="54" t="e">
        <f>(Sheet4!BF178/Sheet4!$BB178)*1000</f>
        <v>#REF!</v>
      </c>
      <c r="BH180" s="54" t="e">
        <f>(Sheet4!BH177/Sheet4!$BG177)*1000</f>
        <v>#REF!</v>
      </c>
      <c r="BI180" s="54" t="e">
        <f>(Sheet4!BI177/Sheet4!$BG177)*1000</f>
        <v>#REF!</v>
      </c>
      <c r="BJ180" s="54" t="e">
        <f>(Sheet4!BJ177/Sheet4!$BG177)*1000</f>
        <v>#REF!</v>
      </c>
      <c r="BK180" s="54" t="e">
        <f>(Sheet4!BK177/Sheet4!$BG177)*1000</f>
        <v>#REF!</v>
      </c>
      <c r="BM180" s="54" t="e">
        <f>(Sheet4!BM177/Sheet4!$BL177)*1000</f>
        <v>#REF!</v>
      </c>
      <c r="BN180" s="54" t="e">
        <f>(Sheet4!BN177/Sheet4!$BL177)*1000</f>
        <v>#REF!</v>
      </c>
      <c r="BO180" s="54" t="e">
        <f>(Sheet4!BO177/Sheet4!$BL177)*1000</f>
        <v>#REF!</v>
      </c>
      <c r="BP180" s="54" t="e">
        <f>(Sheet4!BP177/Sheet4!$BL177)*1000</f>
        <v>#REF!</v>
      </c>
      <c r="BR180" s="54" t="e">
        <f>(Sheet4!BR177/Sheet4!$BQ177)*1000</f>
        <v>#REF!</v>
      </c>
      <c r="BS180" s="54" t="e">
        <f>(Sheet4!BS177/Sheet4!$BQ177)*1000</f>
        <v>#REF!</v>
      </c>
      <c r="BT180" s="54" t="e">
        <f>(Sheet4!BT177/Sheet4!$BQ177)*1000</f>
        <v>#REF!</v>
      </c>
      <c r="BU180" s="54" t="e">
        <f>(Sheet4!BU177/Sheet4!$BQ177)*1000</f>
        <v>#REF!</v>
      </c>
    </row>
    <row r="181" spans="1:73" x14ac:dyDescent="0.3">
      <c r="A181" t="s">
        <v>512</v>
      </c>
      <c r="B181" t="str">
        <f>VLOOKUP(A181,classifications!A$3:C$336,3,FALSE)</f>
        <v>Predominantly Rural</v>
      </c>
      <c r="D181" s="12"/>
      <c r="E181" s="54">
        <f>(Sheet4!E181/Sheet4!$D181)*1000</f>
        <v>4.2788007554296508</v>
      </c>
      <c r="F181" s="54">
        <f>(Sheet4!F181/Sheet4!$D181)*1000</f>
        <v>1.0131413282971358</v>
      </c>
      <c r="G181" s="54">
        <f>(Sheet4!G181/Sheet4!$D181)*1000</f>
        <v>46.319247717972935</v>
      </c>
      <c r="H181" s="54">
        <f>(Sheet4!H181/Sheet4!$D181)*1000</f>
        <v>38.273135033050046</v>
      </c>
      <c r="I181" s="12"/>
      <c r="J181" s="54">
        <f>(Sheet4!J181/Sheet4!$I181)*1000</f>
        <v>4.5173771715326678</v>
      </c>
      <c r="K181" s="54">
        <f>(Sheet4!K181/Sheet4!$I181)*1000</f>
        <v>1.7676693279910438</v>
      </c>
      <c r="L181" s="54">
        <f>(Sheet4!L181/Sheet4!$I181)*1000</f>
        <v>45.222873641104201</v>
      </c>
      <c r="M181" s="54">
        <f>(Sheet4!M181/Sheet4!$I181)*1000</f>
        <v>41.491127282012002</v>
      </c>
      <c r="N181" s="12"/>
      <c r="O181" s="54">
        <f>(Sheet4!O181/Sheet4!$N181)*1000</f>
        <v>4.0458860294477805</v>
      </c>
      <c r="P181" s="54">
        <f>(Sheet4!P181/Sheet4!$N181)*1000</f>
        <v>1.7045621528424064</v>
      </c>
      <c r="Q181" s="54">
        <f>(Sheet4!Q181/Sheet4!$N181)*1000</f>
        <v>45.729288100392836</v>
      </c>
      <c r="R181" s="54">
        <f>(Sheet4!R181/Sheet4!$N181)*1000</f>
        <v>39.949450915467438</v>
      </c>
      <c r="S181" s="12"/>
      <c r="T181" s="54">
        <f>(Sheet4!T181/Sheet4!$S181)*1000</f>
        <v>3.8688856054125513</v>
      </c>
      <c r="U181" s="54">
        <f>(Sheet4!U181/Sheet4!$S181)*1000</f>
        <v>1.6817015320009332</v>
      </c>
      <c r="V181" s="54">
        <f>(Sheet4!V181/Sheet4!$S181)*1000</f>
        <v>50.383000233299633</v>
      </c>
      <c r="W181" s="54">
        <f>(Sheet4!W181/Sheet4!$S181)*1000</f>
        <v>41.041294035306016</v>
      </c>
      <c r="X181" s="12"/>
      <c r="Y181" s="54">
        <f>(Sheet4!Y181/Sheet4!$X181)*1000</f>
        <v>4.009607562081122</v>
      </c>
      <c r="Z181" s="54">
        <f>(Sheet4!Z181/Sheet4!$X181)*1000</f>
        <v>0.92007902994615121</v>
      </c>
      <c r="AA181" s="54">
        <f>(Sheet4!AA181/Sheet4!$X181)*1000</f>
        <v>47.708518963313061</v>
      </c>
      <c r="AB181" s="54">
        <f>(Sheet4!AB181/Sheet4!$X181)*1000</f>
        <v>40.9967845659164</v>
      </c>
      <c r="AC181" s="12"/>
      <c r="AD181" s="54">
        <f>(Sheet4!AD181/Sheet4!$AC181)*1000</f>
        <v>3.6877214322260516</v>
      </c>
      <c r="AE181" s="54">
        <f>(Sheet4!AE181/Sheet4!$AC181)*1000</f>
        <v>1.5928639694170119</v>
      </c>
      <c r="AF181" s="54">
        <f>(Sheet4!AF181/Sheet4!$AC181)*1000</f>
        <v>46.540589070057052</v>
      </c>
      <c r="AG181" s="54">
        <f>(Sheet4!AG181/Sheet4!$AC181)*1000</f>
        <v>39.580256209756044</v>
      </c>
      <c r="AH181" s="12"/>
      <c r="AI181" s="54">
        <f>(Sheet4!AI181/Sheet4!$AH181)*1000</f>
        <v>3.4881374499120761</v>
      </c>
      <c r="AJ181" s="54">
        <f>(Sheet4!AJ181/Sheet4!$AH181)*1000</f>
        <v>1.0762297366119904</v>
      </c>
      <c r="AK181" s="54">
        <f>(Sheet4!AK181/Sheet4!$AH181)*1000</f>
        <v>52.274015778296679</v>
      </c>
      <c r="AL181" s="54">
        <f>(Sheet4!AL181/Sheet4!$AH181)*1000</f>
        <v>43.683396273554543</v>
      </c>
      <c r="AM181" s="12"/>
      <c r="AN181" s="54">
        <f>(Sheet4!AN181/Sheet4!$AM181)*1000</f>
        <v>3.2041472186089219</v>
      </c>
      <c r="AO181" s="54">
        <f>(Sheet4!AO181/Sheet4!$AM181)*1000</f>
        <v>1.5877266814599433</v>
      </c>
      <c r="AP181" s="54">
        <f>(Sheet4!AP181/Sheet4!$AM181)*1000</f>
        <v>52.834952942076669</v>
      </c>
      <c r="AQ181" s="54">
        <f>(Sheet4!AQ181/Sheet4!$AM181)*1000</f>
        <v>43.241640523375928</v>
      </c>
      <c r="AR181" s="12"/>
      <c r="AS181" s="54">
        <f>(Sheet4!AS181/Sheet4!$AR181)*1000</f>
        <v>3.1572822572183488</v>
      </c>
      <c r="AT181" s="54">
        <f>(Sheet4!AT181/Sheet4!$AR181)*1000</f>
        <v>1.0587864971336456</v>
      </c>
      <c r="AU181" s="54">
        <f>(Sheet4!AU181/Sheet4!$AR181)*1000</f>
        <v>53.778723160716154</v>
      </c>
      <c r="AV181" s="54">
        <f>(Sheet4!AV181/Sheet4!$AR181)*1000</f>
        <v>46.128752253498284</v>
      </c>
      <c r="AW181" s="12"/>
      <c r="AX181" s="54">
        <f>(Sheet4!AX181/Sheet4!$AW181)*1000</f>
        <v>2.9667100896669107</v>
      </c>
      <c r="AY181" s="54">
        <f>(Sheet4!AY181/Sheet4!$AW181)*1000</f>
        <v>1.0554641665161124</v>
      </c>
      <c r="AZ181" s="54">
        <f>(Sheet4!AZ181/Sheet4!$AW181)*1000</f>
        <v>50.23438911445605</v>
      </c>
      <c r="BA181" s="54">
        <f>(Sheet4!BA181/Sheet4!$AW181)*1000</f>
        <v>40.117147013797101</v>
      </c>
      <c r="BC181" s="54" t="e">
        <f>(Sheet4!BC179/Sheet4!$BB179)*1000</f>
        <v>#DIV/0!</v>
      </c>
      <c r="BD181" s="54" t="e">
        <f>(Sheet4!BD179/Sheet4!$BB179)*1000</f>
        <v>#REF!</v>
      </c>
      <c r="BE181" s="54" t="e">
        <f>(Sheet4!BE179/Sheet4!$BB179)*1000</f>
        <v>#REF!</v>
      </c>
      <c r="BF181" s="54" t="e">
        <f>(Sheet4!BF179/Sheet4!$BB179)*1000</f>
        <v>#REF!</v>
      </c>
      <c r="BH181" s="54" t="e">
        <f>(Sheet4!BH178/Sheet4!$BG178)*1000</f>
        <v>#REF!</v>
      </c>
      <c r="BI181" s="54" t="e">
        <f>(Sheet4!BI178/Sheet4!$BG178)*1000</f>
        <v>#REF!</v>
      </c>
      <c r="BJ181" s="54" t="e">
        <f>(Sheet4!BJ178/Sheet4!$BG178)*1000</f>
        <v>#REF!</v>
      </c>
      <c r="BK181" s="54" t="e">
        <f>(Sheet4!BK178/Sheet4!$BG178)*1000</f>
        <v>#REF!</v>
      </c>
      <c r="BM181" s="54" t="e">
        <f>(Sheet4!BM178/Sheet4!$BL178)*1000</f>
        <v>#REF!</v>
      </c>
      <c r="BN181" s="54" t="e">
        <f>(Sheet4!BN178/Sheet4!$BL178)*1000</f>
        <v>#REF!</v>
      </c>
      <c r="BO181" s="54" t="e">
        <f>(Sheet4!BO178/Sheet4!$BL178)*1000</f>
        <v>#REF!</v>
      </c>
      <c r="BP181" s="54" t="e">
        <f>(Sheet4!BP178/Sheet4!$BL178)*1000</f>
        <v>#REF!</v>
      </c>
      <c r="BR181" s="54" t="e">
        <f>(Sheet4!BR178/Sheet4!$BQ178)*1000</f>
        <v>#REF!</v>
      </c>
      <c r="BS181" s="54" t="e">
        <f>(Sheet4!BS178/Sheet4!$BQ178)*1000</f>
        <v>#REF!</v>
      </c>
      <c r="BT181" s="54" t="e">
        <f>(Sheet4!BT178/Sheet4!$BQ178)*1000</f>
        <v>#REF!</v>
      </c>
      <c r="BU181" s="54" t="e">
        <f>(Sheet4!BU178/Sheet4!$BQ178)*1000</f>
        <v>#REF!</v>
      </c>
    </row>
    <row r="182" spans="1:73" x14ac:dyDescent="0.3">
      <c r="A182" t="s">
        <v>514</v>
      </c>
      <c r="B182" t="str">
        <f>VLOOKUP(A182,classifications!A$3:C$336,3,FALSE)</f>
        <v>Urban with Significant Rural</v>
      </c>
      <c r="D182" s="12"/>
      <c r="E182" s="54">
        <f>(Sheet4!E182/Sheet4!$D182)*1000</f>
        <v>3.4221112703172469</v>
      </c>
      <c r="F182" s="54">
        <f>(Sheet4!F182/Sheet4!$D182)*1000</f>
        <v>2.678602202953356</v>
      </c>
      <c r="G182" s="54">
        <f>(Sheet4!G182/Sheet4!$D182)*1000</f>
        <v>40.686194858462464</v>
      </c>
      <c r="H182" s="54">
        <f>(Sheet4!H182/Sheet4!$D182)*1000</f>
        <v>36.58950913629851</v>
      </c>
      <c r="I182" s="12"/>
      <c r="J182" s="54">
        <f>(Sheet4!J182/Sheet4!$I182)*1000</f>
        <v>3.0715955667289463</v>
      </c>
      <c r="K182" s="54">
        <f>(Sheet4!K182/Sheet4!$I182)*1000</f>
        <v>2.293914523560312</v>
      </c>
      <c r="L182" s="54">
        <f>(Sheet4!L182/Sheet4!$I182)*1000</f>
        <v>43.780018977373878</v>
      </c>
      <c r="M182" s="54">
        <f>(Sheet4!M182/Sheet4!$I182)*1000</f>
        <v>38.659062674244574</v>
      </c>
      <c r="N182" s="12"/>
      <c r="O182" s="54">
        <f>(Sheet4!O182/Sheet4!$N182)*1000</f>
        <v>2.8566994208999814</v>
      </c>
      <c r="P182" s="54">
        <f>(Sheet4!P182/Sheet4!$N182)*1000</f>
        <v>2.2407387647806307</v>
      </c>
      <c r="Q182" s="54">
        <f>(Sheet4!Q182/Sheet4!$N182)*1000</f>
        <v>44.843875799051325</v>
      </c>
      <c r="R182" s="54">
        <f>(Sheet4!R182/Sheet4!$N182)*1000</f>
        <v>37.42809750608685</v>
      </c>
      <c r="S182" s="12"/>
      <c r="T182" s="54">
        <f>(Sheet4!T182/Sheet4!$S182)*1000</f>
        <v>3.6986334270000243</v>
      </c>
      <c r="U182" s="54">
        <f>(Sheet4!U182/Sheet4!$S182)*1000</f>
        <v>2.3776929173571584</v>
      </c>
      <c r="V182" s="54">
        <f>(Sheet4!V182/Sheet4!$S182)*1000</f>
        <v>46.218507577395101</v>
      </c>
      <c r="W182" s="54">
        <f>(Sheet4!W182/Sheet4!$S182)*1000</f>
        <v>38.475394480870378</v>
      </c>
      <c r="X182" s="12"/>
      <c r="Y182" s="54">
        <f>(Sheet4!Y182/Sheet4!$X182)*1000</f>
        <v>3.9153857512348709</v>
      </c>
      <c r="Z182" s="54">
        <f>(Sheet4!Z182/Sheet4!$X182)*1000</f>
        <v>2.4721231203052287</v>
      </c>
      <c r="AA182" s="54">
        <f>(Sheet4!AA182/Sheet4!$X182)*1000</f>
        <v>44.712562100780694</v>
      </c>
      <c r="AB182" s="54">
        <f>(Sheet4!AB182/Sheet4!$X182)*1000</f>
        <v>36.867500869291852</v>
      </c>
      <c r="AC182" s="12"/>
      <c r="AD182" s="54">
        <f>(Sheet4!AD182/Sheet4!$AC182)*1000</f>
        <v>3.9858888201485732</v>
      </c>
      <c r="AE182" s="54">
        <f>(Sheet4!AE182/Sheet4!$AC182)*1000</f>
        <v>2.9327452100856206</v>
      </c>
      <c r="AF182" s="54">
        <f>(Sheet4!AF182/Sheet4!$AC182)*1000</f>
        <v>43.80227346786495</v>
      </c>
      <c r="AG182" s="54">
        <f>(Sheet4!AG182/Sheet4!$AC182)*1000</f>
        <v>35.773824422541999</v>
      </c>
      <c r="AH182" s="12"/>
      <c r="AI182" s="54">
        <f>(Sheet4!AI182/Sheet4!$AH182)*1000</f>
        <v>3.528571562814212</v>
      </c>
      <c r="AJ182" s="54">
        <f>(Sheet4!AJ182/Sheet4!$AH182)*1000</f>
        <v>2.9224653955664981</v>
      </c>
      <c r="AK182" s="54">
        <f>(Sheet4!AK182/Sheet4!$AH182)*1000</f>
        <v>46.980275707828639</v>
      </c>
      <c r="AL182" s="54">
        <f>(Sheet4!AL182/Sheet4!$AH182)*1000</f>
        <v>41.299792326414014</v>
      </c>
      <c r="AM182" s="12"/>
      <c r="AN182" s="54">
        <f>(Sheet4!AN182/Sheet4!$AM182)*1000</f>
        <v>4.0435865911863837</v>
      </c>
      <c r="AO182" s="54">
        <f>(Sheet4!AO182/Sheet4!$AM182)*1000</f>
        <v>2.3139599568060811</v>
      </c>
      <c r="AP182" s="54">
        <f>(Sheet4!AP182/Sheet4!$AM182)*1000</f>
        <v>46.223103137168742</v>
      </c>
      <c r="AQ182" s="54">
        <f>(Sheet4!AQ182/Sheet4!$AM182)*1000</f>
        <v>40.870609903748615</v>
      </c>
      <c r="AR182" s="12"/>
      <c r="AS182" s="54">
        <f>(Sheet4!AS182/Sheet4!$AR182)*1000</f>
        <v>3.4735784833435632</v>
      </c>
      <c r="AT182" s="54">
        <f>(Sheet4!AT182/Sheet4!$AR182)*1000</f>
        <v>3.6130796272529437</v>
      </c>
      <c r="AU182" s="54">
        <f>(Sheet4!AU182/Sheet4!$AR182)*1000</f>
        <v>47.183936908282647</v>
      </c>
      <c r="AV182" s="54">
        <f>(Sheet4!AV182/Sheet4!$AR182)*1000</f>
        <v>41.073786805051803</v>
      </c>
      <c r="AW182" s="12"/>
      <c r="AX182" s="54">
        <f>(Sheet4!AX182/Sheet4!$AW182)*1000</f>
        <v>3.2378672752743838</v>
      </c>
      <c r="AY182" s="54">
        <f>(Sheet4!AY182/Sheet4!$AW182)*1000</f>
        <v>2.7136853238331153</v>
      </c>
      <c r="AZ182" s="54">
        <f>(Sheet4!AZ182/Sheet4!$AW182)*1000</f>
        <v>39.814634417879702</v>
      </c>
      <c r="BA182" s="54">
        <f>(Sheet4!BA182/Sheet4!$AW182)*1000</f>
        <v>35.755703377958376</v>
      </c>
      <c r="BC182" s="54" t="e">
        <f>(Sheet4!BC180/Sheet4!$BB180)*1000</f>
        <v>#DIV/0!</v>
      </c>
      <c r="BD182" s="54" t="e">
        <f>(Sheet4!BD180/Sheet4!$BB180)*1000</f>
        <v>#REF!</v>
      </c>
      <c r="BE182" s="54" t="e">
        <f>(Sheet4!BE180/Sheet4!$BB180)*1000</f>
        <v>#REF!</v>
      </c>
      <c r="BF182" s="54" t="e">
        <f>(Sheet4!BF180/Sheet4!$BB180)*1000</f>
        <v>#REF!</v>
      </c>
      <c r="BH182" s="54" t="e">
        <f>(Sheet4!BH179/Sheet4!$BG179)*1000</f>
        <v>#REF!</v>
      </c>
      <c r="BI182" s="54" t="e">
        <f>(Sheet4!BI179/Sheet4!$BG179)*1000</f>
        <v>#REF!</v>
      </c>
      <c r="BJ182" s="54" t="e">
        <f>(Sheet4!BJ179/Sheet4!$BG179)*1000</f>
        <v>#REF!</v>
      </c>
      <c r="BK182" s="54" t="e">
        <f>(Sheet4!BK179/Sheet4!$BG179)*1000</f>
        <v>#REF!</v>
      </c>
      <c r="BM182" s="54" t="e">
        <f>(Sheet4!BM179/Sheet4!$BL179)*1000</f>
        <v>#REF!</v>
      </c>
      <c r="BN182" s="54" t="e">
        <f>(Sheet4!BN179/Sheet4!$BL179)*1000</f>
        <v>#REF!</v>
      </c>
      <c r="BO182" s="54" t="e">
        <f>(Sheet4!BO179/Sheet4!$BL179)*1000</f>
        <v>#REF!</v>
      </c>
      <c r="BP182" s="54" t="e">
        <f>(Sheet4!BP179/Sheet4!$BL179)*1000</f>
        <v>#REF!</v>
      </c>
      <c r="BR182" s="54" t="e">
        <f>(Sheet4!BR179/Sheet4!$BQ179)*1000</f>
        <v>#REF!</v>
      </c>
      <c r="BS182" s="54" t="e">
        <f>(Sheet4!BS179/Sheet4!$BQ179)*1000</f>
        <v>#REF!</v>
      </c>
      <c r="BT182" s="54" t="e">
        <f>(Sheet4!BT179/Sheet4!$BQ179)*1000</f>
        <v>#REF!</v>
      </c>
      <c r="BU182" s="54" t="e">
        <f>(Sheet4!BU179/Sheet4!$BQ179)*1000</f>
        <v>#REF!</v>
      </c>
    </row>
    <row r="183" spans="1:73" x14ac:dyDescent="0.3">
      <c r="A183" t="s">
        <v>516</v>
      </c>
      <c r="B183" t="str">
        <f>VLOOKUP(A183,classifications!A$3:C$336,3,FALSE)</f>
        <v>Predominantly Urban</v>
      </c>
      <c r="D183" s="12"/>
      <c r="E183" s="54">
        <f>(Sheet4!E183/Sheet4!$D183)*1000</f>
        <v>2.6241762174090235</v>
      </c>
      <c r="F183" s="54">
        <f>(Sheet4!F183/Sheet4!$D183)*1000</f>
        <v>2.4452551116765902</v>
      </c>
      <c r="G183" s="54">
        <f>(Sheet4!G183/Sheet4!$D183)*1000</f>
        <v>33.999980119877144</v>
      </c>
      <c r="H183" s="54">
        <f>(Sheet4!H183/Sheet4!$D183)*1000</f>
        <v>31.81316660536962</v>
      </c>
      <c r="I183" s="12"/>
      <c r="J183" s="54">
        <f>(Sheet4!J183/Sheet4!$I183)*1000</f>
        <v>2.1097674788030423</v>
      </c>
      <c r="K183" s="54">
        <f>(Sheet4!K183/Sheet4!$I183)*1000</f>
        <v>2.5912908798475009</v>
      </c>
      <c r="L183" s="54">
        <f>(Sheet4!L183/Sheet4!$I183)*1000</f>
        <v>36.208574095033853</v>
      </c>
      <c r="M183" s="54">
        <f>(Sheet4!M183/Sheet4!$I183)*1000</f>
        <v>36.292964794185977</v>
      </c>
      <c r="N183" s="12"/>
      <c r="O183" s="54">
        <f>(Sheet4!O183/Sheet4!$N183)*1000</f>
        <v>2.201150533964495</v>
      </c>
      <c r="P183" s="54">
        <f>(Sheet4!P183/Sheet4!$N183)*1000</f>
        <v>1.785652455643107</v>
      </c>
      <c r="Q183" s="54">
        <f>(Sheet4!Q183/Sheet4!$N183)*1000</f>
        <v>36.450063561313172</v>
      </c>
      <c r="R183" s="54">
        <f>(Sheet4!R183/Sheet4!$N183)*1000</f>
        <v>34.347841141234724</v>
      </c>
      <c r="S183" s="12"/>
      <c r="T183" s="54">
        <f>(Sheet4!T183/Sheet4!$S183)*1000</f>
        <v>2.2183114213460713</v>
      </c>
      <c r="U183" s="54">
        <f>(Sheet4!U183/Sheet4!$S183)*1000</f>
        <v>2.3169030400725634</v>
      </c>
      <c r="V183" s="54">
        <f>(Sheet4!V183/Sheet4!$S183)*1000</f>
        <v>37.489463020748602</v>
      </c>
      <c r="W183" s="54">
        <f>(Sheet4!W183/Sheet4!$S183)*1000</f>
        <v>35.798616759589265</v>
      </c>
      <c r="X183" s="12"/>
      <c r="Y183" s="54">
        <f>(Sheet4!Y183/Sheet4!$X183)*1000</f>
        <v>2.5009248982611916</v>
      </c>
      <c r="Z183" s="54">
        <f>(Sheet4!Z183/Sheet4!$X183)*1000</f>
        <v>1.9632507090886668</v>
      </c>
      <c r="AA183" s="54">
        <f>(Sheet4!AA183/Sheet4!$X183)*1000</f>
        <v>35.33357997286965</v>
      </c>
      <c r="AB183" s="54">
        <f>(Sheet4!AB183/Sheet4!$X183)*1000</f>
        <v>35.881119743494878</v>
      </c>
      <c r="AC183" s="12"/>
      <c r="AD183" s="54">
        <f>(Sheet4!AD183/Sheet4!$AC183)*1000</f>
        <v>3.5859020017192682</v>
      </c>
      <c r="AE183" s="54">
        <f>(Sheet4!AE183/Sheet4!$AC183)*1000</f>
        <v>1.5227803020999631</v>
      </c>
      <c r="AF183" s="54">
        <f>(Sheet4!AF183/Sheet4!$AC183)*1000</f>
        <v>36.256907773547837</v>
      </c>
      <c r="AG183" s="54">
        <f>(Sheet4!AG183/Sheet4!$AC183)*1000</f>
        <v>34.797986000245615</v>
      </c>
      <c r="AH183" s="12"/>
      <c r="AI183" s="54">
        <f>(Sheet4!AI183/Sheet4!$AH183)*1000</f>
        <v>2.3474982026966882</v>
      </c>
      <c r="AJ183" s="54">
        <f>(Sheet4!AJ183/Sheet4!$AH183)*1000</f>
        <v>2.0296078210815121</v>
      </c>
      <c r="AK183" s="54">
        <f>(Sheet4!AK183/Sheet4!$AH183)*1000</f>
        <v>41.262171533649919</v>
      </c>
      <c r="AL183" s="54">
        <f>(Sheet4!AL183/Sheet4!$AH183)*1000</f>
        <v>37.344783907899817</v>
      </c>
      <c r="AM183" s="12"/>
      <c r="AN183" s="54">
        <f>(Sheet4!AN183/Sheet4!$AM183)*1000</f>
        <v>2.8108842876908513</v>
      </c>
      <c r="AO183" s="54">
        <f>(Sheet4!AO183/Sheet4!$AM183)*1000</f>
        <v>1.0728936573051435</v>
      </c>
      <c r="AP183" s="54">
        <f>(Sheet4!AP183/Sheet4!$AM183)*1000</f>
        <v>43.032259630555622</v>
      </c>
      <c r="AQ183" s="54">
        <f>(Sheet4!AQ183/Sheet4!$AM183)*1000</f>
        <v>37.075515207418015</v>
      </c>
      <c r="AR183" s="12"/>
      <c r="AS183" s="54">
        <f>(Sheet4!AS183/Sheet4!$AR183)*1000</f>
        <v>2.4385199578669923</v>
      </c>
      <c r="AT183" s="54">
        <f>(Sheet4!AT183/Sheet4!$AR183)*1000</f>
        <v>1.4092432892604116</v>
      </c>
      <c r="AU183" s="54">
        <f>(Sheet4!AU183/Sheet4!$AR183)*1000</f>
        <v>44.99959117515499</v>
      </c>
      <c r="AV183" s="54">
        <f>(Sheet4!AV183/Sheet4!$AR183)*1000</f>
        <v>37.015482437365634</v>
      </c>
      <c r="AW183" s="12"/>
      <c r="AX183" s="54">
        <f>(Sheet4!AX183/Sheet4!$AW183)*1000</f>
        <v>2.317219719348306</v>
      </c>
      <c r="AY183" s="54">
        <f>(Sheet4!AY183/Sheet4!$AW183)*1000</f>
        <v>1.0006176060822229</v>
      </c>
      <c r="AZ183" s="54">
        <f>(Sheet4!AZ183/Sheet4!$AW183)*1000</f>
        <v>37.329260644129626</v>
      </c>
      <c r="BA183" s="54">
        <f>(Sheet4!BA183/Sheet4!$AW183)*1000</f>
        <v>32.637369476854133</v>
      </c>
      <c r="BC183" s="54" t="e">
        <f>(Sheet4!BC181/Sheet4!$BB181)*1000</f>
        <v>#DIV/0!</v>
      </c>
      <c r="BD183" s="54" t="e">
        <f>(Sheet4!BD181/Sheet4!$BB181)*1000</f>
        <v>#REF!</v>
      </c>
      <c r="BE183" s="54" t="e">
        <f>(Sheet4!BE181/Sheet4!$BB181)*1000</f>
        <v>#REF!</v>
      </c>
      <c r="BF183" s="54" t="e">
        <f>(Sheet4!BF181/Sheet4!$BB181)*1000</f>
        <v>#REF!</v>
      </c>
      <c r="BH183" s="54" t="e">
        <f>(Sheet4!BH180/Sheet4!$BG180)*1000</f>
        <v>#REF!</v>
      </c>
      <c r="BI183" s="54" t="e">
        <f>(Sheet4!BI180/Sheet4!$BG180)*1000</f>
        <v>#REF!</v>
      </c>
      <c r="BJ183" s="54" t="e">
        <f>(Sheet4!BJ180/Sheet4!$BG180)*1000</f>
        <v>#REF!</v>
      </c>
      <c r="BK183" s="54" t="e">
        <f>(Sheet4!BK180/Sheet4!$BG180)*1000</f>
        <v>#REF!</v>
      </c>
      <c r="BM183" s="54" t="e">
        <f>(Sheet4!BM180/Sheet4!$BL180)*1000</f>
        <v>#REF!</v>
      </c>
      <c r="BN183" s="54" t="e">
        <f>(Sheet4!BN180/Sheet4!$BL180)*1000</f>
        <v>#REF!</v>
      </c>
      <c r="BO183" s="54" t="e">
        <f>(Sheet4!BO180/Sheet4!$BL180)*1000</f>
        <v>#REF!</v>
      </c>
      <c r="BP183" s="54" t="e">
        <f>(Sheet4!BP180/Sheet4!$BL180)*1000</f>
        <v>#REF!</v>
      </c>
      <c r="BR183" s="54" t="e">
        <f>(Sheet4!BR180/Sheet4!$BQ180)*1000</f>
        <v>#REF!</v>
      </c>
      <c r="BS183" s="54" t="e">
        <f>(Sheet4!BS180/Sheet4!$BQ180)*1000</f>
        <v>#REF!</v>
      </c>
      <c r="BT183" s="54" t="e">
        <f>(Sheet4!BT180/Sheet4!$BQ180)*1000</f>
        <v>#REF!</v>
      </c>
      <c r="BU183" s="54" t="e">
        <f>(Sheet4!BU180/Sheet4!$BQ180)*1000</f>
        <v>#REF!</v>
      </c>
    </row>
    <row r="184" spans="1:73" x14ac:dyDescent="0.3">
      <c r="A184" t="s">
        <v>518</v>
      </c>
      <c r="B184" t="str">
        <f>VLOOKUP(A184,classifications!A$3:C$336,3,FALSE)</f>
        <v>Predominantly Rural</v>
      </c>
      <c r="D184" s="12"/>
      <c r="E184" s="54">
        <f>(Sheet4!E184/Sheet4!$D184)*1000</f>
        <v>2.190404097344135</v>
      </c>
      <c r="F184" s="54">
        <f>(Sheet4!F184/Sheet4!$D184)*1000</f>
        <v>1.5944853355666866</v>
      </c>
      <c r="G184" s="54">
        <f>(Sheet4!G184/Sheet4!$D184)*1000</f>
        <v>44.194623846414018</v>
      </c>
      <c r="H184" s="54">
        <f>(Sheet4!H184/Sheet4!$D184)*1000</f>
        <v>45.112660857800897</v>
      </c>
      <c r="I184" s="12"/>
      <c r="J184" s="54">
        <f>(Sheet4!J184/Sheet4!$I184)*1000</f>
        <v>1.5111082532231617</v>
      </c>
      <c r="K184" s="54">
        <f>(Sheet4!K184/Sheet4!$I184)*1000</f>
        <v>0.86808346461756092</v>
      </c>
      <c r="L184" s="54">
        <f>(Sheet4!L184/Sheet4!$I184)*1000</f>
        <v>48.950262032601351</v>
      </c>
      <c r="M184" s="54">
        <f>(Sheet4!M184/Sheet4!$I184)*1000</f>
        <v>47.87319551168698</v>
      </c>
      <c r="N184" s="12"/>
      <c r="O184" s="54">
        <f>(Sheet4!O184/Sheet4!$N184)*1000</f>
        <v>1.2395563354207249</v>
      </c>
      <c r="P184" s="54">
        <f>(Sheet4!P184/Sheet4!$N184)*1000</f>
        <v>1.094673127384536</v>
      </c>
      <c r="Q184" s="54">
        <f>(Sheet4!Q184/Sheet4!$N184)*1000</f>
        <v>46.748981793010188</v>
      </c>
      <c r="R184" s="54">
        <f>(Sheet4!R184/Sheet4!$N184)*1000</f>
        <v>49.517860879924022</v>
      </c>
      <c r="S184" s="12"/>
      <c r="T184" s="54">
        <f>(Sheet4!T184/Sheet4!$S184)*1000</f>
        <v>1.9856520625160132</v>
      </c>
      <c r="U184" s="54">
        <f>(Sheet4!U184/Sheet4!$S184)*1000</f>
        <v>0.96079938508839347</v>
      </c>
      <c r="V184" s="54">
        <f>(Sheet4!V184/Sheet4!$S184)*1000</f>
        <v>52.011273379451701</v>
      </c>
      <c r="W184" s="54">
        <f>(Sheet4!W184/Sheet4!$S184)*1000</f>
        <v>48.44030233153984</v>
      </c>
      <c r="X184" s="12"/>
      <c r="Y184" s="54">
        <f>(Sheet4!Y184/Sheet4!$X184)*1000</f>
        <v>2.5013940890623756</v>
      </c>
      <c r="Z184" s="54">
        <f>(Sheet4!Z184/Sheet4!$X184)*1000</f>
        <v>1.2905281605990602</v>
      </c>
      <c r="AA184" s="54">
        <f>(Sheet4!AA184/Sheet4!$X184)*1000</f>
        <v>52.003505138213974</v>
      </c>
      <c r="AB184" s="54">
        <f>(Sheet4!AB184/Sheet4!$X184)*1000</f>
        <v>46.634270692264799</v>
      </c>
      <c r="AC184" s="12"/>
      <c r="AD184" s="54">
        <f>(Sheet4!AD184/Sheet4!$AC184)*1000</f>
        <v>2.2154352539047046</v>
      </c>
      <c r="AE184" s="54">
        <f>(Sheet4!AE184/Sheet4!$AC184)*1000</f>
        <v>0.91782317661766333</v>
      </c>
      <c r="AF184" s="54">
        <f>(Sheet4!AF184/Sheet4!$AC184)*1000</f>
        <v>52.379219217318379</v>
      </c>
      <c r="AG184" s="54">
        <f>(Sheet4!AG184/Sheet4!$AC184)*1000</f>
        <v>46.302596806608328</v>
      </c>
      <c r="AH184" s="12"/>
      <c r="AI184" s="54">
        <f>(Sheet4!AI184/Sheet4!$AH184)*1000</f>
        <v>2.0758869343988513</v>
      </c>
      <c r="AJ184" s="54">
        <f>(Sheet4!AJ184/Sheet4!$AH184)*1000</f>
        <v>0.87405765658899004</v>
      </c>
      <c r="AK184" s="54">
        <f>(Sheet4!AK184/Sheet4!$AH184)*1000</f>
        <v>64.664658415146164</v>
      </c>
      <c r="AL184" s="54">
        <f>(Sheet4!AL184/Sheet4!$AH184)*1000</f>
        <v>51.19480560021227</v>
      </c>
      <c r="AM184" s="12"/>
      <c r="AN184" s="54">
        <f>(Sheet4!AN184/Sheet4!$AM184)*1000</f>
        <v>2.2667694680030839</v>
      </c>
      <c r="AO184" s="54">
        <f>(Sheet4!AO184/Sheet4!$AM184)*1000</f>
        <v>1.2027756360832691</v>
      </c>
      <c r="AP184" s="54">
        <f>(Sheet4!AP184/Sheet4!$AM184)*1000</f>
        <v>67.386276021588287</v>
      </c>
      <c r="AQ184" s="54">
        <f>(Sheet4!AQ184/Sheet4!$AM184)*1000</f>
        <v>55.404780262143404</v>
      </c>
      <c r="AR184" s="12"/>
      <c r="AS184" s="54">
        <f>(Sheet4!AS184/Sheet4!$AR184)*1000</f>
        <v>1.8540083353763177</v>
      </c>
      <c r="AT184" s="54">
        <f>(Sheet4!AT184/Sheet4!$AR184)*1000</f>
        <v>1.1338563373375827</v>
      </c>
      <c r="AU184" s="54">
        <f>(Sheet4!AU184/Sheet4!$AR184)*1000</f>
        <v>62.791125275802898</v>
      </c>
      <c r="AV184" s="54">
        <f>(Sheet4!AV184/Sheet4!$AR184)*1000</f>
        <v>55.804118656533468</v>
      </c>
      <c r="AW184" s="12"/>
      <c r="AX184" s="54">
        <f>(Sheet4!AX184/Sheet4!$AW184)*1000</f>
        <v>1.6653425410988205</v>
      </c>
      <c r="AY184" s="54">
        <f>(Sheet4!AY184/Sheet4!$AW184)*1000</f>
        <v>0.94725906007455851</v>
      </c>
      <c r="AZ184" s="54">
        <f>(Sheet4!AZ184/Sheet4!$AW184)*1000</f>
        <v>53.290961315162257</v>
      </c>
      <c r="BA184" s="54">
        <f>(Sheet4!BA184/Sheet4!$AW184)*1000</f>
        <v>46.8282099859439</v>
      </c>
      <c r="BC184" s="54" t="e">
        <f>(Sheet4!BC182/Sheet4!$BB182)*1000</f>
        <v>#DIV/0!</v>
      </c>
      <c r="BD184" s="54" t="e">
        <f>(Sheet4!BD182/Sheet4!$BB182)*1000</f>
        <v>#REF!</v>
      </c>
      <c r="BE184" s="54" t="e">
        <f>(Sheet4!BE182/Sheet4!$BB182)*1000</f>
        <v>#REF!</v>
      </c>
      <c r="BF184" s="54" t="e">
        <f>(Sheet4!BF182/Sheet4!$BB182)*1000</f>
        <v>#REF!</v>
      </c>
      <c r="BH184" s="54" t="e">
        <f>(Sheet4!BH181/Sheet4!$BG181)*1000</f>
        <v>#REF!</v>
      </c>
      <c r="BI184" s="54" t="e">
        <f>(Sheet4!BI181/Sheet4!$BG181)*1000</f>
        <v>#REF!</v>
      </c>
      <c r="BJ184" s="54" t="e">
        <f>(Sheet4!BJ181/Sheet4!$BG181)*1000</f>
        <v>#REF!</v>
      </c>
      <c r="BK184" s="54" t="e">
        <f>(Sheet4!BK181/Sheet4!$BG181)*1000</f>
        <v>#REF!</v>
      </c>
      <c r="BM184" s="54" t="e">
        <f>(Sheet4!BM181/Sheet4!$BL181)*1000</f>
        <v>#REF!</v>
      </c>
      <c r="BN184" s="54" t="e">
        <f>(Sheet4!BN181/Sheet4!$BL181)*1000</f>
        <v>#REF!</v>
      </c>
      <c r="BO184" s="54" t="e">
        <f>(Sheet4!BO181/Sheet4!$BL181)*1000</f>
        <v>#REF!</v>
      </c>
      <c r="BP184" s="54" t="e">
        <f>(Sheet4!BP181/Sheet4!$BL181)*1000</f>
        <v>#REF!</v>
      </c>
      <c r="BR184" s="54" t="e">
        <f>(Sheet4!BR181/Sheet4!$BQ181)*1000</f>
        <v>#REF!</v>
      </c>
      <c r="BS184" s="54" t="e">
        <f>(Sheet4!BS181/Sheet4!$BQ181)*1000</f>
        <v>#REF!</v>
      </c>
      <c r="BT184" s="54" t="e">
        <f>(Sheet4!BT181/Sheet4!$BQ181)*1000</f>
        <v>#REF!</v>
      </c>
      <c r="BU184" s="54" t="e">
        <f>(Sheet4!BU181/Sheet4!$BQ181)*1000</f>
        <v>#REF!</v>
      </c>
    </row>
    <row r="185" spans="1:73" x14ac:dyDescent="0.3">
      <c r="A185" t="s">
        <v>520</v>
      </c>
      <c r="B185" t="str">
        <f>VLOOKUP(A185,classifications!A$3:C$336,3,FALSE)</f>
        <v>Predominantly Rural</v>
      </c>
      <c r="D185" s="12"/>
      <c r="E185" s="54">
        <f>(Sheet4!E185/Sheet4!$D185)*1000</f>
        <v>2.9038112522686021</v>
      </c>
      <c r="F185" s="54">
        <f>(Sheet4!F185/Sheet4!$D185)*1000</f>
        <v>1.8255578093306288</v>
      </c>
      <c r="G185" s="54">
        <f>(Sheet4!G185/Sheet4!$D185)*1000</f>
        <v>38.646311519163021</v>
      </c>
      <c r="H185" s="54">
        <f>(Sheet4!H185/Sheet4!$D185)*1000</f>
        <v>38.283335112629445</v>
      </c>
      <c r="I185" s="12"/>
      <c r="J185" s="54">
        <f>(Sheet4!J185/Sheet4!$I185)*1000</f>
        <v>1.7981592807362876</v>
      </c>
      <c r="K185" s="54">
        <f>(Sheet4!K185/Sheet4!$I185)*1000</f>
        <v>1.2767994892802044</v>
      </c>
      <c r="L185" s="54">
        <f>(Sheet4!L185/Sheet4!$I185)*1000</f>
        <v>42.719582912166835</v>
      </c>
      <c r="M185" s="54">
        <f>(Sheet4!M185/Sheet4!$I185)*1000</f>
        <v>42.070543171782731</v>
      </c>
      <c r="N185" s="12"/>
      <c r="O185" s="54">
        <f>(Sheet4!O185/Sheet4!$N185)*1000</f>
        <v>1.8265129439587819</v>
      </c>
      <c r="P185" s="54">
        <f>(Sheet4!P185/Sheet4!$N185)*1000</f>
        <v>1.4886608387178513</v>
      </c>
      <c r="Q185" s="54">
        <f>(Sheet4!Q185/Sheet4!$N185)*1000</f>
        <v>45.757844503568563</v>
      </c>
      <c r="R185" s="54">
        <f>(Sheet4!R185/Sheet4!$N185)*1000</f>
        <v>39.96156932302884</v>
      </c>
      <c r="S185" s="12"/>
      <c r="T185" s="54">
        <f>(Sheet4!T185/Sheet4!$S185)*1000</f>
        <v>2.1205252217150137</v>
      </c>
      <c r="U185" s="54">
        <f>(Sheet4!U185/Sheet4!$S185)*1000</f>
        <v>1.107269327595032</v>
      </c>
      <c r="V185" s="54">
        <f>(Sheet4!V185/Sheet4!$S185)*1000</f>
        <v>51.226875306849401</v>
      </c>
      <c r="W185" s="54">
        <f>(Sheet4!W185/Sheet4!$S185)*1000</f>
        <v>42.535855678933679</v>
      </c>
      <c r="X185" s="12"/>
      <c r="Y185" s="54">
        <f>(Sheet4!Y185/Sheet4!$X185)*1000</f>
        <v>2.6983048054542835</v>
      </c>
      <c r="Z185" s="54">
        <f>(Sheet4!Z185/Sheet4!$X185)*1000</f>
        <v>1.040186203629323</v>
      </c>
      <c r="AA185" s="54">
        <f>(Sheet4!AA185/Sheet4!$X185)*1000</f>
        <v>51.679746235761804</v>
      </c>
      <c r="AB185" s="54">
        <f>(Sheet4!AB185/Sheet4!$X185)*1000</f>
        <v>40.402479968691424</v>
      </c>
      <c r="AC185" s="12"/>
      <c r="AD185" s="54">
        <f>(Sheet4!AD185/Sheet4!$AC185)*1000</f>
        <v>2.4787679304319559</v>
      </c>
      <c r="AE185" s="54">
        <f>(Sheet4!AE185/Sheet4!$AC185)*1000</f>
        <v>1.1479540005688977</v>
      </c>
      <c r="AF185" s="54">
        <f>(Sheet4!AF185/Sheet4!$AC185)*1000</f>
        <v>50.286480555894187</v>
      </c>
      <c r="AG185" s="54">
        <f>(Sheet4!AG185/Sheet4!$AC185)*1000</f>
        <v>39.345361453126905</v>
      </c>
      <c r="AH185" s="12"/>
      <c r="AI185" s="54">
        <f>(Sheet4!AI185/Sheet4!$AH185)*1000</f>
        <v>2.2875066177866126</v>
      </c>
      <c r="AJ185" s="54">
        <f>(Sheet4!AJ185/Sheet4!$AH185)*1000</f>
        <v>1.0888131936189553</v>
      </c>
      <c r="AK185" s="54">
        <f>(Sheet4!AK185/Sheet4!$AH185)*1000</f>
        <v>60.773756605300228</v>
      </c>
      <c r="AL185" s="54">
        <f>(Sheet4!AL185/Sheet4!$AH185)*1000</f>
        <v>46.159685942322874</v>
      </c>
      <c r="AM185" s="12"/>
      <c r="AN185" s="54">
        <f>(Sheet4!AN185/Sheet4!$AM185)*1000</f>
        <v>2.3696218396882283</v>
      </c>
      <c r="AO185" s="54">
        <f>(Sheet4!AO185/Sheet4!$AM185)*1000</f>
        <v>2.2717035818498714</v>
      </c>
      <c r="AP185" s="54">
        <f>(Sheet4!AP185/Sheet4!$AM185)*1000</f>
        <v>64.430213657638603</v>
      </c>
      <c r="AQ185" s="54">
        <f>(Sheet4!AQ185/Sheet4!$AM185)*1000</f>
        <v>45.67886728159332</v>
      </c>
      <c r="AR185" s="12"/>
      <c r="AS185" s="54">
        <f>(Sheet4!AS185/Sheet4!$AR185)*1000</f>
        <v>1.9592514308326334</v>
      </c>
      <c r="AT185" s="54">
        <f>(Sheet4!AT185/Sheet4!$AR185)*1000</f>
        <v>1.5828435204756253</v>
      </c>
      <c r="AU185" s="54">
        <f>(Sheet4!AU185/Sheet4!$AR185)*1000</f>
        <v>62.686394301763329</v>
      </c>
      <c r="AV185" s="54">
        <f>(Sheet4!AV185/Sheet4!$AR185)*1000</f>
        <v>50.429008502958176</v>
      </c>
      <c r="AW185" s="12"/>
      <c r="AX185" s="54">
        <f>(Sheet4!AX185/Sheet4!$AW185)*1000</f>
        <v>1.7460332605024378</v>
      </c>
      <c r="AY185" s="54">
        <f>(Sheet4!AY185/Sheet4!$AW185)*1000</f>
        <v>0.89686954364606086</v>
      </c>
      <c r="AZ185" s="54">
        <f>(Sheet4!AZ185/Sheet4!$AW185)*1000</f>
        <v>53.964831264490641</v>
      </c>
      <c r="BA185" s="54">
        <f>(Sheet4!BA185/Sheet4!$AW185)*1000</f>
        <v>42.782585464988692</v>
      </c>
      <c r="BC185" s="54" t="e">
        <f>(Sheet4!BC183/Sheet4!$BB183)*1000</f>
        <v>#DIV/0!</v>
      </c>
      <c r="BD185" s="54" t="e">
        <f>(Sheet4!BD183/Sheet4!$BB183)*1000</f>
        <v>#REF!</v>
      </c>
      <c r="BE185" s="54" t="e">
        <f>(Sheet4!BE183/Sheet4!$BB183)*1000</f>
        <v>#REF!</v>
      </c>
      <c r="BF185" s="54" t="e">
        <f>(Sheet4!BF183/Sheet4!$BB183)*1000</f>
        <v>#REF!</v>
      </c>
      <c r="BH185" s="54" t="e">
        <f>(Sheet4!BH182/Sheet4!$BG182)*1000</f>
        <v>#REF!</v>
      </c>
      <c r="BI185" s="54" t="e">
        <f>(Sheet4!BI182/Sheet4!$BG182)*1000</f>
        <v>#REF!</v>
      </c>
      <c r="BJ185" s="54" t="e">
        <f>(Sheet4!BJ182/Sheet4!$BG182)*1000</f>
        <v>#REF!</v>
      </c>
      <c r="BK185" s="54" t="e">
        <f>(Sheet4!BK182/Sheet4!$BG182)*1000</f>
        <v>#REF!</v>
      </c>
      <c r="BM185" s="54" t="e">
        <f>(Sheet4!BM182/Sheet4!$BL182)*1000</f>
        <v>#REF!</v>
      </c>
      <c r="BN185" s="54" t="e">
        <f>(Sheet4!BN182/Sheet4!$BL182)*1000</f>
        <v>#REF!</v>
      </c>
      <c r="BO185" s="54" t="e">
        <f>(Sheet4!BO182/Sheet4!$BL182)*1000</f>
        <v>#REF!</v>
      </c>
      <c r="BP185" s="54" t="e">
        <f>(Sheet4!BP182/Sheet4!$BL182)*1000</f>
        <v>#REF!</v>
      </c>
      <c r="BR185" s="54" t="e">
        <f>(Sheet4!BR182/Sheet4!$BQ182)*1000</f>
        <v>#REF!</v>
      </c>
      <c r="BS185" s="54" t="e">
        <f>(Sheet4!BS182/Sheet4!$BQ182)*1000</f>
        <v>#REF!</v>
      </c>
      <c r="BT185" s="54" t="e">
        <f>(Sheet4!BT182/Sheet4!$BQ182)*1000</f>
        <v>#REF!</v>
      </c>
      <c r="BU185" s="54" t="e">
        <f>(Sheet4!BU182/Sheet4!$BQ182)*1000</f>
        <v>#REF!</v>
      </c>
    </row>
    <row r="186" spans="1:73" x14ac:dyDescent="0.3">
      <c r="A186" t="s">
        <v>523</v>
      </c>
      <c r="B186" t="str">
        <f>VLOOKUP(A186,classifications!A$3:C$336,3,FALSE)</f>
        <v>Predominantly Rural</v>
      </c>
      <c r="D186" s="12"/>
      <c r="E186" s="54">
        <f>(Sheet4!E186/Sheet4!$D186)*1000</f>
        <v>2.2005956784853828</v>
      </c>
      <c r="F186" s="54">
        <f>(Sheet4!F186/Sheet4!$D186)*1000</f>
        <v>1.9191976678744649</v>
      </c>
      <c r="G186" s="54">
        <f>(Sheet4!G186/Sheet4!$D186)*1000</f>
        <v>26.464060099026806</v>
      </c>
      <c r="H186" s="54">
        <f>(Sheet4!H186/Sheet4!$D186)*1000</f>
        <v>24.88633417436559</v>
      </c>
      <c r="I186" s="12"/>
      <c r="J186" s="54">
        <f>(Sheet4!J186/Sheet4!$I186)*1000</f>
        <v>1.4502873717569962</v>
      </c>
      <c r="K186" s="54">
        <f>(Sheet4!K186/Sheet4!$I186)*1000</f>
        <v>1.5134807212888914</v>
      </c>
      <c r="L186" s="54">
        <f>(Sheet4!L186/Sheet4!$I186)*1000</f>
        <v>28.898318740935704</v>
      </c>
      <c r="M186" s="54">
        <f>(Sheet4!M186/Sheet4!$I186)*1000</f>
        <v>28.057847192161496</v>
      </c>
      <c r="N186" s="12"/>
      <c r="O186" s="54">
        <f>(Sheet4!O186/Sheet4!$N186)*1000</f>
        <v>1.3812111040522901</v>
      </c>
      <c r="P186" s="54">
        <f>(Sheet4!P186/Sheet4!$N186)*1000</f>
        <v>1.23582046152047</v>
      </c>
      <c r="Q186" s="54">
        <f>(Sheet4!Q186/Sheet4!$N186)*1000</f>
        <v>28.461798608674762</v>
      </c>
      <c r="R186" s="54">
        <f>(Sheet4!R186/Sheet4!$N186)*1000</f>
        <v>27.466188773945998</v>
      </c>
      <c r="S186" s="12"/>
      <c r="T186" s="54">
        <f>(Sheet4!T186/Sheet4!$S186)*1000</f>
        <v>1.7927482072517928</v>
      </c>
      <c r="U186" s="54">
        <f>(Sheet4!U186/Sheet4!$S186)*1000</f>
        <v>1.8400919099080901</v>
      </c>
      <c r="V186" s="54">
        <f>(Sheet4!V186/Sheet4!$S186)*1000</f>
        <v>31.183718816281186</v>
      </c>
      <c r="W186" s="54">
        <f>(Sheet4!W186/Sheet4!$S186)*1000</f>
        <v>28.125315624684376</v>
      </c>
      <c r="X186" s="12"/>
      <c r="Y186" s="54">
        <f>(Sheet4!Y186/Sheet4!$X186)*1000</f>
        <v>1.4630924655478066</v>
      </c>
      <c r="Z186" s="54">
        <f>(Sheet4!Z186/Sheet4!$X186)*1000</f>
        <v>0.97644831933968079</v>
      </c>
      <c r="AA186" s="54">
        <f>(Sheet4!AA186/Sheet4!$X186)*1000</f>
        <v>30.753382018814801</v>
      </c>
      <c r="AB186" s="54">
        <f>(Sheet4!AB186/Sheet4!$X186)*1000</f>
        <v>28.648804087810827</v>
      </c>
      <c r="AC186" s="12"/>
      <c r="AD186" s="54">
        <f>(Sheet4!AD186/Sheet4!$AC186)*1000</f>
        <v>1.423873187081816</v>
      </c>
      <c r="AE186" s="54">
        <f>(Sheet4!AE186/Sheet4!$AC186)*1000</f>
        <v>0.69303562203097235</v>
      </c>
      <c r="AF186" s="54">
        <f>(Sheet4!AF186/Sheet4!$AC186)*1000</f>
        <v>31.041695543150919</v>
      </c>
      <c r="AG186" s="54">
        <f>(Sheet4!AG186/Sheet4!$AC186)*1000</f>
        <v>27.308753669938636</v>
      </c>
      <c r="AH186" s="12"/>
      <c r="AI186" s="54">
        <f>(Sheet4!AI186/Sheet4!$AH186)*1000</f>
        <v>1.6926307870733159</v>
      </c>
      <c r="AJ186" s="54">
        <f>(Sheet4!AJ186/Sheet4!$AH186)*1000</f>
        <v>1.2694730903049869</v>
      </c>
      <c r="AK186" s="54">
        <f>(Sheet4!AK186/Sheet4!$AH186)*1000</f>
        <v>35.814813653888351</v>
      </c>
      <c r="AL186" s="54">
        <f>(Sheet4!AL186/Sheet4!$AH186)*1000</f>
        <v>28.918910447293356</v>
      </c>
      <c r="AM186" s="12"/>
      <c r="AN186" s="54">
        <f>(Sheet4!AN186/Sheet4!$AM186)*1000</f>
        <v>1.7110349263443176</v>
      </c>
      <c r="AO186" s="54">
        <f>(Sheet4!AO186/Sheet4!$AM186)*1000</f>
        <v>0.7399913823788381</v>
      </c>
      <c r="AP186" s="54">
        <f>(Sheet4!AP186/Sheet4!$AM186)*1000</f>
        <v>36.687336468149148</v>
      </c>
      <c r="AQ186" s="54">
        <f>(Sheet4!AQ186/Sheet4!$AM186)*1000</f>
        <v>30.483273696897033</v>
      </c>
      <c r="AR186" s="12"/>
      <c r="AS186" s="54">
        <f>(Sheet4!AS186/Sheet4!$AR186)*1000</f>
        <v>1.625138788093067</v>
      </c>
      <c r="AT186" s="54">
        <f>(Sheet4!AT186/Sheet4!$AR186)*1000</f>
        <v>1.1165075643387483</v>
      </c>
      <c r="AU186" s="54">
        <f>(Sheet4!AU186/Sheet4!$AR186)*1000</f>
        <v>38.04189384494191</v>
      </c>
      <c r="AV186" s="54">
        <f>(Sheet4!AV186/Sheet4!$AR186)*1000</f>
        <v>29.19667280745827</v>
      </c>
      <c r="AW186" s="12"/>
      <c r="AX186" s="54">
        <f>(Sheet4!AX186/Sheet4!$AW186)*1000</f>
        <v>1.62435921190785</v>
      </c>
      <c r="AY186" s="54">
        <f>(Sheet4!AY186/Sheet4!$AW186)*1000</f>
        <v>0.90482366746958187</v>
      </c>
      <c r="AZ186" s="54">
        <f>(Sheet4!AZ186/Sheet4!$AW186)*1000</f>
        <v>33.855228213204867</v>
      </c>
      <c r="BA186" s="54">
        <f>(Sheet4!BA186/Sheet4!$AW186)*1000</f>
        <v>25.075659316904453</v>
      </c>
      <c r="BC186" s="54" t="e">
        <f>(Sheet4!BC184/Sheet4!$BB184)*1000</f>
        <v>#DIV/0!</v>
      </c>
      <c r="BD186" s="54" t="e">
        <f>(Sheet4!BD184/Sheet4!$BB184)*1000</f>
        <v>#REF!</v>
      </c>
      <c r="BE186" s="54" t="e">
        <f>(Sheet4!BE184/Sheet4!$BB184)*1000</f>
        <v>#REF!</v>
      </c>
      <c r="BF186" s="54" t="e">
        <f>(Sheet4!BF184/Sheet4!$BB184)*1000</f>
        <v>#REF!</v>
      </c>
      <c r="BH186" s="54" t="e">
        <f>(Sheet4!BH183/Sheet4!$BG183)*1000</f>
        <v>#REF!</v>
      </c>
      <c r="BI186" s="54" t="e">
        <f>(Sheet4!BI183/Sheet4!$BG183)*1000</f>
        <v>#REF!</v>
      </c>
      <c r="BJ186" s="54" t="e">
        <f>(Sheet4!BJ183/Sheet4!$BG183)*1000</f>
        <v>#REF!</v>
      </c>
      <c r="BK186" s="54" t="e">
        <f>(Sheet4!BK183/Sheet4!$BG183)*1000</f>
        <v>#REF!</v>
      </c>
      <c r="BM186" s="54" t="e">
        <f>(Sheet4!BM183/Sheet4!$BL183)*1000</f>
        <v>#REF!</v>
      </c>
      <c r="BN186" s="54" t="e">
        <f>(Sheet4!BN183/Sheet4!$BL183)*1000</f>
        <v>#REF!</v>
      </c>
      <c r="BO186" s="54" t="e">
        <f>(Sheet4!BO183/Sheet4!$BL183)*1000</f>
        <v>#REF!</v>
      </c>
      <c r="BP186" s="54" t="e">
        <f>(Sheet4!BP183/Sheet4!$BL183)*1000</f>
        <v>#REF!</v>
      </c>
      <c r="BR186" s="54" t="e">
        <f>(Sheet4!BR183/Sheet4!$BQ183)*1000</f>
        <v>#REF!</v>
      </c>
      <c r="BS186" s="54" t="e">
        <f>(Sheet4!BS183/Sheet4!$BQ183)*1000</f>
        <v>#REF!</v>
      </c>
      <c r="BT186" s="54" t="e">
        <f>(Sheet4!BT183/Sheet4!$BQ183)*1000</f>
        <v>#REF!</v>
      </c>
      <c r="BU186" s="54" t="e">
        <f>(Sheet4!BU183/Sheet4!$BQ183)*1000</f>
        <v>#REF!</v>
      </c>
    </row>
    <row r="187" spans="1:73" x14ac:dyDescent="0.3">
      <c r="A187" t="s">
        <v>525</v>
      </c>
      <c r="B187" t="str">
        <f>VLOOKUP(A187,classifications!A$3:C$336,3,FALSE)</f>
        <v>Predominantly Urban</v>
      </c>
      <c r="D187" s="12"/>
      <c r="E187" s="54">
        <f>(Sheet4!E187/Sheet4!$D187)*1000</f>
        <v>19.052951769851241</v>
      </c>
      <c r="F187" s="54">
        <f>(Sheet4!F187/Sheet4!$D187)*1000</f>
        <v>7.6499341697059586</v>
      </c>
      <c r="G187" s="54">
        <f>(Sheet4!G187/Sheet4!$D187)*1000</f>
        <v>77.967281587191081</v>
      </c>
      <c r="H187" s="54">
        <f>(Sheet4!H187/Sheet4!$D187)*1000</f>
        <v>81.508497404621735</v>
      </c>
      <c r="I187" s="12"/>
      <c r="J187" s="54">
        <f>(Sheet4!J187/Sheet4!$I187)*1000</f>
        <v>15.179245071600917</v>
      </c>
      <c r="K187" s="54">
        <f>(Sheet4!K187/Sheet4!$I187)*1000</f>
        <v>9.5094384725137644</v>
      </c>
      <c r="L187" s="54">
        <f>(Sheet4!L187/Sheet4!$I187)*1000</f>
        <v>82.492324471303618</v>
      </c>
      <c r="M187" s="54">
        <f>(Sheet4!M187/Sheet4!$I187)*1000</f>
        <v>82.133759627092559</v>
      </c>
      <c r="N187" s="12"/>
      <c r="O187" s="54">
        <f>(Sheet4!O187/Sheet4!$N187)*1000</f>
        <v>17.49581846978197</v>
      </c>
      <c r="P187" s="54">
        <f>(Sheet4!P187/Sheet4!$N187)*1000</f>
        <v>8.7553101733299776</v>
      </c>
      <c r="Q187" s="54">
        <f>(Sheet4!Q187/Sheet4!$N187)*1000</f>
        <v>79.412069450406307</v>
      </c>
      <c r="R187" s="54">
        <f>(Sheet4!R187/Sheet4!$N187)*1000</f>
        <v>85.066386417797773</v>
      </c>
      <c r="S187" s="12"/>
      <c r="T187" s="54">
        <f>(Sheet4!T187/Sheet4!$S187)*1000</f>
        <v>18.391208533755044</v>
      </c>
      <c r="U187" s="54">
        <f>(Sheet4!U187/Sheet4!$S187)*1000</f>
        <v>6.9772379509030866</v>
      </c>
      <c r="V187" s="54">
        <f>(Sheet4!V187/Sheet4!$S187)*1000</f>
        <v>78.821556956372135</v>
      </c>
      <c r="W187" s="54">
        <f>(Sheet4!W187/Sheet4!$S187)*1000</f>
        <v>85.440049199411362</v>
      </c>
      <c r="X187" s="12"/>
      <c r="Y187" s="54">
        <f>(Sheet4!Y187/Sheet4!$X187)*1000</f>
        <v>21.188005532343208</v>
      </c>
      <c r="Z187" s="54">
        <f>(Sheet4!Z187/Sheet4!$X187)*1000</f>
        <v>5.6844102333866768</v>
      </c>
      <c r="AA187" s="54">
        <f>(Sheet4!AA187/Sheet4!$X187)*1000</f>
        <v>75.707654764404737</v>
      </c>
      <c r="AB187" s="54">
        <f>(Sheet4!AB187/Sheet4!$X187)*1000</f>
        <v>84.665126686314693</v>
      </c>
      <c r="AC187" s="12"/>
      <c r="AD187" s="54">
        <f>(Sheet4!AD187/Sheet4!$AC187)*1000</f>
        <v>20.712830229149539</v>
      </c>
      <c r="AE187" s="54">
        <f>(Sheet4!AE187/Sheet4!$AC187)*1000</f>
        <v>10.560183033639582</v>
      </c>
      <c r="AF187" s="54">
        <f>(Sheet4!AF187/Sheet4!$AC187)*1000</f>
        <v>79.097701354877913</v>
      </c>
      <c r="AG187" s="54">
        <f>(Sheet4!AG187/Sheet4!$AC187)*1000</f>
        <v>80.920887999142025</v>
      </c>
      <c r="AH187" s="12"/>
      <c r="AI187" s="54">
        <f>(Sheet4!AI187/Sheet4!$AH187)*1000</f>
        <v>17.320613025727983</v>
      </c>
      <c r="AJ187" s="54">
        <f>(Sheet4!AJ187/Sheet4!$AH187)*1000</f>
        <v>11.036458073571637</v>
      </c>
      <c r="AK187" s="54">
        <f>(Sheet4!AK187/Sheet4!$AH187)*1000</f>
        <v>90.934999608130923</v>
      </c>
      <c r="AL187" s="54">
        <f>(Sheet4!AL187/Sheet4!$AH187)*1000</f>
        <v>97.632398309975571</v>
      </c>
      <c r="AM187" s="12"/>
      <c r="AN187" s="54">
        <f>(Sheet4!AN187/Sheet4!$AM187)*1000</f>
        <v>18.301366757122512</v>
      </c>
      <c r="AO187" s="54">
        <f>(Sheet4!AO187/Sheet4!$AM187)*1000</f>
        <v>13.653400596583461</v>
      </c>
      <c r="AP187" s="54">
        <f>(Sheet4!AP187/Sheet4!$AM187)*1000</f>
        <v>95.920984575270836</v>
      </c>
      <c r="AQ187" s="54">
        <f>(Sheet4!AQ187/Sheet4!$AM187)*1000</f>
        <v>97.359303371901063</v>
      </c>
      <c r="AR187" s="12"/>
      <c r="AS187" s="54">
        <f>(Sheet4!AS187/Sheet4!$AR187)*1000</f>
        <v>19.548561957132595</v>
      </c>
      <c r="AT187" s="54">
        <f>(Sheet4!AT187/Sheet4!$AR187)*1000</f>
        <v>13.6512701585653</v>
      </c>
      <c r="AU187" s="54">
        <f>(Sheet4!AU187/Sheet4!$AR187)*1000</f>
        <v>97.166596714874132</v>
      </c>
      <c r="AV187" s="54">
        <f>(Sheet4!AV187/Sheet4!$AR187)*1000</f>
        <v>109.87885298030204</v>
      </c>
      <c r="AW187" s="12"/>
      <c r="AX187" s="54">
        <f>(Sheet4!AX187/Sheet4!$AW187)*1000</f>
        <v>21.740506551692608</v>
      </c>
      <c r="AY187" s="54">
        <f>(Sheet4!AY187/Sheet4!$AW187)*1000</f>
        <v>11.119942044071827</v>
      </c>
      <c r="AZ187" s="54">
        <f>(Sheet4!AZ187/Sheet4!$AW187)*1000</f>
        <v>94.530057604253855</v>
      </c>
      <c r="BA187" s="54">
        <f>(Sheet4!BA187/Sheet4!$AW187)*1000</f>
        <v>95.275607165715968</v>
      </c>
      <c r="BC187" s="54" t="e">
        <f>(Sheet4!BC185/Sheet4!$BB185)*1000</f>
        <v>#DIV/0!</v>
      </c>
      <c r="BD187" s="54" t="e">
        <f>(Sheet4!BD185/Sheet4!$BB185)*1000</f>
        <v>#REF!</v>
      </c>
      <c r="BE187" s="54" t="e">
        <f>(Sheet4!BE185/Sheet4!$BB185)*1000</f>
        <v>#REF!</v>
      </c>
      <c r="BF187" s="54" t="e">
        <f>(Sheet4!BF185/Sheet4!$BB185)*1000</f>
        <v>#REF!</v>
      </c>
      <c r="BH187" s="54" t="e">
        <f>(Sheet4!BH184/Sheet4!$BG184)*1000</f>
        <v>#REF!</v>
      </c>
      <c r="BI187" s="54" t="e">
        <f>(Sheet4!BI184/Sheet4!$BG184)*1000</f>
        <v>#REF!</v>
      </c>
      <c r="BJ187" s="54" t="e">
        <f>(Sheet4!BJ184/Sheet4!$BG184)*1000</f>
        <v>#REF!</v>
      </c>
      <c r="BK187" s="54" t="e">
        <f>(Sheet4!BK184/Sheet4!$BG184)*1000</f>
        <v>#REF!</v>
      </c>
      <c r="BM187" s="54" t="e">
        <f>(Sheet4!BM184/Sheet4!$BL184)*1000</f>
        <v>#REF!</v>
      </c>
      <c r="BN187" s="54" t="e">
        <f>(Sheet4!BN184/Sheet4!$BL184)*1000</f>
        <v>#REF!</v>
      </c>
      <c r="BO187" s="54" t="e">
        <f>(Sheet4!BO184/Sheet4!$BL184)*1000</f>
        <v>#REF!</v>
      </c>
      <c r="BP187" s="54" t="e">
        <f>(Sheet4!BP184/Sheet4!$BL184)*1000</f>
        <v>#REF!</v>
      </c>
      <c r="BR187" s="54" t="e">
        <f>(Sheet4!BR184/Sheet4!$BQ184)*1000</f>
        <v>#REF!</v>
      </c>
      <c r="BS187" s="54" t="e">
        <f>(Sheet4!BS184/Sheet4!$BQ184)*1000</f>
        <v>#REF!</v>
      </c>
      <c r="BT187" s="54" t="e">
        <f>(Sheet4!BT184/Sheet4!$BQ184)*1000</f>
        <v>#REF!</v>
      </c>
      <c r="BU187" s="54" t="e">
        <f>(Sheet4!BU184/Sheet4!$BQ184)*1000</f>
        <v>#REF!</v>
      </c>
    </row>
    <row r="188" spans="1:73" x14ac:dyDescent="0.3">
      <c r="A188" t="s">
        <v>527</v>
      </c>
      <c r="B188" t="str">
        <f>VLOOKUP(A188,classifications!A$3:C$336,3,FALSE)</f>
        <v>Predominantly Urban</v>
      </c>
      <c r="D188" s="12"/>
      <c r="E188" s="54">
        <f>(Sheet4!E188/Sheet4!$D188)*1000</f>
        <v>21.760519119839159</v>
      </c>
      <c r="F188" s="54">
        <f>(Sheet4!F188/Sheet4!$D188)*1000</f>
        <v>11.648606938489433</v>
      </c>
      <c r="G188" s="54">
        <f>(Sheet4!G188/Sheet4!$D188)*1000</f>
        <v>78.213485401399808</v>
      </c>
      <c r="H188" s="54">
        <f>(Sheet4!H188/Sheet4!$D188)*1000</f>
        <v>80.204278395124703</v>
      </c>
      <c r="I188" s="12"/>
      <c r="J188" s="54">
        <f>(Sheet4!J188/Sheet4!$I188)*1000</f>
        <v>19.470730687310958</v>
      </c>
      <c r="K188" s="54">
        <f>(Sheet4!K188/Sheet4!$I188)*1000</f>
        <v>12.072760752505163</v>
      </c>
      <c r="L188" s="54">
        <f>(Sheet4!L188/Sheet4!$I188)*1000</f>
        <v>82.3664426527655</v>
      </c>
      <c r="M188" s="54">
        <f>(Sheet4!M188/Sheet4!$I188)*1000</f>
        <v>82.074673461646938</v>
      </c>
      <c r="N188" s="12"/>
      <c r="O188" s="54">
        <f>(Sheet4!O188/Sheet4!$N188)*1000</f>
        <v>21.602603514487036</v>
      </c>
      <c r="P188" s="54">
        <f>(Sheet4!P188/Sheet4!$N188)*1000</f>
        <v>12.679579085615325</v>
      </c>
      <c r="Q188" s="54">
        <f>(Sheet4!Q188/Sheet4!$N188)*1000</f>
        <v>77.989551177021596</v>
      </c>
      <c r="R188" s="54">
        <f>(Sheet4!R188/Sheet4!$N188)*1000</f>
        <v>86.368567262286064</v>
      </c>
      <c r="S188" s="12"/>
      <c r="T188" s="54">
        <f>(Sheet4!T188/Sheet4!$S188)*1000</f>
        <v>20.595766337452488</v>
      </c>
      <c r="U188" s="54">
        <f>(Sheet4!U188/Sheet4!$S188)*1000</f>
        <v>9.8700637753073455</v>
      </c>
      <c r="V188" s="54">
        <f>(Sheet4!V188/Sheet4!$S188)*1000</f>
        <v>81.435182976287038</v>
      </c>
      <c r="W188" s="54">
        <f>(Sheet4!W188/Sheet4!$S188)*1000</f>
        <v>86.801215070693573</v>
      </c>
      <c r="X188" s="12"/>
      <c r="Y188" s="54">
        <f>(Sheet4!Y188/Sheet4!$X188)*1000</f>
        <v>21.509017483131412</v>
      </c>
      <c r="Z188" s="54">
        <f>(Sheet4!Z188/Sheet4!$X188)*1000</f>
        <v>9.7637143502144639</v>
      </c>
      <c r="AA188" s="54">
        <f>(Sheet4!AA188/Sheet4!$X188)*1000</f>
        <v>81.448942734592521</v>
      </c>
      <c r="AB188" s="54">
        <f>(Sheet4!AB188/Sheet4!$X188)*1000</f>
        <v>84.261419218902859</v>
      </c>
      <c r="AC188" s="12"/>
      <c r="AD188" s="54">
        <f>(Sheet4!AD188/Sheet4!$AC188)*1000</f>
        <v>21.611618977827998</v>
      </c>
      <c r="AE188" s="54">
        <f>(Sheet4!AE188/Sheet4!$AC188)*1000</f>
        <v>9.5849793244021324</v>
      </c>
      <c r="AF188" s="54">
        <f>(Sheet4!AF188/Sheet4!$AC188)*1000</f>
        <v>79.635690731235712</v>
      </c>
      <c r="AG188" s="54">
        <f>(Sheet4!AG188/Sheet4!$AC188)*1000</f>
        <v>80.122175386955448</v>
      </c>
      <c r="AH188" s="12"/>
      <c r="AI188" s="54">
        <f>(Sheet4!AI188/Sheet4!$AH188)*1000</f>
        <v>19.057802186452985</v>
      </c>
      <c r="AJ188" s="54">
        <f>(Sheet4!AJ188/Sheet4!$AH188)*1000</f>
        <v>7.5939600679203787</v>
      </c>
      <c r="AK188" s="54">
        <f>(Sheet4!AK188/Sheet4!$AH188)*1000</f>
        <v>92.983484655644276</v>
      </c>
      <c r="AL188" s="54">
        <f>(Sheet4!AL188/Sheet4!$AH188)*1000</f>
        <v>96.552645887566854</v>
      </c>
      <c r="AM188" s="12"/>
      <c r="AN188" s="54">
        <f>(Sheet4!AN188/Sheet4!$AM188)*1000</f>
        <v>22.662949415378666</v>
      </c>
      <c r="AO188" s="54">
        <f>(Sheet4!AO188/Sheet4!$AM188)*1000</f>
        <v>16.093321935910641</v>
      </c>
      <c r="AP188" s="54">
        <f>(Sheet4!AP188/Sheet4!$AM188)*1000</f>
        <v>93.693459671548837</v>
      </c>
      <c r="AQ188" s="54">
        <f>(Sheet4!AQ188/Sheet4!$AM188)*1000</f>
        <v>99.211946754301977</v>
      </c>
      <c r="AR188" s="12"/>
      <c r="AS188" s="54">
        <f>(Sheet4!AS188/Sheet4!$AR188)*1000</f>
        <v>21.814358666266145</v>
      </c>
      <c r="AT188" s="54">
        <f>(Sheet4!AT188/Sheet4!$AR188)*1000</f>
        <v>13.190147191348753</v>
      </c>
      <c r="AU188" s="54">
        <f>(Sheet4!AU188/Sheet4!$AR188)*1000</f>
        <v>98.431961550015018</v>
      </c>
      <c r="AV188" s="54">
        <f>(Sheet4!AV188/Sheet4!$AR188)*1000</f>
        <v>106.12796635626314</v>
      </c>
      <c r="AW188" s="12"/>
      <c r="AX188" s="54">
        <f>(Sheet4!AX188/Sheet4!$AW188)*1000</f>
        <v>23.856563966561655</v>
      </c>
      <c r="AY188" s="54">
        <f>(Sheet4!AY188/Sheet4!$AW188)*1000</f>
        <v>8.3061898913669019</v>
      </c>
      <c r="AZ188" s="54">
        <f>(Sheet4!AZ188/Sheet4!$AW188)*1000</f>
        <v>95.903861785000217</v>
      </c>
      <c r="BA188" s="54">
        <f>(Sheet4!BA188/Sheet4!$AW188)*1000</f>
        <v>102.24326456994702</v>
      </c>
      <c r="BC188" s="54" t="e">
        <f>(Sheet4!#REF!/Sheet4!#REF!)*1000</f>
        <v>#REF!</v>
      </c>
      <c r="BD188" s="54" t="e">
        <f>(Sheet4!#REF!/Sheet4!#REF!)*1000</f>
        <v>#REF!</v>
      </c>
      <c r="BE188" s="54" t="e">
        <f>(Sheet4!#REF!/Sheet4!#REF!)*1000</f>
        <v>#REF!</v>
      </c>
      <c r="BF188" s="54" t="e">
        <f>(Sheet4!#REF!/Sheet4!#REF!)*1000</f>
        <v>#REF!</v>
      </c>
      <c r="BH188" s="54" t="e">
        <f>(Sheet4!BH185/Sheet4!$BG185)*1000</f>
        <v>#REF!</v>
      </c>
      <c r="BI188" s="54" t="e">
        <f>(Sheet4!BI185/Sheet4!$BG185)*1000</f>
        <v>#REF!</v>
      </c>
      <c r="BJ188" s="54" t="e">
        <f>(Sheet4!BJ185/Sheet4!$BG185)*1000</f>
        <v>#REF!</v>
      </c>
      <c r="BK188" s="54" t="e">
        <f>(Sheet4!BK185/Sheet4!$BG185)*1000</f>
        <v>#REF!</v>
      </c>
      <c r="BM188" s="54" t="e">
        <f>(Sheet4!BM185/Sheet4!$BL185)*1000</f>
        <v>#REF!</v>
      </c>
      <c r="BN188" s="54" t="e">
        <f>(Sheet4!BN185/Sheet4!$BL185)*1000</f>
        <v>#REF!</v>
      </c>
      <c r="BO188" s="54" t="e">
        <f>(Sheet4!BO185/Sheet4!$BL185)*1000</f>
        <v>#REF!</v>
      </c>
      <c r="BP188" s="54" t="e">
        <f>(Sheet4!BP185/Sheet4!$BL185)*1000</f>
        <v>#REF!</v>
      </c>
      <c r="BR188" s="54" t="e">
        <f>(Sheet4!BR185/Sheet4!$BQ185)*1000</f>
        <v>#REF!</v>
      </c>
      <c r="BS188" s="54" t="e">
        <f>(Sheet4!BS185/Sheet4!$BQ185)*1000</f>
        <v>#REF!</v>
      </c>
      <c r="BT188" s="54" t="e">
        <f>(Sheet4!BT185/Sheet4!$BQ185)*1000</f>
        <v>#REF!</v>
      </c>
      <c r="BU188" s="54" t="e">
        <f>(Sheet4!BU185/Sheet4!$BQ185)*1000</f>
        <v>#REF!</v>
      </c>
    </row>
    <row r="189" spans="1:73" x14ac:dyDescent="0.3">
      <c r="A189" t="s">
        <v>529</v>
      </c>
      <c r="B189" t="str">
        <f>VLOOKUP(A189,classifications!A$3:C$336,3,FALSE)</f>
        <v>Predominantly Urban</v>
      </c>
      <c r="D189" s="12"/>
      <c r="E189" s="54">
        <f>(Sheet4!E189/Sheet4!$D189)*1000</f>
        <v>3.022111650678978</v>
      </c>
      <c r="F189" s="54">
        <f>(Sheet4!F189/Sheet4!$D189)*1000</f>
        <v>3.1736159286813548</v>
      </c>
      <c r="G189" s="54">
        <f>(Sheet4!G189/Sheet4!$D189)*1000</f>
        <v>34.78219266559816</v>
      </c>
      <c r="H189" s="54">
        <f>(Sheet4!H189/Sheet4!$D189)*1000</f>
        <v>34.415392834645047</v>
      </c>
      <c r="I189" s="12"/>
      <c r="J189" s="54">
        <f>(Sheet4!J189/Sheet4!$I189)*1000</f>
        <v>2.0418378129295207</v>
      </c>
      <c r="K189" s="54">
        <f>(Sheet4!K189/Sheet4!$I189)*1000</f>
        <v>2.2086805914179251</v>
      </c>
      <c r="L189" s="54">
        <f>(Sheet4!L189/Sheet4!$I189)*1000</f>
        <v>37.928924976363938</v>
      </c>
      <c r="M189" s="54">
        <f>(Sheet4!M189/Sheet4!$I189)*1000</f>
        <v>38.024263706928743</v>
      </c>
      <c r="N189" s="12"/>
      <c r="O189" s="54">
        <f>(Sheet4!O189/Sheet4!$N189)*1000</f>
        <v>2.1329231354762999</v>
      </c>
      <c r="P189" s="54">
        <f>(Sheet4!P189/Sheet4!$N189)*1000</f>
        <v>2.3628665218287637</v>
      </c>
      <c r="Q189" s="54">
        <f>(Sheet4!Q189/Sheet4!$N189)*1000</f>
        <v>34.943465643286444</v>
      </c>
      <c r="R189" s="54">
        <f>(Sheet4!R189/Sheet4!$N189)*1000</f>
        <v>36.315196879113216</v>
      </c>
      <c r="S189" s="12"/>
      <c r="T189" s="54">
        <f>(Sheet4!T189/Sheet4!$S189)*1000</f>
        <v>2.3672105709015194</v>
      </c>
      <c r="U189" s="54">
        <f>(Sheet4!U189/Sheet4!$S189)*1000</f>
        <v>2.1613661734318219</v>
      </c>
      <c r="V189" s="54">
        <f>(Sheet4!V189/Sheet4!$S189)*1000</f>
        <v>35.389402180367192</v>
      </c>
      <c r="W189" s="54">
        <f>(Sheet4!W189/Sheet4!$S189)*1000</f>
        <v>37.788281120110206</v>
      </c>
      <c r="X189" s="12"/>
      <c r="Y189" s="54">
        <f>(Sheet4!Y189/Sheet4!$X189)*1000</f>
        <v>3.3174569323001823</v>
      </c>
      <c r="Z189" s="54">
        <f>(Sheet4!Z189/Sheet4!$X189)*1000</f>
        <v>2.259030196756791</v>
      </c>
      <c r="AA189" s="54">
        <f>(Sheet4!AA189/Sheet4!$X189)*1000</f>
        <v>36.665797808898681</v>
      </c>
      <c r="AB189" s="54">
        <f>(Sheet4!AB189/Sheet4!$X189)*1000</f>
        <v>37.352985316303723</v>
      </c>
      <c r="AC189" s="12"/>
      <c r="AD189" s="54">
        <f>(Sheet4!AD189/Sheet4!$AC189)*1000</f>
        <v>3.9318890298729574</v>
      </c>
      <c r="AE189" s="54">
        <f>(Sheet4!AE189/Sheet4!$AC189)*1000</f>
        <v>1.887620032269687</v>
      </c>
      <c r="AF189" s="54">
        <f>(Sheet4!AF189/Sheet4!$AC189)*1000</f>
        <v>38.848943402728828</v>
      </c>
      <c r="AG189" s="54">
        <f>(Sheet4!AG189/Sheet4!$AC189)*1000</f>
        <v>35.841283268324013</v>
      </c>
      <c r="AH189" s="12"/>
      <c r="AI189" s="54">
        <f>(Sheet4!AI189/Sheet4!$AH189)*1000</f>
        <v>2.9768613155706167</v>
      </c>
      <c r="AJ189" s="54">
        <f>(Sheet4!AJ189/Sheet4!$AH189)*1000</f>
        <v>1.9897558662821877</v>
      </c>
      <c r="AK189" s="54">
        <f>(Sheet4!AK189/Sheet4!$AH189)*1000</f>
        <v>47.435468952813252</v>
      </c>
      <c r="AL189" s="54">
        <f>(Sheet4!AL189/Sheet4!$AH189)*1000</f>
        <v>43.339369962458903</v>
      </c>
      <c r="AM189" s="12"/>
      <c r="AN189" s="54">
        <f>(Sheet4!AN189/Sheet4!$AM189)*1000</f>
        <v>3.3436253898310344</v>
      </c>
      <c r="AO189" s="54">
        <f>(Sheet4!AO189/Sheet4!$AM189)*1000</f>
        <v>2.8471241718514841</v>
      </c>
      <c r="AP189" s="54">
        <f>(Sheet4!AP189/Sheet4!$AM189)*1000</f>
        <v>44.45237467223162</v>
      </c>
      <c r="AQ189" s="54">
        <f>(Sheet4!AQ189/Sheet4!$AM189)*1000</f>
        <v>44.910086732556515</v>
      </c>
      <c r="AR189" s="12"/>
      <c r="AS189" s="54">
        <f>(Sheet4!AS189/Sheet4!$AR189)*1000</f>
        <v>3.1104917502675486</v>
      </c>
      <c r="AT189" s="54">
        <f>(Sheet4!AT189/Sheet4!$AR189)*1000</f>
        <v>3.0334993802114214</v>
      </c>
      <c r="AU189" s="54">
        <f>(Sheet4!AU189/Sheet4!$AR189)*1000</f>
        <v>49.329011494960852</v>
      </c>
      <c r="AV189" s="54">
        <f>(Sheet4!AV189/Sheet4!$AR189)*1000</f>
        <v>43.531486029734452</v>
      </c>
      <c r="AW189" s="12"/>
      <c r="AX189" s="54">
        <f>(Sheet4!AX189/Sheet4!$AW189)*1000</f>
        <v>2.6079019428869477</v>
      </c>
      <c r="AY189" s="54">
        <f>(Sheet4!AY189/Sheet4!$AW189)*1000</f>
        <v>2.2320572511179462</v>
      </c>
      <c r="AZ189" s="54">
        <f>(Sheet4!AZ189/Sheet4!$AW189)*1000</f>
        <v>41.250872496605886</v>
      </c>
      <c r="BA189" s="54">
        <f>(Sheet4!BA189/Sheet4!$AW189)*1000</f>
        <v>38.067698066317412</v>
      </c>
      <c r="BC189" s="54" t="e">
        <f>(Sheet4!BC186/Sheet4!$BB186)*1000</f>
        <v>#DIV/0!</v>
      </c>
      <c r="BD189" s="54" t="e">
        <f>(Sheet4!BD186/Sheet4!$BB186)*1000</f>
        <v>#REF!</v>
      </c>
      <c r="BE189" s="54" t="e">
        <f>(Sheet4!BE186/Sheet4!$BB186)*1000</f>
        <v>#REF!</v>
      </c>
      <c r="BF189" s="54" t="e">
        <f>(Sheet4!BF186/Sheet4!$BB186)*1000</f>
        <v>#REF!</v>
      </c>
      <c r="BH189" s="54" t="e">
        <f>(Sheet4!#REF!/Sheet4!#REF!)*1000</f>
        <v>#REF!</v>
      </c>
      <c r="BI189" s="54" t="e">
        <f>(Sheet4!#REF!/Sheet4!#REF!)*1000</f>
        <v>#REF!</v>
      </c>
      <c r="BJ189" s="54" t="e">
        <f>(Sheet4!#REF!/Sheet4!#REF!)*1000</f>
        <v>#REF!</v>
      </c>
      <c r="BK189" s="54" t="e">
        <f>(Sheet4!#REF!/Sheet4!#REF!)*1000</f>
        <v>#REF!</v>
      </c>
      <c r="BM189" s="54" t="e">
        <f>(Sheet4!#REF!/Sheet4!#REF!)*1000</f>
        <v>#REF!</v>
      </c>
      <c r="BN189" s="54" t="e">
        <f>(Sheet4!#REF!/Sheet4!#REF!)*1000</f>
        <v>#REF!</v>
      </c>
      <c r="BO189" s="54" t="e">
        <f>(Sheet4!#REF!/Sheet4!#REF!)*1000</f>
        <v>#REF!</v>
      </c>
      <c r="BP189" s="54" t="e">
        <f>(Sheet4!#REF!/Sheet4!#REF!)*1000</f>
        <v>#REF!</v>
      </c>
      <c r="BR189" s="54" t="e">
        <f>(Sheet4!#REF!/Sheet4!#REF!)*1000</f>
        <v>#REF!</v>
      </c>
      <c r="BS189" s="54" t="e">
        <f>(Sheet4!#REF!/Sheet4!#REF!)*1000</f>
        <v>#REF!</v>
      </c>
      <c r="BT189" s="54" t="e">
        <f>(Sheet4!#REF!/Sheet4!#REF!)*1000</f>
        <v>#REF!</v>
      </c>
      <c r="BU189" s="54" t="e">
        <f>(Sheet4!#REF!/Sheet4!#REF!)*1000</f>
        <v>#REF!</v>
      </c>
    </row>
    <row r="190" spans="1:73" x14ac:dyDescent="0.3">
      <c r="A190" t="s">
        <v>531</v>
      </c>
      <c r="B190" t="str">
        <f>VLOOKUP(A190,classifications!A$3:C$336,3,FALSE)</f>
        <v>Predominantly Urban</v>
      </c>
      <c r="D190" s="12"/>
      <c r="E190" s="54">
        <f>(Sheet4!E190/Sheet4!$D190)*1000</f>
        <v>6.5203022562032187</v>
      </c>
      <c r="F190" s="54">
        <f>(Sheet4!F190/Sheet4!$D190)*1000</f>
        <v>2.5009378516943856</v>
      </c>
      <c r="G190" s="54">
        <f>(Sheet4!G190/Sheet4!$D190)*1000</f>
        <v>81.36979938905661</v>
      </c>
      <c r="H190" s="54">
        <f>(Sheet4!H190/Sheet4!$D190)*1000</f>
        <v>73.920577359366902</v>
      </c>
      <c r="I190" s="12"/>
      <c r="J190" s="54">
        <f>(Sheet4!J190/Sheet4!$I190)*1000</f>
        <v>4.437711637854215</v>
      </c>
      <c r="K190" s="54">
        <f>(Sheet4!K190/Sheet4!$I190)*1000</f>
        <v>3.9208697201924791</v>
      </c>
      <c r="L190" s="54">
        <f>(Sheet4!L190/Sheet4!$I190)*1000</f>
        <v>84.76207449652469</v>
      </c>
      <c r="M190" s="54">
        <f>(Sheet4!M190/Sheet4!$I190)*1000</f>
        <v>84.530386740331494</v>
      </c>
      <c r="N190" s="12"/>
      <c r="O190" s="54">
        <f>(Sheet4!O190/Sheet4!$N190)*1000</f>
        <v>3.8733520486123449</v>
      </c>
      <c r="P190" s="54">
        <f>(Sheet4!P190/Sheet4!$N190)*1000</f>
        <v>2.380867773000249</v>
      </c>
      <c r="Q190" s="54">
        <f>(Sheet4!Q190/Sheet4!$N190)*1000</f>
        <v>81.002807291851752</v>
      </c>
      <c r="R190" s="54">
        <f>(Sheet4!R190/Sheet4!$N190)*1000</f>
        <v>80.309868163888993</v>
      </c>
      <c r="S190" s="12"/>
      <c r="T190" s="54">
        <f>(Sheet4!T190/Sheet4!$S190)*1000</f>
        <v>4.2454513021762397</v>
      </c>
      <c r="U190" s="54">
        <f>(Sheet4!U190/Sheet4!$S190)*1000</f>
        <v>2.265429896539422</v>
      </c>
      <c r="V190" s="54">
        <f>(Sheet4!V190/Sheet4!$S190)*1000</f>
        <v>78.308954691402079</v>
      </c>
      <c r="W190" s="54">
        <f>(Sheet4!W190/Sheet4!$S190)*1000</f>
        <v>83.927934356047089</v>
      </c>
      <c r="X190" s="12"/>
      <c r="Y190" s="54">
        <f>(Sheet4!Y190/Sheet4!$X190)*1000</f>
        <v>4.9121177479279794</v>
      </c>
      <c r="Z190" s="54">
        <f>(Sheet4!Z190/Sheet4!$X190)*1000</f>
        <v>2.2506430408688196</v>
      </c>
      <c r="AA190" s="54">
        <f>(Sheet4!AA190/Sheet4!$X190)*1000</f>
        <v>82.005573020863096</v>
      </c>
      <c r="AB190" s="54">
        <f>(Sheet4!AB190/Sheet4!$X190)*1000</f>
        <v>85.274364104029715</v>
      </c>
      <c r="AC190" s="12"/>
      <c r="AD190" s="54">
        <f>(Sheet4!AD190/Sheet4!$AC190)*1000</f>
        <v>5.9831044274972767</v>
      </c>
      <c r="AE190" s="54">
        <f>(Sheet4!AE190/Sheet4!$AC190)*1000</f>
        <v>2.1074815595363541</v>
      </c>
      <c r="AF190" s="54">
        <f>(Sheet4!AF190/Sheet4!$AC190)*1000</f>
        <v>79.244878641210207</v>
      </c>
      <c r="AG190" s="54">
        <f>(Sheet4!AG190/Sheet4!$AC190)*1000</f>
        <v>83.013341429872654</v>
      </c>
      <c r="AH190" s="12"/>
      <c r="AI190" s="54">
        <f>(Sheet4!AI190/Sheet4!$AH190)*1000</f>
        <v>4.9969317085999823</v>
      </c>
      <c r="AJ190" s="54">
        <f>(Sheet4!AJ190/Sheet4!$AH190)*1000</f>
        <v>1.8760410274392916</v>
      </c>
      <c r="AK190" s="54">
        <f>(Sheet4!AK190/Sheet4!$AH190)*1000</f>
        <v>94.135180152537913</v>
      </c>
      <c r="AL190" s="54">
        <f>(Sheet4!AL190/Sheet4!$AH190)*1000</f>
        <v>78.933987902165342</v>
      </c>
      <c r="AM190" s="12"/>
      <c r="AN190" s="54">
        <f>(Sheet4!AN190/Sheet4!$AM190)*1000</f>
        <v>5.2404655075715088</v>
      </c>
      <c r="AO190" s="54">
        <f>(Sheet4!AO190/Sheet4!$AM190)*1000</f>
        <v>2.7692091979809312</v>
      </c>
      <c r="AP190" s="54">
        <f>(Sheet4!AP190/Sheet4!$AM190)*1000</f>
        <v>91.997335950644981</v>
      </c>
      <c r="AQ190" s="54">
        <f>(Sheet4!AQ190/Sheet4!$AM190)*1000</f>
        <v>94.065479528883898</v>
      </c>
      <c r="AR190" s="12"/>
      <c r="AS190" s="54">
        <f>(Sheet4!AS190/Sheet4!$AR190)*1000</f>
        <v>5.7002543190388488</v>
      </c>
      <c r="AT190" s="54">
        <f>(Sheet4!AT190/Sheet4!$AR190)*1000</f>
        <v>2.1222485310883101</v>
      </c>
      <c r="AU190" s="54">
        <f>(Sheet4!AU190/Sheet4!$AR190)*1000</f>
        <v>94.326054547049026</v>
      </c>
      <c r="AV190" s="54">
        <f>(Sheet4!AV190/Sheet4!$AR190)*1000</f>
        <v>97.307726037007811</v>
      </c>
      <c r="AW190" s="12"/>
      <c r="AX190" s="54">
        <f>(Sheet4!AX190/Sheet4!$AW190)*1000</f>
        <v>6.0021286619091656</v>
      </c>
      <c r="AY190" s="54">
        <f>(Sheet4!AY190/Sheet4!$AW190)*1000</f>
        <v>1.3609477779910317</v>
      </c>
      <c r="AZ190" s="54">
        <f>(Sheet4!AZ190/Sheet4!$AW190)*1000</f>
        <v>83.244639087118102</v>
      </c>
      <c r="BA190" s="54">
        <f>(Sheet4!BA190/Sheet4!$AW190)*1000</f>
        <v>79.99930207806257</v>
      </c>
      <c r="BC190" s="54" t="e">
        <f>(Sheet4!BC187/Sheet4!$BB187)*1000</f>
        <v>#DIV/0!</v>
      </c>
      <c r="BD190" s="54" t="e">
        <f>(Sheet4!BD187/Sheet4!$BB187)*1000</f>
        <v>#REF!</v>
      </c>
      <c r="BE190" s="54" t="e">
        <f>(Sheet4!BE187/Sheet4!$BB187)*1000</f>
        <v>#REF!</v>
      </c>
      <c r="BF190" s="54" t="e">
        <f>(Sheet4!BF187/Sheet4!$BB187)*1000</f>
        <v>#REF!</v>
      </c>
      <c r="BH190" s="54" t="e">
        <f>(Sheet4!BH186/Sheet4!$BG186)*1000</f>
        <v>#REF!</v>
      </c>
      <c r="BI190" s="54" t="e">
        <f>(Sheet4!BI186/Sheet4!$BG186)*1000</f>
        <v>#REF!</v>
      </c>
      <c r="BJ190" s="54" t="e">
        <f>(Sheet4!BJ186/Sheet4!$BG186)*1000</f>
        <v>#REF!</v>
      </c>
      <c r="BK190" s="54" t="e">
        <f>(Sheet4!BK186/Sheet4!$BG186)*1000</f>
        <v>#REF!</v>
      </c>
      <c r="BM190" s="54" t="e">
        <f>(Sheet4!BM186/Sheet4!$BL186)*1000</f>
        <v>#REF!</v>
      </c>
      <c r="BN190" s="54" t="e">
        <f>(Sheet4!BN186/Sheet4!$BL186)*1000</f>
        <v>#REF!</v>
      </c>
      <c r="BO190" s="54" t="e">
        <f>(Sheet4!BO186/Sheet4!$BL186)*1000</f>
        <v>#REF!</v>
      </c>
      <c r="BP190" s="54" t="e">
        <f>(Sheet4!BP186/Sheet4!$BL186)*1000</f>
        <v>#REF!</v>
      </c>
      <c r="BR190" s="54" t="e">
        <f>(Sheet4!BR186/Sheet4!$BQ186)*1000</f>
        <v>#REF!</v>
      </c>
      <c r="BS190" s="54" t="e">
        <f>(Sheet4!BS186/Sheet4!$BQ186)*1000</f>
        <v>#REF!</v>
      </c>
      <c r="BT190" s="54" t="e">
        <f>(Sheet4!BT186/Sheet4!$BQ186)*1000</f>
        <v>#REF!</v>
      </c>
      <c r="BU190" s="54" t="e">
        <f>(Sheet4!BU186/Sheet4!$BQ186)*1000</f>
        <v>#REF!</v>
      </c>
    </row>
    <row r="191" spans="1:73" x14ac:dyDescent="0.3">
      <c r="A191" t="s">
        <v>533</v>
      </c>
      <c r="B191" t="str">
        <f>VLOOKUP(A191,classifications!A$3:C$336,3,FALSE)</f>
        <v>Predominantly Urban</v>
      </c>
      <c r="D191" s="12"/>
      <c r="E191" s="54">
        <f>(Sheet4!E191/Sheet4!$D191)*1000</f>
        <v>5.7293355303188438</v>
      </c>
      <c r="F191" s="54">
        <f>(Sheet4!F191/Sheet4!$D191)*1000</f>
        <v>2.8158129660636799</v>
      </c>
      <c r="G191" s="54">
        <f>(Sheet4!G191/Sheet4!$D191)*1000</f>
        <v>25.924132938349686</v>
      </c>
      <c r="H191" s="54">
        <f>(Sheet4!H191/Sheet4!$D191)*1000</f>
        <v>29.401706364892053</v>
      </c>
      <c r="I191" s="12"/>
      <c r="J191" s="54">
        <f>(Sheet4!J191/Sheet4!$I191)*1000</f>
        <v>4.8242621846952609</v>
      </c>
      <c r="K191" s="54">
        <f>(Sheet4!K191/Sheet4!$I191)*1000</f>
        <v>2.401056110289101</v>
      </c>
      <c r="L191" s="54">
        <f>(Sheet4!L191/Sheet4!$I191)*1000</f>
        <v>27.364065670213613</v>
      </c>
      <c r="M191" s="54">
        <f>(Sheet4!M191/Sheet4!$I191)*1000</f>
        <v>32.950286620535671</v>
      </c>
      <c r="N191" s="12"/>
      <c r="O191" s="54">
        <f>(Sheet4!O191/Sheet4!$N191)*1000</f>
        <v>4.8950063005031588</v>
      </c>
      <c r="P191" s="54">
        <f>(Sheet4!P191/Sheet4!$N191)*1000</f>
        <v>2.7669342544698323</v>
      </c>
      <c r="Q191" s="54">
        <f>(Sheet4!Q191/Sheet4!$N191)*1000</f>
        <v>27.792709040120549</v>
      </c>
      <c r="R191" s="54">
        <f>(Sheet4!R191/Sheet4!$N191)*1000</f>
        <v>30.542019509530061</v>
      </c>
      <c r="S191" s="12"/>
      <c r="T191" s="54">
        <f>(Sheet4!T191/Sheet4!$S191)*1000</f>
        <v>5.1450158207045256</v>
      </c>
      <c r="U191" s="54">
        <f>(Sheet4!U191/Sheet4!$S191)*1000</f>
        <v>2.638244909765012</v>
      </c>
      <c r="V191" s="54">
        <f>(Sheet4!V191/Sheet4!$S191)*1000</f>
        <v>30.221489863354691</v>
      </c>
      <c r="W191" s="54">
        <f>(Sheet4!W191/Sheet4!$S191)*1000</f>
        <v>32.995591238572715</v>
      </c>
      <c r="X191" s="12"/>
      <c r="Y191" s="54">
        <f>(Sheet4!Y191/Sheet4!$X191)*1000</f>
        <v>6.598695899599039</v>
      </c>
      <c r="Z191" s="54">
        <f>(Sheet4!Z191/Sheet4!$X191)*1000</f>
        <v>2.3805696859646304</v>
      </c>
      <c r="AA191" s="54">
        <f>(Sheet4!AA191/Sheet4!$X191)*1000</f>
        <v>30.491274864572521</v>
      </c>
      <c r="AB191" s="54">
        <f>(Sheet4!AB191/Sheet4!$X191)*1000</f>
        <v>30.999535180736501</v>
      </c>
      <c r="AC191" s="12"/>
      <c r="AD191" s="54">
        <f>(Sheet4!AD191/Sheet4!$AC191)*1000</f>
        <v>9.5502885745150614</v>
      </c>
      <c r="AE191" s="54">
        <f>(Sheet4!AE191/Sheet4!$AC191)*1000</f>
        <v>2.2423165152421576</v>
      </c>
      <c r="AF191" s="54">
        <f>(Sheet4!AF191/Sheet4!$AC191)*1000</f>
        <v>28.487318645658043</v>
      </c>
      <c r="AG191" s="54">
        <f>(Sheet4!AG191/Sheet4!$AC191)*1000</f>
        <v>31.741044721518065</v>
      </c>
      <c r="AH191" s="12"/>
      <c r="AI191" s="54">
        <f>(Sheet4!AI191/Sheet4!$AH191)*1000</f>
        <v>6.0874661510358958</v>
      </c>
      <c r="AJ191" s="54">
        <f>(Sheet4!AJ191/Sheet4!$AH191)*1000</f>
        <v>2.1902899995294298</v>
      </c>
      <c r="AK191" s="54">
        <f>(Sheet4!AK191/Sheet4!$AH191)*1000</f>
        <v>33.555927258415721</v>
      </c>
      <c r="AL191" s="54">
        <f>(Sheet4!AL191/Sheet4!$AH191)*1000</f>
        <v>36.559020187458025</v>
      </c>
      <c r="AM191" s="12"/>
      <c r="AN191" s="54">
        <f>(Sheet4!AN191/Sheet4!$AM191)*1000</f>
        <v>6.7820204309426506</v>
      </c>
      <c r="AO191" s="54">
        <f>(Sheet4!AO191/Sheet4!$AM191)*1000</f>
        <v>2.1517424020575238</v>
      </c>
      <c r="AP191" s="54">
        <f>(Sheet4!AP191/Sheet4!$AM191)*1000</f>
        <v>33.922834358275722</v>
      </c>
      <c r="AQ191" s="54">
        <f>(Sheet4!AQ191/Sheet4!$AM191)*1000</f>
        <v>35.556800482126107</v>
      </c>
      <c r="AR191" s="12"/>
      <c r="AS191" s="54">
        <f>(Sheet4!AS191/Sheet4!$AR191)*1000</f>
        <v>6.731053097718358</v>
      </c>
      <c r="AT191" s="54">
        <f>(Sheet4!AT191/Sheet4!$AR191)*1000</f>
        <v>1.5351524608831344</v>
      </c>
      <c r="AU191" s="54">
        <f>(Sheet4!AU191/Sheet4!$AR191)*1000</f>
        <v>35.877862595419849</v>
      </c>
      <c r="AV191" s="54">
        <f>(Sheet4!AV191/Sheet4!$AR191)*1000</f>
        <v>39.428957024165996</v>
      </c>
      <c r="AW191" s="12"/>
      <c r="AX191" s="54">
        <f>(Sheet4!AX191/Sheet4!$AW191)*1000</f>
        <v>5.9967680576363058</v>
      </c>
      <c r="AY191" s="54">
        <f>(Sheet4!AY191/Sheet4!$AW191)*1000</f>
        <v>2.1882943087514941</v>
      </c>
      <c r="AZ191" s="54">
        <f>(Sheet4!AZ191/Sheet4!$AW191)*1000</f>
        <v>28.624572861783964</v>
      </c>
      <c r="BA191" s="54">
        <f>(Sheet4!BA191/Sheet4!$AW191)*1000</f>
        <v>33.392529499890585</v>
      </c>
      <c r="BC191" s="54" t="e">
        <f>(Sheet4!BC188/Sheet4!$BB188)*1000</f>
        <v>#DIV/0!</v>
      </c>
      <c r="BD191" s="54" t="e">
        <f>(Sheet4!BD188/Sheet4!$BB188)*1000</f>
        <v>#REF!</v>
      </c>
      <c r="BE191" s="54" t="e">
        <f>(Sheet4!BE188/Sheet4!$BB188)*1000</f>
        <v>#REF!</v>
      </c>
      <c r="BF191" s="54" t="e">
        <f>(Sheet4!BF188/Sheet4!$BB188)*1000</f>
        <v>#REF!</v>
      </c>
      <c r="BH191" s="54" t="e">
        <f>(Sheet4!BH187/Sheet4!$BG187)*1000</f>
        <v>#REF!</v>
      </c>
      <c r="BI191" s="54" t="e">
        <f>(Sheet4!BI187/Sheet4!$BG187)*1000</f>
        <v>#REF!</v>
      </c>
      <c r="BJ191" s="54" t="e">
        <f>(Sheet4!BJ187/Sheet4!$BG187)*1000</f>
        <v>#REF!</v>
      </c>
      <c r="BK191" s="54" t="e">
        <f>(Sheet4!BK187/Sheet4!$BG187)*1000</f>
        <v>#REF!</v>
      </c>
      <c r="BM191" s="54" t="e">
        <f>(Sheet4!BM187/Sheet4!$BL187)*1000</f>
        <v>#REF!</v>
      </c>
      <c r="BN191" s="54" t="e">
        <f>(Sheet4!BN187/Sheet4!$BL187)*1000</f>
        <v>#REF!</v>
      </c>
      <c r="BO191" s="54" t="e">
        <f>(Sheet4!BO187/Sheet4!$BL187)*1000</f>
        <v>#REF!</v>
      </c>
      <c r="BP191" s="54" t="e">
        <f>(Sheet4!BP187/Sheet4!$BL187)*1000</f>
        <v>#REF!</v>
      </c>
      <c r="BR191" s="54" t="e">
        <f>(Sheet4!BR187/Sheet4!$BQ187)*1000</f>
        <v>#REF!</v>
      </c>
      <c r="BS191" s="54" t="e">
        <f>(Sheet4!BS187/Sheet4!$BQ187)*1000</f>
        <v>#REF!</v>
      </c>
      <c r="BT191" s="54" t="e">
        <f>(Sheet4!BT187/Sheet4!$BQ187)*1000</f>
        <v>#REF!</v>
      </c>
      <c r="BU191" s="54" t="e">
        <f>(Sheet4!BU187/Sheet4!$BQ187)*1000</f>
        <v>#REF!</v>
      </c>
    </row>
    <row r="192" spans="1:73" x14ac:dyDescent="0.3">
      <c r="A192" t="s">
        <v>537</v>
      </c>
      <c r="B192" t="str">
        <f>VLOOKUP(A192,classifications!A$3:C$336,3,FALSE)</f>
        <v>Predominantly Urban</v>
      </c>
      <c r="D192" s="12"/>
      <c r="E192" s="54">
        <f>(Sheet4!E192/Sheet4!$D192)*1000</f>
        <v>38.956371260274885</v>
      </c>
      <c r="F192" s="54">
        <f>(Sheet4!F192/Sheet4!$D192)*1000</f>
        <v>24.965889047888449</v>
      </c>
      <c r="G192" s="54">
        <f>(Sheet4!G192/Sheet4!$D192)*1000</f>
        <v>102.35282372125529</v>
      </c>
      <c r="H192" s="54">
        <f>(Sheet4!H192/Sheet4!$D192)*1000</f>
        <v>111.11185064394822</v>
      </c>
      <c r="I192" s="12"/>
      <c r="J192" s="54">
        <f>(Sheet4!J192/Sheet4!$I192)*1000</f>
        <v>35.087835116882431</v>
      </c>
      <c r="K192" s="54">
        <f>(Sheet4!K192/Sheet4!$I192)*1000</f>
        <v>27.040408774929528</v>
      </c>
      <c r="L192" s="54">
        <f>(Sheet4!L192/Sheet4!$I192)*1000</f>
        <v>100.11420875776521</v>
      </c>
      <c r="M192" s="54">
        <f>(Sheet4!M192/Sheet4!$I192)*1000</f>
        <v>107.5278755190557</v>
      </c>
      <c r="N192" s="12"/>
      <c r="O192" s="54">
        <f>(Sheet4!O192/Sheet4!$N192)*1000</f>
        <v>31.973806805506342</v>
      </c>
      <c r="P192" s="54">
        <f>(Sheet4!P192/Sheet4!$N192)*1000</f>
        <v>22.138236027452987</v>
      </c>
      <c r="Q192" s="54">
        <f>(Sheet4!Q192/Sheet4!$N192)*1000</f>
        <v>93.093447764523702</v>
      </c>
      <c r="R192" s="54">
        <f>(Sheet4!R192/Sheet4!$N192)*1000</f>
        <v>103.22428250856265</v>
      </c>
      <c r="S192" s="12"/>
      <c r="T192" s="54">
        <f>(Sheet4!T192/Sheet4!$S192)*1000</f>
        <v>37.261418300315519</v>
      </c>
      <c r="U192" s="54">
        <f>(Sheet4!U192/Sheet4!$S192)*1000</f>
        <v>19.480939326540113</v>
      </c>
      <c r="V192" s="54">
        <f>(Sheet4!V192/Sheet4!$S192)*1000</f>
        <v>94.747323229710858</v>
      </c>
      <c r="W192" s="54">
        <f>(Sheet4!W192/Sheet4!$S192)*1000</f>
        <v>104.89836031655717</v>
      </c>
      <c r="X192" s="12"/>
      <c r="Y192" s="54">
        <f>(Sheet4!Y192/Sheet4!$X192)*1000</f>
        <v>38.703172264019237</v>
      </c>
      <c r="Z192" s="54">
        <f>(Sheet4!Z192/Sheet4!$X192)*1000</f>
        <v>24.341373872126994</v>
      </c>
      <c r="AA192" s="54">
        <f>(Sheet4!AA192/Sheet4!$X192)*1000</f>
        <v>91.08948007962978</v>
      </c>
      <c r="AB192" s="54">
        <f>(Sheet4!AB192/Sheet4!$X192)*1000</f>
        <v>110.96460611701441</v>
      </c>
      <c r="AC192" s="12"/>
      <c r="AD192" s="54">
        <f>(Sheet4!AD192/Sheet4!$AC192)*1000</f>
        <v>37.490662751461763</v>
      </c>
      <c r="AE192" s="54">
        <f>(Sheet4!AE192/Sheet4!$AC192)*1000</f>
        <v>22.267727893259153</v>
      </c>
      <c r="AF192" s="54">
        <f>(Sheet4!AF192/Sheet4!$AC192)*1000</f>
        <v>91.672462200242123</v>
      </c>
      <c r="AG192" s="54">
        <f>(Sheet4!AG192/Sheet4!$AC192)*1000</f>
        <v>109.47762924039874</v>
      </c>
      <c r="AH192" s="12"/>
      <c r="AI192" s="54">
        <f>(Sheet4!AI192/Sheet4!$AH192)*1000</f>
        <v>34.066062025332833</v>
      </c>
      <c r="AJ192" s="54">
        <f>(Sheet4!AJ192/Sheet4!$AH192)*1000</f>
        <v>25.429868936874925</v>
      </c>
      <c r="AK192" s="54">
        <f>(Sheet4!AK192/Sheet4!$AH192)*1000</f>
        <v>108.13678177278078</v>
      </c>
      <c r="AL192" s="54">
        <f>(Sheet4!AL192/Sheet4!$AH192)*1000</f>
        <v>126.42481013313322</v>
      </c>
      <c r="AM192" s="12"/>
      <c r="AN192" s="54">
        <f>(Sheet4!AN192/Sheet4!$AM192)*1000</f>
        <v>43.75125545108763</v>
      </c>
      <c r="AO192" s="54">
        <f>(Sheet4!AO192/Sheet4!$AM192)*1000</f>
        <v>29.845717210857465</v>
      </c>
      <c r="AP192" s="54">
        <f>(Sheet4!AP192/Sheet4!$AM192)*1000</f>
        <v>109.98723489732839</v>
      </c>
      <c r="AQ192" s="54">
        <f>(Sheet4!AQ192/Sheet4!$AM192)*1000</f>
        <v>129.95781684345579</v>
      </c>
      <c r="AR192" s="12"/>
      <c r="AS192" s="54">
        <f>(Sheet4!AS192/Sheet4!$AR192)*1000</f>
        <v>43.179388286533253</v>
      </c>
      <c r="AT192" s="54">
        <f>(Sheet4!AT192/Sheet4!$AR192)*1000</f>
        <v>33.432377654027043</v>
      </c>
      <c r="AU192" s="54">
        <f>(Sheet4!AU192/Sheet4!$AR192)*1000</f>
        <v>113.94688338351142</v>
      </c>
      <c r="AV192" s="54">
        <f>(Sheet4!AV192/Sheet4!$AR192)*1000</f>
        <v>140.68229074427543</v>
      </c>
      <c r="AW192" s="12"/>
      <c r="AX192" s="54">
        <f>(Sheet4!AX192/Sheet4!$AW192)*1000</f>
        <v>49.556681443951867</v>
      </c>
      <c r="AY192" s="54">
        <f>(Sheet4!AY192/Sheet4!$AW192)*1000</f>
        <v>39.120223770318766</v>
      </c>
      <c r="AZ192" s="54">
        <f>(Sheet4!AZ192/Sheet4!$AW192)*1000</f>
        <v>109.54982056153683</v>
      </c>
      <c r="BA192" s="54">
        <f>(Sheet4!BA192/Sheet4!$AW192)*1000</f>
        <v>128.74709731897826</v>
      </c>
      <c r="BC192" s="54" t="e">
        <f>(Sheet4!BC189/Sheet4!$BB189)*1000</f>
        <v>#DIV/0!</v>
      </c>
      <c r="BD192" s="54" t="e">
        <f>(Sheet4!BD189/Sheet4!$BB189)*1000</f>
        <v>#REF!</v>
      </c>
      <c r="BE192" s="54" t="e">
        <f>(Sheet4!BE189/Sheet4!$BB189)*1000</f>
        <v>#REF!</v>
      </c>
      <c r="BF192" s="54" t="e">
        <f>(Sheet4!BF189/Sheet4!$BB189)*1000</f>
        <v>#REF!</v>
      </c>
      <c r="BH192" s="54" t="e">
        <f>(Sheet4!BH188/Sheet4!$BG188)*1000</f>
        <v>#REF!</v>
      </c>
      <c r="BI192" s="54" t="e">
        <f>(Sheet4!BI188/Sheet4!$BG188)*1000</f>
        <v>#REF!</v>
      </c>
      <c r="BJ192" s="54" t="e">
        <f>(Sheet4!BJ188/Sheet4!$BG188)*1000</f>
        <v>#REF!</v>
      </c>
      <c r="BK192" s="54" t="e">
        <f>(Sheet4!BK188/Sheet4!$BG188)*1000</f>
        <v>#REF!</v>
      </c>
      <c r="BM192" s="54" t="e">
        <f>(Sheet4!BM188/Sheet4!$BL188)*1000</f>
        <v>#REF!</v>
      </c>
      <c r="BN192" s="54" t="e">
        <f>(Sheet4!BN188/Sheet4!$BL188)*1000</f>
        <v>#REF!</v>
      </c>
      <c r="BO192" s="54" t="e">
        <f>(Sheet4!BO188/Sheet4!$BL188)*1000</f>
        <v>#REF!</v>
      </c>
      <c r="BP192" s="54" t="e">
        <f>(Sheet4!BP188/Sheet4!$BL188)*1000</f>
        <v>#REF!</v>
      </c>
      <c r="BR192" s="54" t="e">
        <f>(Sheet4!BR188/Sheet4!$BQ188)*1000</f>
        <v>#REF!</v>
      </c>
      <c r="BS192" s="54" t="e">
        <f>(Sheet4!BS188/Sheet4!$BQ188)*1000</f>
        <v>#REF!</v>
      </c>
      <c r="BT192" s="54" t="e">
        <f>(Sheet4!BT188/Sheet4!$BQ188)*1000</f>
        <v>#REF!</v>
      </c>
      <c r="BU192" s="54" t="e">
        <f>(Sheet4!BU188/Sheet4!$BQ188)*1000</f>
        <v>#REF!</v>
      </c>
    </row>
    <row r="193" spans="1:73" x14ac:dyDescent="0.3">
      <c r="A193" t="s">
        <v>540</v>
      </c>
      <c r="B193" t="str">
        <f>VLOOKUP(A193,classifications!A$3:C$336,3,FALSE)</f>
        <v>Predominantly Urban</v>
      </c>
      <c r="D193" s="12"/>
      <c r="E193" s="54">
        <f>(Sheet4!E193/Sheet4!$D193)*1000</f>
        <v>5.3139233723318746</v>
      </c>
      <c r="F193" s="54">
        <f>(Sheet4!F193/Sheet4!$D193)*1000</f>
        <v>1.8866660712690899</v>
      </c>
      <c r="G193" s="54">
        <f>(Sheet4!G193/Sheet4!$D193)*1000</f>
        <v>32.028668393319634</v>
      </c>
      <c r="H193" s="54">
        <f>(Sheet4!H193/Sheet4!$D193)*1000</f>
        <v>36.304367241225329</v>
      </c>
      <c r="I193" s="12"/>
      <c r="J193" s="54">
        <f>(Sheet4!J193/Sheet4!$I193)*1000</f>
        <v>4.5900760545448458</v>
      </c>
      <c r="K193" s="54">
        <f>(Sheet4!K193/Sheet4!$I193)*1000</f>
        <v>2.6468321774382684</v>
      </c>
      <c r="L193" s="54">
        <f>(Sheet4!L193/Sheet4!$I193)*1000</f>
        <v>33.102154320367205</v>
      </c>
      <c r="M193" s="54">
        <f>(Sheet4!M193/Sheet4!$I193)*1000</f>
        <v>40.696440736645776</v>
      </c>
      <c r="N193" s="12"/>
      <c r="O193" s="54">
        <f>(Sheet4!O193/Sheet4!$N193)*1000</f>
        <v>4.556922632345259</v>
      </c>
      <c r="P193" s="54">
        <f>(Sheet4!P193/Sheet4!$N193)*1000</f>
        <v>2.2006601980594178</v>
      </c>
      <c r="Q193" s="54">
        <f>(Sheet4!Q193/Sheet4!$N193)*1000</f>
        <v>34.788214242050394</v>
      </c>
      <c r="R193" s="54">
        <f>(Sheet4!R193/Sheet4!$N193)*1000</f>
        <v>37.744656730352439</v>
      </c>
      <c r="S193" s="12"/>
      <c r="T193" s="54">
        <f>(Sheet4!T193/Sheet4!$S193)*1000</f>
        <v>6.3465506664435889</v>
      </c>
      <c r="U193" s="54">
        <f>(Sheet4!U193/Sheet4!$S193)*1000</f>
        <v>2.6546204896547878</v>
      </c>
      <c r="V193" s="54">
        <f>(Sheet4!V193/Sheet4!$S193)*1000</f>
        <v>32.223523506775969</v>
      </c>
      <c r="W193" s="54">
        <f>(Sheet4!W193/Sheet4!$S193)*1000</f>
        <v>44.202777313033295</v>
      </c>
      <c r="X193" s="12"/>
      <c r="Y193" s="54">
        <f>(Sheet4!Y193/Sheet4!$X193)*1000</f>
        <v>7.0836808451487352</v>
      </c>
      <c r="Z193" s="54">
        <f>(Sheet4!Z193/Sheet4!$X193)*1000</f>
        <v>2.1239922157353348</v>
      </c>
      <c r="AA193" s="54">
        <f>(Sheet4!AA193/Sheet4!$X193)*1000</f>
        <v>32.793994995829856</v>
      </c>
      <c r="AB193" s="54">
        <f>(Sheet4!AB193/Sheet4!$X193)*1000</f>
        <v>39.16597164303586</v>
      </c>
      <c r="AC193" s="12"/>
      <c r="AD193" s="54">
        <f>(Sheet4!AD193/Sheet4!$AC193)*1000</f>
        <v>8.7830746285146102</v>
      </c>
      <c r="AE193" s="54">
        <f>(Sheet4!AE193/Sheet4!$AC193)*1000</f>
        <v>2.1985306302822738</v>
      </c>
      <c r="AF193" s="54">
        <f>(Sheet4!AF193/Sheet4!$AC193)*1000</f>
        <v>32.513947964425782</v>
      </c>
      <c r="AG193" s="54">
        <f>(Sheet4!AG193/Sheet4!$AC193)*1000</f>
        <v>37.706457493233167</v>
      </c>
      <c r="AH193" s="12"/>
      <c r="AI193" s="54">
        <f>(Sheet4!AI193/Sheet4!$AH193)*1000</f>
        <v>7.310134956337655</v>
      </c>
      <c r="AJ193" s="54">
        <f>(Sheet4!AJ193/Sheet4!$AH193)*1000</f>
        <v>2.9218488136191234</v>
      </c>
      <c r="AK193" s="54">
        <f>(Sheet4!AK193/Sheet4!$AH193)*1000</f>
        <v>37.664285084237456</v>
      </c>
      <c r="AL193" s="54">
        <f>(Sheet4!AL193/Sheet4!$AH193)*1000</f>
        <v>43.144129840345769</v>
      </c>
      <c r="AM193" s="12"/>
      <c r="AN193" s="54">
        <f>(Sheet4!AN193/Sheet4!$AM193)*1000</f>
        <v>10.382364203271157</v>
      </c>
      <c r="AO193" s="54">
        <f>(Sheet4!AO193/Sheet4!$AM193)*1000</f>
        <v>2.0677205842131174</v>
      </c>
      <c r="AP193" s="54">
        <f>(Sheet4!AP193/Sheet4!$AM193)*1000</f>
        <v>37.962912313330783</v>
      </c>
      <c r="AQ193" s="54">
        <f>(Sheet4!AQ193/Sheet4!$AM193)*1000</f>
        <v>41.124664952683112</v>
      </c>
      <c r="AR193" s="12"/>
      <c r="AS193" s="54">
        <f>(Sheet4!AS193/Sheet4!$AR193)*1000</f>
        <v>7.4365989230501999</v>
      </c>
      <c r="AT193" s="54">
        <f>(Sheet4!AT193/Sheet4!$AR193)*1000</f>
        <v>1.4547507382317177</v>
      </c>
      <c r="AU193" s="54">
        <f>(Sheet4!AU193/Sheet4!$AR193)*1000</f>
        <v>41.123849227027961</v>
      </c>
      <c r="AV193" s="54">
        <f>(Sheet4!AV193/Sheet4!$AR193)*1000</f>
        <v>42.969428521799543</v>
      </c>
      <c r="AW193" s="12"/>
      <c r="AX193" s="54">
        <f>(Sheet4!AX193/Sheet4!$AW193)*1000</f>
        <v>6.2835748005860328</v>
      </c>
      <c r="AY193" s="54">
        <f>(Sheet4!AY193/Sheet4!$AW193)*1000</f>
        <v>2.4526561397796947</v>
      </c>
      <c r="AZ193" s="54">
        <f>(Sheet4!AZ193/Sheet4!$AW193)*1000</f>
        <v>33.425579250094955</v>
      </c>
      <c r="BA193" s="54">
        <f>(Sheet4!BA193/Sheet4!$AW193)*1000</f>
        <v>39.459547452384825</v>
      </c>
      <c r="BC193" s="54" t="e">
        <f>(Sheet4!BC190/Sheet4!$BB190)*1000</f>
        <v>#DIV/0!</v>
      </c>
      <c r="BD193" s="54" t="e">
        <f>(Sheet4!BD190/Sheet4!$BB190)*1000</f>
        <v>#REF!</v>
      </c>
      <c r="BE193" s="54" t="e">
        <f>(Sheet4!BE190/Sheet4!$BB190)*1000</f>
        <v>#REF!</v>
      </c>
      <c r="BF193" s="54" t="e">
        <f>(Sheet4!BF190/Sheet4!$BB190)*1000</f>
        <v>#REF!</v>
      </c>
      <c r="BH193" s="54" t="e">
        <f>(Sheet4!BH189/Sheet4!$BG189)*1000</f>
        <v>#REF!</v>
      </c>
      <c r="BI193" s="54" t="e">
        <f>(Sheet4!BI189/Sheet4!$BG189)*1000</f>
        <v>#REF!</v>
      </c>
      <c r="BJ193" s="54" t="e">
        <f>(Sheet4!BJ189/Sheet4!$BG189)*1000</f>
        <v>#REF!</v>
      </c>
      <c r="BK193" s="54" t="e">
        <f>(Sheet4!BK189/Sheet4!$BG189)*1000</f>
        <v>#REF!</v>
      </c>
      <c r="BM193" s="54" t="e">
        <f>(Sheet4!BM189/Sheet4!$BL189)*1000</f>
        <v>#REF!</v>
      </c>
      <c r="BN193" s="54" t="e">
        <f>(Sheet4!BN189/Sheet4!$BL189)*1000</f>
        <v>#REF!</v>
      </c>
      <c r="BO193" s="54" t="e">
        <f>(Sheet4!BO189/Sheet4!$BL189)*1000</f>
        <v>#REF!</v>
      </c>
      <c r="BP193" s="54" t="e">
        <f>(Sheet4!BP189/Sheet4!$BL189)*1000</f>
        <v>#REF!</v>
      </c>
      <c r="BR193" s="54" t="e">
        <f>(Sheet4!BR189/Sheet4!$BQ189)*1000</f>
        <v>#REF!</v>
      </c>
      <c r="BS193" s="54" t="e">
        <f>(Sheet4!BS189/Sheet4!$BQ189)*1000</f>
        <v>#REF!</v>
      </c>
      <c r="BT193" s="54" t="e">
        <f>(Sheet4!BT189/Sheet4!$BQ189)*1000</f>
        <v>#REF!</v>
      </c>
      <c r="BU193" s="54" t="e">
        <f>(Sheet4!BU189/Sheet4!$BQ189)*1000</f>
        <v>#REF!</v>
      </c>
    </row>
    <row r="194" spans="1:73" x14ac:dyDescent="0.3">
      <c r="A194" t="s">
        <v>543</v>
      </c>
      <c r="B194" t="str">
        <f>VLOOKUP(A194,classifications!A$3:C$336,3,FALSE)</f>
        <v>Predominantly Urban</v>
      </c>
      <c r="D194" s="12"/>
      <c r="E194" s="54">
        <f>(Sheet4!E194/Sheet4!$D194)*1000</f>
        <v>13.981578362436773</v>
      </c>
      <c r="F194" s="54">
        <f>(Sheet4!F194/Sheet4!$D194)*1000</f>
        <v>4.5484855548989733</v>
      </c>
      <c r="G194" s="54">
        <f>(Sheet4!G194/Sheet4!$D194)*1000</f>
        <v>39.055172750288683</v>
      </c>
      <c r="H194" s="54">
        <f>(Sheet4!H194/Sheet4!$D194)*1000</f>
        <v>42.871780414947658</v>
      </c>
      <c r="I194" s="12"/>
      <c r="J194" s="54">
        <f>(Sheet4!J194/Sheet4!$I194)*1000</f>
        <v>12.583335119723895</v>
      </c>
      <c r="K194" s="54">
        <f>(Sheet4!K194/Sheet4!$I194)*1000</f>
        <v>5.4127634032883885</v>
      </c>
      <c r="L194" s="54">
        <f>(Sheet4!L194/Sheet4!$I194)*1000</f>
        <v>40.413513687324489</v>
      </c>
      <c r="M194" s="54">
        <f>(Sheet4!M194/Sheet4!$I194)*1000</f>
        <v>45.78340371712148</v>
      </c>
      <c r="N194" s="12"/>
      <c r="O194" s="54">
        <f>(Sheet4!O194/Sheet4!$N194)*1000</f>
        <v>12.570937140005627</v>
      </c>
      <c r="P194" s="54">
        <f>(Sheet4!P194/Sheet4!$N194)*1000</f>
        <v>4.841509574191357</v>
      </c>
      <c r="Q194" s="54">
        <f>(Sheet4!Q194/Sheet4!$N194)*1000</f>
        <v>38.302074098454646</v>
      </c>
      <c r="R194" s="54">
        <f>(Sheet4!R194/Sheet4!$N194)*1000</f>
        <v>45.505943059175777</v>
      </c>
      <c r="S194" s="12"/>
      <c r="T194" s="54">
        <f>(Sheet4!T194/Sheet4!$S194)*1000</f>
        <v>13.386318657378487</v>
      </c>
      <c r="U194" s="54">
        <f>(Sheet4!U194/Sheet4!$S194)*1000</f>
        <v>3.5014409978319412</v>
      </c>
      <c r="V194" s="54">
        <f>(Sheet4!V194/Sheet4!$S194)*1000</f>
        <v>37.738919540350565</v>
      </c>
      <c r="W194" s="54">
        <f>(Sheet4!W194/Sheet4!$S194)*1000</f>
        <v>46.358658848356633</v>
      </c>
      <c r="X194" s="12"/>
      <c r="Y194" s="54">
        <f>(Sheet4!Y194/Sheet4!$X194)*1000</f>
        <v>14.241674713539918</v>
      </c>
      <c r="Z194" s="54">
        <f>(Sheet4!Z194/Sheet4!$X194)*1000</f>
        <v>3.444233877422453</v>
      </c>
      <c r="AA194" s="54">
        <f>(Sheet4!AA194/Sheet4!$X194)*1000</f>
        <v>40.680171643679294</v>
      </c>
      <c r="AB194" s="54">
        <f>(Sheet4!AB194/Sheet4!$X194)*1000</f>
        <v>44.341283816231794</v>
      </c>
      <c r="AC194" s="12"/>
      <c r="AD194" s="54">
        <f>(Sheet4!AD194/Sheet4!$AC194)*1000</f>
        <v>15.365847459780923</v>
      </c>
      <c r="AE194" s="54">
        <f>(Sheet4!AE194/Sheet4!$AC194)*1000</f>
        <v>5.4743690751518539</v>
      </c>
      <c r="AF194" s="54">
        <f>(Sheet4!AF194/Sheet4!$AC194)*1000</f>
        <v>40.557094568836249</v>
      </c>
      <c r="AG194" s="54">
        <f>(Sheet4!AG194/Sheet4!$AC194)*1000</f>
        <v>43.830533458713496</v>
      </c>
      <c r="AH194" s="12"/>
      <c r="AI194" s="54">
        <f>(Sheet4!AI194/Sheet4!$AH194)*1000</f>
        <v>13.136330273384479</v>
      </c>
      <c r="AJ194" s="54">
        <f>(Sheet4!AJ194/Sheet4!$AH194)*1000</f>
        <v>6.0478397699508335</v>
      </c>
      <c r="AK194" s="54">
        <f>(Sheet4!AK194/Sheet4!$AH194)*1000</f>
        <v>47.362176619041392</v>
      </c>
      <c r="AL194" s="54">
        <f>(Sheet4!AL194/Sheet4!$AH194)*1000</f>
        <v>49.151894788702656</v>
      </c>
      <c r="AM194" s="12"/>
      <c r="AN194" s="54">
        <f>(Sheet4!AN194/Sheet4!$AM194)*1000</f>
        <v>13.226157848399083</v>
      </c>
      <c r="AO194" s="54">
        <f>(Sheet4!AO194/Sheet4!$AM194)*1000</f>
        <v>7.6402325893723164</v>
      </c>
      <c r="AP194" s="54">
        <f>(Sheet4!AP194/Sheet4!$AM194)*1000</f>
        <v>47.52264463467651</v>
      </c>
      <c r="AQ194" s="54">
        <f>(Sheet4!AQ194/Sheet4!$AM194)*1000</f>
        <v>49.974880745718536</v>
      </c>
      <c r="AR194" s="12"/>
      <c r="AS194" s="54">
        <f>(Sheet4!AS194/Sheet4!$AR194)*1000</f>
        <v>11.58910110304115</v>
      </c>
      <c r="AT194" s="54">
        <f>(Sheet4!AT194/Sheet4!$AR194)*1000</f>
        <v>6.8773206631101704</v>
      </c>
      <c r="AU194" s="54">
        <f>(Sheet4!AU194/Sheet4!$AR194)*1000</f>
        <v>46.687662848130373</v>
      </c>
      <c r="AV194" s="54">
        <f>(Sheet4!AV194/Sheet4!$AR194)*1000</f>
        <v>51.078073163616949</v>
      </c>
      <c r="AW194" s="12"/>
      <c r="AX194" s="54">
        <f>(Sheet4!AX194/Sheet4!$AW194)*1000</f>
        <v>10.260282490894555</v>
      </c>
      <c r="AY194" s="54">
        <f>(Sheet4!AY194/Sheet4!$AW194)*1000</f>
        <v>5.8383425621588536</v>
      </c>
      <c r="AZ194" s="54">
        <f>(Sheet4!AZ194/Sheet4!$AW194)*1000</f>
        <v>39.506282510635359</v>
      </c>
      <c r="BA194" s="54">
        <f>(Sheet4!BA194/Sheet4!$AW194)*1000</f>
        <v>46.435304452538176</v>
      </c>
      <c r="BC194" s="54" t="e">
        <f>(Sheet4!BC191/Sheet4!$BB191)*1000</f>
        <v>#DIV/0!</v>
      </c>
      <c r="BD194" s="54" t="e">
        <f>(Sheet4!BD191/Sheet4!$BB191)*1000</f>
        <v>#REF!</v>
      </c>
      <c r="BE194" s="54" t="e">
        <f>(Sheet4!BE191/Sheet4!$BB191)*1000</f>
        <v>#REF!</v>
      </c>
      <c r="BF194" s="54" t="e">
        <f>(Sheet4!BF191/Sheet4!$BB191)*1000</f>
        <v>#REF!</v>
      </c>
      <c r="BH194" s="54" t="e">
        <f>(Sheet4!BH190/Sheet4!$BG190)*1000</f>
        <v>#REF!</v>
      </c>
      <c r="BI194" s="54" t="e">
        <f>(Sheet4!BI190/Sheet4!$BG190)*1000</f>
        <v>#REF!</v>
      </c>
      <c r="BJ194" s="54" t="e">
        <f>(Sheet4!BJ190/Sheet4!$BG190)*1000</f>
        <v>#REF!</v>
      </c>
      <c r="BK194" s="54" t="e">
        <f>(Sheet4!BK190/Sheet4!$BG190)*1000</f>
        <v>#REF!</v>
      </c>
      <c r="BM194" s="54" t="e">
        <f>(Sheet4!BM190/Sheet4!$BL190)*1000</f>
        <v>#REF!</v>
      </c>
      <c r="BN194" s="54" t="e">
        <f>(Sheet4!BN190/Sheet4!$BL190)*1000</f>
        <v>#REF!</v>
      </c>
      <c r="BO194" s="54" t="e">
        <f>(Sheet4!BO190/Sheet4!$BL190)*1000</f>
        <v>#REF!</v>
      </c>
      <c r="BP194" s="54" t="e">
        <f>(Sheet4!BP190/Sheet4!$BL190)*1000</f>
        <v>#REF!</v>
      </c>
      <c r="BR194" s="54" t="e">
        <f>(Sheet4!BR190/Sheet4!$BQ190)*1000</f>
        <v>#REF!</v>
      </c>
      <c r="BS194" s="54" t="e">
        <f>(Sheet4!BS190/Sheet4!$BQ190)*1000</f>
        <v>#REF!</v>
      </c>
      <c r="BT194" s="54" t="e">
        <f>(Sheet4!BT190/Sheet4!$BQ190)*1000</f>
        <v>#REF!</v>
      </c>
      <c r="BU194" s="54" t="e">
        <f>(Sheet4!BU190/Sheet4!$BQ190)*1000</f>
        <v>#REF!</v>
      </c>
    </row>
    <row r="195" spans="1:73" x14ac:dyDescent="0.3">
      <c r="A195" t="s">
        <v>545</v>
      </c>
      <c r="B195" t="str">
        <f>VLOOKUP(A195,classifications!A$3:C$336,3,FALSE)</f>
        <v>Predominantly Urban</v>
      </c>
      <c r="D195" s="12"/>
      <c r="E195" s="54">
        <f>(Sheet4!E195/Sheet4!$D195)*1000</f>
        <v>9.4353226365900333</v>
      </c>
      <c r="F195" s="54">
        <f>(Sheet4!F195/Sheet4!$D195)*1000</f>
        <v>3.8972832038785765</v>
      </c>
      <c r="G195" s="54">
        <f>(Sheet4!G195/Sheet4!$D195)*1000</f>
        <v>49.472112990034653</v>
      </c>
      <c r="H195" s="54">
        <f>(Sheet4!H195/Sheet4!$D195)*1000</f>
        <v>50.087883736247456</v>
      </c>
      <c r="I195" s="12"/>
      <c r="J195" s="54">
        <f>(Sheet4!J195/Sheet4!$I195)*1000</f>
        <v>7.006952635172885</v>
      </c>
      <c r="K195" s="54">
        <f>(Sheet4!K195/Sheet4!$I195)*1000</f>
        <v>3.7285058042088273</v>
      </c>
      <c r="L195" s="54">
        <f>(Sheet4!L195/Sheet4!$I195)*1000</f>
        <v>52.722856788130855</v>
      </c>
      <c r="M195" s="54">
        <f>(Sheet4!M195/Sheet4!$I195)*1000</f>
        <v>53.15351666770129</v>
      </c>
      <c r="N195" s="12"/>
      <c r="O195" s="54">
        <f>(Sheet4!O195/Sheet4!$N195)*1000</f>
        <v>6.4735181289444377</v>
      </c>
      <c r="P195" s="54">
        <f>(Sheet4!P195/Sheet4!$N195)*1000</f>
        <v>4.0372478653631978</v>
      </c>
      <c r="Q195" s="54">
        <f>(Sheet4!Q195/Sheet4!$N195)*1000</f>
        <v>47.646485583467395</v>
      </c>
      <c r="R195" s="54">
        <f>(Sheet4!R195/Sheet4!$N195)*1000</f>
        <v>49.344140576661303</v>
      </c>
      <c r="S195" s="12"/>
      <c r="T195" s="54">
        <f>(Sheet4!T195/Sheet4!$S195)*1000</f>
        <v>8.0341788478073948</v>
      </c>
      <c r="U195" s="54">
        <f>(Sheet4!U195/Sheet4!$S195)*1000</f>
        <v>5.0055275764648073</v>
      </c>
      <c r="V195" s="54">
        <f>(Sheet4!V195/Sheet4!$S195)*1000</f>
        <v>51.072503377963393</v>
      </c>
      <c r="W195" s="54">
        <f>(Sheet4!W195/Sheet4!$S195)*1000</f>
        <v>51.740418867461003</v>
      </c>
      <c r="X195" s="12"/>
      <c r="Y195" s="54">
        <f>(Sheet4!Y195/Sheet4!$X195)*1000</f>
        <v>7.9040193430405612</v>
      </c>
      <c r="Z195" s="54">
        <f>(Sheet4!Z195/Sheet4!$X195)*1000</f>
        <v>4.3154568339543822</v>
      </c>
      <c r="AA195" s="54">
        <f>(Sheet4!AA195/Sheet4!$X195)*1000</f>
        <v>49.547412638779434</v>
      </c>
      <c r="AB195" s="54">
        <f>(Sheet4!AB195/Sheet4!$X195)*1000</f>
        <v>52.826088619895479</v>
      </c>
      <c r="AC195" s="12"/>
      <c r="AD195" s="54">
        <f>(Sheet4!AD195/Sheet4!$AC195)*1000</f>
        <v>7.4441119856682745</v>
      </c>
      <c r="AE195" s="54">
        <f>(Sheet4!AE195/Sheet4!$AC195)*1000</f>
        <v>5.0199157629928912</v>
      </c>
      <c r="AF195" s="54">
        <f>(Sheet4!AF195/Sheet4!$AC195)*1000</f>
        <v>49.66934115987879</v>
      </c>
      <c r="AG195" s="54">
        <f>(Sheet4!AG195/Sheet4!$AC195)*1000</f>
        <v>51.155876579443884</v>
      </c>
      <c r="AH195" s="12"/>
      <c r="AI195" s="54">
        <f>(Sheet4!AI195/Sheet4!$AH195)*1000</f>
        <v>6.9753297601398865</v>
      </c>
      <c r="AJ195" s="54">
        <f>(Sheet4!AJ195/Sheet4!$AH195)*1000</f>
        <v>4.4056714942790887</v>
      </c>
      <c r="AK195" s="54">
        <f>(Sheet4!AK195/Sheet4!$AH195)*1000</f>
        <v>55.677196183525297</v>
      </c>
      <c r="AL195" s="54">
        <f>(Sheet4!AL195/Sheet4!$AH195)*1000</f>
        <v>57.459991637206826</v>
      </c>
      <c r="AM195" s="12"/>
      <c r="AN195" s="54">
        <f>(Sheet4!AN195/Sheet4!$AM195)*1000</f>
        <v>6.138350437096161</v>
      </c>
      <c r="AO195" s="54">
        <f>(Sheet4!AO195/Sheet4!$AM195)*1000</f>
        <v>3.7780311668567084</v>
      </c>
      <c r="AP195" s="54">
        <f>(Sheet4!AP195/Sheet4!$AM195)*1000</f>
        <v>56.005321170657545</v>
      </c>
      <c r="AQ195" s="54">
        <f>(Sheet4!AQ195/Sheet4!$AM195)*1000</f>
        <v>57.662485746864313</v>
      </c>
      <c r="AR195" s="12"/>
      <c r="AS195" s="54">
        <f>(Sheet4!AS195/Sheet4!$AR195)*1000</f>
        <v>6.8409004196871424</v>
      </c>
      <c r="AT195" s="54">
        <f>(Sheet4!AT195/Sheet4!$AR195)*1000</f>
        <v>5.5322396032048839</v>
      </c>
      <c r="AU195" s="54">
        <f>(Sheet4!AU195/Sheet4!$AR195)*1000</f>
        <v>53.834414345669593</v>
      </c>
      <c r="AV195" s="54">
        <f>(Sheet4!AV195/Sheet4!$AR195)*1000</f>
        <v>58.798168637924455</v>
      </c>
      <c r="AW195" s="12"/>
      <c r="AX195" s="54">
        <f>(Sheet4!AX195/Sheet4!$AW195)*1000</f>
        <v>7.266805915408292</v>
      </c>
      <c r="AY195" s="54">
        <f>(Sheet4!AY195/Sheet4!$AW195)*1000</f>
        <v>3.5344830866043471</v>
      </c>
      <c r="AZ195" s="54">
        <f>(Sheet4!AZ195/Sheet4!$AW195)*1000</f>
        <v>49.49037243331469</v>
      </c>
      <c r="BA195" s="54">
        <f>(Sheet4!BA195/Sheet4!$AW195)*1000</f>
        <v>51.14537796902286</v>
      </c>
      <c r="BC195" s="54" t="e">
        <f>(Sheet4!BC192/Sheet4!$BB192)*1000</f>
        <v>#DIV/0!</v>
      </c>
      <c r="BD195" s="54" t="e">
        <f>(Sheet4!BD192/Sheet4!$BB192)*1000</f>
        <v>#REF!</v>
      </c>
      <c r="BE195" s="54" t="e">
        <f>(Sheet4!BE192/Sheet4!$BB192)*1000</f>
        <v>#REF!</v>
      </c>
      <c r="BF195" s="54" t="e">
        <f>(Sheet4!BF192/Sheet4!$BB192)*1000</f>
        <v>#REF!</v>
      </c>
      <c r="BH195" s="54" t="e">
        <f>(Sheet4!BH191/Sheet4!$BG191)*1000</f>
        <v>#REF!</v>
      </c>
      <c r="BI195" s="54" t="e">
        <f>(Sheet4!BI191/Sheet4!$BG191)*1000</f>
        <v>#REF!</v>
      </c>
      <c r="BJ195" s="54" t="e">
        <f>(Sheet4!BJ191/Sheet4!$BG191)*1000</f>
        <v>#REF!</v>
      </c>
      <c r="BK195" s="54" t="e">
        <f>(Sheet4!BK191/Sheet4!$BG191)*1000</f>
        <v>#REF!</v>
      </c>
      <c r="BM195" s="54" t="e">
        <f>(Sheet4!BM191/Sheet4!$BL191)*1000</f>
        <v>#REF!</v>
      </c>
      <c r="BN195" s="54" t="e">
        <f>(Sheet4!BN191/Sheet4!$BL191)*1000</f>
        <v>#REF!</v>
      </c>
      <c r="BO195" s="54" t="e">
        <f>(Sheet4!BO191/Sheet4!$BL191)*1000</f>
        <v>#REF!</v>
      </c>
      <c r="BP195" s="54" t="e">
        <f>(Sheet4!BP191/Sheet4!$BL191)*1000</f>
        <v>#REF!</v>
      </c>
      <c r="BR195" s="54" t="e">
        <f>(Sheet4!BR191/Sheet4!$BQ191)*1000</f>
        <v>#REF!</v>
      </c>
      <c r="BS195" s="54" t="e">
        <f>(Sheet4!BS191/Sheet4!$BQ191)*1000</f>
        <v>#REF!</v>
      </c>
      <c r="BT195" s="54" t="e">
        <f>(Sheet4!BT191/Sheet4!$BQ191)*1000</f>
        <v>#REF!</v>
      </c>
      <c r="BU195" s="54" t="e">
        <f>(Sheet4!BU191/Sheet4!$BQ191)*1000</f>
        <v>#REF!</v>
      </c>
    </row>
    <row r="196" spans="1:73" x14ac:dyDescent="0.3">
      <c r="A196" t="s">
        <v>548</v>
      </c>
      <c r="B196" t="str">
        <f>VLOOKUP(A196,classifications!A$3:C$336,3,FALSE)</f>
        <v>Predominantly Urban</v>
      </c>
      <c r="D196" s="12"/>
      <c r="E196" s="54">
        <f>(Sheet4!E196/Sheet4!$D196)*1000</f>
        <v>13.678425569407057</v>
      </c>
      <c r="F196" s="54">
        <f>(Sheet4!F196/Sheet4!$D196)*1000</f>
        <v>7.6910720283498755</v>
      </c>
      <c r="G196" s="54">
        <f>(Sheet4!G196/Sheet4!$D196)*1000</f>
        <v>59.581469384178781</v>
      </c>
      <c r="H196" s="54">
        <f>(Sheet4!H196/Sheet4!$D196)*1000</f>
        <v>58.52516392205731</v>
      </c>
      <c r="I196" s="12"/>
      <c r="J196" s="54">
        <f>(Sheet4!J196/Sheet4!$I196)*1000</f>
        <v>11.529317199068357</v>
      </c>
      <c r="K196" s="54">
        <f>(Sheet4!K196/Sheet4!$I196)*1000</f>
        <v>7.5296464697821488</v>
      </c>
      <c r="L196" s="54">
        <f>(Sheet4!L196/Sheet4!$I196)*1000</f>
        <v>61.094244057389943</v>
      </c>
      <c r="M196" s="54">
        <f>(Sheet4!M196/Sheet4!$I196)*1000</f>
        <v>65.287603441847409</v>
      </c>
      <c r="N196" s="12"/>
      <c r="O196" s="54">
        <f>(Sheet4!O196/Sheet4!$N196)*1000</f>
        <v>11.762713504620892</v>
      </c>
      <c r="P196" s="54">
        <f>(Sheet4!P196/Sheet4!$N196)*1000</f>
        <v>7.6595538781632548</v>
      </c>
      <c r="Q196" s="54">
        <f>(Sheet4!Q196/Sheet4!$N196)*1000</f>
        <v>52.412057870034353</v>
      </c>
      <c r="R196" s="54">
        <f>(Sheet4!R196/Sheet4!$N196)*1000</f>
        <v>60.652247544394449</v>
      </c>
      <c r="S196" s="12"/>
      <c r="T196" s="54">
        <f>(Sheet4!T196/Sheet4!$S196)*1000</f>
        <v>13.463951124078889</v>
      </c>
      <c r="U196" s="54">
        <f>(Sheet4!U196/Sheet4!$S196)*1000</f>
        <v>6.849743074549238</v>
      </c>
      <c r="V196" s="54">
        <f>(Sheet4!V196/Sheet4!$S196)*1000</f>
        <v>55.706436835755177</v>
      </c>
      <c r="W196" s="54">
        <f>(Sheet4!W196/Sheet4!$S196)*1000</f>
        <v>60.88820738618611</v>
      </c>
      <c r="X196" s="12"/>
      <c r="Y196" s="54">
        <f>(Sheet4!Y196/Sheet4!$X196)*1000</f>
        <v>14.866674899543074</v>
      </c>
      <c r="Z196" s="54">
        <f>(Sheet4!Z196/Sheet4!$X196)*1000</f>
        <v>6.9916119655359124</v>
      </c>
      <c r="AA196" s="54">
        <f>(Sheet4!AA196/Sheet4!$X196)*1000</f>
        <v>57.139328767253417</v>
      </c>
      <c r="AB196" s="54">
        <f>(Sheet4!AB196/Sheet4!$X196)*1000</f>
        <v>57.695047924840168</v>
      </c>
      <c r="AC196" s="12"/>
      <c r="AD196" s="54">
        <f>(Sheet4!AD196/Sheet4!$AC196)*1000</f>
        <v>14.16082686854009</v>
      </c>
      <c r="AE196" s="54">
        <f>(Sheet4!AE196/Sheet4!$AC196)*1000</f>
        <v>6.5905735111444441</v>
      </c>
      <c r="AF196" s="54">
        <f>(Sheet4!AF196/Sheet4!$AC196)*1000</f>
        <v>56.015187381348582</v>
      </c>
      <c r="AG196" s="54">
        <f>(Sheet4!AG196/Sheet4!$AC196)*1000</f>
        <v>55.621440457496426</v>
      </c>
      <c r="AH196" s="12"/>
      <c r="AI196" s="54">
        <f>(Sheet4!AI196/Sheet4!$AH196)*1000</f>
        <v>12.271910133291108</v>
      </c>
      <c r="AJ196" s="54">
        <f>(Sheet4!AJ196/Sheet4!$AH196)*1000</f>
        <v>7.623953278253337</v>
      </c>
      <c r="AK196" s="54">
        <f>(Sheet4!AK196/Sheet4!$AH196)*1000</f>
        <v>66.813215473318493</v>
      </c>
      <c r="AL196" s="54">
        <f>(Sheet4!AL196/Sheet4!$AH196)*1000</f>
        <v>68.229025978259855</v>
      </c>
      <c r="AM196" s="12"/>
      <c r="AN196" s="54">
        <f>(Sheet4!AN196/Sheet4!$AM196)*1000</f>
        <v>13.596240465200598</v>
      </c>
      <c r="AO196" s="54">
        <f>(Sheet4!AO196/Sheet4!$AM196)*1000</f>
        <v>9.6266030780958758</v>
      </c>
      <c r="AP196" s="54">
        <f>(Sheet4!AP196/Sheet4!$AM196)*1000</f>
        <v>65.159691911515196</v>
      </c>
      <c r="AQ196" s="54">
        <f>(Sheet4!AQ196/Sheet4!$AM196)*1000</f>
        <v>70.858492188553129</v>
      </c>
      <c r="AR196" s="12"/>
      <c r="AS196" s="54">
        <f>(Sheet4!AS196/Sheet4!$AR196)*1000</f>
        <v>13.94104371699123</v>
      </c>
      <c r="AT196" s="54">
        <f>(Sheet4!AT196/Sheet4!$AR196)*1000</f>
        <v>9.0691235662269367</v>
      </c>
      <c r="AU196" s="54">
        <f>(Sheet4!AU196/Sheet4!$AR196)*1000</f>
        <v>66.345594565040372</v>
      </c>
      <c r="AV196" s="54">
        <f>(Sheet4!AV196/Sheet4!$AR196)*1000</f>
        <v>76.363974779553757</v>
      </c>
      <c r="AW196" s="12"/>
      <c r="AX196" s="54">
        <f>(Sheet4!AX196/Sheet4!$AW196)*1000</f>
        <v>15.552512436420546</v>
      </c>
      <c r="AY196" s="54">
        <f>(Sheet4!AY196/Sheet4!$AW196)*1000</f>
        <v>10.2239487265478</v>
      </c>
      <c r="AZ196" s="54">
        <f>(Sheet4!AZ196/Sheet4!$AW196)*1000</f>
        <v>58.632832150243139</v>
      </c>
      <c r="BA196" s="54">
        <f>(Sheet4!BA196/Sheet4!$AW196)*1000</f>
        <v>67.538613455554938</v>
      </c>
      <c r="BC196" s="54" t="e">
        <f>(Sheet4!BC193/Sheet4!$BB193)*1000</f>
        <v>#DIV/0!</v>
      </c>
      <c r="BD196" s="54" t="e">
        <f>(Sheet4!BD193/Sheet4!$BB193)*1000</f>
        <v>#REF!</v>
      </c>
      <c r="BE196" s="54" t="e">
        <f>(Sheet4!BE193/Sheet4!$BB193)*1000</f>
        <v>#REF!</v>
      </c>
      <c r="BF196" s="54" t="e">
        <f>(Sheet4!BF193/Sheet4!$BB193)*1000</f>
        <v>#REF!</v>
      </c>
      <c r="BH196" s="54" t="e">
        <f>(Sheet4!BH192/Sheet4!$BG192)*1000</f>
        <v>#REF!</v>
      </c>
      <c r="BI196" s="54" t="e">
        <f>(Sheet4!BI192/Sheet4!$BG192)*1000</f>
        <v>#REF!</v>
      </c>
      <c r="BJ196" s="54" t="e">
        <f>(Sheet4!BJ192/Sheet4!$BG192)*1000</f>
        <v>#REF!</v>
      </c>
      <c r="BK196" s="54" t="e">
        <f>(Sheet4!BK192/Sheet4!$BG192)*1000</f>
        <v>#REF!</v>
      </c>
      <c r="BM196" s="54" t="e">
        <f>(Sheet4!BM192/Sheet4!$BL192)*1000</f>
        <v>#REF!</v>
      </c>
      <c r="BN196" s="54" t="e">
        <f>(Sheet4!BN192/Sheet4!$BL192)*1000</f>
        <v>#REF!</v>
      </c>
      <c r="BO196" s="54" t="e">
        <f>(Sheet4!BO192/Sheet4!$BL192)*1000</f>
        <v>#REF!</v>
      </c>
      <c r="BP196" s="54" t="e">
        <f>(Sheet4!BP192/Sheet4!$BL192)*1000</f>
        <v>#REF!</v>
      </c>
      <c r="BR196" s="54" t="e">
        <f>(Sheet4!BR192/Sheet4!$BQ192)*1000</f>
        <v>#REF!</v>
      </c>
      <c r="BS196" s="54" t="e">
        <f>(Sheet4!BS192/Sheet4!$BQ192)*1000</f>
        <v>#REF!</v>
      </c>
      <c r="BT196" s="54" t="e">
        <f>(Sheet4!BT192/Sheet4!$BQ192)*1000</f>
        <v>#REF!</v>
      </c>
      <c r="BU196" s="54" t="e">
        <f>(Sheet4!BU192/Sheet4!$BQ192)*1000</f>
        <v>#REF!</v>
      </c>
    </row>
    <row r="197" spans="1:73" x14ac:dyDescent="0.3">
      <c r="A197" t="s">
        <v>551</v>
      </c>
      <c r="B197" t="str">
        <f>VLOOKUP(A197,classifications!A$3:C$336,3,FALSE)</f>
        <v>Predominantly Urban</v>
      </c>
      <c r="D197" s="12"/>
      <c r="E197" s="54">
        <f>(Sheet4!E197/Sheet4!$D197)*1000</f>
        <v>11.138560840818542</v>
      </c>
      <c r="F197" s="54">
        <f>(Sheet4!F197/Sheet4!$D197)*1000</f>
        <v>6.3832521741613952</v>
      </c>
      <c r="G197" s="54">
        <f>(Sheet4!G197/Sheet4!$D197)*1000</f>
        <v>54.507547088979969</v>
      </c>
      <c r="H197" s="54">
        <f>(Sheet4!H197/Sheet4!$D197)*1000</f>
        <v>56.156910905793481</v>
      </c>
      <c r="I197" s="12"/>
      <c r="J197" s="54">
        <f>(Sheet4!J197/Sheet4!$I197)*1000</f>
        <v>7.62516375234949</v>
      </c>
      <c r="K197" s="54">
        <f>(Sheet4!K197/Sheet4!$I197)*1000</f>
        <v>5.6245372216210061</v>
      </c>
      <c r="L197" s="54">
        <f>(Sheet4!L197/Sheet4!$I197)*1000</f>
        <v>59.434983197585005</v>
      </c>
      <c r="M197" s="54">
        <f>(Sheet4!M197/Sheet4!$I197)*1000</f>
        <v>64.190921000170874</v>
      </c>
      <c r="N197" s="12"/>
      <c r="O197" s="54">
        <f>(Sheet4!O197/Sheet4!$N197)*1000</f>
        <v>7.9998857159183441</v>
      </c>
      <c r="P197" s="54">
        <f>(Sheet4!P197/Sheet4!$N197)*1000</f>
        <v>7.5713204097084326</v>
      </c>
      <c r="Q197" s="54">
        <f>(Sheet4!Q197/Sheet4!$N197)*1000</f>
        <v>55.092070113284095</v>
      </c>
      <c r="R197" s="54">
        <f>(Sheet4!R197/Sheet4!$N197)*1000</f>
        <v>63.406237053756378</v>
      </c>
      <c r="S197" s="12"/>
      <c r="T197" s="54">
        <f>(Sheet4!T197/Sheet4!$S197)*1000</f>
        <v>9.6564146182821453</v>
      </c>
      <c r="U197" s="54">
        <f>(Sheet4!U197/Sheet4!$S197)*1000</f>
        <v>7.9123989507315571</v>
      </c>
      <c r="V197" s="54">
        <f>(Sheet4!V197/Sheet4!$S197)*1000</f>
        <v>58.674691044765453</v>
      </c>
      <c r="W197" s="54">
        <f>(Sheet4!W197/Sheet4!$S197)*1000</f>
        <v>65.879477081203945</v>
      </c>
      <c r="X197" s="12"/>
      <c r="Y197" s="54">
        <f>(Sheet4!Y197/Sheet4!$X197)*1000</f>
        <v>11.415573799623273</v>
      </c>
      <c r="Z197" s="54">
        <f>(Sheet4!Z197/Sheet4!$X197)*1000</f>
        <v>7.1080783310232079</v>
      </c>
      <c r="AA197" s="54">
        <f>(Sheet4!AA197/Sheet4!$X197)*1000</f>
        <v>60.226747698759638</v>
      </c>
      <c r="AB197" s="54">
        <f>(Sheet4!AB197/Sheet4!$X197)*1000</f>
        <v>64.036677684188078</v>
      </c>
      <c r="AC197" s="12"/>
      <c r="AD197" s="54">
        <f>(Sheet4!AD197/Sheet4!$AC197)*1000</f>
        <v>11.941314537344972</v>
      </c>
      <c r="AE197" s="54">
        <f>(Sheet4!AE197/Sheet4!$AC197)*1000</f>
        <v>8.2539727562170722</v>
      </c>
      <c r="AF197" s="54">
        <f>(Sheet4!AF197/Sheet4!$AC197)*1000</f>
        <v>58.479822440311153</v>
      </c>
      <c r="AG197" s="54">
        <f>(Sheet4!AG197/Sheet4!$AC197)*1000</f>
        <v>65.655956829736994</v>
      </c>
      <c r="AH197" s="12"/>
      <c r="AI197" s="54">
        <f>(Sheet4!AI197/Sheet4!$AH197)*1000</f>
        <v>10.244364891825732</v>
      </c>
      <c r="AJ197" s="54">
        <f>(Sheet4!AJ197/Sheet4!$AH197)*1000</f>
        <v>9.253887623279045</v>
      </c>
      <c r="AK197" s="54">
        <f>(Sheet4!AK197/Sheet4!$AH197)*1000</f>
        <v>62.817483338757377</v>
      </c>
      <c r="AL197" s="54">
        <f>(Sheet4!AL197/Sheet4!$AH197)*1000</f>
        <v>65.463472613303523</v>
      </c>
      <c r="AM197" s="12"/>
      <c r="AN197" s="54">
        <f>(Sheet4!AN197/Sheet4!$AM197)*1000</f>
        <v>13.044888519087845</v>
      </c>
      <c r="AO197" s="54">
        <f>(Sheet4!AO197/Sheet4!$AM197)*1000</f>
        <v>7.7987279470871123</v>
      </c>
      <c r="AP197" s="54">
        <f>(Sheet4!AP197/Sheet4!$AM197)*1000</f>
        <v>61.839822871567783</v>
      </c>
      <c r="AQ197" s="54">
        <f>(Sheet4!AQ197/Sheet4!$AM197)*1000</f>
        <v>65.901366540213516</v>
      </c>
      <c r="AR197" s="12"/>
      <c r="AS197" s="54">
        <f>(Sheet4!AS197/Sheet4!$AR197)*1000</f>
        <v>12.449785167848535</v>
      </c>
      <c r="AT197" s="54">
        <f>(Sheet4!AT197/Sheet4!$AR197)*1000</f>
        <v>4.4573304921926846</v>
      </c>
      <c r="AU197" s="54">
        <f>(Sheet4!AU197/Sheet4!$AR197)*1000</f>
        <v>62.23495301638313</v>
      </c>
      <c r="AV197" s="54">
        <f>(Sheet4!AV197/Sheet4!$AR197)*1000</f>
        <v>65.972683131309608</v>
      </c>
      <c r="AW197" s="12"/>
      <c r="AX197" s="54">
        <f>(Sheet4!AX197/Sheet4!$AW197)*1000</f>
        <v>13.090803138462819</v>
      </c>
      <c r="AY197" s="54">
        <f>(Sheet4!AY197/Sheet4!$AW197)*1000</f>
        <v>7.8184075977994691</v>
      </c>
      <c r="AZ197" s="54">
        <f>(Sheet4!AZ197/Sheet4!$AW197)*1000</f>
        <v>62.422388256432669</v>
      </c>
      <c r="BA197" s="54">
        <f>(Sheet4!BA197/Sheet4!$AW197)*1000</f>
        <v>62.540323419842238</v>
      </c>
      <c r="BC197" s="54" t="e">
        <f>(Sheet4!BC194/Sheet4!$BB194)*1000</f>
        <v>#DIV/0!</v>
      </c>
      <c r="BD197" s="54" t="e">
        <f>(Sheet4!BD194/Sheet4!$BB194)*1000</f>
        <v>#REF!</v>
      </c>
      <c r="BE197" s="54" t="e">
        <f>(Sheet4!BE194/Sheet4!$BB194)*1000</f>
        <v>#REF!</v>
      </c>
      <c r="BF197" s="54" t="e">
        <f>(Sheet4!BF194/Sheet4!$BB194)*1000</f>
        <v>#REF!</v>
      </c>
      <c r="BH197" s="54" t="e">
        <f>(Sheet4!BH193/Sheet4!$BG193)*1000</f>
        <v>#REF!</v>
      </c>
      <c r="BI197" s="54" t="e">
        <f>(Sheet4!BI193/Sheet4!$BG193)*1000</f>
        <v>#REF!</v>
      </c>
      <c r="BJ197" s="54" t="e">
        <f>(Sheet4!BJ193/Sheet4!$BG193)*1000</f>
        <v>#REF!</v>
      </c>
      <c r="BK197" s="54" t="e">
        <f>(Sheet4!BK193/Sheet4!$BG193)*1000</f>
        <v>#REF!</v>
      </c>
      <c r="BM197" s="54" t="e">
        <f>(Sheet4!BM193/Sheet4!$BL193)*1000</f>
        <v>#REF!</v>
      </c>
      <c r="BN197" s="54" t="e">
        <f>(Sheet4!BN193/Sheet4!$BL193)*1000</f>
        <v>#REF!</v>
      </c>
      <c r="BO197" s="54" t="e">
        <f>(Sheet4!BO193/Sheet4!$BL193)*1000</f>
        <v>#REF!</v>
      </c>
      <c r="BP197" s="54" t="e">
        <f>(Sheet4!BP193/Sheet4!$BL193)*1000</f>
        <v>#REF!</v>
      </c>
      <c r="BR197" s="54" t="e">
        <f>(Sheet4!BR193/Sheet4!$BQ193)*1000</f>
        <v>#REF!</v>
      </c>
      <c r="BS197" s="54" t="e">
        <f>(Sheet4!BS193/Sheet4!$BQ193)*1000</f>
        <v>#REF!</v>
      </c>
      <c r="BT197" s="54" t="e">
        <f>(Sheet4!BT193/Sheet4!$BQ193)*1000</f>
        <v>#REF!</v>
      </c>
      <c r="BU197" s="54" t="e">
        <f>(Sheet4!BU193/Sheet4!$BQ193)*1000</f>
        <v>#REF!</v>
      </c>
    </row>
    <row r="198" spans="1:73" x14ac:dyDescent="0.3">
      <c r="A198" t="s">
        <v>554</v>
      </c>
      <c r="B198" t="str">
        <f>VLOOKUP(A198,classifications!A$3:C$336,3,FALSE)</f>
        <v>Predominantly Urban</v>
      </c>
      <c r="D198" s="12"/>
      <c r="E198" s="54">
        <f>(Sheet4!E198/Sheet4!$D198)*1000</f>
        <v>19.731039854769246</v>
      </c>
      <c r="F198" s="54">
        <f>(Sheet4!F198/Sheet4!$D198)*1000</f>
        <v>17.722529435621446</v>
      </c>
      <c r="G198" s="54">
        <f>(Sheet4!G198/Sheet4!$D198)*1000</f>
        <v>74.359948242231511</v>
      </c>
      <c r="H198" s="54">
        <f>(Sheet4!H198/Sheet4!$D198)*1000</f>
        <v>86.938888495484079</v>
      </c>
      <c r="I198" s="12"/>
      <c r="J198" s="54">
        <f>(Sheet4!J198/Sheet4!$I198)*1000</f>
        <v>16.818138333492779</v>
      </c>
      <c r="K198" s="54">
        <f>(Sheet4!K198/Sheet4!$I198)*1000</f>
        <v>12.978730189100418</v>
      </c>
      <c r="L198" s="54">
        <f>(Sheet4!L198/Sheet4!$I198)*1000</f>
        <v>76.092987659045249</v>
      </c>
      <c r="M198" s="54">
        <f>(Sheet4!M198/Sheet4!$I198)*1000</f>
        <v>80.200261487930092</v>
      </c>
      <c r="N198" s="12"/>
      <c r="O198" s="54">
        <f>(Sheet4!O198/Sheet4!$N198)*1000</f>
        <v>17.204531556351302</v>
      </c>
      <c r="P198" s="54">
        <f>(Sheet4!P198/Sheet4!$N198)*1000</f>
        <v>12.778888041306006</v>
      </c>
      <c r="Q198" s="54">
        <f>(Sheet4!Q198/Sheet4!$N198)*1000</f>
        <v>77.997238701054712</v>
      </c>
      <c r="R198" s="54">
        <f>(Sheet4!R198/Sheet4!$N198)*1000</f>
        <v>81.180928124271063</v>
      </c>
      <c r="S198" s="12"/>
      <c r="T198" s="54">
        <f>(Sheet4!T198/Sheet4!$S198)*1000</f>
        <v>21.027279307160505</v>
      </c>
      <c r="U198" s="54">
        <f>(Sheet4!U198/Sheet4!$S198)*1000</f>
        <v>10.694586567499439</v>
      </c>
      <c r="V198" s="54">
        <f>(Sheet4!V198/Sheet4!$S198)*1000</f>
        <v>73.919934110365134</v>
      </c>
      <c r="W198" s="54">
        <f>(Sheet4!W198/Sheet4!$S198)*1000</f>
        <v>83.235580402825263</v>
      </c>
      <c r="X198" s="12"/>
      <c r="Y198" s="54">
        <f>(Sheet4!Y198/Sheet4!$X198)*1000</f>
        <v>22.8260802345069</v>
      </c>
      <c r="Z198" s="54">
        <f>(Sheet4!Z198/Sheet4!$X198)*1000</f>
        <v>10.70494307394512</v>
      </c>
      <c r="AA198" s="54">
        <f>(Sheet4!AA198/Sheet4!$X198)*1000</f>
        <v>72.646427665877141</v>
      </c>
      <c r="AB198" s="54">
        <f>(Sheet4!AB198/Sheet4!$X198)*1000</f>
        <v>84.551115948571749</v>
      </c>
      <c r="AC198" s="12"/>
      <c r="AD198" s="54">
        <f>(Sheet4!AD198/Sheet4!$AC198)*1000</f>
        <v>22.907050356174825</v>
      </c>
      <c r="AE198" s="54">
        <f>(Sheet4!AE198/Sheet4!$AC198)*1000</f>
        <v>10.534661741476697</v>
      </c>
      <c r="AF198" s="54">
        <f>(Sheet4!AF198/Sheet4!$AC198)*1000</f>
        <v>71.038284952151486</v>
      </c>
      <c r="AG198" s="54">
        <f>(Sheet4!AG198/Sheet4!$AC198)*1000</f>
        <v>86.342431822791497</v>
      </c>
      <c r="AH198" s="12"/>
      <c r="AI198" s="54">
        <f>(Sheet4!AI198/Sheet4!$AH198)*1000</f>
        <v>20.487505748888548</v>
      </c>
      <c r="AJ198" s="54">
        <f>(Sheet4!AJ198/Sheet4!$AH198)*1000</f>
        <v>11.540702130921355</v>
      </c>
      <c r="AK198" s="54">
        <f>(Sheet4!AK198/Sheet4!$AH198)*1000</f>
        <v>78.546680975011498</v>
      </c>
      <c r="AL198" s="54">
        <f>(Sheet4!AL198/Sheet4!$AH198)*1000</f>
        <v>93.128928407174612</v>
      </c>
      <c r="AM198" s="12"/>
      <c r="AN198" s="54">
        <f>(Sheet4!AN198/Sheet4!$AM198)*1000</f>
        <v>23.430941833177087</v>
      </c>
      <c r="AO198" s="54">
        <f>(Sheet4!AO198/Sheet4!$AM198)*1000</f>
        <v>12.328204751138152</v>
      </c>
      <c r="AP198" s="54">
        <f>(Sheet4!AP198/Sheet4!$AM198)*1000</f>
        <v>79.477705679429917</v>
      </c>
      <c r="AQ198" s="54">
        <f>(Sheet4!AQ198/Sheet4!$AM198)*1000</f>
        <v>97.155076806186173</v>
      </c>
      <c r="AR198" s="12"/>
      <c r="AS198" s="54">
        <f>(Sheet4!AS198/Sheet4!$AR198)*1000</f>
        <v>22.52441587340833</v>
      </c>
      <c r="AT198" s="54">
        <f>(Sheet4!AT198/Sheet4!$AR198)*1000</f>
        <v>15.032760539003586</v>
      </c>
      <c r="AU198" s="54">
        <f>(Sheet4!AU198/Sheet4!$AR198)*1000</f>
        <v>82.983063419458517</v>
      </c>
      <c r="AV198" s="54">
        <f>(Sheet4!AV198/Sheet4!$AR198)*1000</f>
        <v>106.05142786500186</v>
      </c>
      <c r="AW198" s="12"/>
      <c r="AX198" s="54">
        <f>(Sheet4!AX198/Sheet4!$AW198)*1000</f>
        <v>23.619002476034851</v>
      </c>
      <c r="AY198" s="54">
        <f>(Sheet4!AY198/Sheet4!$AW198)*1000</f>
        <v>18.866512408240144</v>
      </c>
      <c r="AZ198" s="54">
        <f>(Sheet4!AZ198/Sheet4!$AW198)*1000</f>
        <v>74.836126408751568</v>
      </c>
      <c r="BA198" s="54">
        <f>(Sheet4!BA198/Sheet4!$AW198)*1000</f>
        <v>94.076850633353502</v>
      </c>
      <c r="BC198" s="54" t="e">
        <f>(Sheet4!BC195/Sheet4!$BB195)*1000</f>
        <v>#DIV/0!</v>
      </c>
      <c r="BD198" s="54" t="e">
        <f>(Sheet4!BD195/Sheet4!$BB195)*1000</f>
        <v>#REF!</v>
      </c>
      <c r="BE198" s="54" t="e">
        <f>(Sheet4!BE195/Sheet4!$BB195)*1000</f>
        <v>#REF!</v>
      </c>
      <c r="BF198" s="54" t="e">
        <f>(Sheet4!BF195/Sheet4!$BB195)*1000</f>
        <v>#REF!</v>
      </c>
      <c r="BH198" s="54" t="e">
        <f>(Sheet4!BH194/Sheet4!$BG194)*1000</f>
        <v>#REF!</v>
      </c>
      <c r="BI198" s="54" t="e">
        <f>(Sheet4!BI194/Sheet4!$BG194)*1000</f>
        <v>#REF!</v>
      </c>
      <c r="BJ198" s="54" t="e">
        <f>(Sheet4!BJ194/Sheet4!$BG194)*1000</f>
        <v>#REF!</v>
      </c>
      <c r="BK198" s="54" t="e">
        <f>(Sheet4!BK194/Sheet4!$BG194)*1000</f>
        <v>#REF!</v>
      </c>
      <c r="BM198" s="54" t="e">
        <f>(Sheet4!BM194/Sheet4!$BL194)*1000</f>
        <v>#REF!</v>
      </c>
      <c r="BN198" s="54" t="e">
        <f>(Sheet4!BN194/Sheet4!$BL194)*1000</f>
        <v>#REF!</v>
      </c>
      <c r="BO198" s="54" t="e">
        <f>(Sheet4!BO194/Sheet4!$BL194)*1000</f>
        <v>#REF!</v>
      </c>
      <c r="BP198" s="54" t="e">
        <f>(Sheet4!BP194/Sheet4!$BL194)*1000</f>
        <v>#REF!</v>
      </c>
      <c r="BR198" s="54" t="e">
        <f>(Sheet4!BR194/Sheet4!$BQ194)*1000</f>
        <v>#REF!</v>
      </c>
      <c r="BS198" s="54" t="e">
        <f>(Sheet4!BS194/Sheet4!$BQ194)*1000</f>
        <v>#REF!</v>
      </c>
      <c r="BT198" s="54" t="e">
        <f>(Sheet4!BT194/Sheet4!$BQ194)*1000</f>
        <v>#REF!</v>
      </c>
      <c r="BU198" s="54" t="e">
        <f>(Sheet4!BU194/Sheet4!$BQ194)*1000</f>
        <v>#REF!</v>
      </c>
    </row>
    <row r="199" spans="1:73" x14ac:dyDescent="0.3">
      <c r="A199" t="s">
        <v>556</v>
      </c>
      <c r="B199" t="str">
        <f>VLOOKUP(A199,classifications!A$3:C$336,3,FALSE)</f>
        <v>Predominantly Urban</v>
      </c>
      <c r="D199" s="12"/>
      <c r="E199" s="54">
        <f>(Sheet4!E199/Sheet4!$D199)*1000</f>
        <v>20.409033564917642</v>
      </c>
      <c r="F199" s="54">
        <f>(Sheet4!F199/Sheet4!$D199)*1000</f>
        <v>7.8999271486700184</v>
      </c>
      <c r="G199" s="54">
        <f>(Sheet4!G199/Sheet4!$D199)*1000</f>
        <v>58.266849091135235</v>
      </c>
      <c r="H199" s="54">
        <f>(Sheet4!H199/Sheet4!$D199)*1000</f>
        <v>58.497841113026176</v>
      </c>
      <c r="I199" s="12"/>
      <c r="J199" s="54">
        <f>(Sheet4!J199/Sheet4!$I199)*1000</f>
        <v>15.114624505928855</v>
      </c>
      <c r="K199" s="54">
        <f>(Sheet4!K199/Sheet4!$I199)*1000</f>
        <v>6.7738252086078177</v>
      </c>
      <c r="L199" s="54">
        <f>(Sheet4!L199/Sheet4!$I199)*1000</f>
        <v>59.028546332894159</v>
      </c>
      <c r="M199" s="54">
        <f>(Sheet4!M199/Sheet4!$I199)*1000</f>
        <v>66.694773825208614</v>
      </c>
      <c r="N199" s="12"/>
      <c r="O199" s="54">
        <f>(Sheet4!O199/Sheet4!$N199)*1000</f>
        <v>13.321793318331315</v>
      </c>
      <c r="P199" s="54">
        <f>(Sheet4!P199/Sheet4!$N199)*1000</f>
        <v>4.2894235762506492</v>
      </c>
      <c r="Q199" s="54">
        <f>(Sheet4!Q199/Sheet4!$N199)*1000</f>
        <v>60.557382724597545</v>
      </c>
      <c r="R199" s="54">
        <f>(Sheet4!R199/Sheet4!$N199)*1000</f>
        <v>65.102994633893019</v>
      </c>
      <c r="S199" s="12"/>
      <c r="T199" s="54">
        <f>(Sheet4!T199/Sheet4!$S199)*1000</f>
        <v>17.658489108499825</v>
      </c>
      <c r="U199" s="54">
        <f>(Sheet4!U199/Sheet4!$S199)*1000</f>
        <v>5.3087768373982911</v>
      </c>
      <c r="V199" s="54">
        <f>(Sheet4!V199/Sheet4!$S199)*1000</f>
        <v>64.079658877057582</v>
      </c>
      <c r="W199" s="54">
        <f>(Sheet4!W199/Sheet4!$S199)*1000</f>
        <v>69.599425563121699</v>
      </c>
      <c r="X199" s="12"/>
      <c r="Y199" s="54">
        <f>(Sheet4!Y199/Sheet4!$X199)*1000</f>
        <v>18.635374989930455</v>
      </c>
      <c r="Z199" s="54">
        <f>(Sheet4!Z199/Sheet4!$X199)*1000</f>
        <v>5.1287559410327335</v>
      </c>
      <c r="AA199" s="54">
        <f>(Sheet4!AA199/Sheet4!$X199)*1000</f>
        <v>60.246099728793538</v>
      </c>
      <c r="AB199" s="54">
        <f>(Sheet4!AB199/Sheet4!$X199)*1000</f>
        <v>70.020273354636018</v>
      </c>
      <c r="AC199" s="12"/>
      <c r="AD199" s="54">
        <f>(Sheet4!AD199/Sheet4!$AC199)*1000</f>
        <v>21.969415387882972</v>
      </c>
      <c r="AE199" s="54">
        <f>(Sheet4!AE199/Sheet4!$AC199)*1000</f>
        <v>5.7512079859820524</v>
      </c>
      <c r="AF199" s="54">
        <f>(Sheet4!AF199/Sheet4!$AC199)*1000</f>
        <v>57.435751075240276</v>
      </c>
      <c r="AG199" s="54">
        <f>(Sheet4!AG199/Sheet4!$AC199)*1000</f>
        <v>72.107470928689011</v>
      </c>
      <c r="AH199" s="12"/>
      <c r="AI199" s="54">
        <f>(Sheet4!AI199/Sheet4!$AH199)*1000</f>
        <v>18.993654422850703</v>
      </c>
      <c r="AJ199" s="54">
        <f>(Sheet4!AJ199/Sheet4!$AH199)*1000</f>
        <v>6.0208426528820187</v>
      </c>
      <c r="AK199" s="54">
        <f>(Sheet4!AK199/Sheet4!$AH199)*1000</f>
        <v>61.54712792219626</v>
      </c>
      <c r="AL199" s="54">
        <f>(Sheet4!AL199/Sheet4!$AH199)*1000</f>
        <v>83.32090726841956</v>
      </c>
      <c r="AM199" s="12"/>
      <c r="AN199" s="54">
        <f>(Sheet4!AN199/Sheet4!$AM199)*1000</f>
        <v>19.492657754609059</v>
      </c>
      <c r="AO199" s="54">
        <f>(Sheet4!AO199/Sheet4!$AM199)*1000</f>
        <v>4.5086849778514964</v>
      </c>
      <c r="AP199" s="54">
        <f>(Sheet4!AP199/Sheet4!$AM199)*1000</f>
        <v>67.156369093458125</v>
      </c>
      <c r="AQ199" s="54">
        <f>(Sheet4!AQ199/Sheet4!$AM199)*1000</f>
        <v>84.740240507078965</v>
      </c>
      <c r="AR199" s="12"/>
      <c r="AS199" s="54">
        <f>(Sheet4!AS199/Sheet4!$AR199)*1000</f>
        <v>17.728079889391985</v>
      </c>
      <c r="AT199" s="54">
        <f>(Sheet4!AT199/Sheet4!$AR199)*1000</f>
        <v>5.799057735025654</v>
      </c>
      <c r="AU199" s="54">
        <f>(Sheet4!AU199/Sheet4!$AR199)*1000</f>
        <v>67.32149058717917</v>
      </c>
      <c r="AV199" s="54">
        <f>(Sheet4!AV199/Sheet4!$AR199)*1000</f>
        <v>83.919245663811907</v>
      </c>
      <c r="AW199" s="12"/>
      <c r="AX199" s="54">
        <f>(Sheet4!AX199/Sheet4!$AW199)*1000</f>
        <v>15.576232259584241</v>
      </c>
      <c r="AY199" s="54">
        <f>(Sheet4!AY199/Sheet4!$AW199)*1000</f>
        <v>7.3807981469485506</v>
      </c>
      <c r="AZ199" s="54">
        <f>(Sheet4!AZ199/Sheet4!$AW199)*1000</f>
        <v>56.900195643496978</v>
      </c>
      <c r="BA199" s="54">
        <f>(Sheet4!BA199/Sheet4!$AW199)*1000</f>
        <v>71.517840200485523</v>
      </c>
      <c r="BC199" s="54" t="e">
        <f>(Sheet4!BC196/Sheet4!$BB196)*1000</f>
        <v>#DIV/0!</v>
      </c>
      <c r="BD199" s="54" t="e">
        <f>(Sheet4!BD196/Sheet4!$BB196)*1000</f>
        <v>#REF!</v>
      </c>
      <c r="BE199" s="54" t="e">
        <f>(Sheet4!BE196/Sheet4!$BB196)*1000</f>
        <v>#REF!</v>
      </c>
      <c r="BF199" s="54" t="e">
        <f>(Sheet4!BF196/Sheet4!$BB196)*1000</f>
        <v>#REF!</v>
      </c>
      <c r="BH199" s="54" t="e">
        <f>(Sheet4!BH195/Sheet4!$BG195)*1000</f>
        <v>#REF!</v>
      </c>
      <c r="BI199" s="54" t="e">
        <f>(Sheet4!BI195/Sheet4!$BG195)*1000</f>
        <v>#REF!</v>
      </c>
      <c r="BJ199" s="54" t="e">
        <f>(Sheet4!BJ195/Sheet4!$BG195)*1000</f>
        <v>#REF!</v>
      </c>
      <c r="BK199" s="54" t="e">
        <f>(Sheet4!BK195/Sheet4!$BG195)*1000</f>
        <v>#REF!</v>
      </c>
      <c r="BM199" s="54" t="e">
        <f>(Sheet4!BM195/Sheet4!$BL195)*1000</f>
        <v>#REF!</v>
      </c>
      <c r="BN199" s="54" t="e">
        <f>(Sheet4!BN195/Sheet4!$BL195)*1000</f>
        <v>#REF!</v>
      </c>
      <c r="BO199" s="54" t="e">
        <f>(Sheet4!BO195/Sheet4!$BL195)*1000</f>
        <v>#REF!</v>
      </c>
      <c r="BP199" s="54" t="e">
        <f>(Sheet4!BP195/Sheet4!$BL195)*1000</f>
        <v>#REF!</v>
      </c>
      <c r="BR199" s="54" t="e">
        <f>(Sheet4!BR195/Sheet4!$BQ195)*1000</f>
        <v>#REF!</v>
      </c>
      <c r="BS199" s="54" t="e">
        <f>(Sheet4!BS195/Sheet4!$BQ195)*1000</f>
        <v>#REF!</v>
      </c>
      <c r="BT199" s="54" t="e">
        <f>(Sheet4!BT195/Sheet4!$BQ195)*1000</f>
        <v>#REF!</v>
      </c>
      <c r="BU199" s="54" t="e">
        <f>(Sheet4!BU195/Sheet4!$BQ195)*1000</f>
        <v>#REF!</v>
      </c>
    </row>
    <row r="200" spans="1:73" x14ac:dyDescent="0.3">
      <c r="A200" t="s">
        <v>558</v>
      </c>
      <c r="B200" t="str">
        <f>VLOOKUP(A200,classifications!A$3:C$336,3,FALSE)</f>
        <v>Urban with Significant Rural</v>
      </c>
      <c r="D200" s="12"/>
      <c r="E200" s="54">
        <f>(Sheet4!E200/Sheet4!$D200)*1000</f>
        <v>2.5672516350507535</v>
      </c>
      <c r="F200" s="54">
        <f>(Sheet4!F200/Sheet4!$D200)*1000</f>
        <v>2.2861116865437543</v>
      </c>
      <c r="G200" s="54">
        <f>(Sheet4!G200/Sheet4!$D200)*1000</f>
        <v>25.716906868692849</v>
      </c>
      <c r="H200" s="54">
        <f>(Sheet4!H200/Sheet4!$D200)*1000</f>
        <v>27.63309757035897</v>
      </c>
      <c r="I200" s="12"/>
      <c r="J200" s="54">
        <f>(Sheet4!J200/Sheet4!$I200)*1000</f>
        <v>1.1557610241820768</v>
      </c>
      <c r="K200" s="54">
        <f>(Sheet4!K200/Sheet4!$I200)*1000</f>
        <v>1.1187174016121384</v>
      </c>
      <c r="L200" s="54">
        <f>(Sheet4!L200/Sheet4!$I200)*1000</f>
        <v>27.501185395922239</v>
      </c>
      <c r="M200" s="54">
        <f>(Sheet4!M200/Sheet4!$I200)*1000</f>
        <v>30.961059743954479</v>
      </c>
      <c r="N200" s="12"/>
      <c r="O200" s="54">
        <f>(Sheet4!O200/Sheet4!$N200)*1000</f>
        <v>1.1188500296384114</v>
      </c>
      <c r="P200" s="54">
        <f>(Sheet4!P200/Sheet4!$N200)*1000</f>
        <v>0.62240663900414939</v>
      </c>
      <c r="Q200" s="54">
        <f>(Sheet4!Q200/Sheet4!$N200)*1000</f>
        <v>29.275340841730884</v>
      </c>
      <c r="R200" s="54">
        <f>(Sheet4!R200/Sheet4!$N200)*1000</f>
        <v>30.905453467694134</v>
      </c>
      <c r="S200" s="12"/>
      <c r="T200" s="54">
        <f>(Sheet4!T200/Sheet4!$S200)*1000</f>
        <v>1.3027194268034523</v>
      </c>
      <c r="U200" s="54">
        <f>(Sheet4!U200/Sheet4!$S200)*1000</f>
        <v>0.77719056712705958</v>
      </c>
      <c r="V200" s="54">
        <f>(Sheet4!V200/Sheet4!$S200)*1000</f>
        <v>29.244570768752496</v>
      </c>
      <c r="W200" s="54">
        <f>(Sheet4!W200/Sheet4!$S200)*1000</f>
        <v>30.103181300054771</v>
      </c>
      <c r="X200" s="12"/>
      <c r="Y200" s="54">
        <f>(Sheet4!Y200/Sheet4!$X200)*1000</f>
        <v>1.5592208329638497</v>
      </c>
      <c r="Z200" s="54">
        <f>(Sheet4!Z200/Sheet4!$X200)*1000</f>
        <v>0.95326771304424929</v>
      </c>
      <c r="AA200" s="54">
        <f>(Sheet4!AA200/Sheet4!$X200)*1000</f>
        <v>31.140078626112146</v>
      </c>
      <c r="AB200" s="54">
        <f>(Sheet4!AB200/Sheet4!$X200)*1000</f>
        <v>29.699092548254558</v>
      </c>
      <c r="AC200" s="12"/>
      <c r="AD200" s="54">
        <f>(Sheet4!AD200/Sheet4!$AC200)*1000</f>
        <v>2.6052429592017479</v>
      </c>
      <c r="AE200" s="54">
        <f>(Sheet4!AE200/Sheet4!$AC200)*1000</f>
        <v>0.65684595855228201</v>
      </c>
      <c r="AF200" s="54">
        <f>(Sheet4!AF200/Sheet4!$AC200)*1000</f>
        <v>30.296097301765368</v>
      </c>
      <c r="AG200" s="54">
        <f>(Sheet4!AG200/Sheet4!$AC200)*1000</f>
        <v>30.111590010037197</v>
      </c>
      <c r="AH200" s="12"/>
      <c r="AI200" s="54">
        <f>(Sheet4!AI200/Sheet4!$AH200)*1000</f>
        <v>2.1028638652990699</v>
      </c>
      <c r="AJ200" s="54">
        <f>(Sheet4!AJ200/Sheet4!$AH200)*1000</f>
        <v>0.71320907319583837</v>
      </c>
      <c r="AK200" s="54">
        <f>(Sheet4!AK200/Sheet4!$AH200)*1000</f>
        <v>36.16778794897246</v>
      </c>
      <c r="AL200" s="54">
        <f>(Sheet4!AL200/Sheet4!$AH200)*1000</f>
        <v>32.96937612587773</v>
      </c>
      <c r="AM200" s="12"/>
      <c r="AN200" s="54">
        <f>(Sheet4!AN200/Sheet4!$AM200)*1000</f>
        <v>2.2601266841235241</v>
      </c>
      <c r="AO200" s="54">
        <f>(Sheet4!AO200/Sheet4!$AM200)*1000</f>
        <v>0.32914466273643556</v>
      </c>
      <c r="AP200" s="54">
        <f>(Sheet4!AP200/Sheet4!$AM200)*1000</f>
        <v>36.520428912067175</v>
      </c>
      <c r="AQ200" s="54">
        <f>(Sheet4!AQ200/Sheet4!$AM200)*1000</f>
        <v>31.773431442823913</v>
      </c>
      <c r="AR200" s="12"/>
      <c r="AS200" s="54">
        <f>(Sheet4!AS200/Sheet4!$AR200)*1000</f>
        <v>1.9832300401020782</v>
      </c>
      <c r="AT200" s="54">
        <f>(Sheet4!AT200/Sheet4!$AR200)*1000</f>
        <v>0.51039008384979945</v>
      </c>
      <c r="AU200" s="54">
        <f>(Sheet4!AU200/Sheet4!$AR200)*1000</f>
        <v>37.054320087495441</v>
      </c>
      <c r="AV200" s="54">
        <f>(Sheet4!AV200/Sheet4!$AR200)*1000</f>
        <v>33.802406124681006</v>
      </c>
      <c r="AW200" s="12"/>
      <c r="AX200" s="54">
        <f>(Sheet4!AX200/Sheet4!$AW200)*1000</f>
        <v>2.2298656250910893</v>
      </c>
      <c r="AY200" s="54">
        <f>(Sheet4!AY200/Sheet4!$AW200)*1000</f>
        <v>0.42265426880811496</v>
      </c>
      <c r="AZ200" s="54">
        <f>(Sheet4!AZ200/Sheet4!$AW200)*1000</f>
        <v>30.722593056810563</v>
      </c>
      <c r="BA200" s="54">
        <f>(Sheet4!BA200/Sheet4!$AW200)*1000</f>
        <v>28.908094557961931</v>
      </c>
      <c r="BC200" s="54" t="e">
        <f>(Sheet4!BC197/Sheet4!$BB197)*1000</f>
        <v>#DIV/0!</v>
      </c>
      <c r="BD200" s="54" t="e">
        <f>(Sheet4!BD197/Sheet4!$BB197)*1000</f>
        <v>#REF!</v>
      </c>
      <c r="BE200" s="54" t="e">
        <f>(Sheet4!BE197/Sheet4!$BB197)*1000</f>
        <v>#REF!</v>
      </c>
      <c r="BF200" s="54" t="e">
        <f>(Sheet4!BF197/Sheet4!$BB197)*1000</f>
        <v>#REF!</v>
      </c>
      <c r="BH200" s="54" t="e">
        <f>(Sheet4!BH196/Sheet4!$BG196)*1000</f>
        <v>#REF!</v>
      </c>
      <c r="BI200" s="54" t="e">
        <f>(Sheet4!BI196/Sheet4!$BG196)*1000</f>
        <v>#REF!</v>
      </c>
      <c r="BJ200" s="54" t="e">
        <f>(Sheet4!BJ196/Sheet4!$BG196)*1000</f>
        <v>#REF!</v>
      </c>
      <c r="BK200" s="54" t="e">
        <f>(Sheet4!BK196/Sheet4!$BG196)*1000</f>
        <v>#REF!</v>
      </c>
      <c r="BM200" s="54" t="e">
        <f>(Sheet4!BM196/Sheet4!$BL196)*1000</f>
        <v>#REF!</v>
      </c>
      <c r="BN200" s="54" t="e">
        <f>(Sheet4!BN196/Sheet4!$BL196)*1000</f>
        <v>#REF!</v>
      </c>
      <c r="BO200" s="54" t="e">
        <f>(Sheet4!BO196/Sheet4!$BL196)*1000</f>
        <v>#REF!</v>
      </c>
      <c r="BP200" s="54" t="e">
        <f>(Sheet4!BP196/Sheet4!$BL196)*1000</f>
        <v>#REF!</v>
      </c>
      <c r="BR200" s="54" t="e">
        <f>(Sheet4!BR196/Sheet4!$BQ196)*1000</f>
        <v>#REF!</v>
      </c>
      <c r="BS200" s="54" t="e">
        <f>(Sheet4!BS196/Sheet4!$BQ196)*1000</f>
        <v>#REF!</v>
      </c>
      <c r="BT200" s="54" t="e">
        <f>(Sheet4!BT196/Sheet4!$BQ196)*1000</f>
        <v>#REF!</v>
      </c>
      <c r="BU200" s="54" t="e">
        <f>(Sheet4!BU196/Sheet4!$BQ196)*1000</f>
        <v>#REF!</v>
      </c>
    </row>
    <row r="201" spans="1:73" x14ac:dyDescent="0.3">
      <c r="A201" t="s">
        <v>560</v>
      </c>
      <c r="B201" t="str">
        <f>VLOOKUP(A201,classifications!A$3:C$336,3,FALSE)</f>
        <v>Predominantly Urban</v>
      </c>
      <c r="D201" s="12"/>
      <c r="E201" s="54">
        <f>(Sheet4!E201/Sheet4!$D201)*1000</f>
        <v>4.4000094878910794</v>
      </c>
      <c r="F201" s="54">
        <f>(Sheet4!F201/Sheet4!$D201)*1000</f>
        <v>2.6921890936692043</v>
      </c>
      <c r="G201" s="54">
        <f>(Sheet4!G201/Sheet4!$D201)*1000</f>
        <v>29.839417443487751</v>
      </c>
      <c r="H201" s="54">
        <f>(Sheet4!H201/Sheet4!$D201)*1000</f>
        <v>33.883631015915938</v>
      </c>
      <c r="I201" s="12"/>
      <c r="J201" s="54">
        <f>(Sheet4!J201/Sheet4!$I201)*1000</f>
        <v>3.9552839751788165</v>
      </c>
      <c r="K201" s="54">
        <f>(Sheet4!K201/Sheet4!$I201)*1000</f>
        <v>2.2500118421675905</v>
      </c>
      <c r="L201" s="54">
        <f>(Sheet4!L201/Sheet4!$I201)*1000</f>
        <v>30.363317701672113</v>
      </c>
      <c r="M201" s="54">
        <f>(Sheet4!M201/Sheet4!$I201)*1000</f>
        <v>37.279143574439864</v>
      </c>
      <c r="N201" s="12"/>
      <c r="O201" s="54">
        <f>(Sheet4!O201/Sheet4!$N201)*1000</f>
        <v>4.3192710490503519</v>
      </c>
      <c r="P201" s="54">
        <f>(Sheet4!P201/Sheet4!$N201)*1000</f>
        <v>2.8519022543044787</v>
      </c>
      <c r="Q201" s="54">
        <f>(Sheet4!Q201/Sheet4!$N201)*1000</f>
        <v>30.353233536477131</v>
      </c>
      <c r="R201" s="54">
        <f>(Sheet4!R201/Sheet4!$N201)*1000</f>
        <v>36.341044908585296</v>
      </c>
      <c r="S201" s="12"/>
      <c r="T201" s="54">
        <f>(Sheet4!T201/Sheet4!$S201)*1000</f>
        <v>5.3724631678598902</v>
      </c>
      <c r="U201" s="54">
        <f>(Sheet4!U201/Sheet4!$S201)*1000</f>
        <v>2.4495591976806108</v>
      </c>
      <c r="V201" s="54">
        <f>(Sheet4!V201/Sheet4!$S201)*1000</f>
        <v>31.773267853973135</v>
      </c>
      <c r="W201" s="54">
        <f>(Sheet4!W201/Sheet4!$S201)*1000</f>
        <v>40.683983196260577</v>
      </c>
      <c r="X201" s="12"/>
      <c r="Y201" s="54">
        <f>(Sheet4!Y201/Sheet4!$X201)*1000</f>
        <v>6.8143502198747949</v>
      </c>
      <c r="Z201" s="54">
        <f>(Sheet4!Z201/Sheet4!$X201)*1000</f>
        <v>3.0652786456184202</v>
      </c>
      <c r="AA201" s="54">
        <f>(Sheet4!AA201/Sheet4!$X201)*1000</f>
        <v>33.329010504474127</v>
      </c>
      <c r="AB201" s="54">
        <f>(Sheet4!AB201/Sheet4!$X201)*1000</f>
        <v>38.598931868287337</v>
      </c>
      <c r="AC201" s="12"/>
      <c r="AD201" s="54">
        <f>(Sheet4!AD201/Sheet4!$AC201)*1000</f>
        <v>7.1690485144791278</v>
      </c>
      <c r="AE201" s="54">
        <f>(Sheet4!AE201/Sheet4!$AC201)*1000</f>
        <v>2.3387551711169614</v>
      </c>
      <c r="AF201" s="54">
        <f>(Sheet4!AF201/Sheet4!$AC201)*1000</f>
        <v>30.55660022564874</v>
      </c>
      <c r="AG201" s="54">
        <f>(Sheet4!AG201/Sheet4!$AC201)*1000</f>
        <v>37.384825122226403</v>
      </c>
      <c r="AH201" s="12"/>
      <c r="AI201" s="54">
        <f>(Sheet4!AI201/Sheet4!$AH201)*1000</f>
        <v>6.0795267827801514</v>
      </c>
      <c r="AJ201" s="54">
        <f>(Sheet4!AJ201/Sheet4!$AH201)*1000</f>
        <v>2.2768884089948829</v>
      </c>
      <c r="AK201" s="54">
        <f>(Sheet4!AK201/Sheet4!$AH201)*1000</f>
        <v>33.942068447490733</v>
      </c>
      <c r="AL201" s="54">
        <f>(Sheet4!AL201/Sheet4!$AH201)*1000</f>
        <v>40.009858692080186</v>
      </c>
      <c r="AM201" s="12"/>
      <c r="AN201" s="54">
        <f>(Sheet4!AN201/Sheet4!$AM201)*1000</f>
        <v>5.0947769711374411</v>
      </c>
      <c r="AO201" s="54">
        <f>(Sheet4!AO201/Sheet4!$AM201)*1000</f>
        <v>3.7651931426419889</v>
      </c>
      <c r="AP201" s="54">
        <f>(Sheet4!AP201/Sheet4!$AM201)*1000</f>
        <v>34.92216639800445</v>
      </c>
      <c r="AQ201" s="54">
        <f>(Sheet4!AQ201/Sheet4!$AM201)*1000</f>
        <v>41.69951405476003</v>
      </c>
      <c r="AR201" s="12"/>
      <c r="AS201" s="54">
        <f>(Sheet4!AS201/Sheet4!$AR201)*1000</f>
        <v>4.5390037649100998</v>
      </c>
      <c r="AT201" s="54">
        <f>(Sheet4!AT201/Sheet4!$AR201)*1000</f>
        <v>2.8969868990511487</v>
      </c>
      <c r="AU201" s="54">
        <f>(Sheet4!AU201/Sheet4!$AR201)*1000</f>
        <v>37.520085384877028</v>
      </c>
      <c r="AV201" s="54">
        <f>(Sheet4!AV201/Sheet4!$AR201)*1000</f>
        <v>39.349761321119857</v>
      </c>
      <c r="AW201" s="12"/>
      <c r="AX201" s="54">
        <f>(Sheet4!AX201/Sheet4!$AW201)*1000</f>
        <v>4.3941660433807028</v>
      </c>
      <c r="AY201" s="54">
        <f>(Sheet4!AY201/Sheet4!$AW201)*1000</f>
        <v>2.4425018698578906</v>
      </c>
      <c r="AZ201" s="54">
        <f>(Sheet4!AZ201/Sheet4!$AW201)*1000</f>
        <v>33.447083021690354</v>
      </c>
      <c r="BA201" s="54">
        <f>(Sheet4!BA201/Sheet4!$AW201)*1000</f>
        <v>34.019727000747942</v>
      </c>
      <c r="BC201" s="54" t="e">
        <f>(Sheet4!BC198/Sheet4!$BB198)*1000</f>
        <v>#DIV/0!</v>
      </c>
      <c r="BD201" s="54" t="e">
        <f>(Sheet4!BD198/Sheet4!$BB198)*1000</f>
        <v>#REF!</v>
      </c>
      <c r="BE201" s="54" t="e">
        <f>(Sheet4!BE198/Sheet4!$BB198)*1000</f>
        <v>#REF!</v>
      </c>
      <c r="BF201" s="54" t="e">
        <f>(Sheet4!BF198/Sheet4!$BB198)*1000</f>
        <v>#REF!</v>
      </c>
      <c r="BH201" s="54" t="e">
        <f>(Sheet4!BH197/Sheet4!$BG197)*1000</f>
        <v>#REF!</v>
      </c>
      <c r="BI201" s="54" t="e">
        <f>(Sheet4!BI197/Sheet4!$BG197)*1000</f>
        <v>#REF!</v>
      </c>
      <c r="BJ201" s="54" t="e">
        <f>(Sheet4!BJ197/Sheet4!$BG197)*1000</f>
        <v>#REF!</v>
      </c>
      <c r="BK201" s="54" t="e">
        <f>(Sheet4!BK197/Sheet4!$BG197)*1000</f>
        <v>#REF!</v>
      </c>
      <c r="BM201" s="54" t="e">
        <f>(Sheet4!BM197/Sheet4!$BL197)*1000</f>
        <v>#REF!</v>
      </c>
      <c r="BN201" s="54" t="e">
        <f>(Sheet4!BN197/Sheet4!$BL197)*1000</f>
        <v>#REF!</v>
      </c>
      <c r="BO201" s="54" t="e">
        <f>(Sheet4!BO197/Sheet4!$BL197)*1000</f>
        <v>#REF!</v>
      </c>
      <c r="BP201" s="54" t="e">
        <f>(Sheet4!BP197/Sheet4!$BL197)*1000</f>
        <v>#REF!</v>
      </c>
      <c r="BR201" s="54" t="e">
        <f>(Sheet4!BR197/Sheet4!$BQ197)*1000</f>
        <v>#REF!</v>
      </c>
      <c r="BS201" s="54" t="e">
        <f>(Sheet4!BS197/Sheet4!$BQ197)*1000</f>
        <v>#REF!</v>
      </c>
      <c r="BT201" s="54" t="e">
        <f>(Sheet4!BT197/Sheet4!$BQ197)*1000</f>
        <v>#REF!</v>
      </c>
      <c r="BU201" s="54" t="e">
        <f>(Sheet4!BU197/Sheet4!$BQ197)*1000</f>
        <v>#REF!</v>
      </c>
    </row>
    <row r="202" spans="1:73" x14ac:dyDescent="0.3">
      <c r="A202" t="s">
        <v>562</v>
      </c>
      <c r="B202" t="str">
        <f>VLOOKUP(A202,classifications!A$3:C$336,3,FALSE)</f>
        <v>Predominantly Urban</v>
      </c>
      <c r="D202" s="12"/>
      <c r="E202" s="54">
        <f>(Sheet4!E202/Sheet4!$D202)*1000</f>
        <v>5.2177055103884369</v>
      </c>
      <c r="F202" s="54">
        <f>(Sheet4!F202/Sheet4!$D202)*1000</f>
        <v>4.0903342366756998</v>
      </c>
      <c r="G202" s="54">
        <f>(Sheet4!G202/Sheet4!$D202)*1000</f>
        <v>56.274616079494123</v>
      </c>
      <c r="H202" s="54">
        <f>(Sheet4!H202/Sheet4!$D202)*1000</f>
        <v>48.484191508581752</v>
      </c>
      <c r="I202" s="12"/>
      <c r="J202" s="54">
        <f>(Sheet4!J202/Sheet4!$I202)*1000</f>
        <v>4.1496150874280975</v>
      </c>
      <c r="K202" s="54">
        <f>(Sheet4!K202/Sheet4!$I202)*1000</f>
        <v>4.171078613742381</v>
      </c>
      <c r="L202" s="54">
        <f>(Sheet4!L202/Sheet4!$I202)*1000</f>
        <v>58.709898978336142</v>
      </c>
      <c r="M202" s="54">
        <f>(Sheet4!M202/Sheet4!$I202)*1000</f>
        <v>53.687433820793864</v>
      </c>
      <c r="N202" s="12"/>
      <c r="O202" s="54">
        <f>(Sheet4!O202/Sheet4!$N202)*1000</f>
        <v>4.2291099000908261</v>
      </c>
      <c r="P202" s="54">
        <f>(Sheet4!P202/Sheet4!$N202)*1000</f>
        <v>4.122672570390554</v>
      </c>
      <c r="Q202" s="54">
        <f>(Sheet4!Q202/Sheet4!$N202)*1000</f>
        <v>55.730585831062669</v>
      </c>
      <c r="R202" s="54">
        <f>(Sheet4!R202/Sheet4!$N202)*1000</f>
        <v>51.529859218891914</v>
      </c>
      <c r="S202" s="12"/>
      <c r="T202" s="54">
        <f>(Sheet4!T202/Sheet4!$S202)*1000</f>
        <v>5.3689677861932825</v>
      </c>
      <c r="U202" s="54">
        <f>(Sheet4!U202/Sheet4!$S202)*1000</f>
        <v>3.1149813101121393</v>
      </c>
      <c r="V202" s="54">
        <f>(Sheet4!V202/Sheet4!$S202)*1000</f>
        <v>61.179632922202465</v>
      </c>
      <c r="W202" s="54">
        <f>(Sheet4!W202/Sheet4!$S202)*1000</f>
        <v>52.15668705987764</v>
      </c>
      <c r="X202" s="12"/>
      <c r="Y202" s="54">
        <f>(Sheet4!Y202/Sheet4!$X202)*1000</f>
        <v>5.5287425066414455</v>
      </c>
      <c r="Z202" s="54">
        <f>(Sheet4!Z202/Sheet4!$X202)*1000</f>
        <v>3.4980597243278582</v>
      </c>
      <c r="AA202" s="54">
        <f>(Sheet4!AA202/Sheet4!$X202)*1000</f>
        <v>56.907798656411252</v>
      </c>
      <c r="AB202" s="54">
        <f>(Sheet4!AB202/Sheet4!$X202)*1000</f>
        <v>55.245698707873764</v>
      </c>
      <c r="AC202" s="12"/>
      <c r="AD202" s="54">
        <f>(Sheet4!AD202/Sheet4!$AC202)*1000</f>
        <v>5.8093114176371792</v>
      </c>
      <c r="AE202" s="54">
        <f>(Sheet4!AE202/Sheet4!$AC202)*1000</f>
        <v>2.9872525536191183</v>
      </c>
      <c r="AF202" s="54">
        <f>(Sheet4!AF202/Sheet4!$AC202)*1000</f>
        <v>56.200269816359679</v>
      </c>
      <c r="AG202" s="54">
        <f>(Sheet4!AG202/Sheet4!$AC202)*1000</f>
        <v>53.288731037141048</v>
      </c>
      <c r="AH202" s="12"/>
      <c r="AI202" s="54">
        <f>(Sheet4!AI202/Sheet4!$AH202)*1000</f>
        <v>5.0279062459438597</v>
      </c>
      <c r="AJ202" s="54">
        <f>(Sheet4!AJ202/Sheet4!$AH202)*1000</f>
        <v>3.2107553472739321</v>
      </c>
      <c r="AK202" s="54">
        <f>(Sheet4!AK202/Sheet4!$AH202)*1000</f>
        <v>62.199845610487557</v>
      </c>
      <c r="AL202" s="54">
        <f>(Sheet4!AL202/Sheet4!$AH202)*1000</f>
        <v>58.592869390571309</v>
      </c>
      <c r="AM202" s="12"/>
      <c r="AN202" s="54">
        <f>(Sheet4!AN202/Sheet4!$AM202)*1000</f>
        <v>5.2247947643766457</v>
      </c>
      <c r="AO202" s="54">
        <f>(Sheet4!AO202/Sheet4!$AM202)*1000</f>
        <v>3.5666668922622953</v>
      </c>
      <c r="AP202" s="54">
        <f>(Sheet4!AP202/Sheet4!$AM202)*1000</f>
        <v>64.842951602969734</v>
      </c>
      <c r="AQ202" s="54">
        <f>(Sheet4!AQ202/Sheet4!$AM202)*1000</f>
        <v>60.301711594036156</v>
      </c>
      <c r="AR202" s="12"/>
      <c r="AS202" s="54">
        <f>(Sheet4!AS202/Sheet4!$AR202)*1000</f>
        <v>4.4235888885900989</v>
      </c>
      <c r="AT202" s="54">
        <f>(Sheet4!AT202/Sheet4!$AR202)*1000</f>
        <v>3.3143302767096032</v>
      </c>
      <c r="AU202" s="54">
        <f>(Sheet4!AU202/Sheet4!$AR202)*1000</f>
        <v>63.140344744131006</v>
      </c>
      <c r="AV202" s="54">
        <f>(Sheet4!AV202/Sheet4!$AR202)*1000</f>
        <v>60.289886250571442</v>
      </c>
      <c r="AW202" s="12"/>
      <c r="AX202" s="54">
        <f>(Sheet4!AX202/Sheet4!$AW202)*1000</f>
        <v>3.9867866499601328</v>
      </c>
      <c r="AY202" s="54">
        <f>(Sheet4!AY202/Sheet4!$AW202)*1000</f>
        <v>3.4641490723182993</v>
      </c>
      <c r="AZ202" s="54">
        <f>(Sheet4!AZ202/Sheet4!$AW202)*1000</f>
        <v>54.401211447103044</v>
      </c>
      <c r="BA202" s="54">
        <f>(Sheet4!BA202/Sheet4!$AW202)*1000</f>
        <v>52.23695583712469</v>
      </c>
      <c r="BC202" s="54" t="e">
        <f>(Sheet4!BC199/Sheet4!$BB199)*1000</f>
        <v>#DIV/0!</v>
      </c>
      <c r="BD202" s="54" t="e">
        <f>(Sheet4!BD199/Sheet4!$BB199)*1000</f>
        <v>#REF!</v>
      </c>
      <c r="BE202" s="54" t="e">
        <f>(Sheet4!BE199/Sheet4!$BB199)*1000</f>
        <v>#REF!</v>
      </c>
      <c r="BF202" s="54" t="e">
        <f>(Sheet4!BF199/Sheet4!$BB199)*1000</f>
        <v>#REF!</v>
      </c>
      <c r="BH202" s="54" t="e">
        <f>(Sheet4!BH198/Sheet4!$BG198)*1000</f>
        <v>#REF!</v>
      </c>
      <c r="BI202" s="54" t="e">
        <f>(Sheet4!BI198/Sheet4!$BG198)*1000</f>
        <v>#REF!</v>
      </c>
      <c r="BJ202" s="54" t="e">
        <f>(Sheet4!BJ198/Sheet4!$BG198)*1000</f>
        <v>#REF!</v>
      </c>
      <c r="BK202" s="54" t="e">
        <f>(Sheet4!BK198/Sheet4!$BG198)*1000</f>
        <v>#REF!</v>
      </c>
      <c r="BM202" s="54" t="e">
        <f>(Sheet4!BM198/Sheet4!$BL198)*1000</f>
        <v>#REF!</v>
      </c>
      <c r="BN202" s="54" t="e">
        <f>(Sheet4!BN198/Sheet4!$BL198)*1000</f>
        <v>#REF!</v>
      </c>
      <c r="BO202" s="54" t="e">
        <f>(Sheet4!BO198/Sheet4!$BL198)*1000</f>
        <v>#REF!</v>
      </c>
      <c r="BP202" s="54" t="e">
        <f>(Sheet4!BP198/Sheet4!$BL198)*1000</f>
        <v>#REF!</v>
      </c>
      <c r="BR202" s="54" t="e">
        <f>(Sheet4!BR198/Sheet4!$BQ198)*1000</f>
        <v>#REF!</v>
      </c>
      <c r="BS202" s="54" t="e">
        <f>(Sheet4!BS198/Sheet4!$BQ198)*1000</f>
        <v>#REF!</v>
      </c>
      <c r="BT202" s="54" t="e">
        <f>(Sheet4!BT198/Sheet4!$BQ198)*1000</f>
        <v>#REF!</v>
      </c>
      <c r="BU202" s="54" t="e">
        <f>(Sheet4!BU198/Sheet4!$BQ198)*1000</f>
        <v>#REF!</v>
      </c>
    </row>
    <row r="203" spans="1:73" x14ac:dyDescent="0.3">
      <c r="A203" t="s">
        <v>567</v>
      </c>
      <c r="B203" t="str">
        <f>VLOOKUP(A203,classifications!A$3:C$336,3,FALSE)</f>
        <v>Predominantly Rural</v>
      </c>
      <c r="D203" s="12"/>
      <c r="E203" s="54">
        <f>(Sheet4!E203/Sheet4!$D203)*1000</f>
        <v>2.670529916916847</v>
      </c>
      <c r="F203" s="54">
        <f>(Sheet4!F203/Sheet4!$D203)*1000</f>
        <v>2.1468965998743279</v>
      </c>
      <c r="G203" s="54">
        <f>(Sheet4!G203/Sheet4!$D203)*1000</f>
        <v>46.847727431404039</v>
      </c>
      <c r="H203" s="54">
        <f>(Sheet4!H203/Sheet4!$D203)*1000</f>
        <v>42.466662012148291</v>
      </c>
      <c r="I203" s="12"/>
      <c r="J203" s="54">
        <f>(Sheet4!J203/Sheet4!$I203)*1000</f>
        <v>2.3087872791028712</v>
      </c>
      <c r="K203" s="54">
        <f>(Sheet4!K203/Sheet4!$I203)*1000</f>
        <v>1.7012116793389578</v>
      </c>
      <c r="L203" s="54">
        <f>(Sheet4!L203/Sheet4!$I203)*1000</f>
        <v>50.723882928861578</v>
      </c>
      <c r="M203" s="54">
        <f>(Sheet4!M203/Sheet4!$I203)*1000</f>
        <v>44.370378085616082</v>
      </c>
      <c r="N203" s="12"/>
      <c r="O203" s="54">
        <f>(Sheet4!O203/Sheet4!$N203)*1000</f>
        <v>2.2461038736652963</v>
      </c>
      <c r="P203" s="54">
        <f>(Sheet4!P203/Sheet4!$N203)*1000</f>
        <v>2.3324924841908841</v>
      </c>
      <c r="Q203" s="54">
        <f>(Sheet4!Q203/Sheet4!$N203)*1000</f>
        <v>48.36034417222433</v>
      </c>
      <c r="R203" s="54">
        <f>(Sheet4!R203/Sheet4!$N203)*1000</f>
        <v>41.950309271225677</v>
      </c>
      <c r="S203" s="12"/>
      <c r="T203" s="54">
        <f>(Sheet4!T203/Sheet4!$S203)*1000</f>
        <v>2.357800533516909</v>
      </c>
      <c r="U203" s="54">
        <f>(Sheet4!U203/Sheet4!$S203)*1000</f>
        <v>2.1340676361758883</v>
      </c>
      <c r="V203" s="54">
        <f>(Sheet4!V203/Sheet4!$S203)*1000</f>
        <v>52.611651320884604</v>
      </c>
      <c r="W203" s="54">
        <f>(Sheet4!W203/Sheet4!$S203)*1000</f>
        <v>46.329919972463642</v>
      </c>
      <c r="X203" s="12"/>
      <c r="Y203" s="54">
        <f>(Sheet4!Y203/Sheet4!$X203)*1000</f>
        <v>2.9563047898972985</v>
      </c>
      <c r="Z203" s="54">
        <f>(Sheet4!Z203/Sheet4!$X203)*1000</f>
        <v>1.640492831388096</v>
      </c>
      <c r="AA203" s="54">
        <f>(Sheet4!AA203/Sheet4!$X203)*1000</f>
        <v>52.41032826945095</v>
      </c>
      <c r="AB203" s="54">
        <f>(Sheet4!AB203/Sheet4!$X203)*1000</f>
        <v>44.344571848459474</v>
      </c>
      <c r="AC203" s="12"/>
      <c r="AD203" s="54">
        <f>(Sheet4!AD203/Sheet4!$AC203)*1000</f>
        <v>2.5652351182386517</v>
      </c>
      <c r="AE203" s="54">
        <f>(Sheet4!AE203/Sheet4!$AC203)*1000</f>
        <v>1.9196792606686599</v>
      </c>
      <c r="AF203" s="54">
        <f>(Sheet4!AF203/Sheet4!$AC203)*1000</f>
        <v>52.391954335417232</v>
      </c>
      <c r="AG203" s="54">
        <f>(Sheet4!AG203/Sheet4!$AC203)*1000</f>
        <v>45.188910029899432</v>
      </c>
      <c r="AH203" s="12"/>
      <c r="AI203" s="54">
        <f>(Sheet4!AI203/Sheet4!$AH203)*1000</f>
        <v>2.3191718203818228</v>
      </c>
      <c r="AJ203" s="54">
        <f>(Sheet4!AJ203/Sheet4!$AH203)*1000</f>
        <v>2.1175047055660126</v>
      </c>
      <c r="AK203" s="54">
        <f>(Sheet4!AK203/Sheet4!$AH203)*1000</f>
        <v>60.752218338262978</v>
      </c>
      <c r="AL203" s="54">
        <f>(Sheet4!AL203/Sheet4!$AH203)*1000</f>
        <v>47.979967733261631</v>
      </c>
      <c r="AM203" s="12"/>
      <c r="AN203" s="54">
        <f>(Sheet4!AN203/Sheet4!$AM203)*1000</f>
        <v>2.9138984631266962</v>
      </c>
      <c r="AO203" s="54">
        <f>(Sheet4!AO203/Sheet4!$AM203)*1000</f>
        <v>1.3487187172186423</v>
      </c>
      <c r="AP203" s="54">
        <f>(Sheet4!AP203/Sheet4!$AM203)*1000</f>
        <v>58.011555688762343</v>
      </c>
      <c r="AQ203" s="54">
        <f>(Sheet4!AQ203/Sheet4!$AM203)*1000</f>
        <v>47.471568676424063</v>
      </c>
      <c r="AR203" s="12"/>
      <c r="AS203" s="54">
        <f>(Sheet4!AS203/Sheet4!$AR203)*1000</f>
        <v>2.857705951911707</v>
      </c>
      <c r="AT203" s="54">
        <f>(Sheet4!AT203/Sheet4!$AR203)*1000</f>
        <v>0.67336749441597687</v>
      </c>
      <c r="AU203" s="54">
        <f>(Sheet4!AU203/Sheet4!$AR203)*1000</f>
        <v>60.980817238207855</v>
      </c>
      <c r="AV203" s="54">
        <f>(Sheet4!AV203/Sheet4!$AR203)*1000</f>
        <v>46.872947050321905</v>
      </c>
      <c r="AW203" s="12"/>
      <c r="AX203" s="54">
        <f>(Sheet4!AX203/Sheet4!$AW203)*1000</f>
        <v>2.6924193080321155</v>
      </c>
      <c r="AY203" s="54">
        <f>(Sheet4!AY203/Sheet4!$AW203)*1000</f>
        <v>0.9834585496404733</v>
      </c>
      <c r="AZ203" s="54">
        <f>(Sheet4!AZ203/Sheet4!$AW203)*1000</f>
        <v>59.055879792345145</v>
      </c>
      <c r="BA203" s="54">
        <f>(Sheet4!BA203/Sheet4!$AW203)*1000</f>
        <v>40.079966465675689</v>
      </c>
      <c r="BC203" s="54" t="e">
        <f>(Sheet4!BC200/Sheet4!$BB200)*1000</f>
        <v>#DIV/0!</v>
      </c>
      <c r="BD203" s="54" t="e">
        <f>(Sheet4!BD200/Sheet4!$BB200)*1000</f>
        <v>#REF!</v>
      </c>
      <c r="BE203" s="54" t="e">
        <f>(Sheet4!BE200/Sheet4!$BB200)*1000</f>
        <v>#REF!</v>
      </c>
      <c r="BF203" s="54" t="e">
        <f>(Sheet4!BF200/Sheet4!$BB200)*1000</f>
        <v>#REF!</v>
      </c>
      <c r="BH203" s="54" t="e">
        <f>(Sheet4!BH199/Sheet4!$BG199)*1000</f>
        <v>#REF!</v>
      </c>
      <c r="BI203" s="54" t="e">
        <f>(Sheet4!BI199/Sheet4!$BG199)*1000</f>
        <v>#REF!</v>
      </c>
      <c r="BJ203" s="54" t="e">
        <f>(Sheet4!BJ199/Sheet4!$BG199)*1000</f>
        <v>#REF!</v>
      </c>
      <c r="BK203" s="54" t="e">
        <f>(Sheet4!BK199/Sheet4!$BG199)*1000</f>
        <v>#REF!</v>
      </c>
      <c r="BM203" s="54" t="e">
        <f>(Sheet4!BM199/Sheet4!$BL199)*1000</f>
        <v>#REF!</v>
      </c>
      <c r="BN203" s="54" t="e">
        <f>(Sheet4!BN199/Sheet4!$BL199)*1000</f>
        <v>#REF!</v>
      </c>
      <c r="BO203" s="54" t="e">
        <f>(Sheet4!BO199/Sheet4!$BL199)*1000</f>
        <v>#REF!</v>
      </c>
      <c r="BP203" s="54" t="e">
        <f>(Sheet4!BP199/Sheet4!$BL199)*1000</f>
        <v>#REF!</v>
      </c>
      <c r="BR203" s="54" t="e">
        <f>(Sheet4!BR199/Sheet4!$BQ199)*1000</f>
        <v>#REF!</v>
      </c>
      <c r="BS203" s="54" t="e">
        <f>(Sheet4!BS199/Sheet4!$BQ199)*1000</f>
        <v>#REF!</v>
      </c>
      <c r="BT203" s="54" t="e">
        <f>(Sheet4!BT199/Sheet4!$BQ199)*1000</f>
        <v>#REF!</v>
      </c>
      <c r="BU203" s="54" t="e">
        <f>(Sheet4!BU199/Sheet4!$BQ199)*1000</f>
        <v>#REF!</v>
      </c>
    </row>
    <row r="204" spans="1:73" x14ac:dyDescent="0.3">
      <c r="A204" t="s">
        <v>569</v>
      </c>
      <c r="B204" t="str">
        <f>VLOOKUP(A204,classifications!A$3:C$336,3,FALSE)</f>
        <v>Predominantly Urban</v>
      </c>
      <c r="D204" s="12"/>
      <c r="E204" s="54">
        <f>(Sheet4!E204/Sheet4!$D204)*1000</f>
        <v>11.48634596618087</v>
      </c>
      <c r="F204" s="54">
        <f>(Sheet4!F204/Sheet4!$D204)*1000</f>
        <v>10.29718387218907</v>
      </c>
      <c r="G204" s="54">
        <f>(Sheet4!G204/Sheet4!$D204)*1000</f>
        <v>68.886080404421762</v>
      </c>
      <c r="H204" s="54">
        <f>(Sheet4!H204/Sheet4!$D204)*1000</f>
        <v>68.998064278743854</v>
      </c>
      <c r="I204" s="12"/>
      <c r="J204" s="54">
        <f>(Sheet4!J204/Sheet4!$I204)*1000</f>
        <v>9.6946092257542151</v>
      </c>
      <c r="K204" s="54">
        <f>(Sheet4!K204/Sheet4!$I204)*1000</f>
        <v>11.843087034518524</v>
      </c>
      <c r="L204" s="54">
        <f>(Sheet4!L204/Sheet4!$I204)*1000</f>
        <v>72.587857396108404</v>
      </c>
      <c r="M204" s="54">
        <f>(Sheet4!M204/Sheet4!$I204)*1000</f>
        <v>71.254319445840906</v>
      </c>
      <c r="N204" s="12"/>
      <c r="O204" s="54">
        <f>(Sheet4!O204/Sheet4!$N204)*1000</f>
        <v>8.5540290261486476</v>
      </c>
      <c r="P204" s="54">
        <f>(Sheet4!P204/Sheet4!$N204)*1000</f>
        <v>8.1197877972982866</v>
      </c>
      <c r="Q204" s="54">
        <f>(Sheet4!Q204/Sheet4!$N204)*1000</f>
        <v>72.089275811194014</v>
      </c>
      <c r="R204" s="54">
        <f>(Sheet4!R204/Sheet4!$N204)*1000</f>
        <v>69.494292082160527</v>
      </c>
      <c r="S204" s="12"/>
      <c r="T204" s="54">
        <f>(Sheet4!T204/Sheet4!$S204)*1000</f>
        <v>9.6164291441429803</v>
      </c>
      <c r="U204" s="54">
        <f>(Sheet4!U204/Sheet4!$S204)*1000</f>
        <v>7.6248609781962076</v>
      </c>
      <c r="V204" s="54">
        <f>(Sheet4!V204/Sheet4!$S204)*1000</f>
        <v>73.553526627525031</v>
      </c>
      <c r="W204" s="54">
        <f>(Sheet4!W204/Sheet4!$S204)*1000</f>
        <v>72.477562527481055</v>
      </c>
      <c r="X204" s="12"/>
      <c r="Y204" s="54">
        <f>(Sheet4!Y204/Sheet4!$X204)*1000</f>
        <v>10.204817539304774</v>
      </c>
      <c r="Z204" s="54">
        <f>(Sheet4!Z204/Sheet4!$X204)*1000</f>
        <v>7.2273392264738003</v>
      </c>
      <c r="AA204" s="54">
        <f>(Sheet4!AA204/Sheet4!$X204)*1000</f>
        <v>68.466547155426426</v>
      </c>
      <c r="AB204" s="54">
        <f>(Sheet4!AB204/Sheet4!$X204)*1000</f>
        <v>74.60695225732006</v>
      </c>
      <c r="AC204" s="12"/>
      <c r="AD204" s="54">
        <f>(Sheet4!AD204/Sheet4!$AC204)*1000</f>
        <v>10.789652999431315</v>
      </c>
      <c r="AE204" s="54">
        <f>(Sheet4!AE204/Sheet4!$AC204)*1000</f>
        <v>8.0281985992919616</v>
      </c>
      <c r="AF204" s="54">
        <f>(Sheet4!AF204/Sheet4!$AC204)*1000</f>
        <v>67.694057493583074</v>
      </c>
      <c r="AG204" s="54">
        <f>(Sheet4!AG204/Sheet4!$AC204)*1000</f>
        <v>72.084718756884428</v>
      </c>
      <c r="AH204" s="12"/>
      <c r="AI204" s="54">
        <f>(Sheet4!AI204/Sheet4!$AH204)*1000</f>
        <v>9.5615290269828286</v>
      </c>
      <c r="AJ204" s="54">
        <f>(Sheet4!AJ204/Sheet4!$AH204)*1000</f>
        <v>8.365699100572364</v>
      </c>
      <c r="AK204" s="54">
        <f>(Sheet4!AK204/Sheet4!$AH204)*1000</f>
        <v>75.25551921504497</v>
      </c>
      <c r="AL204" s="54">
        <f>(Sheet4!AL204/Sheet4!$AH204)*1000</f>
        <v>80.69807849550287</v>
      </c>
      <c r="AM204" s="12"/>
      <c r="AN204" s="54">
        <f>(Sheet4!AN204/Sheet4!$AM204)*1000</f>
        <v>10.380693129646936</v>
      </c>
      <c r="AO204" s="54">
        <f>(Sheet4!AO204/Sheet4!$AM204)*1000</f>
        <v>6.1552837931174578</v>
      </c>
      <c r="AP204" s="54">
        <f>(Sheet4!AP204/Sheet4!$AM204)*1000</f>
        <v>75.194003169056998</v>
      </c>
      <c r="AQ204" s="54">
        <f>(Sheet4!AQ204/Sheet4!$AM204)*1000</f>
        <v>79.165481656035425</v>
      </c>
      <c r="AR204" s="12"/>
      <c r="AS204" s="54">
        <f>(Sheet4!AS204/Sheet4!$AR204)*1000</f>
        <v>9.7162393507693707</v>
      </c>
      <c r="AT204" s="54">
        <f>(Sheet4!AT204/Sheet4!$AR204)*1000</f>
        <v>7.1760790631202056</v>
      </c>
      <c r="AU204" s="54">
        <f>(Sheet4!AU204/Sheet4!$AR204)*1000</f>
        <v>77.280462985875104</v>
      </c>
      <c r="AV204" s="54">
        <f>(Sheet4!AV204/Sheet4!$AR204)*1000</f>
        <v>79.638822537231277</v>
      </c>
      <c r="AW204" s="12"/>
      <c r="AX204" s="54">
        <f>(Sheet4!AX204/Sheet4!$AW204)*1000</f>
        <v>9.4326767302072749</v>
      </c>
      <c r="AY204" s="54">
        <f>(Sheet4!AY204/Sheet4!$AW204)*1000</f>
        <v>7.5602727350724992</v>
      </c>
      <c r="AZ204" s="54">
        <f>(Sheet4!AZ204/Sheet4!$AW204)*1000</f>
        <v>65.473576897260031</v>
      </c>
      <c r="BA204" s="54">
        <f>(Sheet4!BA204/Sheet4!$AW204)*1000</f>
        <v>70.576003956778251</v>
      </c>
      <c r="BC204" s="54" t="e">
        <f>(Sheet4!BC201/Sheet4!$BB201)*1000</f>
        <v>#DIV/0!</v>
      </c>
      <c r="BD204" s="54" t="e">
        <f>(Sheet4!BD201/Sheet4!$BB201)*1000</f>
        <v>#REF!</v>
      </c>
      <c r="BE204" s="54" t="e">
        <f>(Sheet4!BE201/Sheet4!$BB201)*1000</f>
        <v>#REF!</v>
      </c>
      <c r="BF204" s="54" t="e">
        <f>(Sheet4!BF201/Sheet4!$BB201)*1000</f>
        <v>#REF!</v>
      </c>
      <c r="BH204" s="54" t="e">
        <f>(Sheet4!BH200/Sheet4!$BG200)*1000</f>
        <v>#REF!</v>
      </c>
      <c r="BI204" s="54" t="e">
        <f>(Sheet4!BI200/Sheet4!$BG200)*1000</f>
        <v>#REF!</v>
      </c>
      <c r="BJ204" s="54" t="e">
        <f>(Sheet4!BJ200/Sheet4!$BG200)*1000</f>
        <v>#REF!</v>
      </c>
      <c r="BK204" s="54" t="e">
        <f>(Sheet4!BK200/Sheet4!$BG200)*1000</f>
        <v>#REF!</v>
      </c>
      <c r="BM204" s="54" t="e">
        <f>(Sheet4!BM200/Sheet4!$BL200)*1000</f>
        <v>#REF!</v>
      </c>
      <c r="BN204" s="54" t="e">
        <f>(Sheet4!BN200/Sheet4!$BL200)*1000</f>
        <v>#REF!</v>
      </c>
      <c r="BO204" s="54" t="e">
        <f>(Sheet4!BO200/Sheet4!$BL200)*1000</f>
        <v>#REF!</v>
      </c>
      <c r="BP204" s="54" t="e">
        <f>(Sheet4!BP200/Sheet4!$BL200)*1000</f>
        <v>#REF!</v>
      </c>
      <c r="BR204" s="54" t="e">
        <f>(Sheet4!BR200/Sheet4!$BQ200)*1000</f>
        <v>#REF!</v>
      </c>
      <c r="BS204" s="54" t="e">
        <f>(Sheet4!BS200/Sheet4!$BQ200)*1000</f>
        <v>#REF!</v>
      </c>
      <c r="BT204" s="54" t="e">
        <f>(Sheet4!BT200/Sheet4!$BQ200)*1000</f>
        <v>#REF!</v>
      </c>
      <c r="BU204" s="54" t="e">
        <f>(Sheet4!BU200/Sheet4!$BQ200)*1000</f>
        <v>#REF!</v>
      </c>
    </row>
    <row r="205" spans="1:73" x14ac:dyDescent="0.3">
      <c r="A205" t="s">
        <v>571</v>
      </c>
      <c r="B205" t="str">
        <f>VLOOKUP(A205,classifications!A$3:C$336,3,FALSE)</f>
        <v>Predominantly Rural</v>
      </c>
      <c r="D205" s="12"/>
      <c r="E205" s="54">
        <f>(Sheet4!E205/Sheet4!$D205)*1000</f>
        <v>7.3939234710154444</v>
      </c>
      <c r="F205" s="54">
        <f>(Sheet4!F205/Sheet4!$D205)*1000</f>
        <v>6.5682061290746336</v>
      </c>
      <c r="G205" s="54">
        <f>(Sheet4!G205/Sheet4!$D205)*1000</f>
        <v>45.827312477715019</v>
      </c>
      <c r="H205" s="54">
        <f>(Sheet4!H205/Sheet4!$D205)*1000</f>
        <v>48.848687297089349</v>
      </c>
      <c r="I205" s="12"/>
      <c r="J205" s="54">
        <f>(Sheet4!J205/Sheet4!$I205)*1000</f>
        <v>5.2408563782337199</v>
      </c>
      <c r="K205" s="54">
        <f>(Sheet4!K205/Sheet4!$I205)*1000</f>
        <v>7.6382694023193576</v>
      </c>
      <c r="L205" s="54">
        <f>(Sheet4!L205/Sheet4!$I205)*1000</f>
        <v>49.546535831103185</v>
      </c>
      <c r="M205" s="54">
        <f>(Sheet4!M205/Sheet4!$I205)*1000</f>
        <v>51.237734165923285</v>
      </c>
      <c r="N205" s="12"/>
      <c r="O205" s="54">
        <f>(Sheet4!O205/Sheet4!$N205)*1000</f>
        <v>4.4343841030112996</v>
      </c>
      <c r="P205" s="54">
        <f>(Sheet4!P205/Sheet4!$N205)*1000</f>
        <v>4.1931832940608942</v>
      </c>
      <c r="Q205" s="54">
        <f>(Sheet4!Q205/Sheet4!$N205)*1000</f>
        <v>49.613151010260317</v>
      </c>
      <c r="R205" s="54">
        <f>(Sheet4!R205/Sheet4!$N205)*1000</f>
        <v>51.320110581293953</v>
      </c>
      <c r="S205" s="12"/>
      <c r="T205" s="54">
        <f>(Sheet4!T205/Sheet4!$S205)*1000</f>
        <v>4.4308111792774376</v>
      </c>
      <c r="U205" s="54">
        <f>(Sheet4!U205/Sheet4!$S205)*1000</f>
        <v>3.5597970158297354</v>
      </c>
      <c r="V205" s="54">
        <f>(Sheet4!V205/Sheet4!$S205)*1000</f>
        <v>49.439521320911915</v>
      </c>
      <c r="W205" s="54">
        <f>(Sheet4!W205/Sheet4!$S205)*1000</f>
        <v>58.414754222525183</v>
      </c>
      <c r="X205" s="12"/>
      <c r="Y205" s="54">
        <f>(Sheet4!Y205/Sheet4!$X205)*1000</f>
        <v>3.5004280414724627</v>
      </c>
      <c r="Z205" s="54">
        <f>(Sheet4!Z205/Sheet4!$X205)*1000</f>
        <v>2.8726338818605535</v>
      </c>
      <c r="AA205" s="54">
        <f>(Sheet4!AA205/Sheet4!$X205)*1000</f>
        <v>55.797583943688764</v>
      </c>
      <c r="AB205" s="54">
        <f>(Sheet4!AB205/Sheet4!$X205)*1000</f>
        <v>54.960525064206223</v>
      </c>
      <c r="AC205" s="12"/>
      <c r="AD205" s="54">
        <f>(Sheet4!AD205/Sheet4!$AC205)*1000</f>
        <v>5.3827307149751284</v>
      </c>
      <c r="AE205" s="54">
        <f>(Sheet4!AE205/Sheet4!$AC205)*1000</f>
        <v>1.9117974608359938</v>
      </c>
      <c r="AF205" s="54">
        <f>(Sheet4!AF205/Sheet4!$AC205)*1000</f>
        <v>50.189323632043951</v>
      </c>
      <c r="AG205" s="54">
        <f>(Sheet4!AG205/Sheet4!$AC205)*1000</f>
        <v>51.6927760041577</v>
      </c>
      <c r="AH205" s="12"/>
      <c r="AI205" s="54">
        <f>(Sheet4!AI205/Sheet4!$AH205)*1000</f>
        <v>4.2831337641296852</v>
      </c>
      <c r="AJ205" s="54">
        <f>(Sheet4!AJ205/Sheet4!$AH205)*1000</f>
        <v>1.9367213542151624</v>
      </c>
      <c r="AK205" s="54">
        <f>(Sheet4!AK205/Sheet4!$AH205)*1000</f>
        <v>61.397791392763367</v>
      </c>
      <c r="AL205" s="54">
        <f>(Sheet4!AL205/Sheet4!$AH205)*1000</f>
        <v>61.863349410603547</v>
      </c>
      <c r="AM205" s="12"/>
      <c r="AN205" s="54">
        <f>(Sheet4!AN205/Sheet4!$AM205)*1000</f>
        <v>4.0004507550146498</v>
      </c>
      <c r="AO205" s="54">
        <f>(Sheet4!AO205/Sheet4!$AM205)*1000</f>
        <v>1.3522650439486139</v>
      </c>
      <c r="AP205" s="54">
        <f>(Sheet4!AP205/Sheet4!$AM205)*1000</f>
        <v>58.260085643452783</v>
      </c>
      <c r="AQ205" s="54">
        <f>(Sheet4!AQ205/Sheet4!$AM205)*1000</f>
        <v>64.739688979039897</v>
      </c>
      <c r="AR205" s="12"/>
      <c r="AS205" s="54">
        <f>(Sheet4!AS205/Sheet4!$AR205)*1000</f>
        <v>4.2062162665177745</v>
      </c>
      <c r="AT205" s="54">
        <f>(Sheet4!AT205/Sheet4!$AR205)*1000</f>
        <v>1.5819839940442957</v>
      </c>
      <c r="AU205" s="54">
        <f>(Sheet4!AU205/Sheet4!$AR205)*1000</f>
        <v>59.166201377256648</v>
      </c>
      <c r="AV205" s="54">
        <f>(Sheet4!AV205/Sheet4!$AR205)*1000</f>
        <v>63.297971338172346</v>
      </c>
      <c r="AW205" s="12"/>
      <c r="AX205" s="54">
        <f>(Sheet4!AX205/Sheet4!$AW205)*1000</f>
        <v>3.5732896597930468</v>
      </c>
      <c r="AY205" s="54">
        <f>(Sheet4!AY205/Sheet4!$AW205)*1000</f>
        <v>1.2841509714881263</v>
      </c>
      <c r="AZ205" s="54">
        <f>(Sheet4!AZ205/Sheet4!$AW205)*1000</f>
        <v>49.821335517010347</v>
      </c>
      <c r="BA205" s="54">
        <f>(Sheet4!BA205/Sheet4!$AW205)*1000</f>
        <v>51.440482394104073</v>
      </c>
      <c r="BC205" s="54" t="e">
        <f>(Sheet4!BC202/Sheet4!$BB202)*1000</f>
        <v>#DIV/0!</v>
      </c>
      <c r="BD205" s="54" t="e">
        <f>(Sheet4!BD202/Sheet4!$BB202)*1000</f>
        <v>#REF!</v>
      </c>
      <c r="BE205" s="54" t="e">
        <f>(Sheet4!BE202/Sheet4!$BB202)*1000</f>
        <v>#REF!</v>
      </c>
      <c r="BF205" s="54" t="e">
        <f>(Sheet4!BF202/Sheet4!$BB202)*1000</f>
        <v>#REF!</v>
      </c>
      <c r="BH205" s="54" t="e">
        <f>(Sheet4!BH201/Sheet4!$BG201)*1000</f>
        <v>#REF!</v>
      </c>
      <c r="BI205" s="54" t="e">
        <f>(Sheet4!BI201/Sheet4!$BG201)*1000</f>
        <v>#REF!</v>
      </c>
      <c r="BJ205" s="54" t="e">
        <f>(Sheet4!BJ201/Sheet4!$BG201)*1000</f>
        <v>#REF!</v>
      </c>
      <c r="BK205" s="54" t="e">
        <f>(Sheet4!BK201/Sheet4!$BG201)*1000</f>
        <v>#REF!</v>
      </c>
      <c r="BM205" s="54" t="e">
        <f>(Sheet4!BM201/Sheet4!$BL201)*1000</f>
        <v>#REF!</v>
      </c>
      <c r="BN205" s="54" t="e">
        <f>(Sheet4!BN201/Sheet4!$BL201)*1000</f>
        <v>#REF!</v>
      </c>
      <c r="BO205" s="54" t="e">
        <f>(Sheet4!BO201/Sheet4!$BL201)*1000</f>
        <v>#REF!</v>
      </c>
      <c r="BP205" s="54" t="e">
        <f>(Sheet4!BP201/Sheet4!$BL201)*1000</f>
        <v>#REF!</v>
      </c>
      <c r="BR205" s="54" t="e">
        <f>(Sheet4!BR201/Sheet4!$BQ201)*1000</f>
        <v>#REF!</v>
      </c>
      <c r="BS205" s="54" t="e">
        <f>(Sheet4!BS201/Sheet4!$BQ201)*1000</f>
        <v>#REF!</v>
      </c>
      <c r="BT205" s="54" t="e">
        <f>(Sheet4!BT201/Sheet4!$BQ201)*1000</f>
        <v>#REF!</v>
      </c>
      <c r="BU205" s="54" t="e">
        <f>(Sheet4!BU201/Sheet4!$BQ201)*1000</f>
        <v>#REF!</v>
      </c>
    </row>
    <row r="206" spans="1:73" x14ac:dyDescent="0.3">
      <c r="A206" t="s">
        <v>573</v>
      </c>
      <c r="B206" t="str">
        <f>VLOOKUP(A206,classifications!A$3:C$336,3,FALSE)</f>
        <v>Predominantly Urban</v>
      </c>
      <c r="D206" s="12"/>
      <c r="E206" s="54">
        <f>(Sheet4!E206/Sheet4!$D206)*1000</f>
        <v>4.8601182471488089</v>
      </c>
      <c r="F206" s="54">
        <f>(Sheet4!F206/Sheet4!$D206)*1000</f>
        <v>3.5106096853191402</v>
      </c>
      <c r="G206" s="54">
        <f>(Sheet4!G206/Sheet4!$D206)*1000</f>
        <v>29.63256562339274</v>
      </c>
      <c r="H206" s="54">
        <f>(Sheet4!H206/Sheet4!$D206)*1000</f>
        <v>33.171486677141871</v>
      </c>
      <c r="I206" s="12"/>
      <c r="J206" s="54">
        <f>(Sheet4!J206/Sheet4!$I206)*1000</f>
        <v>3.4489754514100222</v>
      </c>
      <c r="K206" s="54">
        <f>(Sheet4!K206/Sheet4!$I206)*1000</f>
        <v>2.9771593841856689</v>
      </c>
      <c r="L206" s="54">
        <f>(Sheet4!L206/Sheet4!$I206)*1000</f>
        <v>29.313932256649068</v>
      </c>
      <c r="M206" s="54">
        <f>(Sheet4!M206/Sheet4!$I206)*1000</f>
        <v>35.0181885093915</v>
      </c>
      <c r="N206" s="12"/>
      <c r="O206" s="54">
        <f>(Sheet4!O206/Sheet4!$N206)*1000</f>
        <v>4.2896807251917393</v>
      </c>
      <c r="P206" s="54">
        <f>(Sheet4!P206/Sheet4!$N206)*1000</f>
        <v>3.1536224232453556</v>
      </c>
      <c r="Q206" s="54">
        <f>(Sheet4!Q206/Sheet4!$N206)*1000</f>
        <v>29.924058509359515</v>
      </c>
      <c r="R206" s="54">
        <f>(Sheet4!R206/Sheet4!$N206)*1000</f>
        <v>35.307372122732012</v>
      </c>
      <c r="S206" s="12"/>
      <c r="T206" s="54">
        <f>(Sheet4!T206/Sheet4!$S206)*1000</f>
        <v>4.6953647359326878</v>
      </c>
      <c r="U206" s="54">
        <f>(Sheet4!U206/Sheet4!$S206)*1000</f>
        <v>2.8031327473518144</v>
      </c>
      <c r="V206" s="54">
        <f>(Sheet4!V206/Sheet4!$S206)*1000</f>
        <v>31.501202013372399</v>
      </c>
      <c r="W206" s="54">
        <f>(Sheet4!W206/Sheet4!$S206)*1000</f>
        <v>34.323116219667945</v>
      </c>
      <c r="X206" s="12"/>
      <c r="Y206" s="54">
        <f>(Sheet4!Y206/Sheet4!$X206)*1000</f>
        <v>6.3038345605046802</v>
      </c>
      <c r="Z206" s="54">
        <f>(Sheet4!Z206/Sheet4!$X206)*1000</f>
        <v>2.9909385294474462</v>
      </c>
      <c r="AA206" s="54">
        <f>(Sheet4!AA206/Sheet4!$X206)*1000</f>
        <v>32.177085957986876</v>
      </c>
      <c r="AB206" s="54">
        <f>(Sheet4!AB206/Sheet4!$X206)*1000</f>
        <v>33.320268391239019</v>
      </c>
      <c r="AC206" s="12"/>
      <c r="AD206" s="54">
        <f>(Sheet4!AD206/Sheet4!$AC206)*1000</f>
        <v>7.8299052461289573</v>
      </c>
      <c r="AE206" s="54">
        <f>(Sheet4!AE206/Sheet4!$AC206)*1000</f>
        <v>2.9027039519297433</v>
      </c>
      <c r="AF206" s="54">
        <f>(Sheet4!AF206/Sheet4!$AC206)*1000</f>
        <v>33.14536630459903</v>
      </c>
      <c r="AG206" s="54">
        <f>(Sheet4!AG206/Sheet4!$AC206)*1000</f>
        <v>33.362606886988672</v>
      </c>
      <c r="AH206" s="12"/>
      <c r="AI206" s="54">
        <f>(Sheet4!AI206/Sheet4!$AH206)*1000</f>
        <v>6.0926764289866755</v>
      </c>
      <c r="AJ206" s="54">
        <f>(Sheet4!AJ206/Sheet4!$AH206)*1000</f>
        <v>2.8197510745723453</v>
      </c>
      <c r="AK206" s="54">
        <f>(Sheet4!AK206/Sheet4!$AH206)*1000</f>
        <v>38.437418462961013</v>
      </c>
      <c r="AL206" s="54">
        <f>(Sheet4!AL206/Sheet4!$AH206)*1000</f>
        <v>36.903949940263395</v>
      </c>
      <c r="AM206" s="12"/>
      <c r="AN206" s="54">
        <f>(Sheet4!AN206/Sheet4!$AM206)*1000</f>
        <v>6.3908800414543574</v>
      </c>
      <c r="AO206" s="54">
        <f>(Sheet4!AO206/Sheet4!$AM206)*1000</f>
        <v>2.995440929813955</v>
      </c>
      <c r="AP206" s="54">
        <f>(Sheet4!AP206/Sheet4!$AM206)*1000</f>
        <v>37.904373161940171</v>
      </c>
      <c r="AQ206" s="54">
        <f>(Sheet4!AQ206/Sheet4!$AM206)*1000</f>
        <v>37.56346562061082</v>
      </c>
      <c r="AR206" s="12"/>
      <c r="AS206" s="54">
        <f>(Sheet4!AS206/Sheet4!$AR206)*1000</f>
        <v>6.5059439238889984</v>
      </c>
      <c r="AT206" s="54">
        <f>(Sheet4!AT206/Sheet4!$AR206)*1000</f>
        <v>1.8928834775102061</v>
      </c>
      <c r="AU206" s="54">
        <f>(Sheet4!AU206/Sheet4!$AR206)*1000</f>
        <v>40.933043181123317</v>
      </c>
      <c r="AV206" s="54">
        <f>(Sheet4!AV206/Sheet4!$AR206)*1000</f>
        <v>39.184036832545004</v>
      </c>
      <c r="AW206" s="12"/>
      <c r="AX206" s="54">
        <f>(Sheet4!AX206/Sheet4!$AW206)*1000</f>
        <v>4.9852677513536232</v>
      </c>
      <c r="AY206" s="54">
        <f>(Sheet4!AY206/Sheet4!$AW206)*1000</f>
        <v>2.3383811963748382</v>
      </c>
      <c r="AZ206" s="54">
        <f>(Sheet4!AZ206/Sheet4!$AW206)*1000</f>
        <v>32.393062653414347</v>
      </c>
      <c r="BA206" s="54">
        <f>(Sheet4!BA206/Sheet4!$AW206)*1000</f>
        <v>32.160565861422967</v>
      </c>
      <c r="BC206" s="54" t="e">
        <f>(Sheet4!BC203/Sheet4!$BB203)*1000</f>
        <v>#DIV/0!</v>
      </c>
      <c r="BD206" s="54" t="e">
        <f>(Sheet4!BD203/Sheet4!$BB203)*1000</f>
        <v>#REF!</v>
      </c>
      <c r="BE206" s="54" t="e">
        <f>(Sheet4!BE203/Sheet4!$BB203)*1000</f>
        <v>#REF!</v>
      </c>
      <c r="BF206" s="54" t="e">
        <f>(Sheet4!BF203/Sheet4!$BB203)*1000</f>
        <v>#REF!</v>
      </c>
      <c r="BH206" s="54" t="e">
        <f>(Sheet4!BH202/Sheet4!$BG202)*1000</f>
        <v>#REF!</v>
      </c>
      <c r="BI206" s="54" t="e">
        <f>(Sheet4!BI202/Sheet4!$BG202)*1000</f>
        <v>#REF!</v>
      </c>
      <c r="BJ206" s="54" t="e">
        <f>(Sheet4!BJ202/Sheet4!$BG202)*1000</f>
        <v>#REF!</v>
      </c>
      <c r="BK206" s="54" t="e">
        <f>(Sheet4!BK202/Sheet4!$BG202)*1000</f>
        <v>#REF!</v>
      </c>
      <c r="BM206" s="54" t="e">
        <f>(Sheet4!BM202/Sheet4!$BL202)*1000</f>
        <v>#REF!</v>
      </c>
      <c r="BN206" s="54" t="e">
        <f>(Sheet4!BN202/Sheet4!$BL202)*1000</f>
        <v>#REF!</v>
      </c>
      <c r="BO206" s="54" t="e">
        <f>(Sheet4!BO202/Sheet4!$BL202)*1000</f>
        <v>#REF!</v>
      </c>
      <c r="BP206" s="54" t="e">
        <f>(Sheet4!BP202/Sheet4!$BL202)*1000</f>
        <v>#REF!</v>
      </c>
      <c r="BR206" s="54" t="e">
        <f>(Sheet4!BR202/Sheet4!$BQ202)*1000</f>
        <v>#REF!</v>
      </c>
      <c r="BS206" s="54" t="e">
        <f>(Sheet4!BS202/Sheet4!$BQ202)*1000</f>
        <v>#REF!</v>
      </c>
      <c r="BT206" s="54" t="e">
        <f>(Sheet4!BT202/Sheet4!$BQ202)*1000</f>
        <v>#REF!</v>
      </c>
      <c r="BU206" s="54" t="e">
        <f>(Sheet4!BU202/Sheet4!$BQ202)*1000</f>
        <v>#REF!</v>
      </c>
    </row>
    <row r="207" spans="1:73" x14ac:dyDescent="0.3">
      <c r="A207" t="s">
        <v>575</v>
      </c>
      <c r="B207" t="str">
        <f>VLOOKUP(A207,classifications!A$3:C$336,3,FALSE)</f>
        <v>Predominantly Urban</v>
      </c>
      <c r="D207" s="12"/>
      <c r="E207" s="54">
        <f>(Sheet4!E207/Sheet4!$D207)*1000</f>
        <v>1.8000072000288001</v>
      </c>
      <c r="F207" s="54">
        <f>(Sheet4!F207/Sheet4!$D207)*1000</f>
        <v>1.5480061920247681</v>
      </c>
      <c r="G207" s="54">
        <f>(Sheet4!G207/Sheet4!$D207)*1000</f>
        <v>41.616166464665859</v>
      </c>
      <c r="H207" s="54">
        <f>(Sheet4!H207/Sheet4!$D207)*1000</f>
        <v>43.944175776703105</v>
      </c>
      <c r="I207" s="12"/>
      <c r="J207" s="54">
        <f>(Sheet4!J207/Sheet4!$I207)*1000</f>
        <v>1.0846891948268669</v>
      </c>
      <c r="K207" s="54">
        <f>(Sheet4!K207/Sheet4!$I207)*1000</f>
        <v>0.72709935037844931</v>
      </c>
      <c r="L207" s="54">
        <f>(Sheet4!L207/Sheet4!$I207)*1000</f>
        <v>48.524941891650279</v>
      </c>
      <c r="M207" s="54">
        <f>(Sheet4!M207/Sheet4!$I207)*1000</f>
        <v>42.922700995291734</v>
      </c>
      <c r="N207" s="12"/>
      <c r="O207" s="54">
        <f>(Sheet4!O207/Sheet4!$N207)*1000</f>
        <v>1.0958251444226073</v>
      </c>
      <c r="P207" s="54">
        <f>(Sheet4!P207/Sheet4!$N207)*1000</f>
        <v>0.86951342981359059</v>
      </c>
      <c r="Q207" s="54">
        <f>(Sheet4!Q207/Sheet4!$N207)*1000</f>
        <v>45.417187779167406</v>
      </c>
      <c r="R207" s="54">
        <f>(Sheet4!R207/Sheet4!$N207)*1000</f>
        <v>42.332201774760293</v>
      </c>
      <c r="S207" s="12"/>
      <c r="T207" s="54">
        <f>(Sheet4!T207/Sheet4!$S207)*1000</f>
        <v>1.3324057588227665</v>
      </c>
      <c r="U207" s="54">
        <f>(Sheet4!U207/Sheet4!$S207)*1000</f>
        <v>0.55418646605902677</v>
      </c>
      <c r="V207" s="54">
        <f>(Sheet4!V207/Sheet4!$S207)*1000</f>
        <v>51.362473322406821</v>
      </c>
      <c r="W207" s="54">
        <f>(Sheet4!W207/Sheet4!$S207)*1000</f>
        <v>43.14400594276551</v>
      </c>
      <c r="X207" s="12"/>
      <c r="Y207" s="54">
        <f>(Sheet4!Y207/Sheet4!$X207)*1000</f>
        <v>1.4085829655366702</v>
      </c>
      <c r="Z207" s="54">
        <f>(Sheet4!Z207/Sheet4!$X207)*1000</f>
        <v>0.46952765517889006</v>
      </c>
      <c r="AA207" s="54">
        <f>(Sheet4!AA207/Sheet4!$X207)*1000</f>
        <v>48.114846464456754</v>
      </c>
      <c r="AB207" s="54">
        <f>(Sheet4!AB207/Sheet4!$X207)*1000</f>
        <v>44.17081416095408</v>
      </c>
      <c r="AC207" s="12"/>
      <c r="AD207" s="54">
        <f>(Sheet4!AD207/Sheet4!$AC207)*1000</f>
        <v>1.4351052410510103</v>
      </c>
      <c r="AE207" s="54">
        <f>(Sheet4!AE207/Sheet4!$AC207)*1000</f>
        <v>0.82839408223269706</v>
      </c>
      <c r="AF207" s="54">
        <f>(Sheet4!AF207/Sheet4!$AC207)*1000</f>
        <v>49.995332991086016</v>
      </c>
      <c r="AG207" s="54">
        <f>(Sheet4!AG207/Sheet4!$AC207)*1000</f>
        <v>43.683203434918561</v>
      </c>
      <c r="AH207" s="12"/>
      <c r="AI207" s="54">
        <f>(Sheet4!AI207/Sheet4!$AH207)*1000</f>
        <v>1.2411697154589427</v>
      </c>
      <c r="AJ207" s="54">
        <f>(Sheet4!AJ207/Sheet4!$AH207)*1000</f>
        <v>0.64958415014673643</v>
      </c>
      <c r="AK207" s="54">
        <f>(Sheet4!AK207/Sheet4!$AH207)*1000</f>
        <v>52.08272918140797</v>
      </c>
      <c r="AL207" s="54">
        <f>(Sheet4!AL207/Sheet4!$AH207)*1000</f>
        <v>46.294470414921882</v>
      </c>
      <c r="AM207" s="12"/>
      <c r="AN207" s="54">
        <f>(Sheet4!AN207/Sheet4!$AM207)*1000</f>
        <v>1.2991342936963244</v>
      </c>
      <c r="AO207" s="54">
        <f>(Sheet4!AO207/Sheet4!$AM207)*1000</f>
        <v>0.74728963796691228</v>
      </c>
      <c r="AP207" s="54">
        <f>(Sheet4!AP207/Sheet4!$AM207)*1000</f>
        <v>55.184465572941214</v>
      </c>
      <c r="AQ207" s="54">
        <f>(Sheet4!AQ207/Sheet4!$AM207)*1000</f>
        <v>45.216771478828711</v>
      </c>
      <c r="AR207" s="12"/>
      <c r="AS207" s="54">
        <f>(Sheet4!AS207/Sheet4!$AR207)*1000</f>
        <v>1.098800476146873</v>
      </c>
      <c r="AT207" s="54">
        <f>(Sheet4!AT207/Sheet4!$AR207)*1000</f>
        <v>0.54940023807343652</v>
      </c>
      <c r="AU207" s="54">
        <f>(Sheet4!AU207/Sheet4!$AR207)*1000</f>
        <v>52.215914293562861</v>
      </c>
      <c r="AV207" s="54">
        <f>(Sheet4!AV207/Sheet4!$AR207)*1000</f>
        <v>48.30143759728962</v>
      </c>
      <c r="AW207" s="12"/>
      <c r="AX207" s="54">
        <f>(Sheet4!AX207/Sheet4!$AW207)*1000</f>
        <v>0.95860864801944601</v>
      </c>
      <c r="AY207" s="54">
        <f>(Sheet4!AY207/Sheet4!$AW207)*1000</f>
        <v>0.42224428543713693</v>
      </c>
      <c r="AZ207" s="54">
        <f>(Sheet4!AZ207/Sheet4!$AW207)*1000</f>
        <v>45.157314526344621</v>
      </c>
      <c r="BA207" s="54">
        <f>(Sheet4!BA207/Sheet4!$AW207)*1000</f>
        <v>41.128875803120046</v>
      </c>
      <c r="BC207" s="54" t="e">
        <f>(Sheet4!BC204/Sheet4!$BB204)*1000</f>
        <v>#DIV/0!</v>
      </c>
      <c r="BD207" s="54" t="e">
        <f>(Sheet4!BD204/Sheet4!$BB204)*1000</f>
        <v>#REF!</v>
      </c>
      <c r="BE207" s="54" t="e">
        <f>(Sheet4!BE204/Sheet4!$BB204)*1000</f>
        <v>#REF!</v>
      </c>
      <c r="BF207" s="54" t="e">
        <f>(Sheet4!BF204/Sheet4!$BB204)*1000</f>
        <v>#REF!</v>
      </c>
      <c r="BH207" s="54" t="e">
        <f>(Sheet4!BH203/Sheet4!$BG203)*1000</f>
        <v>#REF!</v>
      </c>
      <c r="BI207" s="54" t="e">
        <f>(Sheet4!BI203/Sheet4!$BG203)*1000</f>
        <v>#REF!</v>
      </c>
      <c r="BJ207" s="54" t="e">
        <f>(Sheet4!BJ203/Sheet4!$BG203)*1000</f>
        <v>#REF!</v>
      </c>
      <c r="BK207" s="54" t="e">
        <f>(Sheet4!BK203/Sheet4!$BG203)*1000</f>
        <v>#REF!</v>
      </c>
      <c r="BM207" s="54" t="e">
        <f>(Sheet4!BM203/Sheet4!$BL203)*1000</f>
        <v>#REF!</v>
      </c>
      <c r="BN207" s="54" t="e">
        <f>(Sheet4!BN203/Sheet4!$BL203)*1000</f>
        <v>#REF!</v>
      </c>
      <c r="BO207" s="54" t="e">
        <f>(Sheet4!BO203/Sheet4!$BL203)*1000</f>
        <v>#REF!</v>
      </c>
      <c r="BP207" s="54" t="e">
        <f>(Sheet4!BP203/Sheet4!$BL203)*1000</f>
        <v>#REF!</v>
      </c>
      <c r="BR207" s="54" t="e">
        <f>(Sheet4!BR203/Sheet4!$BQ203)*1000</f>
        <v>#REF!</v>
      </c>
      <c r="BS207" s="54" t="e">
        <f>(Sheet4!BS203/Sheet4!$BQ203)*1000</f>
        <v>#REF!</v>
      </c>
      <c r="BT207" s="54" t="e">
        <f>(Sheet4!BT203/Sheet4!$BQ203)*1000</f>
        <v>#REF!</v>
      </c>
      <c r="BU207" s="54" t="e">
        <f>(Sheet4!BU203/Sheet4!$BQ203)*1000</f>
        <v>#REF!</v>
      </c>
    </row>
    <row r="208" spans="1:73" x14ac:dyDescent="0.3">
      <c r="A208" t="s">
        <v>577</v>
      </c>
      <c r="B208" t="str">
        <f>VLOOKUP(A208,classifications!A$3:C$336,3,FALSE)</f>
        <v>Predominantly Urban</v>
      </c>
      <c r="D208" s="12"/>
      <c r="E208" s="54">
        <f>(Sheet4!E208/Sheet4!$D208)*1000</f>
        <v>2.1453866839081308</v>
      </c>
      <c r="F208" s="54">
        <f>(Sheet4!F208/Sheet4!$D208)*1000</f>
        <v>1.5723039395765066</v>
      </c>
      <c r="G208" s="54">
        <f>(Sheet4!G208/Sheet4!$D208)*1000</f>
        <v>42.026067917652419</v>
      </c>
      <c r="H208" s="54">
        <f>(Sheet4!H208/Sheet4!$D208)*1000</f>
        <v>42.290567645805474</v>
      </c>
      <c r="I208" s="12"/>
      <c r="J208" s="54">
        <f>(Sheet4!J208/Sheet4!$I208)*1000</f>
        <v>1.4341743253526897</v>
      </c>
      <c r="K208" s="54">
        <f>(Sheet4!K208/Sheet4!$I208)*1000</f>
        <v>1.3317333021132118</v>
      </c>
      <c r="L208" s="54">
        <f>(Sheet4!L208/Sheet4!$I208)*1000</f>
        <v>44.927705906456715</v>
      </c>
      <c r="M208" s="54">
        <f>(Sheet4!M208/Sheet4!$I208)*1000</f>
        <v>44.561845109172864</v>
      </c>
      <c r="N208" s="12"/>
      <c r="O208" s="54">
        <f>(Sheet4!O208/Sheet4!$N208)*1000</f>
        <v>1.3974205944860114</v>
      </c>
      <c r="P208" s="54">
        <f>(Sheet4!P208/Sheet4!$N208)*1000</f>
        <v>1.5429852397449708</v>
      </c>
      <c r="Q208" s="54">
        <f>(Sheet4!Q208/Sheet4!$N208)*1000</f>
        <v>44.120643977990625</v>
      </c>
      <c r="R208" s="54">
        <f>(Sheet4!R208/Sheet4!$N208)*1000</f>
        <v>41.558706221432935</v>
      </c>
      <c r="S208" s="12"/>
      <c r="T208" s="54">
        <f>(Sheet4!T208/Sheet4!$S208)*1000</f>
        <v>1.562861773558694</v>
      </c>
      <c r="U208" s="54">
        <f>(Sheet4!U208/Sheet4!$S208)*1000</f>
        <v>1.2879138689511462</v>
      </c>
      <c r="V208" s="54">
        <f>(Sheet4!V208/Sheet4!$S208)*1000</f>
        <v>47.696225978235702</v>
      </c>
      <c r="W208" s="54">
        <f>(Sheet4!W208/Sheet4!$S208)*1000</f>
        <v>45.120398240333415</v>
      </c>
      <c r="X208" s="12"/>
      <c r="Y208" s="54">
        <f>(Sheet4!Y208/Sheet4!$X208)*1000</f>
        <v>1.5557924457633467</v>
      </c>
      <c r="Z208" s="54">
        <f>(Sheet4!Z208/Sheet4!$X208)*1000</f>
        <v>0.97957302140655156</v>
      </c>
      <c r="AA208" s="54">
        <f>(Sheet4!AA208/Sheet4!$X208)*1000</f>
        <v>45.103575441528136</v>
      </c>
      <c r="AB208" s="54">
        <f>(Sheet4!AB208/Sheet4!$X208)*1000</f>
        <v>42.726670316056357</v>
      </c>
      <c r="AC208" s="12"/>
      <c r="AD208" s="54">
        <f>(Sheet4!AD208/Sheet4!$AC208)*1000</f>
        <v>1.5332368492699213</v>
      </c>
      <c r="AE208" s="54">
        <f>(Sheet4!AE208/Sheet4!$AC208)*1000</f>
        <v>1.0173814607305085</v>
      </c>
      <c r="AF208" s="54">
        <f>(Sheet4!AF208/Sheet4!$AC208)*1000</f>
        <v>46.498631550288735</v>
      </c>
      <c r="AG208" s="54">
        <f>(Sheet4!AG208/Sheet4!$AC208)*1000</f>
        <v>44.34923409804118</v>
      </c>
      <c r="AH208" s="12"/>
      <c r="AI208" s="54">
        <f>(Sheet4!AI208/Sheet4!$AH208)*1000</f>
        <v>1.7764513607617425</v>
      </c>
      <c r="AJ208" s="54">
        <f>(Sheet4!AJ208/Sheet4!$AH208)*1000</f>
        <v>0.73900376607688478</v>
      </c>
      <c r="AK208" s="54">
        <f>(Sheet4!AK208/Sheet4!$AH208)*1000</f>
        <v>52.554537056775388</v>
      </c>
      <c r="AL208" s="54">
        <f>(Sheet4!AL208/Sheet4!$AH208)*1000</f>
        <v>46.898315924110001</v>
      </c>
      <c r="AM208" s="12"/>
      <c r="AN208" s="54">
        <f>(Sheet4!AN208/Sheet4!$AM208)*1000</f>
        <v>2.045278228365893</v>
      </c>
      <c r="AO208" s="54">
        <f>(Sheet4!AO208/Sheet4!$AM208)*1000</f>
        <v>0.84632202553071445</v>
      </c>
      <c r="AP208" s="54">
        <f>(Sheet4!AP208/Sheet4!$AM208)*1000</f>
        <v>51.357641582622186</v>
      </c>
      <c r="AQ208" s="54">
        <f>(Sheet4!AQ208/Sheet4!$AM208)*1000</f>
        <v>46.477184568728404</v>
      </c>
      <c r="AR208" s="12"/>
      <c r="AS208" s="54">
        <f>(Sheet4!AS208/Sheet4!$AR208)*1000</f>
        <v>2.3082734114882069</v>
      </c>
      <c r="AT208" s="54">
        <f>(Sheet4!AT208/Sheet4!$AR208)*1000</f>
        <v>0.53160236143364759</v>
      </c>
      <c r="AU208" s="54">
        <f>(Sheet4!AU208/Sheet4!$AR208)*1000</f>
        <v>55.272656053272151</v>
      </c>
      <c r="AV208" s="54">
        <f>(Sheet4!AV208/Sheet4!$AR208)*1000</f>
        <v>49.425030077502029</v>
      </c>
      <c r="AW208" s="12"/>
      <c r="AX208" s="54">
        <f>(Sheet4!AX208/Sheet4!$AW208)*1000</f>
        <v>2.2818904692574757</v>
      </c>
      <c r="AY208" s="54">
        <f>(Sheet4!AY208/Sheet4!$AW208)*1000</f>
        <v>1.1619442266771194</v>
      </c>
      <c r="AZ208" s="54">
        <f>(Sheet4!AZ208/Sheet4!$AW208)*1000</f>
        <v>41.522006943666703</v>
      </c>
      <c r="BA208" s="54">
        <f>(Sheet4!BA208/Sheet4!$AW208)*1000</f>
        <v>42.557957218053531</v>
      </c>
      <c r="BC208" s="54" t="e">
        <f>(Sheet4!BC205/Sheet4!$BB205)*1000</f>
        <v>#DIV/0!</v>
      </c>
      <c r="BD208" s="54" t="e">
        <f>(Sheet4!BD205/Sheet4!$BB205)*1000</f>
        <v>#REF!</v>
      </c>
      <c r="BE208" s="54" t="e">
        <f>(Sheet4!BE205/Sheet4!$BB205)*1000</f>
        <v>#REF!</v>
      </c>
      <c r="BF208" s="54" t="e">
        <f>(Sheet4!BF205/Sheet4!$BB205)*1000</f>
        <v>#REF!</v>
      </c>
      <c r="BH208" s="54" t="e">
        <f>(Sheet4!BH204/Sheet4!$BG204)*1000</f>
        <v>#REF!</v>
      </c>
      <c r="BI208" s="54" t="e">
        <f>(Sheet4!BI204/Sheet4!$BG204)*1000</f>
        <v>#REF!</v>
      </c>
      <c r="BJ208" s="54" t="e">
        <f>(Sheet4!BJ204/Sheet4!$BG204)*1000</f>
        <v>#REF!</v>
      </c>
      <c r="BK208" s="54" t="e">
        <f>(Sheet4!BK204/Sheet4!$BG204)*1000</f>
        <v>#REF!</v>
      </c>
      <c r="BM208" s="54" t="e">
        <f>(Sheet4!BM204/Sheet4!$BL204)*1000</f>
        <v>#REF!</v>
      </c>
      <c r="BN208" s="54" t="e">
        <f>(Sheet4!BN204/Sheet4!$BL204)*1000</f>
        <v>#REF!</v>
      </c>
      <c r="BO208" s="54" t="e">
        <f>(Sheet4!BO204/Sheet4!$BL204)*1000</f>
        <v>#REF!</v>
      </c>
      <c r="BP208" s="54" t="e">
        <f>(Sheet4!BP204/Sheet4!$BL204)*1000</f>
        <v>#REF!</v>
      </c>
      <c r="BR208" s="54" t="e">
        <f>(Sheet4!BR204/Sheet4!$BQ204)*1000</f>
        <v>#REF!</v>
      </c>
      <c r="BS208" s="54" t="e">
        <f>(Sheet4!BS204/Sheet4!$BQ204)*1000</f>
        <v>#REF!</v>
      </c>
      <c r="BT208" s="54" t="e">
        <f>(Sheet4!BT204/Sheet4!$BQ204)*1000</f>
        <v>#REF!</v>
      </c>
      <c r="BU208" s="54" t="e">
        <f>(Sheet4!BU204/Sheet4!$BQ204)*1000</f>
        <v>#REF!</v>
      </c>
    </row>
    <row r="209" spans="1:73" x14ac:dyDescent="0.3">
      <c r="A209" t="s">
        <v>579</v>
      </c>
      <c r="B209" t="str">
        <f>VLOOKUP(A209,classifications!A$3:C$336,3,FALSE)</f>
        <v>Predominantly Rural</v>
      </c>
      <c r="D209" s="12"/>
      <c r="E209" s="54">
        <f>(Sheet4!E209/Sheet4!$D209)*1000</f>
        <v>3.3726812816188869</v>
      </c>
      <c r="F209" s="54">
        <f>(Sheet4!F209/Sheet4!$D209)*1000</f>
        <v>2.997938916994566</v>
      </c>
      <c r="G209" s="54">
        <f>(Sheet4!G209/Sheet4!$D209)*1000</f>
        <v>57.137188770955262</v>
      </c>
      <c r="H209" s="54">
        <f>(Sheet4!H209/Sheet4!$D209)*1000</f>
        <v>50.050149345854138</v>
      </c>
      <c r="I209" s="12"/>
      <c r="J209" s="54">
        <f>(Sheet4!J209/Sheet4!$I209)*1000</f>
        <v>3.4041618624059735</v>
      </c>
      <c r="K209" s="54">
        <f>(Sheet4!K209/Sheet4!$I209)*1000</f>
        <v>3.2284631856366333</v>
      </c>
      <c r="L209" s="54">
        <f>(Sheet4!L209/Sheet4!$I209)*1000</f>
        <v>60.231702629989563</v>
      </c>
      <c r="M209" s="54">
        <f>(Sheet4!M209/Sheet4!$I209)*1000</f>
        <v>50.502388403887338</v>
      </c>
      <c r="N209" s="12"/>
      <c r="O209" s="54">
        <f>(Sheet4!O209/Sheet4!$N209)*1000</f>
        <v>2.6306559102069449</v>
      </c>
      <c r="P209" s="54">
        <f>(Sheet4!P209/Sheet4!$N209)*1000</f>
        <v>1.8195370045598036</v>
      </c>
      <c r="Q209" s="54">
        <f>(Sheet4!Q209/Sheet4!$N209)*1000</f>
        <v>58.378639074009122</v>
      </c>
      <c r="R209" s="54">
        <f>(Sheet4!R209/Sheet4!$N209)*1000</f>
        <v>50.398982813048057</v>
      </c>
      <c r="S209" s="12"/>
      <c r="T209" s="54">
        <f>(Sheet4!T209/Sheet4!$S209)*1000</f>
        <v>3.2261556782505143</v>
      </c>
      <c r="U209" s="54">
        <f>(Sheet4!U209/Sheet4!$S209)*1000</f>
        <v>1.2991230919129586</v>
      </c>
      <c r="V209" s="54">
        <f>(Sheet4!V209/Sheet4!$S209)*1000</f>
        <v>67.316228212623145</v>
      </c>
      <c r="W209" s="54">
        <f>(Sheet4!W209/Sheet4!$S209)*1000</f>
        <v>50.2760636570315</v>
      </c>
      <c r="X209" s="12"/>
      <c r="Y209" s="54">
        <f>(Sheet4!Y209/Sheet4!$X209)*1000</f>
        <v>3.3371963258648814</v>
      </c>
      <c r="Z209" s="54">
        <f>(Sheet4!Z209/Sheet4!$X209)*1000</f>
        <v>1.8349214524851918</v>
      </c>
      <c r="AA209" s="54">
        <f>(Sheet4!AA209/Sheet4!$X209)*1000</f>
        <v>65.30603485277706</v>
      </c>
      <c r="AB209" s="54">
        <f>(Sheet4!AB209/Sheet4!$X209)*1000</f>
        <v>50.218902910121045</v>
      </c>
      <c r="AC209" s="12"/>
      <c r="AD209" s="54">
        <f>(Sheet4!AD209/Sheet4!$AC209)*1000</f>
        <v>3.4054870910754951</v>
      </c>
      <c r="AE209" s="54">
        <f>(Sheet4!AE209/Sheet4!$AC209)*1000</f>
        <v>1.4366898665474748</v>
      </c>
      <c r="AF209" s="54">
        <f>(Sheet4!AF209/Sheet4!$AC209)*1000</f>
        <v>62.778026094544828</v>
      </c>
      <c r="AG209" s="54">
        <f>(Sheet4!AG209/Sheet4!$AC209)*1000</f>
        <v>50.081944533129004</v>
      </c>
      <c r="AH209" s="12"/>
      <c r="AI209" s="54">
        <f>(Sheet4!AI209/Sheet4!$AH209)*1000</f>
        <v>2.8000884238449637</v>
      </c>
      <c r="AJ209" s="54">
        <f>(Sheet4!AJ209/Sheet4!$AH209)*1000</f>
        <v>1.0947714138341211</v>
      </c>
      <c r="AK209" s="54">
        <f>(Sheet4!AK209/Sheet4!$AH209)*1000</f>
        <v>66.507363390422867</v>
      </c>
      <c r="AL209" s="54">
        <f>(Sheet4!AL209/Sheet4!$AH209)*1000</f>
        <v>50.770024316557368</v>
      </c>
      <c r="AM209" s="12"/>
      <c r="AN209" s="54">
        <f>(Sheet4!AN209/Sheet4!$AM209)*1000</f>
        <v>4.4639123525968056</v>
      </c>
      <c r="AO209" s="54">
        <f>(Sheet4!AO209/Sheet4!$AM209)*1000</f>
        <v>1.4008530567868194</v>
      </c>
      <c r="AP209" s="54">
        <f>(Sheet4!AP209/Sheet4!$AM209)*1000</f>
        <v>62.494772936355275</v>
      </c>
      <c r="AQ209" s="54">
        <f>(Sheet4!AQ209/Sheet4!$AM209)*1000</f>
        <v>52.4483566111901</v>
      </c>
      <c r="AR209" s="12"/>
      <c r="AS209" s="54">
        <f>(Sheet4!AS209/Sheet4!$AR209)*1000</f>
        <v>4.2360532889258957</v>
      </c>
      <c r="AT209" s="54">
        <f>(Sheet4!AT209/Sheet4!$AR209)*1000</f>
        <v>1.4154870940882598</v>
      </c>
      <c r="AU209" s="54">
        <f>(Sheet4!AU209/Sheet4!$AR209)*1000</f>
        <v>61.20940882597835</v>
      </c>
      <c r="AV209" s="54">
        <f>(Sheet4!AV209/Sheet4!$AR209)*1000</f>
        <v>52.789342214820984</v>
      </c>
      <c r="AW209" s="12"/>
      <c r="AX209" s="54">
        <f>(Sheet4!AX209/Sheet4!$AW209)*1000</f>
        <v>4.5080441705612309</v>
      </c>
      <c r="AY209" s="54">
        <f>(Sheet4!AY209/Sheet4!$AW209)*1000</f>
        <v>1.9851937631829271</v>
      </c>
      <c r="AZ209" s="54">
        <f>(Sheet4!AZ209/Sheet4!$AW209)*1000</f>
        <v>57.611977335704537</v>
      </c>
      <c r="BA209" s="54">
        <f>(Sheet4!BA209/Sheet4!$AW209)*1000</f>
        <v>46.403904214400924</v>
      </c>
      <c r="BC209" s="54" t="e">
        <f>(Sheet4!BC206/Sheet4!$BB206)*1000</f>
        <v>#DIV/0!</v>
      </c>
      <c r="BD209" s="54" t="e">
        <f>(Sheet4!BD206/Sheet4!$BB206)*1000</f>
        <v>#REF!</v>
      </c>
      <c r="BE209" s="54" t="e">
        <f>(Sheet4!BE206/Sheet4!$BB206)*1000</f>
        <v>#REF!</v>
      </c>
      <c r="BF209" s="54" t="e">
        <f>(Sheet4!BF206/Sheet4!$BB206)*1000</f>
        <v>#REF!</v>
      </c>
      <c r="BH209" s="54" t="e">
        <f>(Sheet4!BH205/Sheet4!$BG205)*1000</f>
        <v>#REF!</v>
      </c>
      <c r="BI209" s="54" t="e">
        <f>(Sheet4!BI205/Sheet4!$BG205)*1000</f>
        <v>#REF!</v>
      </c>
      <c r="BJ209" s="54" t="e">
        <f>(Sheet4!BJ205/Sheet4!$BG205)*1000</f>
        <v>#REF!</v>
      </c>
      <c r="BK209" s="54" t="e">
        <f>(Sheet4!BK205/Sheet4!$BG205)*1000</f>
        <v>#REF!</v>
      </c>
      <c r="BM209" s="54" t="e">
        <f>(Sheet4!BM205/Sheet4!$BL205)*1000</f>
        <v>#REF!</v>
      </c>
      <c r="BN209" s="54" t="e">
        <f>(Sheet4!BN205/Sheet4!$BL205)*1000</f>
        <v>#REF!</v>
      </c>
      <c r="BO209" s="54" t="e">
        <f>(Sheet4!BO205/Sheet4!$BL205)*1000</f>
        <v>#REF!</v>
      </c>
      <c r="BP209" s="54" t="e">
        <f>(Sheet4!BP205/Sheet4!$BL205)*1000</f>
        <v>#REF!</v>
      </c>
      <c r="BR209" s="54" t="e">
        <f>(Sheet4!BR205/Sheet4!$BQ205)*1000</f>
        <v>#REF!</v>
      </c>
      <c r="BS209" s="54" t="e">
        <f>(Sheet4!BS205/Sheet4!$BQ205)*1000</f>
        <v>#REF!</v>
      </c>
      <c r="BT209" s="54" t="e">
        <f>(Sheet4!BT205/Sheet4!$BQ205)*1000</f>
        <v>#REF!</v>
      </c>
      <c r="BU209" s="54" t="e">
        <f>(Sheet4!BU205/Sheet4!$BQ205)*1000</f>
        <v>#REF!</v>
      </c>
    </row>
    <row r="210" spans="1:73" x14ac:dyDescent="0.3">
      <c r="A210" t="s">
        <v>581</v>
      </c>
      <c r="B210" t="str">
        <f>VLOOKUP(A210,classifications!A$3:C$336,3,FALSE)</f>
        <v>Predominantly Urban</v>
      </c>
      <c r="D210" s="12"/>
      <c r="E210" s="54">
        <f>(Sheet4!E210/Sheet4!$D210)*1000</f>
        <v>3.1158329323751723</v>
      </c>
      <c r="F210" s="54">
        <f>(Sheet4!F210/Sheet4!$D210)*1000</f>
        <v>1.3968864952117834</v>
      </c>
      <c r="G210" s="54">
        <f>(Sheet4!G210/Sheet4!$D210)*1000</f>
        <v>25.543621661053251</v>
      </c>
      <c r="H210" s="54">
        <f>(Sheet4!H210/Sheet4!$D210)*1000</f>
        <v>27.041394403141442</v>
      </c>
      <c r="I210" s="12"/>
      <c r="J210" s="54">
        <f>(Sheet4!J210/Sheet4!$I210)*1000</f>
        <v>2.4417236789152712</v>
      </c>
      <c r="K210" s="54">
        <f>(Sheet4!K210/Sheet4!$I210)*1000</f>
        <v>1.4975389282729159</v>
      </c>
      <c r="L210" s="54">
        <f>(Sheet4!L210/Sheet4!$I210)*1000</f>
        <v>27.656100052626691</v>
      </c>
      <c r="M210" s="54">
        <f>(Sheet4!M210/Sheet4!$I210)*1000</f>
        <v>28.174627743553231</v>
      </c>
      <c r="N210" s="12"/>
      <c r="O210" s="54">
        <f>(Sheet4!O210/Sheet4!$N210)*1000</f>
        <v>2.7393872890884294</v>
      </c>
      <c r="P210" s="54">
        <f>(Sheet4!P210/Sheet4!$N210)*1000</f>
        <v>1.4450364543287342</v>
      </c>
      <c r="Q210" s="54">
        <f>(Sheet4!Q210/Sheet4!$N210)*1000</f>
        <v>26.887723758485723</v>
      </c>
      <c r="R210" s="54">
        <f>(Sheet4!R210/Sheet4!$N210)*1000</f>
        <v>28.792544539191784</v>
      </c>
      <c r="S210" s="12"/>
      <c r="T210" s="54">
        <f>(Sheet4!T210/Sheet4!$S210)*1000</f>
        <v>2.7127136358047461</v>
      </c>
      <c r="U210" s="54">
        <f>(Sheet4!U210/Sheet4!$S210)*1000</f>
        <v>1.3947805237919588</v>
      </c>
      <c r="V210" s="54">
        <f>(Sheet4!V210/Sheet4!$S210)*1000</f>
        <v>30.61216648223288</v>
      </c>
      <c r="W210" s="54">
        <f>(Sheet4!W210/Sheet4!$S210)*1000</f>
        <v>29.136696176072789</v>
      </c>
      <c r="X210" s="12"/>
      <c r="Y210" s="54">
        <f>(Sheet4!Y210/Sheet4!$X210)*1000</f>
        <v>2.8321880664855192</v>
      </c>
      <c r="Z210" s="54">
        <f>(Sheet4!Z210/Sheet4!$X210)*1000</f>
        <v>1.1842301928877204</v>
      </c>
      <c r="AA210" s="54">
        <f>(Sheet4!AA210/Sheet4!$X210)*1000</f>
        <v>29.134362221140616</v>
      </c>
      <c r="AB210" s="54">
        <f>(Sheet4!AB210/Sheet4!$X210)*1000</f>
        <v>28.854592628646106</v>
      </c>
      <c r="AC210" s="12"/>
      <c r="AD210" s="54">
        <f>(Sheet4!AD210/Sheet4!$AC210)*1000</f>
        <v>3.322626667989105</v>
      </c>
      <c r="AE210" s="54">
        <f>(Sheet4!AE210/Sheet4!$AC210)*1000</f>
        <v>1.3618573139748686</v>
      </c>
      <c r="AF210" s="54">
        <f>(Sheet4!AF210/Sheet4!$AC210)*1000</f>
        <v>28.75159264825934</v>
      </c>
      <c r="AG210" s="54">
        <f>(Sheet4!AG210/Sheet4!$AC210)*1000</f>
        <v>28.305269663007074</v>
      </c>
      <c r="AH210" s="12"/>
      <c r="AI210" s="54">
        <f>(Sheet4!AI210/Sheet4!$AH210)*1000</f>
        <v>3.0147128618889414</v>
      </c>
      <c r="AJ210" s="54">
        <f>(Sheet4!AJ210/Sheet4!$AH210)*1000</f>
        <v>1.4769814902705269</v>
      </c>
      <c r="AK210" s="54">
        <f>(Sheet4!AK210/Sheet4!$AH210)*1000</f>
        <v>34.76791646891315</v>
      </c>
      <c r="AL210" s="54">
        <f>(Sheet4!AL210/Sheet4!$AH210)*1000</f>
        <v>32.64167062173707</v>
      </c>
      <c r="AM210" s="12"/>
      <c r="AN210" s="54">
        <f>(Sheet4!AN210/Sheet4!$AM210)*1000</f>
        <v>2.7883674448655125</v>
      </c>
      <c r="AO210" s="54">
        <f>(Sheet4!AO210/Sheet4!$AM210)*1000</f>
        <v>1.4773057871848445</v>
      </c>
      <c r="AP210" s="54">
        <f>(Sheet4!AP210/Sheet4!$AM210)*1000</f>
        <v>35.549795784200008</v>
      </c>
      <c r="AQ210" s="54">
        <f>(Sheet4!AQ210/Sheet4!$AM210)*1000</f>
        <v>33.199708317118237</v>
      </c>
      <c r="AR210" s="12"/>
      <c r="AS210" s="54">
        <f>(Sheet4!AS210/Sheet4!$AR210)*1000</f>
        <v>3.0518704951942457</v>
      </c>
      <c r="AT210" s="54">
        <f>(Sheet4!AT210/Sheet4!$AR210)*1000</f>
        <v>1.6540384535682395</v>
      </c>
      <c r="AU210" s="54">
        <f>(Sheet4!AU210/Sheet4!$AR210)*1000</f>
        <v>36.283349220642698</v>
      </c>
      <c r="AV210" s="54">
        <f>(Sheet4!AV210/Sheet4!$AR210)*1000</f>
        <v>35.296200986394688</v>
      </c>
      <c r="AW210" s="12"/>
      <c r="AX210" s="54">
        <f>(Sheet4!AX210/Sheet4!$AW210)*1000</f>
        <v>2.3095734082057784</v>
      </c>
      <c r="AY210" s="54">
        <f>(Sheet4!AY210/Sheet4!$AW210)*1000</f>
        <v>0.97364369169459297</v>
      </c>
      <c r="AZ210" s="54">
        <f>(Sheet4!AZ210/Sheet4!$AW210)*1000</f>
        <v>29.684811158409566</v>
      </c>
      <c r="BA210" s="54">
        <f>(Sheet4!BA210/Sheet4!$AW210)*1000</f>
        <v>30.896205053890046</v>
      </c>
      <c r="BC210" s="54" t="e">
        <f>(Sheet4!BC207/Sheet4!$BB207)*1000</f>
        <v>#DIV/0!</v>
      </c>
      <c r="BD210" s="54" t="e">
        <f>(Sheet4!BD207/Sheet4!$BB207)*1000</f>
        <v>#REF!</v>
      </c>
      <c r="BE210" s="54" t="e">
        <f>(Sheet4!BE207/Sheet4!$BB207)*1000</f>
        <v>#REF!</v>
      </c>
      <c r="BF210" s="54" t="e">
        <f>(Sheet4!BF207/Sheet4!$BB207)*1000</f>
        <v>#REF!</v>
      </c>
      <c r="BH210" s="54" t="e">
        <f>(Sheet4!BH206/Sheet4!$BG206)*1000</f>
        <v>#REF!</v>
      </c>
      <c r="BI210" s="54" t="e">
        <f>(Sheet4!BI206/Sheet4!$BG206)*1000</f>
        <v>#REF!</v>
      </c>
      <c r="BJ210" s="54" t="e">
        <f>(Sheet4!BJ206/Sheet4!$BG206)*1000</f>
        <v>#REF!</v>
      </c>
      <c r="BK210" s="54" t="e">
        <f>(Sheet4!BK206/Sheet4!$BG206)*1000</f>
        <v>#REF!</v>
      </c>
      <c r="BM210" s="54" t="e">
        <f>(Sheet4!BM206/Sheet4!$BL206)*1000</f>
        <v>#REF!</v>
      </c>
      <c r="BN210" s="54" t="e">
        <f>(Sheet4!BN206/Sheet4!$BL206)*1000</f>
        <v>#REF!</v>
      </c>
      <c r="BO210" s="54" t="e">
        <f>(Sheet4!BO206/Sheet4!$BL206)*1000</f>
        <v>#REF!</v>
      </c>
      <c r="BP210" s="54" t="e">
        <f>(Sheet4!BP206/Sheet4!$BL206)*1000</f>
        <v>#REF!</v>
      </c>
      <c r="BR210" s="54" t="e">
        <f>(Sheet4!BR206/Sheet4!$BQ206)*1000</f>
        <v>#REF!</v>
      </c>
      <c r="BS210" s="54" t="e">
        <f>(Sheet4!BS206/Sheet4!$BQ206)*1000</f>
        <v>#REF!</v>
      </c>
      <c r="BT210" s="54" t="e">
        <f>(Sheet4!BT206/Sheet4!$BQ206)*1000</f>
        <v>#REF!</v>
      </c>
      <c r="BU210" s="54" t="e">
        <f>(Sheet4!BU206/Sheet4!$BQ206)*1000</f>
        <v>#REF!</v>
      </c>
    </row>
    <row r="211" spans="1:73" x14ac:dyDescent="0.3">
      <c r="A211" t="s">
        <v>583</v>
      </c>
      <c r="B211" t="str">
        <f>VLOOKUP(A211,classifications!A$3:C$336,3,FALSE)</f>
        <v>Predominantly Urban</v>
      </c>
      <c r="D211" s="12"/>
      <c r="E211" s="54">
        <f>(Sheet4!E211/Sheet4!$D211)*1000</f>
        <v>5.9803375258716764</v>
      </c>
      <c r="F211" s="54">
        <f>(Sheet4!F211/Sheet4!$D211)*1000</f>
        <v>4.0698137239293111</v>
      </c>
      <c r="G211" s="54">
        <f>(Sheet4!G211/Sheet4!$D211)*1000</f>
        <v>44.957013214456296</v>
      </c>
      <c r="H211" s="54">
        <f>(Sheet4!H211/Sheet4!$D211)*1000</f>
        <v>38.588600541315074</v>
      </c>
      <c r="I211" s="12"/>
      <c r="J211" s="54">
        <f>(Sheet4!J211/Sheet4!$I211)*1000</f>
        <v>6.2456696030881922</v>
      </c>
      <c r="K211" s="54">
        <f>(Sheet4!K211/Sheet4!$I211)*1000</f>
        <v>4.3947342373552409</v>
      </c>
      <c r="L211" s="54">
        <f>(Sheet4!L211/Sheet4!$I211)*1000</f>
        <v>42.22508165891319</v>
      </c>
      <c r="M211" s="54">
        <f>(Sheet4!M211/Sheet4!$I211)*1000</f>
        <v>43.402949618925071</v>
      </c>
      <c r="N211" s="12"/>
      <c r="O211" s="54">
        <f>(Sheet4!O211/Sheet4!$N211)*1000</f>
        <v>6.9731582514069084</v>
      </c>
      <c r="P211" s="54">
        <f>(Sheet4!P211/Sheet4!$N211)*1000</f>
        <v>3.8597904123984716</v>
      </c>
      <c r="Q211" s="54">
        <f>(Sheet4!Q211/Sheet4!$N211)*1000</f>
        <v>42.870191221677686</v>
      </c>
      <c r="R211" s="54">
        <f>(Sheet4!R211/Sheet4!$N211)*1000</f>
        <v>41.514844969995778</v>
      </c>
      <c r="S211" s="12"/>
      <c r="T211" s="54">
        <f>(Sheet4!T211/Sheet4!$S211)*1000</f>
        <v>8.1888573394450965</v>
      </c>
      <c r="U211" s="54">
        <f>(Sheet4!U211/Sheet4!$S211)*1000</f>
        <v>4.2155656126137471</v>
      </c>
      <c r="V211" s="54">
        <f>(Sheet4!V211/Sheet4!$S211)*1000</f>
        <v>46.72978708970917</v>
      </c>
      <c r="W211" s="54">
        <f>(Sheet4!W211/Sheet4!$S211)*1000</f>
        <v>42.611131031408384</v>
      </c>
      <c r="X211" s="12"/>
      <c r="Y211" s="54">
        <f>(Sheet4!Y211/Sheet4!$X211)*1000</f>
        <v>9.0086640179981803</v>
      </c>
      <c r="Z211" s="54">
        <f>(Sheet4!Z211/Sheet4!$X211)*1000</f>
        <v>3.6283567086305109</v>
      </c>
      <c r="AA211" s="54">
        <f>(Sheet4!AA211/Sheet4!$X211)*1000</f>
        <v>43.06160547604231</v>
      </c>
      <c r="AB211" s="54">
        <f>(Sheet4!AB211/Sheet4!$X211)*1000</f>
        <v>39.461969269063232</v>
      </c>
      <c r="AC211" s="12"/>
      <c r="AD211" s="54">
        <f>(Sheet4!AD211/Sheet4!$AC211)*1000</f>
        <v>9.2980406682432495</v>
      </c>
      <c r="AE211" s="54">
        <f>(Sheet4!AE211/Sheet4!$AC211)*1000</f>
        <v>4.2263821219287498</v>
      </c>
      <c r="AF211" s="54">
        <f>(Sheet4!AF211/Sheet4!$AC211)*1000</f>
        <v>41.940906630196309</v>
      </c>
      <c r="AG211" s="54">
        <f>(Sheet4!AG211/Sheet4!$AC211)*1000</f>
        <v>41.646484504848466</v>
      </c>
      <c r="AH211" s="12"/>
      <c r="AI211" s="54">
        <f>(Sheet4!AI211/Sheet4!$AH211)*1000</f>
        <v>8.0959097320169242</v>
      </c>
      <c r="AJ211" s="54">
        <f>(Sheet4!AJ211/Sheet4!$AH211)*1000</f>
        <v>4.0620592383638927</v>
      </c>
      <c r="AK211" s="54">
        <f>(Sheet4!AK211/Sheet4!$AH211)*1000</f>
        <v>51.245886224729659</v>
      </c>
      <c r="AL211" s="54">
        <f>(Sheet4!AL211/Sheet4!$AH211)*1000</f>
        <v>47.456511518570757</v>
      </c>
      <c r="AM211" s="12"/>
      <c r="AN211" s="54">
        <f>(Sheet4!AN211/Sheet4!$AM211)*1000</f>
        <v>8.4612944754370574</v>
      </c>
      <c r="AO211" s="54">
        <f>(Sheet4!AO211/Sheet4!$AM211)*1000</f>
        <v>5.4387372427561242</v>
      </c>
      <c r="AP211" s="54">
        <f>(Sheet4!AP211/Sheet4!$AM211)*1000</f>
        <v>49.881523219583187</v>
      </c>
      <c r="AQ211" s="54">
        <f>(Sheet4!AQ211/Sheet4!$AM211)*1000</f>
        <v>46.877623747597809</v>
      </c>
      <c r="AR211" s="12"/>
      <c r="AS211" s="54">
        <f>(Sheet4!AS211/Sheet4!$AR211)*1000</f>
        <v>7.0500757332354151</v>
      </c>
      <c r="AT211" s="54">
        <f>(Sheet4!AT211/Sheet4!$AR211)*1000</f>
        <v>5.0488823610409881</v>
      </c>
      <c r="AU211" s="54">
        <f>(Sheet4!AU211/Sheet4!$AR211)*1000</f>
        <v>58.410979024188734</v>
      </c>
      <c r="AV211" s="54">
        <f>(Sheet4!AV211/Sheet4!$AR211)*1000</f>
        <v>47.119842107678892</v>
      </c>
      <c r="AW211" s="12"/>
      <c r="AX211" s="54">
        <f>(Sheet4!AX211/Sheet4!$AW211)*1000</f>
        <v>6.1997288748305461</v>
      </c>
      <c r="AY211" s="54">
        <f>(Sheet4!AY211/Sheet4!$AW211)*1000</f>
        <v>3.6692272932670584</v>
      </c>
      <c r="AZ211" s="54">
        <f>(Sheet4!AZ211/Sheet4!$AW211)*1000</f>
        <v>53.122458201536375</v>
      </c>
      <c r="BA211" s="54">
        <f>(Sheet4!BA211/Sheet4!$AW211)*1000</f>
        <v>40.930863081789425</v>
      </c>
      <c r="BC211" s="54" t="e">
        <f>(Sheet4!BC208/Sheet4!$BB208)*1000</f>
        <v>#DIV/0!</v>
      </c>
      <c r="BD211" s="54" t="e">
        <f>(Sheet4!BD208/Sheet4!$BB208)*1000</f>
        <v>#REF!</v>
      </c>
      <c r="BE211" s="54" t="e">
        <f>(Sheet4!BE208/Sheet4!$BB208)*1000</f>
        <v>#REF!</v>
      </c>
      <c r="BF211" s="54" t="e">
        <f>(Sheet4!BF208/Sheet4!$BB208)*1000</f>
        <v>#REF!</v>
      </c>
      <c r="BH211" s="54" t="e">
        <f>(Sheet4!BH207/Sheet4!$BG207)*1000</f>
        <v>#REF!</v>
      </c>
      <c r="BI211" s="54" t="e">
        <f>(Sheet4!BI207/Sheet4!$BG207)*1000</f>
        <v>#REF!</v>
      </c>
      <c r="BJ211" s="54" t="e">
        <f>(Sheet4!BJ207/Sheet4!$BG207)*1000</f>
        <v>#REF!</v>
      </c>
      <c r="BK211" s="54" t="e">
        <f>(Sheet4!BK207/Sheet4!$BG207)*1000</f>
        <v>#REF!</v>
      </c>
      <c r="BM211" s="54" t="e">
        <f>(Sheet4!BM207/Sheet4!$BL207)*1000</f>
        <v>#REF!</v>
      </c>
      <c r="BN211" s="54" t="e">
        <f>(Sheet4!BN207/Sheet4!$BL207)*1000</f>
        <v>#REF!</v>
      </c>
      <c r="BO211" s="54" t="e">
        <f>(Sheet4!BO207/Sheet4!$BL207)*1000</f>
        <v>#REF!</v>
      </c>
      <c r="BP211" s="54" t="e">
        <f>(Sheet4!BP207/Sheet4!$BL207)*1000</f>
        <v>#REF!</v>
      </c>
      <c r="BR211" s="54" t="e">
        <f>(Sheet4!BR207/Sheet4!$BQ207)*1000</f>
        <v>#REF!</v>
      </c>
      <c r="BS211" s="54" t="e">
        <f>(Sheet4!BS207/Sheet4!$BQ207)*1000</f>
        <v>#REF!</v>
      </c>
      <c r="BT211" s="54" t="e">
        <f>(Sheet4!BT207/Sheet4!$BQ207)*1000</f>
        <v>#REF!</v>
      </c>
      <c r="BU211" s="54" t="e">
        <f>(Sheet4!BU207/Sheet4!$BQ207)*1000</f>
        <v>#REF!</v>
      </c>
    </row>
    <row r="212" spans="1:73" x14ac:dyDescent="0.3">
      <c r="A212" t="s">
        <v>585</v>
      </c>
      <c r="B212" t="str">
        <f>VLOOKUP(A212,classifications!A$3:C$336,3,FALSE)</f>
        <v>Predominantly Urban</v>
      </c>
      <c r="D212" s="12"/>
      <c r="E212" s="54">
        <f>(Sheet4!E212/Sheet4!$D212)*1000</f>
        <v>14.956335946137315</v>
      </c>
      <c r="F212" s="54">
        <f>(Sheet4!F212/Sheet4!$D212)*1000</f>
        <v>9.1800101862088663</v>
      </c>
      <c r="G212" s="54">
        <f>(Sheet4!G212/Sheet4!$D212)*1000</f>
        <v>78.036297685743037</v>
      </c>
      <c r="H212" s="54">
        <f>(Sheet4!H212/Sheet4!$D212)*1000</f>
        <v>77.328231947429231</v>
      </c>
      <c r="I212" s="12"/>
      <c r="J212" s="54">
        <f>(Sheet4!J212/Sheet4!$I212)*1000</f>
        <v>16.243679620899389</v>
      </c>
      <c r="K212" s="54">
        <f>(Sheet4!K212/Sheet4!$I212)*1000</f>
        <v>10.637778157746892</v>
      </c>
      <c r="L212" s="54">
        <f>(Sheet4!L212/Sheet4!$I212)*1000</f>
        <v>82.903832531327083</v>
      </c>
      <c r="M212" s="54">
        <f>(Sheet4!M212/Sheet4!$I212)*1000</f>
        <v>75.392657368279629</v>
      </c>
      <c r="N212" s="12"/>
      <c r="O212" s="54">
        <f>(Sheet4!O212/Sheet4!$N212)*1000</f>
        <v>13.815678629022553</v>
      </c>
      <c r="P212" s="54">
        <f>(Sheet4!P212/Sheet4!$N212)*1000</f>
        <v>6.017281632849544</v>
      </c>
      <c r="Q212" s="54">
        <f>(Sheet4!Q212/Sheet4!$N212)*1000</f>
        <v>76.275061978000821</v>
      </c>
      <c r="R212" s="54">
        <f>(Sheet4!R212/Sheet4!$N212)*1000</f>
        <v>72.496209112571307</v>
      </c>
      <c r="S212" s="12"/>
      <c r="T212" s="54">
        <f>(Sheet4!T212/Sheet4!$S212)*1000</f>
        <v>15.040640716992826</v>
      </c>
      <c r="U212" s="54">
        <f>(Sheet4!U212/Sheet4!$S212)*1000</f>
        <v>8.2354062879889405</v>
      </c>
      <c r="V212" s="54">
        <f>(Sheet4!V212/Sheet4!$S212)*1000</f>
        <v>76.490358258050676</v>
      </c>
      <c r="W212" s="54">
        <f>(Sheet4!W212/Sheet4!$S212)*1000</f>
        <v>77.419969966390966</v>
      </c>
      <c r="X212" s="12"/>
      <c r="Y212" s="54">
        <f>(Sheet4!Y212/Sheet4!$X212)*1000</f>
        <v>17.954631024096386</v>
      </c>
      <c r="Z212" s="54">
        <f>(Sheet4!Z212/Sheet4!$X212)*1000</f>
        <v>9.0243787650602396</v>
      </c>
      <c r="AA212" s="54">
        <f>(Sheet4!AA212/Sheet4!$X212)*1000</f>
        <v>76.077748493975903</v>
      </c>
      <c r="AB212" s="54">
        <f>(Sheet4!AB212/Sheet4!$X212)*1000</f>
        <v>75.560052710843379</v>
      </c>
      <c r="AC212" s="12"/>
      <c r="AD212" s="54">
        <f>(Sheet4!AD212/Sheet4!$AC212)*1000</f>
        <v>17.795530855621166</v>
      </c>
      <c r="AE212" s="54">
        <f>(Sheet4!AE212/Sheet4!$AC212)*1000</f>
        <v>7.7110107676276485</v>
      </c>
      <c r="AF212" s="54">
        <f>(Sheet4!AF212/Sheet4!$AC212)*1000</f>
        <v>76.311219173324076</v>
      </c>
      <c r="AG212" s="54">
        <f>(Sheet4!AG212/Sheet4!$AC212)*1000</f>
        <v>73.405117517656592</v>
      </c>
      <c r="AH212" s="12"/>
      <c r="AI212" s="54">
        <f>(Sheet4!AI212/Sheet4!$AH212)*1000</f>
        <v>14.951313275477085</v>
      </c>
      <c r="AJ212" s="54">
        <f>(Sheet4!AJ212/Sheet4!$AH212)*1000</f>
        <v>8.1835132708731386</v>
      </c>
      <c r="AK212" s="54">
        <f>(Sheet4!AK212/Sheet4!$AH212)*1000</f>
        <v>85.806035772657168</v>
      </c>
      <c r="AL212" s="54">
        <f>(Sheet4!AL212/Sheet4!$AH212)*1000</f>
        <v>88.683501761009182</v>
      </c>
      <c r="AM212" s="12"/>
      <c r="AN212" s="54">
        <f>(Sheet4!AN212/Sheet4!$AM212)*1000</f>
        <v>18.954545454545453</v>
      </c>
      <c r="AO212" s="54">
        <f>(Sheet4!AO212/Sheet4!$AM212)*1000</f>
        <v>8.4431818181818183</v>
      </c>
      <c r="AP212" s="54">
        <f>(Sheet4!AP212/Sheet4!$AM212)*1000</f>
        <v>86.88636363636364</v>
      </c>
      <c r="AQ212" s="54">
        <f>(Sheet4!AQ212/Sheet4!$AM212)*1000</f>
        <v>86.465909090909093</v>
      </c>
      <c r="AR212" s="12"/>
      <c r="AS212" s="54">
        <f>(Sheet4!AS212/Sheet4!$AR212)*1000</f>
        <v>19.077652531758812</v>
      </c>
      <c r="AT212" s="54">
        <f>(Sheet4!AT212/Sheet4!$AR212)*1000</f>
        <v>10.254517802826982</v>
      </c>
      <c r="AU212" s="54">
        <f>(Sheet4!AU212/Sheet4!$AR212)*1000</f>
        <v>92.31302558597244</v>
      </c>
      <c r="AV212" s="54">
        <f>(Sheet4!AV212/Sheet4!$AR212)*1000</f>
        <v>88.309626051171946</v>
      </c>
      <c r="AW212" s="12"/>
      <c r="AX212" s="54">
        <f>(Sheet4!AX212/Sheet4!$AW212)*1000</f>
        <v>21.77643451016861</v>
      </c>
      <c r="AY212" s="54">
        <f>(Sheet4!AY212/Sheet4!$AW212)*1000</f>
        <v>14.657854240703223</v>
      </c>
      <c r="AZ212" s="54">
        <f>(Sheet4!AZ212/Sheet4!$AW212)*1000</f>
        <v>85.577955650027121</v>
      </c>
      <c r="BA212" s="54">
        <f>(Sheet4!BA212/Sheet4!$AW212)*1000</f>
        <v>84.039102372491058</v>
      </c>
      <c r="BC212" s="54" t="e">
        <f>(Sheet4!BC209/Sheet4!$BB209)*1000</f>
        <v>#DIV/0!</v>
      </c>
      <c r="BD212" s="54" t="e">
        <f>(Sheet4!BD209/Sheet4!$BB209)*1000</f>
        <v>#REF!</v>
      </c>
      <c r="BE212" s="54" t="e">
        <f>(Sheet4!BE209/Sheet4!$BB209)*1000</f>
        <v>#REF!</v>
      </c>
      <c r="BF212" s="54" t="e">
        <f>(Sheet4!BF209/Sheet4!$BB209)*1000</f>
        <v>#REF!</v>
      </c>
      <c r="BH212" s="54" t="e">
        <f>(Sheet4!BH208/Sheet4!$BG208)*1000</f>
        <v>#REF!</v>
      </c>
      <c r="BI212" s="54" t="e">
        <f>(Sheet4!BI208/Sheet4!$BG208)*1000</f>
        <v>#REF!</v>
      </c>
      <c r="BJ212" s="54" t="e">
        <f>(Sheet4!BJ208/Sheet4!$BG208)*1000</f>
        <v>#REF!</v>
      </c>
      <c r="BK212" s="54" t="e">
        <f>(Sheet4!BK208/Sheet4!$BG208)*1000</f>
        <v>#REF!</v>
      </c>
      <c r="BM212" s="54" t="e">
        <f>(Sheet4!BM208/Sheet4!$BL208)*1000</f>
        <v>#REF!</v>
      </c>
      <c r="BN212" s="54" t="e">
        <f>(Sheet4!BN208/Sheet4!$BL208)*1000</f>
        <v>#REF!</v>
      </c>
      <c r="BO212" s="54" t="e">
        <f>(Sheet4!BO208/Sheet4!$BL208)*1000</f>
        <v>#REF!</v>
      </c>
      <c r="BP212" s="54" t="e">
        <f>(Sheet4!BP208/Sheet4!$BL208)*1000</f>
        <v>#REF!</v>
      </c>
      <c r="BR212" s="54" t="e">
        <f>(Sheet4!BR208/Sheet4!$BQ208)*1000</f>
        <v>#REF!</v>
      </c>
      <c r="BS212" s="54" t="e">
        <f>(Sheet4!BS208/Sheet4!$BQ208)*1000</f>
        <v>#REF!</v>
      </c>
      <c r="BT212" s="54" t="e">
        <f>(Sheet4!BT208/Sheet4!$BQ208)*1000</f>
        <v>#REF!</v>
      </c>
      <c r="BU212" s="54" t="e">
        <f>(Sheet4!BU208/Sheet4!$BQ208)*1000</f>
        <v>#REF!</v>
      </c>
    </row>
    <row r="213" spans="1:73" x14ac:dyDescent="0.3">
      <c r="A213" t="s">
        <v>587</v>
      </c>
      <c r="B213" t="str">
        <f>VLOOKUP(A213,classifications!A$3:C$336,3,FALSE)</f>
        <v>Predominantly Rural</v>
      </c>
      <c r="D213" s="12"/>
      <c r="E213" s="54">
        <f>(Sheet4!E213/Sheet4!$D213)*1000</f>
        <v>3.44275852150151</v>
      </c>
      <c r="F213" s="54">
        <f>(Sheet4!F213/Sheet4!$D213)*1000</f>
        <v>3.8292823241766141</v>
      </c>
      <c r="G213" s="54">
        <f>(Sheet4!G213/Sheet4!$D213)*1000</f>
        <v>56.756076513735081</v>
      </c>
      <c r="H213" s="54">
        <f>(Sheet4!H213/Sheet4!$D213)*1000</f>
        <v>54.787501797785133</v>
      </c>
      <c r="I213" s="12"/>
      <c r="J213" s="54">
        <f>(Sheet4!J213/Sheet4!$I213)*1000</f>
        <v>3.6585365853658538</v>
      </c>
      <c r="K213" s="54">
        <f>(Sheet4!K213/Sheet4!$I213)*1000</f>
        <v>2.7887374461979912</v>
      </c>
      <c r="L213" s="54">
        <f>(Sheet4!L213/Sheet4!$I213)*1000</f>
        <v>58.787661406025819</v>
      </c>
      <c r="M213" s="54">
        <f>(Sheet4!M213/Sheet4!$I213)*1000</f>
        <v>58.536585365853661</v>
      </c>
      <c r="N213" s="12"/>
      <c r="O213" s="54">
        <f>(Sheet4!O213/Sheet4!$N213)*1000</f>
        <v>2.5684173235320165</v>
      </c>
      <c r="P213" s="54">
        <f>(Sheet4!P213/Sheet4!$N213)*1000</f>
        <v>1.9927375786024268</v>
      </c>
      <c r="Q213" s="54">
        <f>(Sheet4!Q213/Sheet4!$N213)*1000</f>
        <v>65.583207864670982</v>
      </c>
      <c r="R213" s="54">
        <f>(Sheet4!R213/Sheet4!$N213)*1000</f>
        <v>54.848994774599234</v>
      </c>
      <c r="S213" s="12"/>
      <c r="T213" s="54">
        <f>(Sheet4!T213/Sheet4!$S213)*1000</f>
        <v>3.0873427742105726</v>
      </c>
      <c r="U213" s="54">
        <f>(Sheet4!U213/Sheet4!$S213)*1000</f>
        <v>1.7327821268361334</v>
      </c>
      <c r="V213" s="54">
        <f>(Sheet4!V213/Sheet4!$S213)*1000</f>
        <v>63.717125516756099</v>
      </c>
      <c r="W213" s="54">
        <f>(Sheet4!W213/Sheet4!$S213)*1000</f>
        <v>59.090509279620022</v>
      </c>
      <c r="X213" s="12"/>
      <c r="Y213" s="54">
        <f>(Sheet4!Y213/Sheet4!$X213)*1000</f>
        <v>2.9083731451479076</v>
      </c>
      <c r="Z213" s="54">
        <f>(Sheet4!Z213/Sheet4!$X213)*1000</f>
        <v>1.5982951518380393</v>
      </c>
      <c r="AA213" s="54">
        <f>(Sheet4!AA213/Sheet4!$X213)*1000</f>
        <v>62.752735879542691</v>
      </c>
      <c r="AB213" s="54">
        <f>(Sheet4!AB213/Sheet4!$X213)*1000</f>
        <v>57.075731241866599</v>
      </c>
      <c r="AC213" s="12"/>
      <c r="AD213" s="54">
        <f>(Sheet4!AD213/Sheet4!$AC213)*1000</f>
        <v>3.0043067518755211</v>
      </c>
      <c r="AE213" s="54">
        <f>(Sheet4!AE213/Sheet4!$AC213)*1000</f>
        <v>1.8321061405946095</v>
      </c>
      <c r="AF213" s="54">
        <f>(Sheet4!AF213/Sheet4!$AC213)*1000</f>
        <v>60.624479021950542</v>
      </c>
      <c r="AG213" s="54">
        <f>(Sheet4!AG213/Sheet4!$AC213)*1000</f>
        <v>56.291678243956653</v>
      </c>
      <c r="AH213" s="12"/>
      <c r="AI213" s="54">
        <f>(Sheet4!AI213/Sheet4!$AH213)*1000</f>
        <v>2.6725059484809819</v>
      </c>
      <c r="AJ213" s="54">
        <f>(Sheet4!AJ213/Sheet4!$AH213)*1000</f>
        <v>1.4138418566157454</v>
      </c>
      <c r="AK213" s="54">
        <f>(Sheet4!AK213/Sheet4!$AH213)*1000</f>
        <v>70.114486706438143</v>
      </c>
      <c r="AL213" s="54">
        <f>(Sheet4!AL213/Sheet4!$AH213)*1000</f>
        <v>64.166005724335321</v>
      </c>
      <c r="AM213" s="12"/>
      <c r="AN213" s="54">
        <f>(Sheet4!AN213/Sheet4!$AM213)*1000</f>
        <v>3.6882494412387081</v>
      </c>
      <c r="AO213" s="54">
        <f>(Sheet4!AO213/Sheet4!$AM213)*1000</f>
        <v>2.0055918620560718</v>
      </c>
      <c r="AP213" s="54">
        <f>(Sheet4!AP213/Sheet4!$AM213)*1000</f>
        <v>73.246594318056268</v>
      </c>
      <c r="AQ213" s="54">
        <f>(Sheet4!AQ213/Sheet4!$AM213)*1000</f>
        <v>60.669153827196162</v>
      </c>
      <c r="AR213" s="12"/>
      <c r="AS213" s="54">
        <f>(Sheet4!AS213/Sheet4!$AR213)*1000</f>
        <v>3.1463954893274266</v>
      </c>
      <c r="AT213" s="54">
        <f>(Sheet4!AT213/Sheet4!$AR213)*1000</f>
        <v>1.0487984964424755</v>
      </c>
      <c r="AU213" s="54">
        <f>(Sheet4!AU213/Sheet4!$AR213)*1000</f>
        <v>75.085581957309699</v>
      </c>
      <c r="AV213" s="54">
        <f>(Sheet4!AV213/Sheet4!$AR213)*1000</f>
        <v>64.261981474023358</v>
      </c>
      <c r="AW213" s="12"/>
      <c r="AX213" s="54">
        <f>(Sheet4!AX213/Sheet4!$AW213)*1000</f>
        <v>3.3850563352441192</v>
      </c>
      <c r="AY213" s="54">
        <f>(Sheet4!AY213/Sheet4!$AW213)*1000</f>
        <v>0.95539302892534761</v>
      </c>
      <c r="AZ213" s="54">
        <f>(Sheet4!AZ213/Sheet4!$AW213)*1000</f>
        <v>72.972260657573969</v>
      </c>
      <c r="BA213" s="54">
        <f>(Sheet4!BA213/Sheet4!$AW213)*1000</f>
        <v>55.536337879686371</v>
      </c>
      <c r="BC213" s="54" t="e">
        <f>(Sheet4!BC210/Sheet4!$BB210)*1000</f>
        <v>#DIV/0!</v>
      </c>
      <c r="BD213" s="54" t="e">
        <f>(Sheet4!BD210/Sheet4!$BB210)*1000</f>
        <v>#REF!</v>
      </c>
      <c r="BE213" s="54" t="e">
        <f>(Sheet4!BE210/Sheet4!$BB210)*1000</f>
        <v>#REF!</v>
      </c>
      <c r="BF213" s="54" t="e">
        <f>(Sheet4!BF210/Sheet4!$BB210)*1000</f>
        <v>#REF!</v>
      </c>
      <c r="BH213" s="54" t="e">
        <f>(Sheet4!BH209/Sheet4!$BG209)*1000</f>
        <v>#REF!</v>
      </c>
      <c r="BI213" s="54" t="e">
        <f>(Sheet4!BI209/Sheet4!$BG209)*1000</f>
        <v>#REF!</v>
      </c>
      <c r="BJ213" s="54" t="e">
        <f>(Sheet4!BJ209/Sheet4!$BG209)*1000</f>
        <v>#REF!</v>
      </c>
      <c r="BK213" s="54" t="e">
        <f>(Sheet4!BK209/Sheet4!$BG209)*1000</f>
        <v>#REF!</v>
      </c>
      <c r="BM213" s="54" t="e">
        <f>(Sheet4!BM209/Sheet4!$BL209)*1000</f>
        <v>#REF!</v>
      </c>
      <c r="BN213" s="54" t="e">
        <f>(Sheet4!BN209/Sheet4!$BL209)*1000</f>
        <v>#REF!</v>
      </c>
      <c r="BO213" s="54" t="e">
        <f>(Sheet4!BO209/Sheet4!$BL209)*1000</f>
        <v>#REF!</v>
      </c>
      <c r="BP213" s="54" t="e">
        <f>(Sheet4!BP209/Sheet4!$BL209)*1000</f>
        <v>#REF!</v>
      </c>
      <c r="BR213" s="54" t="e">
        <f>(Sheet4!BR209/Sheet4!$BQ209)*1000</f>
        <v>#REF!</v>
      </c>
      <c r="BS213" s="54" t="e">
        <f>(Sheet4!BS209/Sheet4!$BQ209)*1000</f>
        <v>#REF!</v>
      </c>
      <c r="BT213" s="54" t="e">
        <f>(Sheet4!BT209/Sheet4!$BQ209)*1000</f>
        <v>#REF!</v>
      </c>
      <c r="BU213" s="54" t="e">
        <f>(Sheet4!BU209/Sheet4!$BQ209)*1000</f>
        <v>#REF!</v>
      </c>
    </row>
    <row r="214" spans="1:73" x14ac:dyDescent="0.3">
      <c r="A214" t="s">
        <v>589</v>
      </c>
      <c r="B214" t="str">
        <f>VLOOKUP(A214,classifications!A$3:C$336,3,FALSE)</f>
        <v>Predominantly Urban</v>
      </c>
      <c r="D214" s="12"/>
      <c r="E214" s="54">
        <f>(Sheet4!E214/Sheet4!$D214)*1000</f>
        <v>10.63017996057401</v>
      </c>
      <c r="F214" s="54">
        <f>(Sheet4!F214/Sheet4!$D214)*1000</f>
        <v>11.170697585687941</v>
      </c>
      <c r="G214" s="54">
        <f>(Sheet4!G214/Sheet4!$D214)*1000</f>
        <v>59.902070924391118</v>
      </c>
      <c r="H214" s="54">
        <f>(Sheet4!H214/Sheet4!$D214)*1000</f>
        <v>61.216270640354409</v>
      </c>
      <c r="I214" s="12"/>
      <c r="J214" s="54">
        <f>(Sheet4!J214/Sheet4!$I214)*1000</f>
        <v>6.9193932873446826</v>
      </c>
      <c r="K214" s="54">
        <f>(Sheet4!K214/Sheet4!$I214)*1000</f>
        <v>5.7591291690399338</v>
      </c>
      <c r="L214" s="54">
        <f>(Sheet4!L214/Sheet4!$I214)*1000</f>
        <v>59.521549269033606</v>
      </c>
      <c r="M214" s="54">
        <f>(Sheet4!M214/Sheet4!$I214)*1000</f>
        <v>66.440942556378289</v>
      </c>
      <c r="N214" s="12"/>
      <c r="O214" s="54">
        <f>(Sheet4!O214/Sheet4!$N214)*1000</f>
        <v>5.6798423553958504</v>
      </c>
      <c r="P214" s="54">
        <f>(Sheet4!P214/Sheet4!$N214)*1000</f>
        <v>5.753606541829563</v>
      </c>
      <c r="Q214" s="54">
        <f>(Sheet4!Q214/Sheet4!$N214)*1000</f>
        <v>54.490658292675214</v>
      </c>
      <c r="R214" s="54">
        <f>(Sheet4!R214/Sheet4!$N214)*1000</f>
        <v>61.846001454208242</v>
      </c>
      <c r="S214" s="12"/>
      <c r="T214" s="54">
        <f>(Sheet4!T214/Sheet4!$S214)*1000</f>
        <v>6.4791867938001424</v>
      </c>
      <c r="U214" s="54">
        <f>(Sheet4!U214/Sheet4!$S214)*1000</f>
        <v>4.0324274373083542</v>
      </c>
      <c r="V214" s="54">
        <f>(Sheet4!V214/Sheet4!$S214)*1000</f>
        <v>57.630108791531903</v>
      </c>
      <c r="W214" s="54">
        <f>(Sheet4!W214/Sheet4!$S214)*1000</f>
        <v>64.550342336287642</v>
      </c>
      <c r="X214" s="12"/>
      <c r="Y214" s="54">
        <f>(Sheet4!Y214/Sheet4!$X214)*1000</f>
        <v>6.8091545299791942</v>
      </c>
      <c r="Z214" s="54">
        <f>(Sheet4!Z214/Sheet4!$X214)*1000</f>
        <v>4.1506420360212681</v>
      </c>
      <c r="AA214" s="54">
        <f>(Sheet4!AA214/Sheet4!$X214)*1000</f>
        <v>57.005653279532609</v>
      </c>
      <c r="AB214" s="54">
        <f>(Sheet4!AB214/Sheet4!$X214)*1000</f>
        <v>65.13881007922997</v>
      </c>
      <c r="AC214" s="12"/>
      <c r="AD214" s="54">
        <f>(Sheet4!AD214/Sheet4!$AC214)*1000</f>
        <v>7.9299830369129261</v>
      </c>
      <c r="AE214" s="54">
        <f>(Sheet4!AE214/Sheet4!$AC214)*1000</f>
        <v>4.2043479618278505</v>
      </c>
      <c r="AF214" s="54">
        <f>(Sheet4!AF214/Sheet4!$AC214)*1000</f>
        <v>56.279984597933208</v>
      </c>
      <c r="AG214" s="54">
        <f>(Sheet4!AG214/Sheet4!$AC214)*1000</f>
        <v>66.624345672331444</v>
      </c>
      <c r="AH214" s="12"/>
      <c r="AI214" s="54">
        <f>(Sheet4!AI214/Sheet4!$AH214)*1000</f>
        <v>6.6063433419956787</v>
      </c>
      <c r="AJ214" s="54">
        <f>(Sheet4!AJ214/Sheet4!$AH214)*1000</f>
        <v>3.7780352129580348</v>
      </c>
      <c r="AK214" s="54">
        <f>(Sheet4!AK214/Sheet4!$AH214)*1000</f>
        <v>65.531168790506911</v>
      </c>
      <c r="AL214" s="54">
        <f>(Sheet4!AL214/Sheet4!$AH214)*1000</f>
        <v>75.779872047757692</v>
      </c>
      <c r="AM214" s="12"/>
      <c r="AN214" s="54">
        <f>(Sheet4!AN214/Sheet4!$AM214)*1000</f>
        <v>6.9685312480292616</v>
      </c>
      <c r="AO214" s="54">
        <f>(Sheet4!AO214/Sheet4!$AM214)*1000</f>
        <v>5.3393874419289062</v>
      </c>
      <c r="AP214" s="54">
        <f>(Sheet4!AP214/Sheet4!$AM214)*1000</f>
        <v>62.222782787832919</v>
      </c>
      <c r="AQ214" s="54">
        <f>(Sheet4!AQ214/Sheet4!$AM214)*1000</f>
        <v>75.760442286266837</v>
      </c>
      <c r="AR214" s="12"/>
      <c r="AS214" s="54">
        <f>(Sheet4!AS214/Sheet4!$AR214)*1000</f>
        <v>6.1734267804099403</v>
      </c>
      <c r="AT214" s="54">
        <f>(Sheet4!AT214/Sheet4!$AR214)*1000</f>
        <v>6.8499667015507564</v>
      </c>
      <c r="AU214" s="54">
        <f>(Sheet4!AU214/Sheet4!$AR214)*1000</f>
        <v>64.725842767893951</v>
      </c>
      <c r="AV214" s="54">
        <f>(Sheet4!AV214/Sheet4!$AR214)*1000</f>
        <v>76.142453937145206</v>
      </c>
      <c r="AW214" s="12"/>
      <c r="AX214" s="54">
        <f>(Sheet4!AX214/Sheet4!$AW214)*1000</f>
        <v>5.6045853772235583</v>
      </c>
      <c r="AY214" s="54">
        <f>(Sheet4!AY214/Sheet4!$AW214)*1000</f>
        <v>6.6216745950183817</v>
      </c>
      <c r="AZ214" s="54">
        <f>(Sheet4!AZ214/Sheet4!$AW214)*1000</f>
        <v>56.978185555214175</v>
      </c>
      <c r="BA214" s="54">
        <f>(Sheet4!BA214/Sheet4!$AW214)*1000</f>
        <v>62.614554970493813</v>
      </c>
      <c r="BC214" s="54" t="e">
        <f>(Sheet4!BC211/Sheet4!$BB211)*1000</f>
        <v>#DIV/0!</v>
      </c>
      <c r="BD214" s="54" t="e">
        <f>(Sheet4!BD211/Sheet4!$BB211)*1000</f>
        <v>#REF!</v>
      </c>
      <c r="BE214" s="54" t="e">
        <f>(Sheet4!BE211/Sheet4!$BB211)*1000</f>
        <v>#REF!</v>
      </c>
      <c r="BF214" s="54" t="e">
        <f>(Sheet4!BF211/Sheet4!$BB211)*1000</f>
        <v>#REF!</v>
      </c>
      <c r="BH214" s="54" t="e">
        <f>(Sheet4!BH210/Sheet4!$BG210)*1000</f>
        <v>#REF!</v>
      </c>
      <c r="BI214" s="54" t="e">
        <f>(Sheet4!BI210/Sheet4!$BG210)*1000</f>
        <v>#REF!</v>
      </c>
      <c r="BJ214" s="54" t="e">
        <f>(Sheet4!BJ210/Sheet4!$BG210)*1000</f>
        <v>#REF!</v>
      </c>
      <c r="BK214" s="54" t="e">
        <f>(Sheet4!BK210/Sheet4!$BG210)*1000</f>
        <v>#REF!</v>
      </c>
      <c r="BM214" s="54" t="e">
        <f>(Sheet4!BM210/Sheet4!$BL210)*1000</f>
        <v>#REF!</v>
      </c>
      <c r="BN214" s="54" t="e">
        <f>(Sheet4!BN210/Sheet4!$BL210)*1000</f>
        <v>#REF!</v>
      </c>
      <c r="BO214" s="54" t="e">
        <f>(Sheet4!BO210/Sheet4!$BL210)*1000</f>
        <v>#REF!</v>
      </c>
      <c r="BP214" s="54" t="e">
        <f>(Sheet4!BP210/Sheet4!$BL210)*1000</f>
        <v>#REF!</v>
      </c>
      <c r="BR214" s="54" t="e">
        <f>(Sheet4!BR210/Sheet4!$BQ210)*1000</f>
        <v>#REF!</v>
      </c>
      <c r="BS214" s="54" t="e">
        <f>(Sheet4!BS210/Sheet4!$BQ210)*1000</f>
        <v>#REF!</v>
      </c>
      <c r="BT214" s="54" t="e">
        <f>(Sheet4!BT210/Sheet4!$BQ210)*1000</f>
        <v>#REF!</v>
      </c>
      <c r="BU214" s="54" t="e">
        <f>(Sheet4!BU210/Sheet4!$BQ210)*1000</f>
        <v>#REF!</v>
      </c>
    </row>
    <row r="215" spans="1:73" x14ac:dyDescent="0.3">
      <c r="A215" t="s">
        <v>591</v>
      </c>
      <c r="B215" t="str">
        <f>VLOOKUP(A215,classifications!A$3:C$336,3,FALSE)</f>
        <v>Predominantly Rural</v>
      </c>
      <c r="D215" s="12"/>
      <c r="E215" s="54">
        <f>(Sheet4!E215/Sheet4!$D215)*1000</f>
        <v>4.5767808200952604</v>
      </c>
      <c r="F215" s="54">
        <f>(Sheet4!F215/Sheet4!$D215)*1000</f>
        <v>3.9115510497325774</v>
      </c>
      <c r="G215" s="54">
        <f>(Sheet4!G215/Sheet4!$D215)*1000</f>
        <v>59.950506905085014</v>
      </c>
      <c r="H215" s="54">
        <f>(Sheet4!H215/Sheet4!$D215)*1000</f>
        <v>56.890449961416671</v>
      </c>
      <c r="I215" s="12"/>
      <c r="J215" s="54">
        <f>(Sheet4!J215/Sheet4!$I215)*1000</f>
        <v>3.5044209618287683</v>
      </c>
      <c r="K215" s="54">
        <f>(Sheet4!K215/Sheet4!$I215)*1000</f>
        <v>3.8009488893681258</v>
      </c>
      <c r="L215" s="54">
        <f>(Sheet4!L215/Sheet4!$I215)*1000</f>
        <v>60.869096398533536</v>
      </c>
      <c r="M215" s="54">
        <f>(Sheet4!M215/Sheet4!$I215)*1000</f>
        <v>64.83178779383222</v>
      </c>
      <c r="N215" s="12"/>
      <c r="O215" s="54">
        <f>(Sheet4!O215/Sheet4!$N215)*1000</f>
        <v>3.2812045195946125</v>
      </c>
      <c r="P215" s="54">
        <f>(Sheet4!P215/Sheet4!$N215)*1000</f>
        <v>3.0959752321981426</v>
      </c>
      <c r="Q215" s="54">
        <f>(Sheet4!Q215/Sheet4!$N215)*1000</f>
        <v>63.851181498240315</v>
      </c>
      <c r="R215" s="54">
        <f>(Sheet4!R215/Sheet4!$N215)*1000</f>
        <v>58.373686856658992</v>
      </c>
      <c r="S215" s="12"/>
      <c r="T215" s="54">
        <f>(Sheet4!T215/Sheet4!$S215)*1000</f>
        <v>4.2338551603376633</v>
      </c>
      <c r="U215" s="54">
        <f>(Sheet4!U215/Sheet4!$S215)*1000</f>
        <v>1.6987690458144944</v>
      </c>
      <c r="V215" s="54">
        <f>(Sheet4!V215/Sheet4!$S215)*1000</f>
        <v>64.579358649347938</v>
      </c>
      <c r="W215" s="54">
        <f>(Sheet4!W215/Sheet4!$S215)*1000</f>
        <v>63.716906672242111</v>
      </c>
      <c r="X215" s="12"/>
      <c r="Y215" s="54">
        <f>(Sheet4!Y215/Sheet4!$X215)*1000</f>
        <v>3.8589904046725074</v>
      </c>
      <c r="Z215" s="54">
        <f>(Sheet4!Z215/Sheet4!$X215)*1000</f>
        <v>1.4862327909887361</v>
      </c>
      <c r="AA215" s="54">
        <f>(Sheet4!AA215/Sheet4!$X215)*1000</f>
        <v>68.836045056320401</v>
      </c>
      <c r="AB215" s="54">
        <f>(Sheet4!AB215/Sheet4!$X215)*1000</f>
        <v>59.397163120567377</v>
      </c>
      <c r="AC215" s="12"/>
      <c r="AD215" s="54">
        <f>(Sheet4!AD215/Sheet4!$AC215)*1000</f>
        <v>3.7741662173611643</v>
      </c>
      <c r="AE215" s="54">
        <f>(Sheet4!AE215/Sheet4!$AC215)*1000</f>
        <v>1.3607538062594675</v>
      </c>
      <c r="AF215" s="54">
        <f>(Sheet4!AF215/Sheet4!$AC215)*1000</f>
        <v>62.389278286990681</v>
      </c>
      <c r="AG215" s="54">
        <f>(Sheet4!AG215/Sheet4!$AC215)*1000</f>
        <v>56.740866261007987</v>
      </c>
      <c r="AH215" s="12"/>
      <c r="AI215" s="54">
        <f>(Sheet4!AI215/Sheet4!$AH215)*1000</f>
        <v>3.3186401175457263</v>
      </c>
      <c r="AJ215" s="54">
        <f>(Sheet4!AJ215/Sheet4!$AH215)*1000</f>
        <v>1.4693215787607032</v>
      </c>
      <c r="AK215" s="54">
        <f>(Sheet4!AK215/Sheet4!$AH215)*1000</f>
        <v>77.392714191619802</v>
      </c>
      <c r="AL215" s="54">
        <f>(Sheet4!AL215/Sheet4!$AH215)*1000</f>
        <v>63.586157977402841</v>
      </c>
      <c r="AM215" s="12"/>
      <c r="AN215" s="54">
        <f>(Sheet4!AN215/Sheet4!$AM215)*1000</f>
        <v>4.9374008111444185</v>
      </c>
      <c r="AO215" s="54">
        <f>(Sheet4!AO215/Sheet4!$AM215)*1000</f>
        <v>2.7206086102224347</v>
      </c>
      <c r="AP215" s="54">
        <f>(Sheet4!AP215/Sheet4!$AM215)*1000</f>
        <v>71.138876993223676</v>
      </c>
      <c r="AQ215" s="54">
        <f>(Sheet4!AQ215/Sheet4!$AM215)*1000</f>
        <v>66.10071290021915</v>
      </c>
      <c r="AR215" s="12"/>
      <c r="AS215" s="54">
        <f>(Sheet4!AS215/Sheet4!$AR215)*1000</f>
        <v>4.4080446815438181</v>
      </c>
      <c r="AT215" s="54">
        <f>(Sheet4!AT215/Sheet4!$AR215)*1000</f>
        <v>1.8784281313396949</v>
      </c>
      <c r="AU215" s="54">
        <f>(Sheet4!AU215/Sheet4!$AR215)*1000</f>
        <v>72.281914493951462</v>
      </c>
      <c r="AV215" s="54">
        <f>(Sheet4!AV215/Sheet4!$AR215)*1000</f>
        <v>63.891602173967485</v>
      </c>
      <c r="AW215" s="12"/>
      <c r="AX215" s="54">
        <f>(Sheet4!AX215/Sheet4!$AW215)*1000</f>
        <v>5.0153177191422076</v>
      </c>
      <c r="AY215" s="54">
        <f>(Sheet4!AY215/Sheet4!$AW215)*1000</f>
        <v>1.3341239252890602</v>
      </c>
      <c r="AZ215" s="54">
        <f>(Sheet4!AZ215/Sheet4!$AW215)*1000</f>
        <v>63.5438284415456</v>
      </c>
      <c r="BA215" s="54">
        <f>(Sheet4!BA215/Sheet4!$AW215)*1000</f>
        <v>55.934380867674676</v>
      </c>
      <c r="BC215" s="54" t="e">
        <f>(Sheet4!BC212/Sheet4!$BB212)*1000</f>
        <v>#DIV/0!</v>
      </c>
      <c r="BD215" s="54" t="e">
        <f>(Sheet4!BD212/Sheet4!$BB212)*1000</f>
        <v>#REF!</v>
      </c>
      <c r="BE215" s="54" t="e">
        <f>(Sheet4!BE212/Sheet4!$BB212)*1000</f>
        <v>#REF!</v>
      </c>
      <c r="BF215" s="54" t="e">
        <f>(Sheet4!BF212/Sheet4!$BB212)*1000</f>
        <v>#REF!</v>
      </c>
      <c r="BH215" s="54" t="e">
        <f>(Sheet4!BH211/Sheet4!$BG211)*1000</f>
        <v>#REF!</v>
      </c>
      <c r="BI215" s="54" t="e">
        <f>(Sheet4!BI211/Sheet4!$BG211)*1000</f>
        <v>#REF!</v>
      </c>
      <c r="BJ215" s="54" t="e">
        <f>(Sheet4!BJ211/Sheet4!$BG211)*1000</f>
        <v>#REF!</v>
      </c>
      <c r="BK215" s="54" t="e">
        <f>(Sheet4!BK211/Sheet4!$BG211)*1000</f>
        <v>#REF!</v>
      </c>
      <c r="BM215" s="54" t="e">
        <f>(Sheet4!BM211/Sheet4!$BL211)*1000</f>
        <v>#REF!</v>
      </c>
      <c r="BN215" s="54" t="e">
        <f>(Sheet4!BN211/Sheet4!$BL211)*1000</f>
        <v>#REF!</v>
      </c>
      <c r="BO215" s="54" t="e">
        <f>(Sheet4!BO211/Sheet4!$BL211)*1000</f>
        <v>#REF!</v>
      </c>
      <c r="BP215" s="54" t="e">
        <f>(Sheet4!BP211/Sheet4!$BL211)*1000</f>
        <v>#REF!</v>
      </c>
      <c r="BR215" s="54" t="e">
        <f>(Sheet4!BR211/Sheet4!$BQ211)*1000</f>
        <v>#REF!</v>
      </c>
      <c r="BS215" s="54" t="e">
        <f>(Sheet4!BS211/Sheet4!$BQ211)*1000</f>
        <v>#REF!</v>
      </c>
      <c r="BT215" s="54" t="e">
        <f>(Sheet4!BT211/Sheet4!$BQ211)*1000</f>
        <v>#REF!</v>
      </c>
      <c r="BU215" s="54" t="e">
        <f>(Sheet4!BU211/Sheet4!$BQ211)*1000</f>
        <v>#REF!</v>
      </c>
    </row>
    <row r="216" spans="1:73" x14ac:dyDescent="0.3">
      <c r="A216" t="s">
        <v>593</v>
      </c>
      <c r="B216" t="str">
        <f>VLOOKUP(A216,classifications!A$3:C$336,3,FALSE)</f>
        <v>Predominantly Rural</v>
      </c>
      <c r="D216" s="12"/>
      <c r="E216" s="54">
        <f>(Sheet4!E216/Sheet4!$D216)*1000</f>
        <v>3.1603491800435513</v>
      </c>
      <c r="F216" s="54">
        <f>(Sheet4!F216/Sheet4!$D216)*1000</f>
        <v>1.9270421829533848</v>
      </c>
      <c r="G216" s="54">
        <f>(Sheet4!G216/Sheet4!$D216)*1000</f>
        <v>43.165744898155822</v>
      </c>
      <c r="H216" s="54">
        <f>(Sheet4!H216/Sheet4!$D216)*1000</f>
        <v>40.178829514578076</v>
      </c>
      <c r="I216" s="12"/>
      <c r="J216" s="54">
        <f>(Sheet4!J216/Sheet4!$I216)*1000</f>
        <v>3.6620204382920796</v>
      </c>
      <c r="K216" s="54">
        <f>(Sheet4!K216/Sheet4!$I216)*1000</f>
        <v>2.8184136357535898</v>
      </c>
      <c r="L216" s="54">
        <f>(Sheet4!L216/Sheet4!$I216)*1000</f>
        <v>51.40249630922024</v>
      </c>
      <c r="M216" s="54">
        <f>(Sheet4!M216/Sheet4!$I216)*1000</f>
        <v>45.094618172057437</v>
      </c>
      <c r="N216" s="12"/>
      <c r="O216" s="54">
        <f>(Sheet4!O216/Sheet4!$N216)*1000</f>
        <v>3.1910421523292696</v>
      </c>
      <c r="P216" s="54">
        <f>(Sheet4!P216/Sheet4!$N216)*1000</f>
        <v>2.8853135628845492</v>
      </c>
      <c r="Q216" s="54">
        <f>(Sheet4!Q216/Sheet4!$N216)*1000</f>
        <v>48.457981426988191</v>
      </c>
      <c r="R216" s="54">
        <f>(Sheet4!R216/Sheet4!$N216)*1000</f>
        <v>40.948522948752242</v>
      </c>
      <c r="S216" s="12"/>
      <c r="T216" s="54">
        <f>(Sheet4!T216/Sheet4!$S216)*1000</f>
        <v>3.2735392067817135</v>
      </c>
      <c r="U216" s="54">
        <f>(Sheet4!U216/Sheet4!$S216)*1000</f>
        <v>2.3274296094459581</v>
      </c>
      <c r="V216" s="54">
        <f>(Sheet4!V216/Sheet4!$S216)*1000</f>
        <v>54.552679382379658</v>
      </c>
      <c r="W216" s="54">
        <f>(Sheet4!W216/Sheet4!$S216)*1000</f>
        <v>43.861640932485614</v>
      </c>
      <c r="X216" s="12"/>
      <c r="Y216" s="54">
        <f>(Sheet4!Y216/Sheet4!$X216)*1000</f>
        <v>3.8438460961524039</v>
      </c>
      <c r="Z216" s="54">
        <f>(Sheet4!Z216/Sheet4!$X216)*1000</f>
        <v>2.2313057826445664</v>
      </c>
      <c r="AA216" s="54">
        <f>(Sheet4!AA216/Sheet4!$X216)*1000</f>
        <v>52.295057376434407</v>
      </c>
      <c r="AB216" s="54">
        <f>(Sheet4!AB216/Sheet4!$X216)*1000</f>
        <v>42.938573464336613</v>
      </c>
      <c r="AC216" s="12"/>
      <c r="AD216" s="54">
        <f>(Sheet4!AD216/Sheet4!$AC216)*1000</f>
        <v>3.8803587011009819</v>
      </c>
      <c r="AE216" s="54">
        <f>(Sheet4!AE216/Sheet4!$AC216)*1000</f>
        <v>1.5410036946956054</v>
      </c>
      <c r="AF216" s="54">
        <f>(Sheet4!AF216/Sheet4!$AC216)*1000</f>
        <v>53.173910621785708</v>
      </c>
      <c r="AG216" s="54">
        <f>(Sheet4!AG216/Sheet4!$AC216)*1000</f>
        <v>42.535415235513639</v>
      </c>
      <c r="AH216" s="12"/>
      <c r="AI216" s="54">
        <f>(Sheet4!AI216/Sheet4!$AH216)*1000</f>
        <v>3.4799580195540498</v>
      </c>
      <c r="AJ216" s="54">
        <f>(Sheet4!AJ216/Sheet4!$AH216)*1000</f>
        <v>2.154259726390602</v>
      </c>
      <c r="AK216" s="54">
        <f>(Sheet4!AK216/Sheet4!$AH216)*1000</f>
        <v>58.588499567306805</v>
      </c>
      <c r="AL216" s="54">
        <f>(Sheet4!AL216/Sheet4!$AH216)*1000</f>
        <v>49.142899228517244</v>
      </c>
      <c r="AM216" s="12"/>
      <c r="AN216" s="54">
        <f>(Sheet4!AN216/Sheet4!$AM216)*1000</f>
        <v>3.9147851420247632</v>
      </c>
      <c r="AO216" s="54">
        <f>(Sheet4!AO216/Sheet4!$AM216)*1000</f>
        <v>2.0029133284777862</v>
      </c>
      <c r="AP216" s="54">
        <f>(Sheet4!AP216/Sheet4!$AM216)*1000</f>
        <v>58.903860160233066</v>
      </c>
      <c r="AQ216" s="54">
        <f>(Sheet4!AQ216/Sheet4!$AM216)*1000</f>
        <v>46.067006554989078</v>
      </c>
      <c r="AR216" s="12"/>
      <c r="AS216" s="54">
        <f>(Sheet4!AS216/Sheet4!$AR216)*1000</f>
        <v>3.2502708559046587</v>
      </c>
      <c r="AT216" s="54">
        <f>(Sheet4!AT216/Sheet4!$AR216)*1000</f>
        <v>2.8349584687612857</v>
      </c>
      <c r="AU216" s="54">
        <f>(Sheet4!AU216/Sheet4!$AR216)*1000</f>
        <v>57.493680028891298</v>
      </c>
      <c r="AV216" s="54">
        <f>(Sheet4!AV216/Sheet4!$AR216)*1000</f>
        <v>48.302636330805342</v>
      </c>
      <c r="AW216" s="12"/>
      <c r="AX216" s="54">
        <f>(Sheet4!AX216/Sheet4!$AW216)*1000</f>
        <v>3.0379837854356544</v>
      </c>
      <c r="AY216" s="54">
        <f>(Sheet4!AY216/Sheet4!$AW216)*1000</f>
        <v>2.2110769562638191</v>
      </c>
      <c r="AZ216" s="54">
        <f>(Sheet4!AZ216/Sheet4!$AW216)*1000</f>
        <v>50.926674935734958</v>
      </c>
      <c r="BA216" s="54">
        <f>(Sheet4!BA216/Sheet4!$AW216)*1000</f>
        <v>43.718204533606574</v>
      </c>
      <c r="BC216" s="54" t="e">
        <f>(Sheet4!BC213/Sheet4!$BB213)*1000</f>
        <v>#DIV/0!</v>
      </c>
      <c r="BD216" s="54" t="e">
        <f>(Sheet4!BD213/Sheet4!$BB213)*1000</f>
        <v>#REF!</v>
      </c>
      <c r="BE216" s="54" t="e">
        <f>(Sheet4!BE213/Sheet4!$BB213)*1000</f>
        <v>#REF!</v>
      </c>
      <c r="BF216" s="54" t="e">
        <f>(Sheet4!BF213/Sheet4!$BB213)*1000</f>
        <v>#REF!</v>
      </c>
      <c r="BH216" s="54" t="e">
        <f>(Sheet4!BH212/Sheet4!$BG212)*1000</f>
        <v>#REF!</v>
      </c>
      <c r="BI216" s="54" t="e">
        <f>(Sheet4!BI212/Sheet4!$BG212)*1000</f>
        <v>#REF!</v>
      </c>
      <c r="BJ216" s="54" t="e">
        <f>(Sheet4!BJ212/Sheet4!$BG212)*1000</f>
        <v>#REF!</v>
      </c>
      <c r="BK216" s="54" t="e">
        <f>(Sheet4!BK212/Sheet4!$BG212)*1000</f>
        <v>#REF!</v>
      </c>
      <c r="BM216" s="54" t="e">
        <f>(Sheet4!BM212/Sheet4!$BL212)*1000</f>
        <v>#REF!</v>
      </c>
      <c r="BN216" s="54" t="e">
        <f>(Sheet4!BN212/Sheet4!$BL212)*1000</f>
        <v>#REF!</v>
      </c>
      <c r="BO216" s="54" t="e">
        <f>(Sheet4!BO212/Sheet4!$BL212)*1000</f>
        <v>#REF!</v>
      </c>
      <c r="BP216" s="54" t="e">
        <f>(Sheet4!BP212/Sheet4!$BL212)*1000</f>
        <v>#REF!</v>
      </c>
      <c r="BR216" s="54" t="e">
        <f>(Sheet4!BR212/Sheet4!$BQ212)*1000</f>
        <v>#REF!</v>
      </c>
      <c r="BS216" s="54" t="e">
        <f>(Sheet4!BS212/Sheet4!$BQ212)*1000</f>
        <v>#REF!</v>
      </c>
      <c r="BT216" s="54" t="e">
        <f>(Sheet4!BT212/Sheet4!$BQ212)*1000</f>
        <v>#REF!</v>
      </c>
      <c r="BU216" s="54" t="e">
        <f>(Sheet4!BU212/Sheet4!$BQ212)*1000</f>
        <v>#REF!</v>
      </c>
    </row>
    <row r="217" spans="1:73" x14ac:dyDescent="0.3">
      <c r="A217" t="s">
        <v>595</v>
      </c>
      <c r="B217" t="str">
        <f>VLOOKUP(A217,classifications!A$3:C$336,3,FALSE)</f>
        <v>Predominantly Urban</v>
      </c>
      <c r="D217" s="12"/>
      <c r="E217" s="54">
        <f>(Sheet4!E217/Sheet4!$D217)*1000</f>
        <v>13.241672246222604</v>
      </c>
      <c r="F217" s="54">
        <f>(Sheet4!F217/Sheet4!$D217)*1000</f>
        <v>5.7401902877345012</v>
      </c>
      <c r="G217" s="54">
        <f>(Sheet4!G217/Sheet4!$D217)*1000</f>
        <v>50.63820169135176</v>
      </c>
      <c r="H217" s="54">
        <f>(Sheet4!H217/Sheet4!$D217)*1000</f>
        <v>52.194791182453613</v>
      </c>
      <c r="I217" s="12"/>
      <c r="J217" s="54">
        <f>(Sheet4!J217/Sheet4!$I217)*1000</f>
        <v>11.019388383851172</v>
      </c>
      <c r="K217" s="54">
        <f>(Sheet4!K217/Sheet4!$I217)*1000</f>
        <v>6.7525934179095657</v>
      </c>
      <c r="L217" s="54">
        <f>(Sheet4!L217/Sheet4!$I217)*1000</f>
        <v>53.881475104032141</v>
      </c>
      <c r="M217" s="54">
        <f>(Sheet4!M217/Sheet4!$I217)*1000</f>
        <v>53.30328429262363</v>
      </c>
      <c r="N217" s="12"/>
      <c r="O217" s="54">
        <f>(Sheet4!O217/Sheet4!$N217)*1000</f>
        <v>10.809723723572739</v>
      </c>
      <c r="P217" s="54">
        <f>(Sheet4!P217/Sheet4!$N217)*1000</f>
        <v>7.0891676512732849</v>
      </c>
      <c r="Q217" s="54">
        <f>(Sheet4!Q217/Sheet4!$N217)*1000</f>
        <v>51.538919195220259</v>
      </c>
      <c r="R217" s="54">
        <f>(Sheet4!R217/Sheet4!$N217)*1000</f>
        <v>54.086326956434299</v>
      </c>
      <c r="S217" s="12"/>
      <c r="T217" s="54">
        <f>(Sheet4!T217/Sheet4!$S217)*1000</f>
        <v>12.921308774152413</v>
      </c>
      <c r="U217" s="54">
        <f>(Sheet4!U217/Sheet4!$S217)*1000</f>
        <v>7.4480725679910904</v>
      </c>
      <c r="V217" s="54">
        <f>(Sheet4!V217/Sheet4!$S217)*1000</f>
        <v>53.043193852752559</v>
      </c>
      <c r="W217" s="54">
        <f>(Sheet4!W217/Sheet4!$S217)*1000</f>
        <v>52.322813293091386</v>
      </c>
      <c r="X217" s="12"/>
      <c r="Y217" s="54">
        <f>(Sheet4!Y217/Sheet4!$X217)*1000</f>
        <v>14.438018483926488</v>
      </c>
      <c r="Z217" s="54">
        <f>(Sheet4!Z217/Sheet4!$X217)*1000</f>
        <v>5.9791342083153198</v>
      </c>
      <c r="AA217" s="54">
        <f>(Sheet4!AA217/Sheet4!$X217)*1000</f>
        <v>53.901935673325561</v>
      </c>
      <c r="AB217" s="54">
        <f>(Sheet4!AB217/Sheet4!$X217)*1000</f>
        <v>52.527468941946111</v>
      </c>
      <c r="AC217" s="12"/>
      <c r="AD217" s="54">
        <f>(Sheet4!AD217/Sheet4!$AC217)*1000</f>
        <v>13.908536560790903</v>
      </c>
      <c r="AE217" s="54">
        <f>(Sheet4!AE217/Sheet4!$AC217)*1000</f>
        <v>6.6620721341603497</v>
      </c>
      <c r="AF217" s="54">
        <f>(Sheet4!AF217/Sheet4!$AC217)*1000</f>
        <v>52.667851572418293</v>
      </c>
      <c r="AG217" s="54">
        <f>(Sheet4!AG217/Sheet4!$AC217)*1000</f>
        <v>54.537906908322952</v>
      </c>
      <c r="AH217" s="12"/>
      <c r="AI217" s="54">
        <f>(Sheet4!AI217/Sheet4!$AH217)*1000</f>
        <v>12.27460092626486</v>
      </c>
      <c r="AJ217" s="54">
        <f>(Sheet4!AJ217/Sheet4!$AH217)*1000</f>
        <v>8.6419556602422283</v>
      </c>
      <c r="AK217" s="54">
        <f>(Sheet4!AK217/Sheet4!$AH217)*1000</f>
        <v>67.949962599271075</v>
      </c>
      <c r="AL217" s="54">
        <f>(Sheet4!AL217/Sheet4!$AH217)*1000</f>
        <v>64.540130186367037</v>
      </c>
      <c r="AM217" s="12"/>
      <c r="AN217" s="54">
        <f>(Sheet4!AN217/Sheet4!$AM217)*1000</f>
        <v>12.01613156818968</v>
      </c>
      <c r="AO217" s="54">
        <f>(Sheet4!AO217/Sheet4!$AM217)*1000</f>
        <v>9.1703091097764222</v>
      </c>
      <c r="AP217" s="54">
        <f>(Sheet4!AP217/Sheet4!$AM217)*1000</f>
        <v>69.565422470991479</v>
      </c>
      <c r="AQ217" s="54">
        <f>(Sheet4!AQ217/Sheet4!$AM217)*1000</f>
        <v>64.927203547058269</v>
      </c>
      <c r="AR217" s="12"/>
      <c r="AS217" s="54">
        <f>(Sheet4!AS217/Sheet4!$AR217)*1000</f>
        <v>11.590440204918984</v>
      </c>
      <c r="AT217" s="54">
        <f>(Sheet4!AT217/Sheet4!$AR217)*1000</f>
        <v>5.3547833746725697</v>
      </c>
      <c r="AU217" s="54">
        <f>(Sheet4!AU217/Sheet4!$AR217)*1000</f>
        <v>76.396454870689325</v>
      </c>
      <c r="AV217" s="54">
        <f>(Sheet4!AV217/Sheet4!$AR217)*1000</f>
        <v>70.972128854787243</v>
      </c>
      <c r="AW217" s="12"/>
      <c r="AX217" s="54">
        <f>(Sheet4!AX217/Sheet4!$AW217)*1000</f>
        <v>12.055714378161914</v>
      </c>
      <c r="AY217" s="54">
        <f>(Sheet4!AY217/Sheet4!$AW217)*1000</f>
        <v>6.3190672143191584</v>
      </c>
      <c r="AZ217" s="54">
        <f>(Sheet4!AZ217/Sheet4!$AW217)*1000</f>
        <v>68.398192594510022</v>
      </c>
      <c r="BA217" s="54">
        <f>(Sheet4!BA217/Sheet4!$AW217)*1000</f>
        <v>63.084085467287402</v>
      </c>
      <c r="BC217" s="54" t="e">
        <f>(Sheet4!BC214/Sheet4!$BB214)*1000</f>
        <v>#DIV/0!</v>
      </c>
      <c r="BD217" s="54" t="e">
        <f>(Sheet4!BD214/Sheet4!$BB214)*1000</f>
        <v>#REF!</v>
      </c>
      <c r="BE217" s="54" t="e">
        <f>(Sheet4!BE214/Sheet4!$BB214)*1000</f>
        <v>#REF!</v>
      </c>
      <c r="BF217" s="54" t="e">
        <f>(Sheet4!BF214/Sheet4!$BB214)*1000</f>
        <v>#REF!</v>
      </c>
      <c r="BH217" s="54" t="e">
        <f>(Sheet4!BH213/Sheet4!$BG213)*1000</f>
        <v>#REF!</v>
      </c>
      <c r="BI217" s="54" t="e">
        <f>(Sheet4!BI213/Sheet4!$BG213)*1000</f>
        <v>#REF!</v>
      </c>
      <c r="BJ217" s="54" t="e">
        <f>(Sheet4!BJ213/Sheet4!$BG213)*1000</f>
        <v>#REF!</v>
      </c>
      <c r="BK217" s="54" t="e">
        <f>(Sheet4!BK213/Sheet4!$BG213)*1000</f>
        <v>#REF!</v>
      </c>
      <c r="BM217" s="54" t="e">
        <f>(Sheet4!BM213/Sheet4!$BL213)*1000</f>
        <v>#REF!</v>
      </c>
      <c r="BN217" s="54" t="e">
        <f>(Sheet4!BN213/Sheet4!$BL213)*1000</f>
        <v>#REF!</v>
      </c>
      <c r="BO217" s="54" t="e">
        <f>(Sheet4!BO213/Sheet4!$BL213)*1000</f>
        <v>#REF!</v>
      </c>
      <c r="BP217" s="54" t="e">
        <f>(Sheet4!BP213/Sheet4!$BL213)*1000</f>
        <v>#REF!</v>
      </c>
      <c r="BR217" s="54" t="e">
        <f>(Sheet4!BR213/Sheet4!$BQ213)*1000</f>
        <v>#REF!</v>
      </c>
      <c r="BS217" s="54" t="e">
        <f>(Sheet4!BS213/Sheet4!$BQ213)*1000</f>
        <v>#REF!</v>
      </c>
      <c r="BT217" s="54" t="e">
        <f>(Sheet4!BT213/Sheet4!$BQ213)*1000</f>
        <v>#REF!</v>
      </c>
      <c r="BU217" s="54" t="e">
        <f>(Sheet4!BU213/Sheet4!$BQ213)*1000</f>
        <v>#REF!</v>
      </c>
    </row>
    <row r="218" spans="1:73" x14ac:dyDescent="0.3">
      <c r="A218" t="s">
        <v>597</v>
      </c>
      <c r="B218" t="str">
        <f>VLOOKUP(A218,classifications!A$3:C$336,3,FALSE)</f>
        <v>Predominantly Urban</v>
      </c>
      <c r="D218" s="12"/>
      <c r="E218" s="54">
        <f>(Sheet4!E218/Sheet4!$D218)*1000</f>
        <v>7.3323367050433275</v>
      </c>
      <c r="F218" s="54">
        <f>(Sheet4!F218/Sheet4!$D218)*1000</f>
        <v>3.8182512409316534</v>
      </c>
      <c r="G218" s="54">
        <f>(Sheet4!G218/Sheet4!$D218)*1000</f>
        <v>38.564337533409699</v>
      </c>
      <c r="H218" s="54">
        <f>(Sheet4!H218/Sheet4!$D218)*1000</f>
        <v>41.237113402061858</v>
      </c>
      <c r="I218" s="12"/>
      <c r="J218" s="54">
        <f>(Sheet4!J218/Sheet4!$I218)*1000</f>
        <v>5.8956770389885786</v>
      </c>
      <c r="K218" s="54">
        <f>(Sheet4!K218/Sheet4!$I218)*1000</f>
        <v>2.3036514642805503</v>
      </c>
      <c r="L218" s="54">
        <f>(Sheet4!L218/Sheet4!$I218)*1000</f>
        <v>40.990216710308601</v>
      </c>
      <c r="M218" s="54">
        <f>(Sheet4!M218/Sheet4!$I218)*1000</f>
        <v>44.974216453276355</v>
      </c>
      <c r="N218" s="12"/>
      <c r="O218" s="54">
        <f>(Sheet4!O218/Sheet4!$N218)*1000</f>
        <v>5.7615134721956816</v>
      </c>
      <c r="P218" s="54">
        <f>(Sheet4!P218/Sheet4!$N218)*1000</f>
        <v>2.6785145550672018</v>
      </c>
      <c r="Q218" s="54">
        <f>(Sheet4!Q218/Sheet4!$N218)*1000</f>
        <v>41.747882030702591</v>
      </c>
      <c r="R218" s="54">
        <f>(Sheet4!R218/Sheet4!$N218)*1000</f>
        <v>42.910376457099176</v>
      </c>
      <c r="S218" s="12"/>
      <c r="T218" s="54">
        <f>(Sheet4!T218/Sheet4!$S218)*1000</f>
        <v>7.0631605904726378</v>
      </c>
      <c r="U218" s="54">
        <f>(Sheet4!U218/Sheet4!$S218)*1000</f>
        <v>2.5577873400592495</v>
      </c>
      <c r="V218" s="54">
        <f>(Sheet4!V218/Sheet4!$S218)*1000</f>
        <v>41.044740727625687</v>
      </c>
      <c r="W218" s="54">
        <f>(Sheet4!W218/Sheet4!$S218)*1000</f>
        <v>44.32971111862885</v>
      </c>
      <c r="X218" s="12"/>
      <c r="Y218" s="54">
        <f>(Sheet4!Y218/Sheet4!$X218)*1000</f>
        <v>8.9188062713686271</v>
      </c>
      <c r="Z218" s="54">
        <f>(Sheet4!Z218/Sheet4!$X218)*1000</f>
        <v>2.5446488729273802</v>
      </c>
      <c r="AA218" s="54">
        <f>(Sheet4!AA218/Sheet4!$X218)*1000</f>
        <v>39.454592746497184</v>
      </c>
      <c r="AB218" s="54">
        <f>(Sheet4!AB218/Sheet4!$X218)*1000</f>
        <v>42.572727757042443</v>
      </c>
      <c r="AC218" s="12"/>
      <c r="AD218" s="54">
        <f>(Sheet4!AD218/Sheet4!$AC218)*1000</f>
        <v>10.684032222570057</v>
      </c>
      <c r="AE218" s="54">
        <f>(Sheet4!AE218/Sheet4!$AC218)*1000</f>
        <v>2.2285521230135976</v>
      </c>
      <c r="AF218" s="54">
        <f>(Sheet4!AF218/Sheet4!$AC218)*1000</f>
        <v>38.641668035619645</v>
      </c>
      <c r="AG218" s="54">
        <f>(Sheet4!AG218/Sheet4!$AC218)*1000</f>
        <v>42.172016948154393</v>
      </c>
      <c r="AH218" s="12"/>
      <c r="AI218" s="54">
        <f>(Sheet4!AI218/Sheet4!$AH218)*1000</f>
        <v>8.5970626190622497</v>
      </c>
      <c r="AJ218" s="54">
        <f>(Sheet4!AJ218/Sheet4!$AH218)*1000</f>
        <v>1.7943833343575248</v>
      </c>
      <c r="AK218" s="54">
        <f>(Sheet4!AK218/Sheet4!$AH218)*1000</f>
        <v>47.477416579610399</v>
      </c>
      <c r="AL218" s="54">
        <f>(Sheet4!AL218/Sheet4!$AH218)*1000</f>
        <v>50.940207706016103</v>
      </c>
      <c r="AM218" s="12"/>
      <c r="AN218" s="54">
        <f>(Sheet4!AN218/Sheet4!$AM218)*1000</f>
        <v>8.5130949544563173</v>
      </c>
      <c r="AO218" s="54">
        <f>(Sheet4!AO218/Sheet4!$AM218)*1000</f>
        <v>2.7094062521000191</v>
      </c>
      <c r="AP218" s="54">
        <f>(Sheet4!AP218/Sheet4!$AM218)*1000</f>
        <v>47.067915376109575</v>
      </c>
      <c r="AQ218" s="54">
        <f>(Sheet4!AQ218/Sheet4!$AM218)*1000</f>
        <v>51.613120001954925</v>
      </c>
      <c r="AR218" s="12"/>
      <c r="AS218" s="54">
        <f>(Sheet4!AS218/Sheet4!$AR218)*1000</f>
        <v>7.985994824174151</v>
      </c>
      <c r="AT218" s="54">
        <f>(Sheet4!AT218/Sheet4!$AR218)*1000</f>
        <v>2.581823717460801</v>
      </c>
      <c r="AU218" s="54">
        <f>(Sheet4!AU218/Sheet4!$AR218)*1000</f>
        <v>47.039123154209165</v>
      </c>
      <c r="AV218" s="54">
        <f>(Sheet4!AV218/Sheet4!$AR218)*1000</f>
        <v>53.852945653828584</v>
      </c>
      <c r="AW218" s="12"/>
      <c r="AX218" s="54">
        <f>(Sheet4!AX218/Sheet4!$AW218)*1000</f>
        <v>7.0051847484515655</v>
      </c>
      <c r="AY218" s="54">
        <f>(Sheet4!AY218/Sheet4!$AW218)*1000</f>
        <v>1.8872970623810943</v>
      </c>
      <c r="AZ218" s="54">
        <f>(Sheet4!AZ218/Sheet4!$AW218)*1000</f>
        <v>40.171163559667157</v>
      </c>
      <c r="BA218" s="54">
        <f>(Sheet4!BA218/Sheet4!$AW218)*1000</f>
        <v>46.246375842597601</v>
      </c>
      <c r="BC218" s="54" t="e">
        <f>(Sheet4!BC215/Sheet4!$BB215)*1000</f>
        <v>#DIV/0!</v>
      </c>
      <c r="BD218" s="54" t="e">
        <f>(Sheet4!BD215/Sheet4!$BB215)*1000</f>
        <v>#REF!</v>
      </c>
      <c r="BE218" s="54" t="e">
        <f>(Sheet4!BE215/Sheet4!$BB215)*1000</f>
        <v>#REF!</v>
      </c>
      <c r="BF218" s="54" t="e">
        <f>(Sheet4!BF215/Sheet4!$BB215)*1000</f>
        <v>#REF!</v>
      </c>
      <c r="BH218" s="54" t="e">
        <f>(Sheet4!BH214/Sheet4!$BG214)*1000</f>
        <v>#REF!</v>
      </c>
      <c r="BI218" s="54" t="e">
        <f>(Sheet4!BI214/Sheet4!$BG214)*1000</f>
        <v>#REF!</v>
      </c>
      <c r="BJ218" s="54" t="e">
        <f>(Sheet4!BJ214/Sheet4!$BG214)*1000</f>
        <v>#REF!</v>
      </c>
      <c r="BK218" s="54" t="e">
        <f>(Sheet4!BK214/Sheet4!$BG214)*1000</f>
        <v>#REF!</v>
      </c>
      <c r="BM218" s="54" t="e">
        <f>(Sheet4!BM214/Sheet4!$BL214)*1000</f>
        <v>#REF!</v>
      </c>
      <c r="BN218" s="54" t="e">
        <f>(Sheet4!BN214/Sheet4!$BL214)*1000</f>
        <v>#REF!</v>
      </c>
      <c r="BO218" s="54" t="e">
        <f>(Sheet4!BO214/Sheet4!$BL214)*1000</f>
        <v>#REF!</v>
      </c>
      <c r="BP218" s="54" t="e">
        <f>(Sheet4!BP214/Sheet4!$BL214)*1000</f>
        <v>#REF!</v>
      </c>
      <c r="BR218" s="54" t="e">
        <f>(Sheet4!BR214/Sheet4!$BQ214)*1000</f>
        <v>#REF!</v>
      </c>
      <c r="BS218" s="54" t="e">
        <f>(Sheet4!BS214/Sheet4!$BQ214)*1000</f>
        <v>#REF!</v>
      </c>
      <c r="BT218" s="54" t="e">
        <f>(Sheet4!BT214/Sheet4!$BQ214)*1000</f>
        <v>#REF!</v>
      </c>
      <c r="BU218" s="54" t="e">
        <f>(Sheet4!BU214/Sheet4!$BQ214)*1000</f>
        <v>#REF!</v>
      </c>
    </row>
    <row r="219" spans="1:73" x14ac:dyDescent="0.3">
      <c r="A219" t="s">
        <v>599</v>
      </c>
      <c r="B219" t="str">
        <f>VLOOKUP(A219,classifications!A$3:C$336,3,FALSE)</f>
        <v>Urban with Significant Rural</v>
      </c>
      <c r="D219" s="12"/>
      <c r="E219" s="54">
        <f>(Sheet4!E219/Sheet4!$D219)*1000</f>
        <v>4.009748471053479</v>
      </c>
      <c r="F219" s="54">
        <f>(Sheet4!F219/Sheet4!$D219)*1000</f>
        <v>2.4555111049799976</v>
      </c>
      <c r="G219" s="54">
        <f>(Sheet4!G219/Sheet4!$D219)*1000</f>
        <v>36.694716512622435</v>
      </c>
      <c r="H219" s="54">
        <f>(Sheet4!H219/Sheet4!$D219)*1000</f>
        <v>39.462914424978159</v>
      </c>
      <c r="I219" s="12"/>
      <c r="J219" s="54">
        <f>(Sheet4!J219/Sheet4!$I219)*1000</f>
        <v>3.3314314111648966</v>
      </c>
      <c r="K219" s="54">
        <f>(Sheet4!K219/Sheet4!$I219)*1000</f>
        <v>2.530783530581068</v>
      </c>
      <c r="L219" s="54">
        <f>(Sheet4!L219/Sheet4!$I219)*1000</f>
        <v>40.768621965360474</v>
      </c>
      <c r="M219" s="54">
        <f>(Sheet4!M219/Sheet4!$I219)*1000</f>
        <v>39.701091457915375</v>
      </c>
      <c r="N219" s="12"/>
      <c r="O219" s="54">
        <f>(Sheet4!O219/Sheet4!$N219)*1000</f>
        <v>3.2216375888488873</v>
      </c>
      <c r="P219" s="54">
        <f>(Sheet4!P219/Sheet4!$N219)*1000</f>
        <v>2.5385396473737654</v>
      </c>
      <c r="Q219" s="54">
        <f>(Sheet4!Q219/Sheet4!$N219)*1000</f>
        <v>41.179728607034058</v>
      </c>
      <c r="R219" s="54">
        <f>(Sheet4!R219/Sheet4!$N219)*1000</f>
        <v>41.373580725560785</v>
      </c>
      <c r="S219" s="12"/>
      <c r="T219" s="54">
        <f>(Sheet4!T219/Sheet4!$S219)*1000</f>
        <v>3.485834751091057</v>
      </c>
      <c r="U219" s="54">
        <f>(Sheet4!U219/Sheet4!$S219)*1000</f>
        <v>3.2361861084399735</v>
      </c>
      <c r="V219" s="54">
        <f>(Sheet4!V219/Sheet4!$S219)*1000</f>
        <v>41.571122124417485</v>
      </c>
      <c r="W219" s="54">
        <f>(Sheet4!W219/Sheet4!$S219)*1000</f>
        <v>40.766698720319553</v>
      </c>
      <c r="X219" s="12"/>
      <c r="Y219" s="54">
        <f>(Sheet4!Y219/Sheet4!$X219)*1000</f>
        <v>3.3028337758698849</v>
      </c>
      <c r="Z219" s="54">
        <f>(Sheet4!Z219/Sheet4!$X219)*1000</f>
        <v>1.8225721396256789</v>
      </c>
      <c r="AA219" s="54">
        <f>(Sheet4!AA219/Sheet4!$X219)*1000</f>
        <v>40.31862631720157</v>
      </c>
      <c r="AB219" s="54">
        <f>(Sheet4!AB219/Sheet4!$X219)*1000</f>
        <v>39.162171913885786</v>
      </c>
      <c r="AC219" s="12"/>
      <c r="AD219" s="54">
        <f>(Sheet4!AD219/Sheet4!$AC219)*1000</f>
        <v>4.1051434488752463</v>
      </c>
      <c r="AE219" s="54">
        <f>(Sheet4!AE219/Sheet4!$AC219)*1000</f>
        <v>2.3854211932653455</v>
      </c>
      <c r="AF219" s="54">
        <f>(Sheet4!AF219/Sheet4!$AC219)*1000</f>
        <v>40.237802453840253</v>
      </c>
      <c r="AG219" s="54">
        <f>(Sheet4!AG219/Sheet4!$AC219)*1000</f>
        <v>38.037297632145858</v>
      </c>
      <c r="AH219" s="12"/>
      <c r="AI219" s="54">
        <f>(Sheet4!AI219/Sheet4!$AH219)*1000</f>
        <v>3.7371966411368458</v>
      </c>
      <c r="AJ219" s="54">
        <f>(Sheet4!AJ219/Sheet4!$AH219)*1000</f>
        <v>2.3715050290670852</v>
      </c>
      <c r="AK219" s="54">
        <f>(Sheet4!AK219/Sheet4!$AH219)*1000</f>
        <v>46.221278951739414</v>
      </c>
      <c r="AL219" s="54">
        <f>(Sheet4!AL219/Sheet4!$AH219)*1000</f>
        <v>42.216480575805114</v>
      </c>
      <c r="AM219" s="12"/>
      <c r="AN219" s="54">
        <f>(Sheet4!AN219/Sheet4!$AM219)*1000</f>
        <v>4.7638316656856974</v>
      </c>
      <c r="AO219" s="54">
        <f>(Sheet4!AO219/Sheet4!$AM219)*1000</f>
        <v>2.1703943496174221</v>
      </c>
      <c r="AP219" s="54">
        <f>(Sheet4!AP219/Sheet4!$AM219)*1000</f>
        <v>45.100058858151854</v>
      </c>
      <c r="AQ219" s="54">
        <f>(Sheet4!AQ219/Sheet4!$AM219)*1000</f>
        <v>39.333799293702178</v>
      </c>
      <c r="AR219" s="12"/>
      <c r="AS219" s="54">
        <f>(Sheet4!AS219/Sheet4!$AR219)*1000</f>
        <v>4.0089373557564114</v>
      </c>
      <c r="AT219" s="54">
        <f>(Sheet4!AT219/Sheet4!$AR219)*1000</f>
        <v>2.427429958531405</v>
      </c>
      <c r="AU219" s="54">
        <f>(Sheet4!AU219/Sheet4!$AR219)*1000</f>
        <v>44.346570795443057</v>
      </c>
      <c r="AV219" s="54">
        <f>(Sheet4!AV219/Sheet4!$AR219)*1000</f>
        <v>42.397270980258746</v>
      </c>
      <c r="AW219" s="12"/>
      <c r="AX219" s="54">
        <f>(Sheet4!AX219/Sheet4!$AW219)*1000</f>
        <v>3.6969936636103626</v>
      </c>
      <c r="AY219" s="54">
        <f>(Sheet4!AY219/Sheet4!$AW219)*1000</f>
        <v>1.8852828384082696</v>
      </c>
      <c r="AZ219" s="54">
        <f>(Sheet4!AZ219/Sheet4!$AW219)*1000</f>
        <v>39.370223566955133</v>
      </c>
      <c r="BA219" s="54">
        <f>(Sheet4!BA219/Sheet4!$AW219)*1000</f>
        <v>35.121439804298447</v>
      </c>
      <c r="BC219" s="54" t="e">
        <f>(Sheet4!BC216/Sheet4!$BB216)*1000</f>
        <v>#DIV/0!</v>
      </c>
      <c r="BD219" s="54" t="e">
        <f>(Sheet4!BD216/Sheet4!$BB216)*1000</f>
        <v>#REF!</v>
      </c>
      <c r="BE219" s="54" t="e">
        <f>(Sheet4!BE216/Sheet4!$BB216)*1000</f>
        <v>#REF!</v>
      </c>
      <c r="BF219" s="54" t="e">
        <f>(Sheet4!BF216/Sheet4!$BB216)*1000</f>
        <v>#REF!</v>
      </c>
      <c r="BH219" s="54" t="e">
        <f>(Sheet4!BH215/Sheet4!$BG215)*1000</f>
        <v>#REF!</v>
      </c>
      <c r="BI219" s="54" t="e">
        <f>(Sheet4!BI215/Sheet4!$BG215)*1000</f>
        <v>#REF!</v>
      </c>
      <c r="BJ219" s="54" t="e">
        <f>(Sheet4!BJ215/Sheet4!$BG215)*1000</f>
        <v>#REF!</v>
      </c>
      <c r="BK219" s="54" t="e">
        <f>(Sheet4!BK215/Sheet4!$BG215)*1000</f>
        <v>#REF!</v>
      </c>
      <c r="BM219" s="54" t="e">
        <f>(Sheet4!BM215/Sheet4!$BL215)*1000</f>
        <v>#REF!</v>
      </c>
      <c r="BN219" s="54" t="e">
        <f>(Sheet4!BN215/Sheet4!$BL215)*1000</f>
        <v>#REF!</v>
      </c>
      <c r="BO219" s="54" t="e">
        <f>(Sheet4!BO215/Sheet4!$BL215)*1000</f>
        <v>#REF!</v>
      </c>
      <c r="BP219" s="54" t="e">
        <f>(Sheet4!BP215/Sheet4!$BL215)*1000</f>
        <v>#REF!</v>
      </c>
      <c r="BR219" s="54" t="e">
        <f>(Sheet4!BR215/Sheet4!$BQ215)*1000</f>
        <v>#REF!</v>
      </c>
      <c r="BS219" s="54" t="e">
        <f>(Sheet4!BS215/Sheet4!$BQ215)*1000</f>
        <v>#REF!</v>
      </c>
      <c r="BT219" s="54" t="e">
        <f>(Sheet4!BT215/Sheet4!$BQ215)*1000</f>
        <v>#REF!</v>
      </c>
      <c r="BU219" s="54" t="e">
        <f>(Sheet4!BU215/Sheet4!$BQ215)*1000</f>
        <v>#REF!</v>
      </c>
    </row>
    <row r="220" spans="1:73" x14ac:dyDescent="0.3">
      <c r="A220" t="s">
        <v>602</v>
      </c>
      <c r="B220" t="str">
        <f>VLOOKUP(A220,classifications!A$3:C$336,3,FALSE)</f>
        <v>Predominantly Rural</v>
      </c>
      <c r="D220" s="12"/>
      <c r="E220" s="54">
        <f>(Sheet4!E220/Sheet4!$D220)*1000</f>
        <v>5.1949634090098247</v>
      </c>
      <c r="F220" s="54">
        <f>(Sheet4!F220/Sheet4!$D220)*1000</f>
        <v>2.7584646577154341</v>
      </c>
      <c r="G220" s="54">
        <f>(Sheet4!G220/Sheet4!$D220)*1000</f>
        <v>46.815583149870776</v>
      </c>
      <c r="H220" s="54">
        <f>(Sheet4!H220/Sheet4!$D220)*1000</f>
        <v>39.445174427205252</v>
      </c>
      <c r="I220" s="12"/>
      <c r="J220" s="54">
        <f>(Sheet4!J220/Sheet4!$I220)*1000</f>
        <v>4.3423195223448525</v>
      </c>
      <c r="K220" s="54">
        <f>(Sheet4!K220/Sheet4!$I220)*1000</f>
        <v>2.1022340544685396</v>
      </c>
      <c r="L220" s="54">
        <f>(Sheet4!L220/Sheet4!$I220)*1000</f>
        <v>48.265226119396559</v>
      </c>
      <c r="M220" s="54">
        <f>(Sheet4!M220/Sheet4!$I220)*1000</f>
        <v>41.682821129175387</v>
      </c>
      <c r="N220" s="12"/>
      <c r="O220" s="54">
        <f>(Sheet4!O220/Sheet4!$N220)*1000</f>
        <v>4.0530990029035854</v>
      </c>
      <c r="P220" s="54">
        <f>(Sheet4!P220/Sheet4!$N220)*1000</f>
        <v>2.264967089857886</v>
      </c>
      <c r="Q220" s="54">
        <f>(Sheet4!Q220/Sheet4!$N220)*1000</f>
        <v>48.586098551613155</v>
      </c>
      <c r="R220" s="54">
        <f>(Sheet4!R220/Sheet4!$N220)*1000</f>
        <v>39.458110881208434</v>
      </c>
      <c r="S220" s="12"/>
      <c r="T220" s="54">
        <f>(Sheet4!T220/Sheet4!$S220)*1000</f>
        <v>4.4469102800124416</v>
      </c>
      <c r="U220" s="54">
        <f>(Sheet4!U220/Sheet4!$S220)*1000</f>
        <v>2.1183769197790836</v>
      </c>
      <c r="V220" s="54">
        <f>(Sheet4!V220/Sheet4!$S220)*1000</f>
        <v>50.101295404298959</v>
      </c>
      <c r="W220" s="54">
        <f>(Sheet4!W220/Sheet4!$S220)*1000</f>
        <v>41.22428735951042</v>
      </c>
      <c r="X220" s="12"/>
      <c r="Y220" s="54">
        <f>(Sheet4!Y220/Sheet4!$X220)*1000</f>
        <v>4.5696306839463627</v>
      </c>
      <c r="Z220" s="54">
        <f>(Sheet4!Z220/Sheet4!$X220)*1000</f>
        <v>1.7479461632581716</v>
      </c>
      <c r="AA220" s="54">
        <f>(Sheet4!AA220/Sheet4!$X220)*1000</f>
        <v>47.194546407970634</v>
      </c>
      <c r="AB220" s="54">
        <f>(Sheet4!AB220/Sheet4!$X220)*1000</f>
        <v>40.727145603915396</v>
      </c>
      <c r="AC220" s="12"/>
      <c r="AD220" s="54">
        <f>(Sheet4!AD220/Sheet4!$AC220)*1000</f>
        <v>4.4913263834521402</v>
      </c>
      <c r="AE220" s="54">
        <f>(Sheet4!AE220/Sheet4!$AC220)*1000</f>
        <v>2.3816391281058142</v>
      </c>
      <c r="AF220" s="54">
        <f>(Sheet4!AF220/Sheet4!$AC220)*1000</f>
        <v>47.278421030944827</v>
      </c>
      <c r="AG220" s="54">
        <f>(Sheet4!AG220/Sheet4!$AC220)*1000</f>
        <v>40.726853187193541</v>
      </c>
      <c r="AH220" s="12"/>
      <c r="AI220" s="54">
        <f>(Sheet4!AI220/Sheet4!$AH220)*1000</f>
        <v>4.0432811144395879</v>
      </c>
      <c r="AJ220" s="54">
        <f>(Sheet4!AJ220/Sheet4!$AH220)*1000</f>
        <v>2.5209121118368283</v>
      </c>
      <c r="AK220" s="54">
        <f>(Sheet4!AK220/Sheet4!$AH220)*1000</f>
        <v>50.017188037126161</v>
      </c>
      <c r="AL220" s="54">
        <f>(Sheet4!AL220/Sheet4!$AH220)*1000</f>
        <v>44.44335314049993</v>
      </c>
      <c r="AM220" s="12"/>
      <c r="AN220" s="54">
        <f>(Sheet4!AN220/Sheet4!$AM220)*1000</f>
        <v>4.1208231873671526</v>
      </c>
      <c r="AO220" s="54">
        <f>(Sheet4!AO220/Sheet4!$AM220)*1000</f>
        <v>2.1907143031655414</v>
      </c>
      <c r="AP220" s="54">
        <f>(Sheet4!AP220/Sheet4!$AM220)*1000</f>
        <v>48.171282911614043</v>
      </c>
      <c r="AQ220" s="54">
        <f>(Sheet4!AQ220/Sheet4!$AM220)*1000</f>
        <v>44.050459724246892</v>
      </c>
      <c r="AR220" s="12"/>
      <c r="AS220" s="54">
        <f>(Sheet4!AS220/Sheet4!$AR220)*1000</f>
        <v>3.5152381107015862</v>
      </c>
      <c r="AT220" s="54">
        <f>(Sheet4!AT220/Sheet4!$AR220)*1000</f>
        <v>3.2148597963922132</v>
      </c>
      <c r="AU220" s="54">
        <f>(Sheet4!AU220/Sheet4!$AR220)*1000</f>
        <v>49.570540193865789</v>
      </c>
      <c r="AV220" s="54">
        <f>(Sheet4!AV220/Sheet4!$AR220)*1000</f>
        <v>45.251587134066149</v>
      </c>
      <c r="AW220" s="12"/>
      <c r="AX220" s="54">
        <f>(Sheet4!AX220/Sheet4!$AW220)*1000</f>
        <v>3.1268732887254345</v>
      </c>
      <c r="AY220" s="54">
        <f>(Sheet4!AY220/Sheet4!$AW220)*1000</f>
        <v>2.316802488537498</v>
      </c>
      <c r="AZ220" s="54">
        <f>(Sheet4!AZ220/Sheet4!$AW220)*1000</f>
        <v>42.123681609772696</v>
      </c>
      <c r="BA220" s="54">
        <f>(Sheet4!BA220/Sheet4!$AW220)*1000</f>
        <v>37.887011324789782</v>
      </c>
      <c r="BC220" s="54" t="e">
        <f>(Sheet4!BC217/Sheet4!$BB217)*1000</f>
        <v>#DIV/0!</v>
      </c>
      <c r="BD220" s="54" t="e">
        <f>(Sheet4!BD217/Sheet4!$BB217)*1000</f>
        <v>#REF!</v>
      </c>
      <c r="BE220" s="54" t="e">
        <f>(Sheet4!BE217/Sheet4!$BB217)*1000</f>
        <v>#REF!</v>
      </c>
      <c r="BF220" s="54" t="e">
        <f>(Sheet4!BF217/Sheet4!$BB217)*1000</f>
        <v>#REF!</v>
      </c>
      <c r="BH220" s="54" t="e">
        <f>(Sheet4!BH216/Sheet4!$BG216)*1000</f>
        <v>#REF!</v>
      </c>
      <c r="BI220" s="54" t="e">
        <f>(Sheet4!BI216/Sheet4!$BG216)*1000</f>
        <v>#REF!</v>
      </c>
      <c r="BJ220" s="54" t="e">
        <f>(Sheet4!BJ216/Sheet4!$BG216)*1000</f>
        <v>#REF!</v>
      </c>
      <c r="BK220" s="54" t="e">
        <f>(Sheet4!BK216/Sheet4!$BG216)*1000</f>
        <v>#REF!</v>
      </c>
      <c r="BM220" s="54" t="e">
        <f>(Sheet4!BM216/Sheet4!$BL216)*1000</f>
        <v>#REF!</v>
      </c>
      <c r="BN220" s="54" t="e">
        <f>(Sheet4!BN216/Sheet4!$BL216)*1000</f>
        <v>#REF!</v>
      </c>
      <c r="BO220" s="54" t="e">
        <f>(Sheet4!BO216/Sheet4!$BL216)*1000</f>
        <v>#REF!</v>
      </c>
      <c r="BP220" s="54" t="e">
        <f>(Sheet4!BP216/Sheet4!$BL216)*1000</f>
        <v>#REF!</v>
      </c>
      <c r="BR220" s="54" t="e">
        <f>(Sheet4!BR216/Sheet4!$BQ216)*1000</f>
        <v>#REF!</v>
      </c>
      <c r="BS220" s="54" t="e">
        <f>(Sheet4!BS216/Sheet4!$BQ216)*1000</f>
        <v>#REF!</v>
      </c>
      <c r="BT220" s="54" t="e">
        <f>(Sheet4!BT216/Sheet4!$BQ216)*1000</f>
        <v>#REF!</v>
      </c>
      <c r="BU220" s="54" t="e">
        <f>(Sheet4!BU216/Sheet4!$BQ216)*1000</f>
        <v>#REF!</v>
      </c>
    </row>
    <row r="221" spans="1:73" x14ac:dyDescent="0.3">
      <c r="A221" t="s">
        <v>604</v>
      </c>
      <c r="B221" t="str">
        <f>VLOOKUP(A221,classifications!A$3:C$336,3,FALSE)</f>
        <v>Predominantly Urban</v>
      </c>
      <c r="D221" s="12"/>
      <c r="E221" s="54">
        <f>(Sheet4!E221/Sheet4!$D221)*1000</f>
        <v>3.2631429103292708</v>
      </c>
      <c r="F221" s="54">
        <f>(Sheet4!F221/Sheet4!$D221)*1000</f>
        <v>1.9162751990188671</v>
      </c>
      <c r="G221" s="54">
        <f>(Sheet4!G221/Sheet4!$D221)*1000</f>
        <v>27.178257394084731</v>
      </c>
      <c r="H221" s="54">
        <f>(Sheet4!H221/Sheet4!$D221)*1000</f>
        <v>26.911803890221154</v>
      </c>
      <c r="I221" s="12"/>
      <c r="J221" s="54">
        <f>(Sheet4!J221/Sheet4!$I221)*1000</f>
        <v>2.300966405890474</v>
      </c>
      <c r="K221" s="54">
        <f>(Sheet4!K221/Sheet4!$I221)*1000</f>
        <v>1.5705008802109583</v>
      </c>
      <c r="L221" s="54">
        <f>(Sheet4!L221/Sheet4!$I221)*1000</f>
        <v>30.7635556139928</v>
      </c>
      <c r="M221" s="54">
        <f>(Sheet4!M221/Sheet4!$I221)*1000</f>
        <v>30.869473115216326</v>
      </c>
      <c r="N221" s="12"/>
      <c r="O221" s="54">
        <f>(Sheet4!O221/Sheet4!$N221)*1000</f>
        <v>2.2716298669944255</v>
      </c>
      <c r="P221" s="54">
        <f>(Sheet4!P221/Sheet4!$N221)*1000</f>
        <v>2.0558067395344075</v>
      </c>
      <c r="Q221" s="54">
        <f>(Sheet4!Q221/Sheet4!$N221)*1000</f>
        <v>29.575084500241431</v>
      </c>
      <c r="R221" s="54">
        <f>(Sheet4!R221/Sheet4!$N221)*1000</f>
        <v>29.578742519350921</v>
      </c>
      <c r="S221" s="12"/>
      <c r="T221" s="54">
        <f>(Sheet4!T221/Sheet4!$S221)*1000</f>
        <v>2.5816487497078757</v>
      </c>
      <c r="U221" s="54">
        <f>(Sheet4!U221/Sheet4!$S221)*1000</f>
        <v>2.0594765132040198</v>
      </c>
      <c r="V221" s="54">
        <f>(Sheet4!V221/Sheet4!$S221)*1000</f>
        <v>32.224964945080629</v>
      </c>
      <c r="W221" s="54">
        <f>(Sheet4!W221/Sheet4!$S221)*1000</f>
        <v>30.16183687777518</v>
      </c>
      <c r="X221" s="12"/>
      <c r="Y221" s="54">
        <f>(Sheet4!Y221/Sheet4!$X221)*1000</f>
        <v>2.805658016191821</v>
      </c>
      <c r="Z221" s="54">
        <f>(Sheet4!Z221/Sheet4!$X221)*1000</f>
        <v>1.9117877769629574</v>
      </c>
      <c r="AA221" s="54">
        <f>(Sheet4!AA221/Sheet4!$X221)*1000</f>
        <v>31.726920817690601</v>
      </c>
      <c r="AB221" s="54">
        <f>(Sheet4!AB221/Sheet4!$X221)*1000</f>
        <v>29.541499294024934</v>
      </c>
      <c r="AC221" s="12"/>
      <c r="AD221" s="54">
        <f>(Sheet4!AD221/Sheet4!$AC221)*1000</f>
        <v>3.1762433009645155</v>
      </c>
      <c r="AE221" s="54">
        <f>(Sheet4!AE221/Sheet4!$AC221)*1000</f>
        <v>2.1174955339763435</v>
      </c>
      <c r="AF221" s="54">
        <f>(Sheet4!AF221/Sheet4!$AC221)*1000</f>
        <v>32.264519579557074</v>
      </c>
      <c r="AG221" s="54">
        <f>(Sheet4!AG221/Sheet4!$AC221)*1000</f>
        <v>29.412085733100966</v>
      </c>
      <c r="AH221" s="12"/>
      <c r="AI221" s="54">
        <f>(Sheet4!AI221/Sheet4!$AH221)*1000</f>
        <v>3.0518338316538536</v>
      </c>
      <c r="AJ221" s="54">
        <f>(Sheet4!AJ221/Sheet4!$AH221)*1000</f>
        <v>2.8041909908991256</v>
      </c>
      <c r="AK221" s="54">
        <f>(Sheet4!AK221/Sheet4!$AH221)*1000</f>
        <v>35.791674102021567</v>
      </c>
      <c r="AL221" s="54">
        <f>(Sheet4!AL221/Sheet4!$AH221)*1000</f>
        <v>34.076383249146907</v>
      </c>
      <c r="AM221" s="12"/>
      <c r="AN221" s="54">
        <f>(Sheet4!AN221/Sheet4!$AM221)*1000</f>
        <v>3.4858894101584625</v>
      </c>
      <c r="AO221" s="54">
        <f>(Sheet4!AO221/Sheet4!$AM221)*1000</f>
        <v>2.8431785501604963</v>
      </c>
      <c r="AP221" s="54">
        <f>(Sheet4!AP221/Sheet4!$AM221)*1000</f>
        <v>38.40288166857907</v>
      </c>
      <c r="AQ221" s="54">
        <f>(Sheet4!AQ221/Sheet4!$AM221)*1000</f>
        <v>33.824020682943839</v>
      </c>
      <c r="AR221" s="12"/>
      <c r="AS221" s="54">
        <f>(Sheet4!AS221/Sheet4!$AR221)*1000</f>
        <v>2.923193806302232</v>
      </c>
      <c r="AT221" s="54">
        <f>(Sheet4!AT221/Sheet4!$AR221)*1000</f>
        <v>1.5592778843023045</v>
      </c>
      <c r="AU221" s="54">
        <f>(Sheet4!AU221/Sheet4!$AR221)*1000</f>
        <v>39.115806229875908</v>
      </c>
      <c r="AV221" s="54">
        <f>(Sheet4!AV221/Sheet4!$AR221)*1000</f>
        <v>34.879345899207699</v>
      </c>
      <c r="AW221" s="12"/>
      <c r="AX221" s="54">
        <f>(Sheet4!AX221/Sheet4!$AW221)*1000</f>
        <v>2.5625319410363936</v>
      </c>
      <c r="AY221" s="54">
        <f>(Sheet4!AY221/Sheet4!$AW221)*1000</f>
        <v>1.7905102954341987</v>
      </c>
      <c r="AZ221" s="54">
        <f>(Sheet4!AZ221/Sheet4!$AW221)*1000</f>
        <v>32.838103798853929</v>
      </c>
      <c r="BA221" s="54">
        <f>(Sheet4!BA221/Sheet4!$AW221)*1000</f>
        <v>30.670643967538844</v>
      </c>
      <c r="BC221" s="54" t="e">
        <f>(Sheet4!BC218/Sheet4!$BB218)*1000</f>
        <v>#DIV/0!</v>
      </c>
      <c r="BD221" s="54" t="e">
        <f>(Sheet4!BD218/Sheet4!$BB218)*1000</f>
        <v>#REF!</v>
      </c>
      <c r="BE221" s="54" t="e">
        <f>(Sheet4!BE218/Sheet4!$BB218)*1000</f>
        <v>#REF!</v>
      </c>
      <c r="BF221" s="54" t="e">
        <f>(Sheet4!BF218/Sheet4!$BB218)*1000</f>
        <v>#REF!</v>
      </c>
      <c r="BH221" s="54" t="e">
        <f>(Sheet4!BH217/Sheet4!$BG217)*1000</f>
        <v>#REF!</v>
      </c>
      <c r="BI221" s="54" t="e">
        <f>(Sheet4!BI217/Sheet4!$BG217)*1000</f>
        <v>#REF!</v>
      </c>
      <c r="BJ221" s="54" t="e">
        <f>(Sheet4!BJ217/Sheet4!$BG217)*1000</f>
        <v>#REF!</v>
      </c>
      <c r="BK221" s="54" t="e">
        <f>(Sheet4!BK217/Sheet4!$BG217)*1000</f>
        <v>#REF!</v>
      </c>
      <c r="BM221" s="54" t="e">
        <f>(Sheet4!BM217/Sheet4!$BL217)*1000</f>
        <v>#REF!</v>
      </c>
      <c r="BN221" s="54" t="e">
        <f>(Sheet4!BN217/Sheet4!$BL217)*1000</f>
        <v>#REF!</v>
      </c>
      <c r="BO221" s="54" t="e">
        <f>(Sheet4!BO217/Sheet4!$BL217)*1000</f>
        <v>#REF!</v>
      </c>
      <c r="BP221" s="54" t="e">
        <f>(Sheet4!BP217/Sheet4!$BL217)*1000</f>
        <v>#REF!</v>
      </c>
      <c r="BR221" s="54" t="e">
        <f>(Sheet4!BR217/Sheet4!$BQ217)*1000</f>
        <v>#REF!</v>
      </c>
      <c r="BS221" s="54" t="e">
        <f>(Sheet4!BS217/Sheet4!$BQ217)*1000</f>
        <v>#REF!</v>
      </c>
      <c r="BT221" s="54" t="e">
        <f>(Sheet4!BT217/Sheet4!$BQ217)*1000</f>
        <v>#REF!</v>
      </c>
      <c r="BU221" s="54" t="e">
        <f>(Sheet4!BU217/Sheet4!$BQ217)*1000</f>
        <v>#REF!</v>
      </c>
    </row>
    <row r="222" spans="1:73" x14ac:dyDescent="0.3">
      <c r="A222" t="s">
        <v>606</v>
      </c>
      <c r="B222" t="str">
        <f>VLOOKUP(A222,classifications!A$3:C$336,3,FALSE)</f>
        <v>Predominantly Rural</v>
      </c>
      <c r="D222" s="12"/>
      <c r="E222" s="54">
        <f>(Sheet4!E222/Sheet4!$D222)*1000</f>
        <v>2.8846038756628003</v>
      </c>
      <c r="F222" s="54">
        <f>(Sheet4!F222/Sheet4!$D222)*1000</f>
        <v>1.005422097741391</v>
      </c>
      <c r="G222" s="54">
        <f>(Sheet4!G222/Sheet4!$D222)*1000</f>
        <v>44.549774378493545</v>
      </c>
      <c r="H222" s="54">
        <f>(Sheet4!H222/Sheet4!$D222)*1000</f>
        <v>43.197242270817625</v>
      </c>
      <c r="I222" s="12"/>
      <c r="J222" s="54">
        <f>(Sheet4!J222/Sheet4!$I222)*1000</f>
        <v>2.8503901471513915</v>
      </c>
      <c r="K222" s="54">
        <f>(Sheet4!K222/Sheet4!$I222)*1000</f>
        <v>1.5320847040938728</v>
      </c>
      <c r="L222" s="54">
        <f>(Sheet4!L222/Sheet4!$I222)*1000</f>
        <v>47.886554472143381</v>
      </c>
      <c r="M222" s="54">
        <f>(Sheet4!M222/Sheet4!$I222)*1000</f>
        <v>43.67035237948194</v>
      </c>
      <c r="N222" s="12"/>
      <c r="O222" s="54">
        <f>(Sheet4!O222/Sheet4!$N222)*1000</f>
        <v>2.8624268196435514</v>
      </c>
      <c r="P222" s="54">
        <f>(Sheet4!P222/Sheet4!$N222)*1000</f>
        <v>0.98948087592616585</v>
      </c>
      <c r="Q222" s="54">
        <f>(Sheet4!Q222/Sheet4!$N222)*1000</f>
        <v>47.365507167846587</v>
      </c>
      <c r="R222" s="54">
        <f>(Sheet4!R222/Sheet4!$N222)*1000</f>
        <v>42.865725089229969</v>
      </c>
      <c r="S222" s="12"/>
      <c r="T222" s="54">
        <f>(Sheet4!T222/Sheet4!$S222)*1000</f>
        <v>3.8891873583891989</v>
      </c>
      <c r="U222" s="54">
        <f>(Sheet4!U222/Sheet4!$S222)*1000</f>
        <v>1.9037163345869053</v>
      </c>
      <c r="V222" s="54">
        <f>(Sheet4!V222/Sheet4!$S222)*1000</f>
        <v>49.064492770549627</v>
      </c>
      <c r="W222" s="54">
        <f>(Sheet4!W222/Sheet4!$S222)*1000</f>
        <v>45.081871481628554</v>
      </c>
      <c r="X222" s="12"/>
      <c r="Y222" s="54">
        <f>(Sheet4!Y222/Sheet4!$X222)*1000</f>
        <v>3.0273154323493592</v>
      </c>
      <c r="Z222" s="54">
        <f>(Sheet4!Z222/Sheet4!$X222)*1000</f>
        <v>1.4266658934060199</v>
      </c>
      <c r="AA222" s="54">
        <f>(Sheet4!AA222/Sheet4!$X222)*1000</f>
        <v>49.446152061706201</v>
      </c>
      <c r="AB222" s="54">
        <f>(Sheet4!AB222/Sheet4!$X222)*1000</f>
        <v>46.732007191324016</v>
      </c>
      <c r="AC222" s="12"/>
      <c r="AD222" s="54">
        <f>(Sheet4!AD222/Sheet4!$AC222)*1000</f>
        <v>3.2780474339214649</v>
      </c>
      <c r="AE222" s="54">
        <f>(Sheet4!AE222/Sheet4!$AC222)*1000</f>
        <v>1.8058015688619999</v>
      </c>
      <c r="AF222" s="54">
        <f>(Sheet4!AF222/Sheet4!$AC222)*1000</f>
        <v>50.527938165673667</v>
      </c>
      <c r="AG222" s="54">
        <f>(Sheet4!AG222/Sheet4!$AC222)*1000</f>
        <v>45.708633341768078</v>
      </c>
      <c r="AH222" s="12"/>
      <c r="AI222" s="54">
        <f>(Sheet4!AI222/Sheet4!$AH222)*1000</f>
        <v>3.402095873109789</v>
      </c>
      <c r="AJ222" s="54">
        <f>(Sheet4!AJ222/Sheet4!$AH222)*1000</f>
        <v>1.9343020014336592</v>
      </c>
      <c r="AK222" s="54">
        <f>(Sheet4!AK222/Sheet4!$AH222)*1000</f>
        <v>58.529702913969075</v>
      </c>
      <c r="AL222" s="54">
        <f>(Sheet4!AL222/Sheet4!$AH222)*1000</f>
        <v>50.075665342997262</v>
      </c>
      <c r="AM222" s="12"/>
      <c r="AN222" s="54">
        <f>(Sheet4!AN222/Sheet4!$AM222)*1000</f>
        <v>2.8842053284851747</v>
      </c>
      <c r="AO222" s="54">
        <f>(Sheet4!AO222/Sheet4!$AM222)*1000</f>
        <v>1.6048302022310508</v>
      </c>
      <c r="AP222" s="54">
        <f>(Sheet4!AP222/Sheet4!$AM222)*1000</f>
        <v>61.017215451260299</v>
      </c>
      <c r="AQ222" s="54">
        <f>(Sheet4!AQ222/Sheet4!$AM222)*1000</f>
        <v>50.041523578659124</v>
      </c>
      <c r="AR222" s="12"/>
      <c r="AS222" s="54">
        <f>(Sheet4!AS222/Sheet4!$AR222)*1000</f>
        <v>2.6815272566762305</v>
      </c>
      <c r="AT222" s="54">
        <f>(Sheet4!AT222/Sheet4!$AR222)*1000</f>
        <v>2.1849481350695212</v>
      </c>
      <c r="AU222" s="54">
        <f>(Sheet4!AU222/Sheet4!$AR222)*1000</f>
        <v>63.60626793202384</v>
      </c>
      <c r="AV222" s="54">
        <f>(Sheet4!AV222/Sheet4!$AR222)*1000</f>
        <v>49.249613771794309</v>
      </c>
      <c r="AW222" s="12"/>
      <c r="AX222" s="54">
        <f>(Sheet4!AX222/Sheet4!$AW222)*1000</f>
        <v>2.5082609027558154</v>
      </c>
      <c r="AY222" s="54">
        <f>(Sheet4!AY222/Sheet4!$AW222)*1000</f>
        <v>1.5594839525829634</v>
      </c>
      <c r="AZ222" s="54">
        <f>(Sheet4!AZ222/Sheet4!$AW222)*1000</f>
        <v>51.790134900814643</v>
      </c>
      <c r="BA222" s="54">
        <f>(Sheet4!BA222/Sheet4!$AW222)*1000</f>
        <v>41.38630489547095</v>
      </c>
      <c r="BC222" s="54" t="e">
        <f>(Sheet4!BC219/Sheet4!$BB219)*1000</f>
        <v>#DIV/0!</v>
      </c>
      <c r="BD222" s="54" t="e">
        <f>(Sheet4!BD219/Sheet4!$BB219)*1000</f>
        <v>#REF!</v>
      </c>
      <c r="BE222" s="54" t="e">
        <f>(Sheet4!BE219/Sheet4!$BB219)*1000</f>
        <v>#REF!</v>
      </c>
      <c r="BF222" s="54" t="e">
        <f>(Sheet4!BF219/Sheet4!$BB219)*1000</f>
        <v>#REF!</v>
      </c>
      <c r="BH222" s="54" t="e">
        <f>(Sheet4!BH218/Sheet4!$BG218)*1000</f>
        <v>#REF!</v>
      </c>
      <c r="BI222" s="54" t="e">
        <f>(Sheet4!BI218/Sheet4!$BG218)*1000</f>
        <v>#REF!</v>
      </c>
      <c r="BJ222" s="54" t="e">
        <f>(Sheet4!BJ218/Sheet4!$BG218)*1000</f>
        <v>#REF!</v>
      </c>
      <c r="BK222" s="54" t="e">
        <f>(Sheet4!BK218/Sheet4!$BG218)*1000</f>
        <v>#REF!</v>
      </c>
      <c r="BM222" s="54" t="e">
        <f>(Sheet4!BM218/Sheet4!$BL218)*1000</f>
        <v>#REF!</v>
      </c>
      <c r="BN222" s="54" t="e">
        <f>(Sheet4!BN218/Sheet4!$BL218)*1000</f>
        <v>#REF!</v>
      </c>
      <c r="BO222" s="54" t="e">
        <f>(Sheet4!BO218/Sheet4!$BL218)*1000</f>
        <v>#REF!</v>
      </c>
      <c r="BP222" s="54" t="e">
        <f>(Sheet4!BP218/Sheet4!$BL218)*1000</f>
        <v>#REF!</v>
      </c>
      <c r="BR222" s="54" t="e">
        <f>(Sheet4!BR218/Sheet4!$BQ218)*1000</f>
        <v>#REF!</v>
      </c>
      <c r="BS222" s="54" t="e">
        <f>(Sheet4!BS218/Sheet4!$BQ218)*1000</f>
        <v>#REF!</v>
      </c>
      <c r="BT222" s="54" t="e">
        <f>(Sheet4!BT218/Sheet4!$BQ218)*1000</f>
        <v>#REF!</v>
      </c>
      <c r="BU222" s="54" t="e">
        <f>(Sheet4!BU218/Sheet4!$BQ218)*1000</f>
        <v>#REF!</v>
      </c>
    </row>
    <row r="223" spans="1:73" x14ac:dyDescent="0.3">
      <c r="A223" t="s">
        <v>608</v>
      </c>
      <c r="B223" t="str">
        <f>VLOOKUP(A223,classifications!A$3:C$336,3,FALSE)</f>
        <v>Predominantly Rural</v>
      </c>
      <c r="D223" s="12"/>
      <c r="E223" s="54">
        <f>(Sheet4!E223/Sheet4!$D223)*1000</f>
        <v>3.7710986467390835</v>
      </c>
      <c r="F223" s="54">
        <f>(Sheet4!F223/Sheet4!$D223)*1000</f>
        <v>2.800149110107411</v>
      </c>
      <c r="G223" s="54">
        <f>(Sheet4!G223/Sheet4!$D223)*1000</f>
        <v>54.494542743452591</v>
      </c>
      <c r="H223" s="54">
        <f>(Sheet4!H223/Sheet4!$D223)*1000</f>
        <v>50.39401478964205</v>
      </c>
      <c r="I223" s="12"/>
      <c r="J223" s="54">
        <f>(Sheet4!J223/Sheet4!$I223)*1000</f>
        <v>3.5423795848881401</v>
      </c>
      <c r="K223" s="54">
        <f>(Sheet4!K223/Sheet4!$I223)*1000</f>
        <v>3.7057417502106511</v>
      </c>
      <c r="L223" s="54">
        <f>(Sheet4!L223/Sheet4!$I223)*1000</f>
        <v>58.414871115849564</v>
      </c>
      <c r="M223" s="54">
        <f>(Sheet4!M223/Sheet4!$I223)*1000</f>
        <v>53.350643990851715</v>
      </c>
      <c r="N223" s="12"/>
      <c r="O223" s="54">
        <f>(Sheet4!O223/Sheet4!$N223)*1000</f>
        <v>3.5589319782015414</v>
      </c>
      <c r="P223" s="54">
        <f>(Sheet4!P223/Sheet4!$N223)*1000</f>
        <v>3.2252821052451472</v>
      </c>
      <c r="Q223" s="54">
        <f>(Sheet4!Q223/Sheet4!$N223)*1000</f>
        <v>56.746143777429872</v>
      </c>
      <c r="R223" s="54">
        <f>(Sheet4!R223/Sheet4!$N223)*1000</f>
        <v>54.128275543464312</v>
      </c>
      <c r="S223" s="12"/>
      <c r="T223" s="54">
        <f>(Sheet4!T223/Sheet4!$S223)*1000</f>
        <v>4.3358129649309252</v>
      </c>
      <c r="U223" s="54">
        <f>(Sheet4!U223/Sheet4!$S223)*1000</f>
        <v>2.3209351753453773</v>
      </c>
      <c r="V223" s="54">
        <f>(Sheet4!V223/Sheet4!$S223)*1000</f>
        <v>59.970244420828905</v>
      </c>
      <c r="W223" s="54">
        <f>(Sheet4!W223/Sheet4!$S223)*1000</f>
        <v>57.946865037194478</v>
      </c>
      <c r="X223" s="12"/>
      <c r="Y223" s="54">
        <f>(Sheet4!Y223/Sheet4!$X223)*1000</f>
        <v>4.3075360724410778</v>
      </c>
      <c r="Z223" s="54">
        <f>(Sheet4!Z223/Sheet4!$X223)*1000</f>
        <v>2.3780307197562731</v>
      </c>
      <c r="AA223" s="54">
        <f>(Sheet4!AA223/Sheet4!$X223)*1000</f>
        <v>59.746963991029496</v>
      </c>
      <c r="AB223" s="54">
        <f>(Sheet4!AB223/Sheet4!$X223)*1000</f>
        <v>59.010705369610292</v>
      </c>
      <c r="AC223" s="12"/>
      <c r="AD223" s="54">
        <f>(Sheet4!AD223/Sheet4!$AC223)*1000</f>
        <v>4.6802396417137917</v>
      </c>
      <c r="AE223" s="54">
        <f>(Sheet4!AE223/Sheet4!$AC223)*1000</f>
        <v>1.9241918814227257</v>
      </c>
      <c r="AF223" s="54">
        <f>(Sheet4!AF223/Sheet4!$AC223)*1000</f>
        <v>56.742654040382817</v>
      </c>
      <c r="AG223" s="54">
        <f>(Sheet4!AG223/Sheet4!$AC223)*1000</f>
        <v>54.54117686600398</v>
      </c>
      <c r="AH223" s="12"/>
      <c r="AI223" s="54">
        <f>(Sheet4!AI223/Sheet4!$AH223)*1000</f>
        <v>4.1028560902293414</v>
      </c>
      <c r="AJ223" s="54">
        <f>(Sheet4!AJ223/Sheet4!$AH223)*1000</f>
        <v>2.1435329777524723</v>
      </c>
      <c r="AK223" s="54">
        <f>(Sheet4!AK223/Sheet4!$AH223)*1000</f>
        <v>59.131366753468591</v>
      </c>
      <c r="AL223" s="54">
        <f>(Sheet4!AL223/Sheet4!$AH223)*1000</f>
        <v>58.871798306943873</v>
      </c>
      <c r="AM223" s="12"/>
      <c r="AN223" s="54">
        <f>(Sheet4!AN223/Sheet4!$AM223)*1000</f>
        <v>4.1814569426317414</v>
      </c>
      <c r="AO223" s="54">
        <f>(Sheet4!AO223/Sheet4!$AM223)*1000</f>
        <v>2.4606585586858754</v>
      </c>
      <c r="AP223" s="54">
        <f>(Sheet4!AP223/Sheet4!$AM223)*1000</f>
        <v>60.901299327475414</v>
      </c>
      <c r="AQ223" s="54">
        <f>(Sheet4!AQ223/Sheet4!$AM223)*1000</f>
        <v>56.553581671418954</v>
      </c>
      <c r="AR223" s="12"/>
      <c r="AS223" s="54">
        <f>(Sheet4!AS223/Sheet4!$AR223)*1000</f>
        <v>3.9006211180124222</v>
      </c>
      <c r="AT223" s="54">
        <f>(Sheet4!AT223/Sheet4!$AR223)*1000</f>
        <v>3.0476190476190479</v>
      </c>
      <c r="AU223" s="54">
        <f>(Sheet4!AU223/Sheet4!$AR223)*1000</f>
        <v>62.037267080745345</v>
      </c>
      <c r="AV223" s="54">
        <f>(Sheet4!AV223/Sheet4!$AR223)*1000</f>
        <v>60.107660455486545</v>
      </c>
      <c r="AW223" s="12"/>
      <c r="AX223" s="54">
        <f>(Sheet4!AX223/Sheet4!$AW223)*1000</f>
        <v>3.624770362559417</v>
      </c>
      <c r="AY223" s="54">
        <f>(Sheet4!AY223/Sheet4!$AW223)*1000</f>
        <v>2.9986736635718816</v>
      </c>
      <c r="AZ223" s="54">
        <f>(Sheet4!AZ223/Sheet4!$AW223)*1000</f>
        <v>57.098371324771186</v>
      </c>
      <c r="BA223" s="54">
        <f>(Sheet4!BA223/Sheet4!$AW223)*1000</f>
        <v>51.8918829858222</v>
      </c>
      <c r="BC223" s="54" t="e">
        <f>(Sheet4!BC220/Sheet4!$BB220)*1000</f>
        <v>#DIV/0!</v>
      </c>
      <c r="BD223" s="54" t="e">
        <f>(Sheet4!BD220/Sheet4!$BB220)*1000</f>
        <v>#REF!</v>
      </c>
      <c r="BE223" s="54" t="e">
        <f>(Sheet4!BE220/Sheet4!$BB220)*1000</f>
        <v>#REF!</v>
      </c>
      <c r="BF223" s="54" t="e">
        <f>(Sheet4!BF220/Sheet4!$BB220)*1000</f>
        <v>#REF!</v>
      </c>
      <c r="BH223" s="54" t="e">
        <f>(Sheet4!BH219/Sheet4!$BG219)*1000</f>
        <v>#REF!</v>
      </c>
      <c r="BI223" s="54" t="e">
        <f>(Sheet4!BI219/Sheet4!$BG219)*1000</f>
        <v>#REF!</v>
      </c>
      <c r="BJ223" s="54" t="e">
        <f>(Sheet4!BJ219/Sheet4!$BG219)*1000</f>
        <v>#REF!</v>
      </c>
      <c r="BK223" s="54" t="e">
        <f>(Sheet4!BK219/Sheet4!$BG219)*1000</f>
        <v>#REF!</v>
      </c>
      <c r="BM223" s="54" t="e">
        <f>(Sheet4!BM219/Sheet4!$BL219)*1000</f>
        <v>#REF!</v>
      </c>
      <c r="BN223" s="54" t="e">
        <f>(Sheet4!BN219/Sheet4!$BL219)*1000</f>
        <v>#REF!</v>
      </c>
      <c r="BO223" s="54" t="e">
        <f>(Sheet4!BO219/Sheet4!$BL219)*1000</f>
        <v>#REF!</v>
      </c>
      <c r="BP223" s="54" t="e">
        <f>(Sheet4!BP219/Sheet4!$BL219)*1000</f>
        <v>#REF!</v>
      </c>
      <c r="BR223" s="54" t="e">
        <f>(Sheet4!BR219/Sheet4!$BQ219)*1000</f>
        <v>#REF!</v>
      </c>
      <c r="BS223" s="54" t="e">
        <f>(Sheet4!BS219/Sheet4!$BQ219)*1000</f>
        <v>#REF!</v>
      </c>
      <c r="BT223" s="54" t="e">
        <f>(Sheet4!BT219/Sheet4!$BQ219)*1000</f>
        <v>#REF!</v>
      </c>
      <c r="BU223" s="54" t="e">
        <f>(Sheet4!BU219/Sheet4!$BQ219)*1000</f>
        <v>#REF!</v>
      </c>
    </row>
    <row r="224" spans="1:73" x14ac:dyDescent="0.3">
      <c r="A224" t="s">
        <v>610</v>
      </c>
      <c r="B224" t="str">
        <f>VLOOKUP(A224,classifications!A$3:C$336,3,FALSE)</f>
        <v>Predominantly Urban</v>
      </c>
      <c r="D224" s="12"/>
      <c r="E224" s="54">
        <f>(Sheet4!E224/Sheet4!$D224)*1000</f>
        <v>14.046063839813252</v>
      </c>
      <c r="F224" s="54">
        <f>(Sheet4!F224/Sheet4!$D224)*1000</f>
        <v>4.588984986117052</v>
      </c>
      <c r="G224" s="54">
        <f>(Sheet4!G224/Sheet4!$D224)*1000</f>
        <v>41.661531546553185</v>
      </c>
      <c r="H224" s="54">
        <f>(Sheet4!H224/Sheet4!$D224)*1000</f>
        <v>42.562292027635401</v>
      </c>
      <c r="I224" s="12"/>
      <c r="J224" s="54">
        <f>(Sheet4!J224/Sheet4!$I224)*1000</f>
        <v>12.53956746746675</v>
      </c>
      <c r="K224" s="54">
        <f>(Sheet4!K224/Sheet4!$I224)*1000</f>
        <v>6.2500448610742252</v>
      </c>
      <c r="L224" s="54">
        <f>(Sheet4!L224/Sheet4!$I224)*1000</f>
        <v>42.910514718021233</v>
      </c>
      <c r="M224" s="54">
        <f>(Sheet4!M224/Sheet4!$I224)*1000</f>
        <v>43.272992197761972</v>
      </c>
      <c r="N224" s="12"/>
      <c r="O224" s="54">
        <f>(Sheet4!O224/Sheet4!$N224)*1000</f>
        <v>12.581243450987952</v>
      </c>
      <c r="P224" s="54">
        <f>(Sheet4!P224/Sheet4!$N224)*1000</f>
        <v>5.5230373492276854</v>
      </c>
      <c r="Q224" s="54">
        <f>(Sheet4!Q224/Sheet4!$N224)*1000</f>
        <v>38.839769439074331</v>
      </c>
      <c r="R224" s="54">
        <f>(Sheet4!R224/Sheet4!$N224)*1000</f>
        <v>43.986154919948092</v>
      </c>
      <c r="S224" s="12"/>
      <c r="T224" s="54">
        <f>(Sheet4!T224/Sheet4!$S224)*1000</f>
        <v>12.41962648834085</v>
      </c>
      <c r="U224" s="54">
        <f>(Sheet4!U224/Sheet4!$S224)*1000</f>
        <v>6.9303574502673646</v>
      </c>
      <c r="V224" s="54">
        <f>(Sheet4!V224/Sheet4!$S224)*1000</f>
        <v>41.848355615186804</v>
      </c>
      <c r="W224" s="54">
        <f>(Sheet4!W224/Sheet4!$S224)*1000</f>
        <v>44.790873579986616</v>
      </c>
      <c r="X224" s="12"/>
      <c r="Y224" s="54">
        <f>(Sheet4!Y224/Sheet4!$X224)*1000</f>
        <v>13.753191010880622</v>
      </c>
      <c r="Z224" s="54">
        <f>(Sheet4!Z224/Sheet4!$X224)*1000</f>
        <v>5.1583250904375966</v>
      </c>
      <c r="AA224" s="54">
        <f>(Sheet4!AA224/Sheet4!$X224)*1000</f>
        <v>43.148264950973072</v>
      </c>
      <c r="AB224" s="54">
        <f>(Sheet4!AB224/Sheet4!$X224)*1000</f>
        <v>44.388652387570126</v>
      </c>
      <c r="AC224" s="12"/>
      <c r="AD224" s="54">
        <f>(Sheet4!AD224/Sheet4!$AC224)*1000</f>
        <v>12.944865429840606</v>
      </c>
      <c r="AE224" s="54">
        <f>(Sheet4!AE224/Sheet4!$AC224)*1000</f>
        <v>6.0935458583747062</v>
      </c>
      <c r="AF224" s="54">
        <f>(Sheet4!AF224/Sheet4!$AC224)*1000</f>
        <v>42.207124814911595</v>
      </c>
      <c r="AG224" s="54">
        <f>(Sheet4!AG224/Sheet4!$AC224)*1000</f>
        <v>43.600731643585057</v>
      </c>
      <c r="AH224" s="12"/>
      <c r="AI224" s="54">
        <f>(Sheet4!AI224/Sheet4!$AH224)*1000</f>
        <v>11.871115580255076</v>
      </c>
      <c r="AJ224" s="54">
        <f>(Sheet4!AJ224/Sheet4!$AH224)*1000</f>
        <v>5.624890747314331</v>
      </c>
      <c r="AK224" s="54">
        <f>(Sheet4!AK224/Sheet4!$AH224)*1000</f>
        <v>49.94210689369303</v>
      </c>
      <c r="AL224" s="54">
        <f>(Sheet4!AL224/Sheet4!$AH224)*1000</f>
        <v>52.141871859796566</v>
      </c>
      <c r="AM224" s="12"/>
      <c r="AN224" s="54">
        <f>(Sheet4!AN224/Sheet4!$AM224)*1000</f>
        <v>12.753516701973885</v>
      </c>
      <c r="AO224" s="54">
        <f>(Sheet4!AO224/Sheet4!$AM224)*1000</f>
        <v>5.4797718821780377</v>
      </c>
      <c r="AP224" s="54">
        <f>(Sheet4!AP224/Sheet4!$AM224)*1000</f>
        <v>51.656120280306126</v>
      </c>
      <c r="AQ224" s="54">
        <f>(Sheet4!AQ224/Sheet4!$AM224)*1000</f>
        <v>52.881858727635418</v>
      </c>
      <c r="AR224" s="12"/>
      <c r="AS224" s="54">
        <f>(Sheet4!AS224/Sheet4!$AR224)*1000</f>
        <v>13.476890774262936</v>
      </c>
      <c r="AT224" s="54">
        <f>(Sheet4!AT224/Sheet4!$AR224)*1000</f>
        <v>6.7538338693654643</v>
      </c>
      <c r="AU224" s="54">
        <f>(Sheet4!AU224/Sheet4!$AR224)*1000</f>
        <v>50.864063277438945</v>
      </c>
      <c r="AV224" s="54">
        <f>(Sheet4!AV224/Sheet4!$AR224)*1000</f>
        <v>55.260039702284168</v>
      </c>
      <c r="AW224" s="12"/>
      <c r="AX224" s="54">
        <f>(Sheet4!AX224/Sheet4!$AW224)*1000</f>
        <v>15.306832492099645</v>
      </c>
      <c r="AY224" s="54">
        <f>(Sheet4!AY224/Sheet4!$AW224)*1000</f>
        <v>5.4954566592104062</v>
      </c>
      <c r="AZ224" s="54">
        <f>(Sheet4!AZ224/Sheet4!$AW224)*1000</f>
        <v>46.577304680472629</v>
      </c>
      <c r="BA224" s="54">
        <f>(Sheet4!BA224/Sheet4!$AW224)*1000</f>
        <v>49.555848978469626</v>
      </c>
      <c r="BC224" s="54" t="e">
        <f>(Sheet4!BC221/Sheet4!$BB221)*1000</f>
        <v>#DIV/0!</v>
      </c>
      <c r="BD224" s="54" t="e">
        <f>(Sheet4!BD221/Sheet4!$BB221)*1000</f>
        <v>#REF!</v>
      </c>
      <c r="BE224" s="54" t="e">
        <f>(Sheet4!BE221/Sheet4!$BB221)*1000</f>
        <v>#REF!</v>
      </c>
      <c r="BF224" s="54" t="e">
        <f>(Sheet4!BF221/Sheet4!$BB221)*1000</f>
        <v>#REF!</v>
      </c>
      <c r="BH224" s="54" t="e">
        <f>(Sheet4!BH220/Sheet4!$BG220)*1000</f>
        <v>#REF!</v>
      </c>
      <c r="BI224" s="54" t="e">
        <f>(Sheet4!BI220/Sheet4!$BG220)*1000</f>
        <v>#REF!</v>
      </c>
      <c r="BJ224" s="54" t="e">
        <f>(Sheet4!BJ220/Sheet4!$BG220)*1000</f>
        <v>#REF!</v>
      </c>
      <c r="BK224" s="54" t="e">
        <f>(Sheet4!BK220/Sheet4!$BG220)*1000</f>
        <v>#REF!</v>
      </c>
      <c r="BM224" s="54" t="e">
        <f>(Sheet4!BM220/Sheet4!$BL220)*1000</f>
        <v>#REF!</v>
      </c>
      <c r="BN224" s="54" t="e">
        <f>(Sheet4!BN220/Sheet4!$BL220)*1000</f>
        <v>#REF!</v>
      </c>
      <c r="BO224" s="54" t="e">
        <f>(Sheet4!BO220/Sheet4!$BL220)*1000</f>
        <v>#REF!</v>
      </c>
      <c r="BP224" s="54" t="e">
        <f>(Sheet4!BP220/Sheet4!$BL220)*1000</f>
        <v>#REF!</v>
      </c>
      <c r="BR224" s="54" t="e">
        <f>(Sheet4!BR220/Sheet4!$BQ220)*1000</f>
        <v>#REF!</v>
      </c>
      <c r="BS224" s="54" t="e">
        <f>(Sheet4!BS220/Sheet4!$BQ220)*1000</f>
        <v>#REF!</v>
      </c>
      <c r="BT224" s="54" t="e">
        <f>(Sheet4!BT220/Sheet4!$BQ220)*1000</f>
        <v>#REF!</v>
      </c>
      <c r="BU224" s="54" t="e">
        <f>(Sheet4!BU220/Sheet4!$BQ220)*1000</f>
        <v>#REF!</v>
      </c>
    </row>
    <row r="225" spans="1:73" x14ac:dyDescent="0.3">
      <c r="A225" t="s">
        <v>832</v>
      </c>
      <c r="B225" t="str">
        <f>VLOOKUP(A225,classifications!A$3:C$336,3,FALSE)</f>
        <v>Urban with Significant Rural</v>
      </c>
      <c r="D225" s="12"/>
      <c r="E225" s="54">
        <f>(Sheet4!E225/Sheet4!$D225)*1000</f>
        <v>5.009288440743445</v>
      </c>
      <c r="F225" s="54">
        <f>(Sheet4!F225/Sheet4!$D225)*1000</f>
        <v>3.6784073789961091</v>
      </c>
      <c r="G225" s="54">
        <f>(Sheet4!G225/Sheet4!$D225)*1000</f>
        <v>43.031820996497196</v>
      </c>
      <c r="H225" s="54">
        <f>(Sheet4!H225/Sheet4!$D225)*1000</f>
        <v>39.362655847096555</v>
      </c>
      <c r="I225" s="12"/>
      <c r="J225" s="54">
        <f>(Sheet4!J225/Sheet4!$I225)*1000</f>
        <v>3.6276251945014777</v>
      </c>
      <c r="K225" s="54">
        <f>(Sheet4!K225/Sheet4!$I225)*1000</f>
        <v>2.7805655044148385</v>
      </c>
      <c r="L225" s="54">
        <f>(Sheet4!L225/Sheet4!$I225)*1000</f>
        <v>46.219996132988371</v>
      </c>
      <c r="M225" s="54">
        <f>(Sheet4!M225/Sheet4!$I225)*1000</f>
        <v>43.273701558773979</v>
      </c>
      <c r="N225" s="12"/>
      <c r="O225" s="54">
        <f>(Sheet4!O225/Sheet4!$N225)*1000</f>
        <v>2.8501291752093922</v>
      </c>
      <c r="P225" s="54">
        <f>(Sheet4!P225/Sheet4!$N225)*1000</f>
        <v>2.160581794110346</v>
      </c>
      <c r="Q225" s="54">
        <f>(Sheet4!Q225/Sheet4!$N225)*1000</f>
        <v>44.618312539648969</v>
      </c>
      <c r="R225" s="54">
        <f>(Sheet4!R225/Sheet4!$N225)*1000</f>
        <v>43.064532440905786</v>
      </c>
      <c r="S225" s="12"/>
      <c r="T225" s="54">
        <f>(Sheet4!T225/Sheet4!$S225)*1000</f>
        <v>3.549083458344005</v>
      </c>
      <c r="U225" s="54">
        <f>(Sheet4!U225/Sheet4!$S225)*1000</f>
        <v>1.9117485639017966</v>
      </c>
      <c r="V225" s="54">
        <f>(Sheet4!V225/Sheet4!$S225)*1000</f>
        <v>48.909663020013909</v>
      </c>
      <c r="W225" s="54">
        <f>(Sheet4!W225/Sheet4!$S225)*1000</f>
        <v>44.729428121912846</v>
      </c>
      <c r="X225" s="12"/>
      <c r="Y225" s="54">
        <f>(Sheet4!Y225/Sheet4!$X225)*1000</f>
        <v>3.5506837342267703</v>
      </c>
      <c r="Z225" s="54">
        <f>(Sheet4!Z225/Sheet4!$X225)*1000</f>
        <v>1.9938454815273403</v>
      </c>
      <c r="AA225" s="54">
        <f>(Sheet4!AA225/Sheet4!$X225)*1000</f>
        <v>48.107212440139115</v>
      </c>
      <c r="AB225" s="54">
        <f>(Sheet4!AB225/Sheet4!$X225)*1000</f>
        <v>41.442852200513485</v>
      </c>
      <c r="AC225" s="12"/>
      <c r="AD225" s="54">
        <f>(Sheet4!AD225/Sheet4!$AC225)*1000</f>
        <v>3.5577893068165438</v>
      </c>
      <c r="AE225" s="54">
        <f>(Sheet4!AE225/Sheet4!$AC225)*1000</f>
        <v>1.756376999567661</v>
      </c>
      <c r="AF225" s="54">
        <f>(Sheet4!AF225/Sheet4!$AC225)*1000</f>
        <v>49.160541864822022</v>
      </c>
      <c r="AG225" s="54">
        <f>(Sheet4!AG225/Sheet4!$AC225)*1000</f>
        <v>39.090647067300765</v>
      </c>
      <c r="AH225" s="12"/>
      <c r="AI225" s="54">
        <f>(Sheet4!AI225/Sheet4!$AH225)*1000</f>
        <v>3.3115851633805091</v>
      </c>
      <c r="AJ225" s="54">
        <f>(Sheet4!AJ225/Sheet4!$AH225)*1000</f>
        <v>1.5436115124700476</v>
      </c>
      <c r="AK225" s="54">
        <f>(Sheet4!AK225/Sheet4!$AH225)*1000</f>
        <v>45.50064167571594</v>
      </c>
      <c r="AL225" s="54">
        <f>(Sheet4!AL225/Sheet4!$AH225)*1000</f>
        <v>42.171107541260199</v>
      </c>
      <c r="AM225" s="12"/>
      <c r="AN225" s="54">
        <f>(Sheet4!AN225/Sheet4!$AM225)*1000</f>
        <v>3.4997956972054931</v>
      </c>
      <c r="AO225" s="54">
        <f>(Sheet4!AO225/Sheet4!$AM225)*1000</f>
        <v>1.5633605144877329</v>
      </c>
      <c r="AP225" s="54">
        <f>(Sheet4!AP225/Sheet4!$AM225)*1000</f>
        <v>50.604913926344402</v>
      </c>
      <c r="AQ225" s="54">
        <f>(Sheet4!AQ225/Sheet4!$AM225)*1000</f>
        <v>39.679155785322173</v>
      </c>
      <c r="AR225" s="12"/>
      <c r="AS225" s="54">
        <f>(Sheet4!AS225/Sheet4!$AR225)*1000</f>
        <v>3.0355056816170483</v>
      </c>
      <c r="AT225" s="54">
        <f>(Sheet4!AT225/Sheet4!$AR225)*1000</f>
        <v>1.6195263549152181</v>
      </c>
      <c r="AU225" s="54">
        <f>(Sheet4!AU225/Sheet4!$AR225)*1000</f>
        <v>48.426492973202592</v>
      </c>
      <c r="AV225" s="54">
        <f>(Sheet4!AV225/Sheet4!$AR225)*1000</f>
        <v>42.399730963927929</v>
      </c>
      <c r="AW225" s="12"/>
      <c r="AX225" s="54">
        <f>(Sheet4!AX225/Sheet4!$AW225)*1000</f>
        <v>2.9562301447229085</v>
      </c>
      <c r="AY225" s="54">
        <f>(Sheet4!AY225/Sheet4!$AW225)*1000</f>
        <v>1.5795975997176137</v>
      </c>
      <c r="AZ225" s="54">
        <f>(Sheet4!AZ225/Sheet4!$AW225)*1000</f>
        <v>40.848923402753265</v>
      </c>
      <c r="BA225" s="54">
        <f>(Sheet4!BA225/Sheet4!$AW225)*1000</f>
        <v>36.295446523120368</v>
      </c>
      <c r="BC225" s="54" t="e">
        <f>(Sheet4!BC222/Sheet4!$BB222)*1000</f>
        <v>#DIV/0!</v>
      </c>
      <c r="BD225" s="54" t="e">
        <f>(Sheet4!BD222/Sheet4!$BB222)*1000</f>
        <v>#REF!</v>
      </c>
      <c r="BE225" s="54" t="e">
        <f>(Sheet4!BE222/Sheet4!$BB222)*1000</f>
        <v>#REF!</v>
      </c>
      <c r="BF225" s="54" t="e">
        <f>(Sheet4!BF222/Sheet4!$BB222)*1000</f>
        <v>#REF!</v>
      </c>
      <c r="BH225" s="54" t="e">
        <f>(Sheet4!BH221/Sheet4!$BG221)*1000</f>
        <v>#REF!</v>
      </c>
      <c r="BI225" s="54" t="e">
        <f>(Sheet4!BI221/Sheet4!$BG221)*1000</f>
        <v>#REF!</v>
      </c>
      <c r="BJ225" s="54" t="e">
        <f>(Sheet4!BJ221/Sheet4!$BG221)*1000</f>
        <v>#REF!</v>
      </c>
      <c r="BK225" s="54" t="e">
        <f>(Sheet4!BK221/Sheet4!$BG221)*1000</f>
        <v>#REF!</v>
      </c>
      <c r="BM225" s="54" t="e">
        <f>(Sheet4!BM221/Sheet4!$BL221)*1000</f>
        <v>#REF!</v>
      </c>
      <c r="BN225" s="54" t="e">
        <f>(Sheet4!BN221/Sheet4!$BL221)*1000</f>
        <v>#REF!</v>
      </c>
      <c r="BO225" s="54" t="e">
        <f>(Sheet4!BO221/Sheet4!$BL221)*1000</f>
        <v>#REF!</v>
      </c>
      <c r="BP225" s="54" t="e">
        <f>(Sheet4!BP221/Sheet4!$BL221)*1000</f>
        <v>#REF!</v>
      </c>
      <c r="BR225" s="54" t="e">
        <f>(Sheet4!BR221/Sheet4!$BQ221)*1000</f>
        <v>#REF!</v>
      </c>
      <c r="BS225" s="54" t="e">
        <f>(Sheet4!BS221/Sheet4!$BQ221)*1000</f>
        <v>#REF!</v>
      </c>
      <c r="BT225" s="54" t="e">
        <f>(Sheet4!BT221/Sheet4!$BQ221)*1000</f>
        <v>#REF!</v>
      </c>
      <c r="BU225" s="54" t="e">
        <f>(Sheet4!BU221/Sheet4!$BQ221)*1000</f>
        <v>#REF!</v>
      </c>
    </row>
    <row r="226" spans="1:73" x14ac:dyDescent="0.3">
      <c r="A226" t="s">
        <v>615</v>
      </c>
      <c r="B226" t="str">
        <f>VLOOKUP(A226,classifications!A$3:C$336,3,FALSE)</f>
        <v>Predominantly Rural</v>
      </c>
      <c r="D226" s="12"/>
      <c r="E226" s="54">
        <f>(Sheet4!E226/Sheet4!$D226)*1000</f>
        <v>3.3050262448389489</v>
      </c>
      <c r="F226" s="54">
        <f>(Sheet4!F226/Sheet4!$D226)*1000</f>
        <v>2.556104041574951</v>
      </c>
      <c r="G226" s="54">
        <f>(Sheet4!G226/Sheet4!$D226)*1000</f>
        <v>35.96780285762663</v>
      </c>
      <c r="H226" s="54">
        <f>(Sheet4!H226/Sheet4!$D226)*1000</f>
        <v>31.809656537765214</v>
      </c>
      <c r="I226" s="12"/>
      <c r="J226" s="54">
        <f>(Sheet4!J226/Sheet4!$I226)*1000</f>
        <v>2.7754720896451546</v>
      </c>
      <c r="K226" s="54">
        <f>(Sheet4!K226/Sheet4!$I226)*1000</f>
        <v>2.0329684581863456</v>
      </c>
      <c r="L226" s="54">
        <f>(Sheet4!L226/Sheet4!$I226)*1000</f>
        <v>37.199756173479976</v>
      </c>
      <c r="M226" s="54">
        <f>(Sheet4!M226/Sheet4!$I226)*1000</f>
        <v>34.275134882755758</v>
      </c>
      <c r="N226" s="12"/>
      <c r="O226" s="54">
        <f>(Sheet4!O226/Sheet4!$N226)*1000</f>
        <v>2.5526958603620362</v>
      </c>
      <c r="P226" s="54">
        <f>(Sheet4!P226/Sheet4!$N226)*1000</f>
        <v>2.4653412491709403</v>
      </c>
      <c r="Q226" s="54">
        <f>(Sheet4!Q226/Sheet4!$N226)*1000</f>
        <v>36.795703447271791</v>
      </c>
      <c r="R226" s="54">
        <f>(Sheet4!R226/Sheet4!$N226)*1000</f>
        <v>32.537974990698352</v>
      </c>
      <c r="S226" s="12"/>
      <c r="T226" s="54">
        <f>(Sheet4!T226/Sheet4!$S226)*1000</f>
        <v>3.1662880421142052</v>
      </c>
      <c r="U226" s="54">
        <f>(Sheet4!U226/Sheet4!$S226)*1000</f>
        <v>2.4358537071955824</v>
      </c>
      <c r="V226" s="54">
        <f>(Sheet4!V226/Sheet4!$S226)*1000</f>
        <v>39.967950986890791</v>
      </c>
      <c r="W226" s="54">
        <f>(Sheet4!W226/Sheet4!$S226)*1000</f>
        <v>34.49452013360191</v>
      </c>
      <c r="X226" s="12"/>
      <c r="Y226" s="54">
        <f>(Sheet4!Y226/Sheet4!$X226)*1000</f>
        <v>3.4974553770173622</v>
      </c>
      <c r="Z226" s="54">
        <f>(Sheet4!Z226/Sheet4!$X226)*1000</f>
        <v>2.5013852101195604</v>
      </c>
      <c r="AA226" s="54">
        <f>(Sheet4!AA226/Sheet4!$X226)*1000</f>
        <v>38.67058262097769</v>
      </c>
      <c r="AB226" s="54">
        <f>(Sheet4!AB226/Sheet4!$X226)*1000</f>
        <v>34.02652557274034</v>
      </c>
      <c r="AC226" s="12"/>
      <c r="AD226" s="54">
        <f>(Sheet4!AD226/Sheet4!$AC226)*1000</f>
        <v>3.5815160691111734</v>
      </c>
      <c r="AE226" s="54">
        <f>(Sheet4!AE226/Sheet4!$AC226)*1000</f>
        <v>2.0483981780706886</v>
      </c>
      <c r="AF226" s="54">
        <f>(Sheet4!AF226/Sheet4!$AC226)*1000</f>
        <v>38.569683706964554</v>
      </c>
      <c r="AG226" s="54">
        <f>(Sheet4!AG226/Sheet4!$AC226)*1000</f>
        <v>32.233644622000561</v>
      </c>
      <c r="AH226" s="12"/>
      <c r="AI226" s="54">
        <f>(Sheet4!AI226/Sheet4!$AH226)*1000</f>
        <v>3.0838627980306117</v>
      </c>
      <c r="AJ226" s="54">
        <f>(Sheet4!AJ226/Sheet4!$AH226)*1000</f>
        <v>1.7608573075578264</v>
      </c>
      <c r="AK226" s="54">
        <f>(Sheet4!AK226/Sheet4!$AH226)*1000</f>
        <v>47.032845186307519</v>
      </c>
      <c r="AL226" s="54">
        <f>(Sheet4!AL226/Sheet4!$AH226)*1000</f>
        <v>36.754352530562997</v>
      </c>
      <c r="AM226" s="12"/>
      <c r="AN226" s="54">
        <f>(Sheet4!AN226/Sheet4!$AM226)*1000</f>
        <v>4.2557310303053013</v>
      </c>
      <c r="AO226" s="54">
        <f>(Sheet4!AO226/Sheet4!$AM226)*1000</f>
        <v>2.8444394487220315</v>
      </c>
      <c r="AP226" s="54">
        <f>(Sheet4!AP226/Sheet4!$AM226)*1000</f>
        <v>45.93254525812273</v>
      </c>
      <c r="AQ226" s="54">
        <f>(Sheet4!AQ226/Sheet4!$AM226)*1000</f>
        <v>35.716292924183669</v>
      </c>
      <c r="AR226" s="12"/>
      <c r="AS226" s="54">
        <f>(Sheet4!AS226/Sheet4!$AR226)*1000</f>
        <v>3.8404882154882154</v>
      </c>
      <c r="AT226" s="54">
        <f>(Sheet4!AT226/Sheet4!$AR226)*1000</f>
        <v>2.8997078629431572</v>
      </c>
      <c r="AU226" s="54">
        <f>(Sheet4!AU226/Sheet4!$AR226)*1000</f>
        <v>46.689319667260847</v>
      </c>
      <c r="AV226" s="54">
        <f>(Sheet4!AV226/Sheet4!$AR226)*1000</f>
        <v>36.170528817587645</v>
      </c>
      <c r="AW226" s="12"/>
      <c r="AX226" s="54">
        <f>(Sheet4!AX226/Sheet4!$AW226)*1000</f>
        <v>3.816664874083862</v>
      </c>
      <c r="AY226" s="54">
        <f>(Sheet4!AY226/Sheet4!$AW226)*1000</f>
        <v>2.0220334035001462</v>
      </c>
      <c r="AZ226" s="54">
        <f>(Sheet4!AZ226/Sheet4!$AW226)*1000</f>
        <v>40.111857167002135</v>
      </c>
      <c r="BA226" s="54">
        <f>(Sheet4!BA226/Sheet4!$AW226)*1000</f>
        <v>31.243181783261374</v>
      </c>
      <c r="BC226" s="54" t="e">
        <f>(Sheet4!BC223/Sheet4!$BB223)*1000</f>
        <v>#DIV/0!</v>
      </c>
      <c r="BD226" s="54" t="e">
        <f>(Sheet4!BD223/Sheet4!$BB223)*1000</f>
        <v>#REF!</v>
      </c>
      <c r="BE226" s="54" t="e">
        <f>(Sheet4!BE223/Sheet4!$BB223)*1000</f>
        <v>#REF!</v>
      </c>
      <c r="BF226" s="54" t="e">
        <f>(Sheet4!BF223/Sheet4!$BB223)*1000</f>
        <v>#REF!</v>
      </c>
      <c r="BH226" s="54" t="e">
        <f>(Sheet4!BH222/Sheet4!$BG222)*1000</f>
        <v>#REF!</v>
      </c>
      <c r="BI226" s="54" t="e">
        <f>(Sheet4!BI222/Sheet4!$BG222)*1000</f>
        <v>#REF!</v>
      </c>
      <c r="BJ226" s="54" t="e">
        <f>(Sheet4!BJ222/Sheet4!$BG222)*1000</f>
        <v>#REF!</v>
      </c>
      <c r="BK226" s="54" t="e">
        <f>(Sheet4!BK222/Sheet4!$BG222)*1000</f>
        <v>#REF!</v>
      </c>
      <c r="BM226" s="54" t="e">
        <f>(Sheet4!BM222/Sheet4!$BL222)*1000</f>
        <v>#REF!</v>
      </c>
      <c r="BN226" s="54" t="e">
        <f>(Sheet4!BN222/Sheet4!$BL222)*1000</f>
        <v>#REF!</v>
      </c>
      <c r="BO226" s="54" t="e">
        <f>(Sheet4!BO222/Sheet4!$BL222)*1000</f>
        <v>#REF!</v>
      </c>
      <c r="BP226" s="54" t="e">
        <f>(Sheet4!BP222/Sheet4!$BL222)*1000</f>
        <v>#REF!</v>
      </c>
      <c r="BR226" s="54" t="e">
        <f>(Sheet4!BR222/Sheet4!$BQ222)*1000</f>
        <v>#REF!</v>
      </c>
      <c r="BS226" s="54" t="e">
        <f>(Sheet4!BS222/Sheet4!$BQ222)*1000</f>
        <v>#REF!</v>
      </c>
      <c r="BT226" s="54" t="e">
        <f>(Sheet4!BT222/Sheet4!$BQ222)*1000</f>
        <v>#REF!</v>
      </c>
      <c r="BU226" s="54" t="e">
        <f>(Sheet4!BU222/Sheet4!$BQ222)*1000</f>
        <v>#REF!</v>
      </c>
    </row>
    <row r="227" spans="1:73" x14ac:dyDescent="0.3">
      <c r="A227" t="s">
        <v>617</v>
      </c>
      <c r="B227" t="str">
        <f>VLOOKUP(A227,classifications!A$3:C$336,3,FALSE)</f>
        <v>Predominantly Urban</v>
      </c>
      <c r="D227" s="12"/>
      <c r="E227" s="54">
        <f>(Sheet4!E227/Sheet4!$D227)*1000</f>
        <v>16.551420266784167</v>
      </c>
      <c r="F227" s="54">
        <f>(Sheet4!F227/Sheet4!$D227)*1000</f>
        <v>11.192995672041674</v>
      </c>
      <c r="G227" s="54">
        <f>(Sheet4!G227/Sheet4!$D227)*1000</f>
        <v>41.886677137151509</v>
      </c>
      <c r="H227" s="54">
        <f>(Sheet4!H227/Sheet4!$D227)*1000</f>
        <v>45.55371571922992</v>
      </c>
      <c r="I227" s="12"/>
      <c r="J227" s="54">
        <f>(Sheet4!J227/Sheet4!$I227)*1000</f>
        <v>10.851783951487802</v>
      </c>
      <c r="K227" s="54">
        <f>(Sheet4!K227/Sheet4!$I227)*1000</f>
        <v>7.93964179946411</v>
      </c>
      <c r="L227" s="54">
        <f>(Sheet4!L227/Sheet4!$I227)*1000</f>
        <v>43.435340572556761</v>
      </c>
      <c r="M227" s="54">
        <f>(Sheet4!M227/Sheet4!$I227)*1000</f>
        <v>52.298688478352837</v>
      </c>
      <c r="N227" s="12"/>
      <c r="O227" s="54">
        <f>(Sheet4!O227/Sheet4!$N227)*1000</f>
        <v>10.205225972860829</v>
      </c>
      <c r="P227" s="54">
        <f>(Sheet4!P227/Sheet4!$N227)*1000</f>
        <v>7.9272737467758221</v>
      </c>
      <c r="Q227" s="54">
        <f>(Sheet4!Q227/Sheet4!$N227)*1000</f>
        <v>41.535830436245377</v>
      </c>
      <c r="R227" s="54">
        <f>(Sheet4!R227/Sheet4!$N227)*1000</f>
        <v>51.061175283166982</v>
      </c>
      <c r="S227" s="12"/>
      <c r="T227" s="54">
        <f>(Sheet4!T227/Sheet4!$S227)*1000</f>
        <v>13.184148538173757</v>
      </c>
      <c r="U227" s="54">
        <f>(Sheet4!U227/Sheet4!$S227)*1000</f>
        <v>5.5424691700152415</v>
      </c>
      <c r="V227" s="54">
        <f>(Sheet4!V227/Sheet4!$S227)*1000</f>
        <v>44.575308299847585</v>
      </c>
      <c r="W227" s="54">
        <f>(Sheet4!W227/Sheet4!$S227)*1000</f>
        <v>53.637245392822507</v>
      </c>
      <c r="X227" s="12"/>
      <c r="Y227" s="54">
        <f>(Sheet4!Y227/Sheet4!$X227)*1000</f>
        <v>15.756173050849778</v>
      </c>
      <c r="Z227" s="54">
        <f>(Sheet4!Z227/Sheet4!$X227)*1000</f>
        <v>6.2791876087045839</v>
      </c>
      <c r="AA227" s="54">
        <f>(Sheet4!AA227/Sheet4!$X227)*1000</f>
        <v>45.981182979772392</v>
      </c>
      <c r="AB227" s="54">
        <f>(Sheet4!AB227/Sheet4!$X227)*1000</f>
        <v>55.827935194949262</v>
      </c>
      <c r="AC227" s="12"/>
      <c r="AD227" s="54">
        <f>(Sheet4!AD227/Sheet4!$AC227)*1000</f>
        <v>15.629230519304704</v>
      </c>
      <c r="AE227" s="54">
        <f>(Sheet4!AE227/Sheet4!$AC227)*1000</f>
        <v>5.6925867764119786</v>
      </c>
      <c r="AF227" s="54">
        <f>(Sheet4!AF227/Sheet4!$AC227)*1000</f>
        <v>46.718470785725891</v>
      </c>
      <c r="AG227" s="54">
        <f>(Sheet4!AG227/Sheet4!$AC227)*1000</f>
        <v>57.548600205772459</v>
      </c>
      <c r="AH227" s="12"/>
      <c r="AI227" s="54">
        <f>(Sheet4!AI227/Sheet4!$AH227)*1000</f>
        <v>13.605076360507637</v>
      </c>
      <c r="AJ227" s="54">
        <f>(Sheet4!AJ227/Sheet4!$AH227)*1000</f>
        <v>6.6681006668100666</v>
      </c>
      <c r="AK227" s="54">
        <f>(Sheet4!AK227/Sheet4!$AH227)*1000</f>
        <v>50.70983007098301</v>
      </c>
      <c r="AL227" s="54">
        <f>(Sheet4!AL227/Sheet4!$AH227)*1000</f>
        <v>62.547053129705304</v>
      </c>
      <c r="AM227" s="12"/>
      <c r="AN227" s="54">
        <f>(Sheet4!AN227/Sheet4!$AM227)*1000</f>
        <v>13.734642416438652</v>
      </c>
      <c r="AO227" s="54">
        <f>(Sheet4!AO227/Sheet4!$AM227)*1000</f>
        <v>8.4902623531305323</v>
      </c>
      <c r="AP227" s="54">
        <f>(Sheet4!AP227/Sheet4!$AM227)*1000</f>
        <v>50.177048124899407</v>
      </c>
      <c r="AQ227" s="54">
        <f>(Sheet4!AQ227/Sheet4!$AM227)*1000</f>
        <v>63.925103278072854</v>
      </c>
      <c r="AR227" s="12"/>
      <c r="AS227" s="54">
        <f>(Sheet4!AS227/Sheet4!$AR227)*1000</f>
        <v>12.010244819077297</v>
      </c>
      <c r="AT227" s="54">
        <f>(Sheet4!AT227/Sheet4!$AR227)*1000</f>
        <v>8.7468820842723289</v>
      </c>
      <c r="AU227" s="54">
        <f>(Sheet4!AU227/Sheet4!$AR227)*1000</f>
        <v>52.314112037662419</v>
      </c>
      <c r="AV227" s="54">
        <f>(Sheet4!AV227/Sheet4!$AR227)*1000</f>
        <v>63.194216893251927</v>
      </c>
      <c r="AW227" s="12"/>
      <c r="AX227" s="54">
        <f>(Sheet4!AX227/Sheet4!$AW227)*1000</f>
        <v>10.857284208133605</v>
      </c>
      <c r="AY227" s="54">
        <f>(Sheet4!AY227/Sheet4!$AW227)*1000</f>
        <v>9.0989924921612282</v>
      </c>
      <c r="AZ227" s="54">
        <f>(Sheet4!AZ227/Sheet4!$AW227)*1000</f>
        <v>44.552304164410309</v>
      </c>
      <c r="BA227" s="54">
        <f>(Sheet4!BA227/Sheet4!$AW227)*1000</f>
        <v>55.743864364173639</v>
      </c>
      <c r="BC227" s="54" t="e">
        <f>(Sheet4!BC224/Sheet4!$BB224)*1000</f>
        <v>#DIV/0!</v>
      </c>
      <c r="BD227" s="54" t="e">
        <f>(Sheet4!BD224/Sheet4!$BB224)*1000</f>
        <v>#REF!</v>
      </c>
      <c r="BE227" s="54" t="e">
        <f>(Sheet4!BE224/Sheet4!$BB224)*1000</f>
        <v>#REF!</v>
      </c>
      <c r="BF227" s="54" t="e">
        <f>(Sheet4!BF224/Sheet4!$BB224)*1000</f>
        <v>#REF!</v>
      </c>
      <c r="BH227" s="54" t="e">
        <f>(Sheet4!BH223/Sheet4!$BG223)*1000</f>
        <v>#REF!</v>
      </c>
      <c r="BI227" s="54" t="e">
        <f>(Sheet4!BI223/Sheet4!$BG223)*1000</f>
        <v>#REF!</v>
      </c>
      <c r="BJ227" s="54" t="e">
        <f>(Sheet4!BJ223/Sheet4!$BG223)*1000</f>
        <v>#REF!</v>
      </c>
      <c r="BK227" s="54" t="e">
        <f>(Sheet4!BK223/Sheet4!$BG223)*1000</f>
        <v>#REF!</v>
      </c>
      <c r="BM227" s="54" t="e">
        <f>(Sheet4!BM223/Sheet4!$BL223)*1000</f>
        <v>#REF!</v>
      </c>
      <c r="BN227" s="54" t="e">
        <f>(Sheet4!BN223/Sheet4!$BL223)*1000</f>
        <v>#REF!</v>
      </c>
      <c r="BO227" s="54" t="e">
        <f>(Sheet4!BO223/Sheet4!$BL223)*1000</f>
        <v>#REF!</v>
      </c>
      <c r="BP227" s="54" t="e">
        <f>(Sheet4!BP223/Sheet4!$BL223)*1000</f>
        <v>#REF!</v>
      </c>
      <c r="BR227" s="54" t="e">
        <f>(Sheet4!BR223/Sheet4!$BQ223)*1000</f>
        <v>#REF!</v>
      </c>
      <c r="BS227" s="54" t="e">
        <f>(Sheet4!BS223/Sheet4!$BQ223)*1000</f>
        <v>#REF!</v>
      </c>
      <c r="BT227" s="54" t="e">
        <f>(Sheet4!BT223/Sheet4!$BQ223)*1000</f>
        <v>#REF!</v>
      </c>
      <c r="BU227" s="54" t="e">
        <f>(Sheet4!BU223/Sheet4!$BQ223)*1000</f>
        <v>#REF!</v>
      </c>
    </row>
    <row r="228" spans="1:73" x14ac:dyDescent="0.3">
      <c r="A228" t="s">
        <v>619</v>
      </c>
      <c r="B228" t="str">
        <f>VLOOKUP(A228,classifications!A$3:C$336,3,FALSE)</f>
        <v>Predominantly Urban</v>
      </c>
      <c r="D228" s="12"/>
      <c r="E228" s="54">
        <f>(Sheet4!E228/Sheet4!$D228)*1000</f>
        <v>2.8183857369377732</v>
      </c>
      <c r="F228" s="54">
        <f>(Sheet4!F228/Sheet4!$D228)*1000</f>
        <v>2.7507058050044475</v>
      </c>
      <c r="G228" s="54">
        <f>(Sheet4!G228/Sheet4!$D228)*1000</f>
        <v>40.443593611014428</v>
      </c>
      <c r="H228" s="54">
        <f>(Sheet4!H228/Sheet4!$D228)*1000</f>
        <v>40.250222376919204</v>
      </c>
      <c r="I228" s="12"/>
      <c r="J228" s="54">
        <f>(Sheet4!J228/Sheet4!$I228)*1000</f>
        <v>2.3427331887201737</v>
      </c>
      <c r="K228" s="54">
        <f>(Sheet4!K228/Sheet4!$I228)*1000</f>
        <v>1.8028440588093515</v>
      </c>
      <c r="L228" s="54">
        <f>(Sheet4!L228/Sheet4!$I228)*1000</f>
        <v>44.405880935165101</v>
      </c>
      <c r="M228" s="54">
        <f>(Sheet4!M228/Sheet4!$I228)*1000</f>
        <v>44.728850325379611</v>
      </c>
      <c r="N228" s="12"/>
      <c r="O228" s="54">
        <f>(Sheet4!O228/Sheet4!$N228)*1000</f>
        <v>2.3094577794778615</v>
      </c>
      <c r="P228" s="54">
        <f>(Sheet4!P228/Sheet4!$N228)*1000</f>
        <v>1.7691498517739315</v>
      </c>
      <c r="Q228" s="54">
        <f>(Sheet4!Q228/Sheet4!$N228)*1000</f>
        <v>47.5996939848905</v>
      </c>
      <c r="R228" s="54">
        <f>(Sheet4!R228/Sheet4!$N228)*1000</f>
        <v>41.249880462847855</v>
      </c>
      <c r="S228" s="12"/>
      <c r="T228" s="54">
        <f>(Sheet4!T228/Sheet4!$S228)*1000</f>
        <v>2.6067060843754608</v>
      </c>
      <c r="U228" s="54">
        <f>(Sheet4!U228/Sheet4!$S228)*1000</f>
        <v>1.6981643651862033</v>
      </c>
      <c r="V228" s="54">
        <f>(Sheet4!V228/Sheet4!$S228)*1000</f>
        <v>46.863628363625985</v>
      </c>
      <c r="W228" s="54">
        <f>(Sheet4!W228/Sheet4!$S228)*1000</f>
        <v>44.347300774876686</v>
      </c>
      <c r="X228" s="12"/>
      <c r="Y228" s="54">
        <f>(Sheet4!Y228/Sheet4!$X228)*1000</f>
        <v>2.7699517155676978</v>
      </c>
      <c r="Z228" s="54">
        <f>(Sheet4!Z228/Sheet4!$X228)*1000</f>
        <v>1.6743030061565023</v>
      </c>
      <c r="AA228" s="54">
        <f>(Sheet4!AA228/Sheet4!$X228)*1000</f>
        <v>44.945312425889561</v>
      </c>
      <c r="AB228" s="54">
        <f>(Sheet4!AB228/Sheet4!$X228)*1000</f>
        <v>44.537408577364182</v>
      </c>
      <c r="AC228" s="12"/>
      <c r="AD228" s="54">
        <f>(Sheet4!AD228/Sheet4!$AC228)*1000</f>
        <v>2.9269534232629169</v>
      </c>
      <c r="AE228" s="54">
        <f>(Sheet4!AE228/Sheet4!$AC228)*1000</f>
        <v>1.4281270326065438</v>
      </c>
      <c r="AF228" s="54">
        <f>(Sheet4!AF228/Sheet4!$AC228)*1000</f>
        <v>45.756624529849269</v>
      </c>
      <c r="AG228" s="54">
        <f>(Sheet4!AG228/Sheet4!$AC228)*1000</f>
        <v>42.594006579753589</v>
      </c>
      <c r="AH228" s="12"/>
      <c r="AI228" s="54">
        <f>(Sheet4!AI228/Sheet4!$AH228)*1000</f>
        <v>2.5007829554112737</v>
      </c>
      <c r="AJ228" s="54">
        <f>(Sheet4!AJ228/Sheet4!$AH228)*1000</f>
        <v>1.1311952807654733</v>
      </c>
      <c r="AK228" s="54">
        <f>(Sheet4!AK228/Sheet4!$AH228)*1000</f>
        <v>55.007876297719378</v>
      </c>
      <c r="AL228" s="54">
        <f>(Sheet4!AL228/Sheet4!$AH228)*1000</f>
        <v>49.024694647389602</v>
      </c>
      <c r="AM228" s="12"/>
      <c r="AN228" s="54">
        <f>(Sheet4!AN228/Sheet4!$AM228)*1000</f>
        <v>2.6615916504194801</v>
      </c>
      <c r="AO228" s="54">
        <f>(Sheet4!AO228/Sheet4!$AM228)*1000</f>
        <v>1.4564303961211491</v>
      </c>
      <c r="AP228" s="54">
        <f>(Sheet4!AP228/Sheet4!$AM228)*1000</f>
        <v>53.673880572707517</v>
      </c>
      <c r="AQ228" s="54">
        <f>(Sheet4!AQ228/Sheet4!$AM228)*1000</f>
        <v>51.068126509359772</v>
      </c>
      <c r="AR228" s="12"/>
      <c r="AS228" s="54">
        <f>(Sheet4!AS228/Sheet4!$AR228)*1000</f>
        <v>2.1767864900588791</v>
      </c>
      <c r="AT228" s="54">
        <f>(Sheet4!AT228/Sheet4!$AR228)*1000</f>
        <v>1.3125421723497277</v>
      </c>
      <c r="AU228" s="54">
        <f>(Sheet4!AU228/Sheet4!$AR228)*1000</f>
        <v>55.838501853272575</v>
      </c>
      <c r="AV228" s="54">
        <f>(Sheet4!AV228/Sheet4!$AR228)*1000</f>
        <v>51.068982410086242</v>
      </c>
      <c r="AW228" s="12"/>
      <c r="AX228" s="54">
        <f>(Sheet4!AX228/Sheet4!$AW228)*1000</f>
        <v>1.9863256194623127</v>
      </c>
      <c r="AY228" s="54">
        <f>(Sheet4!AY228/Sheet4!$AW228)*1000</f>
        <v>1.0253486415279993</v>
      </c>
      <c r="AZ228" s="54">
        <f>(Sheet4!AZ228/Sheet4!$AW228)*1000</f>
        <v>47.20282131805579</v>
      </c>
      <c r="BA228" s="54">
        <f>(Sheet4!BA228/Sheet4!$AW228)*1000</f>
        <v>41.924344903373537</v>
      </c>
      <c r="BC228" s="54" t="e">
        <f>(Sheet4!BC225/Sheet4!$BB225)*1000</f>
        <v>#DIV/0!</v>
      </c>
      <c r="BD228" s="54" t="e">
        <f>(Sheet4!BD225/Sheet4!$BB225)*1000</f>
        <v>#REF!</v>
      </c>
      <c r="BE228" s="54" t="e">
        <f>(Sheet4!BE225/Sheet4!$BB225)*1000</f>
        <v>#REF!</v>
      </c>
      <c r="BF228" s="54" t="e">
        <f>(Sheet4!BF225/Sheet4!$BB225)*1000</f>
        <v>#REF!</v>
      </c>
      <c r="BH228" s="54" t="e">
        <f>(Sheet4!BH224/Sheet4!$BG224)*1000</f>
        <v>#REF!</v>
      </c>
      <c r="BI228" s="54" t="e">
        <f>(Sheet4!BI224/Sheet4!$BG224)*1000</f>
        <v>#REF!</v>
      </c>
      <c r="BJ228" s="54" t="e">
        <f>(Sheet4!BJ224/Sheet4!$BG224)*1000</f>
        <v>#REF!</v>
      </c>
      <c r="BK228" s="54" t="e">
        <f>(Sheet4!BK224/Sheet4!$BG224)*1000</f>
        <v>#REF!</v>
      </c>
      <c r="BM228" s="54" t="e">
        <f>(Sheet4!BM224/Sheet4!$BL224)*1000</f>
        <v>#REF!</v>
      </c>
      <c r="BN228" s="54" t="e">
        <f>(Sheet4!BN224/Sheet4!$BL224)*1000</f>
        <v>#REF!</v>
      </c>
      <c r="BO228" s="54" t="e">
        <f>(Sheet4!BO224/Sheet4!$BL224)*1000</f>
        <v>#REF!</v>
      </c>
      <c r="BP228" s="54" t="e">
        <f>(Sheet4!BP224/Sheet4!$BL224)*1000</f>
        <v>#REF!</v>
      </c>
      <c r="BR228" s="54" t="e">
        <f>(Sheet4!BR224/Sheet4!$BQ224)*1000</f>
        <v>#REF!</v>
      </c>
      <c r="BS228" s="54" t="e">
        <f>(Sheet4!BS224/Sheet4!$BQ224)*1000</f>
        <v>#REF!</v>
      </c>
      <c r="BT228" s="54" t="e">
        <f>(Sheet4!BT224/Sheet4!$BQ224)*1000</f>
        <v>#REF!</v>
      </c>
      <c r="BU228" s="54" t="e">
        <f>(Sheet4!BU224/Sheet4!$BQ224)*1000</f>
        <v>#REF!</v>
      </c>
    </row>
    <row r="229" spans="1:73" x14ac:dyDescent="0.3">
      <c r="A229" t="s">
        <v>624</v>
      </c>
      <c r="B229" t="str">
        <f>VLOOKUP(A229,classifications!A$3:C$336,3,FALSE)</f>
        <v>Predominantly Rural</v>
      </c>
      <c r="D229" s="12"/>
      <c r="E229" s="54">
        <f>(Sheet4!E229/Sheet4!$D229)*1000</f>
        <v>6.0864110196073202</v>
      </c>
      <c r="F229" s="54">
        <f>(Sheet4!F229/Sheet4!$D229)*1000</f>
        <v>2.9431000654022239</v>
      </c>
      <c r="G229" s="54">
        <f>(Sheet4!G229/Sheet4!$D229)*1000</f>
        <v>63.787189172595127</v>
      </c>
      <c r="H229" s="54">
        <f>(Sheet4!H229/Sheet4!$D229)*1000</f>
        <v>58.141242108354135</v>
      </c>
      <c r="I229" s="12"/>
      <c r="J229" s="54">
        <f>(Sheet4!J229/Sheet4!$I229)*1000</f>
        <v>5.4934860111592654</v>
      </c>
      <c r="K229" s="54">
        <f>(Sheet4!K229/Sheet4!$I229)*1000</f>
        <v>4.5458762408386679</v>
      </c>
      <c r="L229" s="54">
        <f>(Sheet4!L229/Sheet4!$I229)*1000</f>
        <v>65.212781466608348</v>
      </c>
      <c r="M229" s="54">
        <f>(Sheet4!M229/Sheet4!$I229)*1000</f>
        <v>63.138642598703832</v>
      </c>
      <c r="N229" s="12"/>
      <c r="O229" s="54">
        <f>(Sheet4!O229/Sheet4!$N229)*1000</f>
        <v>4.8416540995317092</v>
      </c>
      <c r="P229" s="54">
        <f>(Sheet4!P229/Sheet4!$N229)*1000</f>
        <v>4.3058972934359865</v>
      </c>
      <c r="Q229" s="54">
        <f>(Sheet4!Q229/Sheet4!$N229)*1000</f>
        <v>63.325131624202974</v>
      </c>
      <c r="R229" s="54">
        <f>(Sheet4!R229/Sheet4!$N229)*1000</f>
        <v>60.117205069185388</v>
      </c>
      <c r="S229" s="12"/>
      <c r="T229" s="54">
        <f>(Sheet4!T229/Sheet4!$S229)*1000</f>
        <v>6.2315277378181158</v>
      </c>
      <c r="U229" s="54">
        <f>(Sheet4!U229/Sheet4!$S229)*1000</f>
        <v>3.2432715193680854</v>
      </c>
      <c r="V229" s="54">
        <f>(Sheet4!V229/Sheet4!$S229)*1000</f>
        <v>65.08775141893129</v>
      </c>
      <c r="W229" s="54">
        <f>(Sheet4!W229/Sheet4!$S229)*1000</f>
        <v>60.93557921167578</v>
      </c>
      <c r="X229" s="12"/>
      <c r="Y229" s="54">
        <f>(Sheet4!Y229/Sheet4!$X229)*1000</f>
        <v>6.2593858422660658</v>
      </c>
      <c r="Z229" s="54">
        <f>(Sheet4!Z229/Sheet4!$X229)*1000</f>
        <v>2.9775775464761018</v>
      </c>
      <c r="AA229" s="54">
        <f>(Sheet4!AA229/Sheet4!$X229)*1000</f>
        <v>63.254103878618409</v>
      </c>
      <c r="AB229" s="54">
        <f>(Sheet4!AB229/Sheet4!$X229)*1000</f>
        <v>59.855781678835896</v>
      </c>
      <c r="AC229" s="12"/>
      <c r="AD229" s="54">
        <f>(Sheet4!AD229/Sheet4!$AC229)*1000</f>
        <v>6.2043327778489932</v>
      </c>
      <c r="AE229" s="54">
        <f>(Sheet4!AE229/Sheet4!$AC229)*1000</f>
        <v>4.3840533264966028</v>
      </c>
      <c r="AF229" s="54">
        <f>(Sheet4!AF229/Sheet4!$AC229)*1000</f>
        <v>62.831688245096785</v>
      </c>
      <c r="AG229" s="54">
        <f>(Sheet4!AG229/Sheet4!$AC229)*1000</f>
        <v>59.428278425842841</v>
      </c>
      <c r="AH229" s="12"/>
      <c r="AI229" s="54">
        <f>(Sheet4!AI229/Sheet4!$AH229)*1000</f>
        <v>5.5837401486870233</v>
      </c>
      <c r="AJ229" s="54">
        <f>(Sheet4!AJ229/Sheet4!$AH229)*1000</f>
        <v>4.6839603075843153</v>
      </c>
      <c r="AK229" s="54">
        <f>(Sheet4!AK229/Sheet4!$AH229)*1000</f>
        <v>67.681312019399499</v>
      </c>
      <c r="AL229" s="54">
        <f>(Sheet4!AL229/Sheet4!$AH229)*1000</f>
        <v>67.285664146006823</v>
      </c>
      <c r="AM229" s="12"/>
      <c r="AN229" s="54">
        <f>(Sheet4!AN229/Sheet4!$AM229)*1000</f>
        <v>6.3103498625562633</v>
      </c>
      <c r="AO229" s="54">
        <f>(Sheet4!AO229/Sheet4!$AM229)*1000</f>
        <v>4.6216646880693757</v>
      </c>
      <c r="AP229" s="54">
        <f>(Sheet4!AP229/Sheet4!$AM229)*1000</f>
        <v>67.928313409810883</v>
      </c>
      <c r="AQ229" s="54">
        <f>(Sheet4!AQ229/Sheet4!$AM229)*1000</f>
        <v>67.191894311162457</v>
      </c>
      <c r="AR229" s="12"/>
      <c r="AS229" s="54">
        <f>(Sheet4!AS229/Sheet4!$AR229)*1000</f>
        <v>5.5064556277736569</v>
      </c>
      <c r="AT229" s="54">
        <f>(Sheet4!AT229/Sheet4!$AR229)*1000</f>
        <v>4.494424399381467</v>
      </c>
      <c r="AU229" s="54">
        <f>(Sheet4!AU229/Sheet4!$AR229)*1000</f>
        <v>70.1444501716053</v>
      </c>
      <c r="AV229" s="54">
        <f>(Sheet4!AV229/Sheet4!$AR229)*1000</f>
        <v>64.348842764291007</v>
      </c>
      <c r="AW229" s="12"/>
      <c r="AX229" s="54">
        <f>(Sheet4!AX229/Sheet4!$AW229)*1000</f>
        <v>5.176999950280913</v>
      </c>
      <c r="AY229" s="54">
        <f>(Sheet4!AY229/Sheet4!$AW229)*1000</f>
        <v>3.287674638293641</v>
      </c>
      <c r="AZ229" s="54">
        <f>(Sheet4!AZ229/Sheet4!$AW229)*1000</f>
        <v>63.081091831153984</v>
      </c>
      <c r="BA229" s="54">
        <f>(Sheet4!BA229/Sheet4!$AW229)*1000</f>
        <v>55.567294784467755</v>
      </c>
      <c r="BC229" s="54" t="e">
        <f>(Sheet4!BC226/Sheet4!$BB226)*1000</f>
        <v>#DIV/0!</v>
      </c>
      <c r="BD229" s="54" t="e">
        <f>(Sheet4!BD226/Sheet4!$BB226)*1000</f>
        <v>#REF!</v>
      </c>
      <c r="BE229" s="54" t="e">
        <f>(Sheet4!BE226/Sheet4!$BB226)*1000</f>
        <v>#REF!</v>
      </c>
      <c r="BF229" s="54" t="e">
        <f>(Sheet4!BF226/Sheet4!$BB226)*1000</f>
        <v>#REF!</v>
      </c>
      <c r="BH229" s="54" t="e">
        <f>(Sheet4!BH225/Sheet4!$BG225)*1000</f>
        <v>#REF!</v>
      </c>
      <c r="BI229" s="54" t="e">
        <f>(Sheet4!BI225/Sheet4!$BG225)*1000</f>
        <v>#REF!</v>
      </c>
      <c r="BJ229" s="54" t="e">
        <f>(Sheet4!BJ225/Sheet4!$BG225)*1000</f>
        <v>#REF!</v>
      </c>
      <c r="BK229" s="54" t="e">
        <f>(Sheet4!BK225/Sheet4!$BG225)*1000</f>
        <v>#REF!</v>
      </c>
      <c r="BM229" s="54" t="e">
        <f>(Sheet4!BM225/Sheet4!$BL225)*1000</f>
        <v>#REF!</v>
      </c>
      <c r="BN229" s="54" t="e">
        <f>(Sheet4!BN225/Sheet4!$BL225)*1000</f>
        <v>#REF!</v>
      </c>
      <c r="BO229" s="54" t="e">
        <f>(Sheet4!BO225/Sheet4!$BL225)*1000</f>
        <v>#REF!</v>
      </c>
      <c r="BP229" s="54" t="e">
        <f>(Sheet4!BP225/Sheet4!$BL225)*1000</f>
        <v>#REF!</v>
      </c>
      <c r="BR229" s="54" t="e">
        <f>(Sheet4!BR225/Sheet4!$BQ225)*1000</f>
        <v>#REF!</v>
      </c>
      <c r="BS229" s="54" t="e">
        <f>(Sheet4!BS225/Sheet4!$BQ225)*1000</f>
        <v>#REF!</v>
      </c>
      <c r="BT229" s="54" t="e">
        <f>(Sheet4!BT225/Sheet4!$BQ225)*1000</f>
        <v>#REF!</v>
      </c>
      <c r="BU229" s="54" t="e">
        <f>(Sheet4!BU225/Sheet4!$BQ225)*1000</f>
        <v>#REF!</v>
      </c>
    </row>
    <row r="230" spans="1:73" x14ac:dyDescent="0.3">
      <c r="A230" t="s">
        <v>626</v>
      </c>
      <c r="B230" t="str">
        <f>VLOOKUP(A230,classifications!A$3:C$336,3,FALSE)</f>
        <v>Urban with Significant Rural</v>
      </c>
      <c r="D230" s="12"/>
      <c r="E230" s="54">
        <f>(Sheet4!E230/Sheet4!$D230)*1000</f>
        <v>2.2019701838487067</v>
      </c>
      <c r="F230" s="54">
        <f>(Sheet4!F230/Sheet4!$D230)*1000</f>
        <v>2.2546488963809725</v>
      </c>
      <c r="G230" s="54">
        <f>(Sheet4!G230/Sheet4!$D230)*1000</f>
        <v>51.741031449191375</v>
      </c>
      <c r="H230" s="54">
        <f>(Sheet4!H230/Sheet4!$D230)*1000</f>
        <v>46.083337723226045</v>
      </c>
      <c r="I230" s="12"/>
      <c r="J230" s="54">
        <f>(Sheet4!J230/Sheet4!$I230)*1000</f>
        <v>1.5844226238872559</v>
      </c>
      <c r="K230" s="54">
        <f>(Sheet4!K230/Sheet4!$I230)*1000</f>
        <v>1.8137469510288322</v>
      </c>
      <c r="L230" s="54">
        <f>(Sheet4!L230/Sheet4!$I230)*1000</f>
        <v>55.684116163195533</v>
      </c>
      <c r="M230" s="54">
        <f>(Sheet4!M230/Sheet4!$I230)*1000</f>
        <v>49.200492004920051</v>
      </c>
      <c r="N230" s="12"/>
      <c r="O230" s="54">
        <f>(Sheet4!O230/Sheet4!$N230)*1000</f>
        <v>1.5446241929338593</v>
      </c>
      <c r="P230" s="54">
        <f>(Sheet4!P230/Sheet4!$N230)*1000</f>
        <v>1.2768893328253235</v>
      </c>
      <c r="Q230" s="54">
        <f>(Sheet4!Q230/Sheet4!$N230)*1000</f>
        <v>55.009216257684507</v>
      </c>
      <c r="R230" s="54">
        <f>(Sheet4!R230/Sheet4!$N230)*1000</f>
        <v>45.731173605461791</v>
      </c>
      <c r="S230" s="12"/>
      <c r="T230" s="54">
        <f>(Sheet4!T230/Sheet4!$S230)*1000</f>
        <v>1.7175669495401189</v>
      </c>
      <c r="U230" s="54">
        <f>(Sheet4!U230/Sheet4!$S230)*1000</f>
        <v>1.0976167488185375</v>
      </c>
      <c r="V230" s="54">
        <f>(Sheet4!V230/Sheet4!$S230)*1000</f>
        <v>57.828141673865538</v>
      </c>
      <c r="W230" s="54">
        <f>(Sheet4!W230/Sheet4!$S230)*1000</f>
        <v>48.955739620915701</v>
      </c>
      <c r="X230" s="12"/>
      <c r="Y230" s="54">
        <f>(Sheet4!Y230/Sheet4!$X230)*1000</f>
        <v>1.7414062106799537</v>
      </c>
      <c r="Z230" s="54">
        <f>(Sheet4!Z230/Sheet4!$X230)*1000</f>
        <v>0.9663294579495697</v>
      </c>
      <c r="AA230" s="54">
        <f>(Sheet4!AA230/Sheet4!$X230)*1000</f>
        <v>56.026976697367758</v>
      </c>
      <c r="AB230" s="54">
        <f>(Sheet4!AB230/Sheet4!$X230)*1000</f>
        <v>48.880165081282399</v>
      </c>
      <c r="AC230" s="12"/>
      <c r="AD230" s="54">
        <f>(Sheet4!AD230/Sheet4!$AC230)*1000</f>
        <v>2.0812379880702241</v>
      </c>
      <c r="AE230" s="54">
        <f>(Sheet4!AE230/Sheet4!$AC230)*1000</f>
        <v>1.2148853327491262</v>
      </c>
      <c r="AF230" s="54">
        <f>(Sheet4!AF230/Sheet4!$AC230)*1000</f>
        <v>54.430846137760028</v>
      </c>
      <c r="AG230" s="54">
        <f>(Sheet4!AG230/Sheet4!$AC230)*1000</f>
        <v>47.689228348652179</v>
      </c>
      <c r="AH230" s="12"/>
      <c r="AI230" s="54">
        <f>(Sheet4!AI230/Sheet4!$AH230)*1000</f>
        <v>1.836206475557943</v>
      </c>
      <c r="AJ230" s="54">
        <f>(Sheet4!AJ230/Sheet4!$AH230)*1000</f>
        <v>1.2404160765737169</v>
      </c>
      <c r="AK230" s="54">
        <f>(Sheet4!AK230/Sheet4!$AH230)*1000</f>
        <v>71.28973970796504</v>
      </c>
      <c r="AL230" s="54">
        <f>(Sheet4!AL230/Sheet4!$AH230)*1000</f>
        <v>54.998290765248811</v>
      </c>
      <c r="AM230" s="12"/>
      <c r="AN230" s="54">
        <f>(Sheet4!AN230/Sheet4!$AM230)*1000</f>
        <v>2.0001339802666207</v>
      </c>
      <c r="AO230" s="54">
        <f>(Sheet4!AO230/Sheet4!$AM230)*1000</f>
        <v>2.076694132621324</v>
      </c>
      <c r="AP230" s="54">
        <f>(Sheet4!AP230/Sheet4!$AM230)*1000</f>
        <v>72.358913994238861</v>
      </c>
      <c r="AQ230" s="54">
        <f>(Sheet4!AQ230/Sheet4!$AM230)*1000</f>
        <v>54.376848209927935</v>
      </c>
      <c r="AR230" s="12"/>
      <c r="AS230" s="54">
        <f>(Sheet4!AS230/Sheet4!$AR230)*1000</f>
        <v>1.9205489413673189</v>
      </c>
      <c r="AT230" s="54">
        <f>(Sheet4!AT230/Sheet4!$AR230)*1000</f>
        <v>1.1933507985194991</v>
      </c>
      <c r="AU230" s="54">
        <f>(Sheet4!AU230/Sheet4!$AR230)*1000</f>
        <v>78.51875332133767</v>
      </c>
      <c r="AV230" s="54">
        <f>(Sheet4!AV230/Sheet4!$AR230)*1000</f>
        <v>54.866167572556662</v>
      </c>
      <c r="AW230" s="12"/>
      <c r="AX230" s="54">
        <f>(Sheet4!AX230/Sheet4!$AW230)*1000</f>
        <v>1.6527265422404032</v>
      </c>
      <c r="AY230" s="54">
        <f>(Sheet4!AY230/Sheet4!$AW230)*1000</f>
        <v>0.75788012710471531</v>
      </c>
      <c r="AZ230" s="54">
        <f>(Sheet4!AZ230/Sheet4!$AW230)*1000</f>
        <v>67.451331312319653</v>
      </c>
      <c r="BA230" s="54">
        <f>(Sheet4!BA230/Sheet4!$AW230)*1000</f>
        <v>49.043062200956939</v>
      </c>
      <c r="BC230" s="54" t="e">
        <f>(Sheet4!BC227/Sheet4!$BB227)*1000</f>
        <v>#DIV/0!</v>
      </c>
      <c r="BD230" s="54" t="e">
        <f>(Sheet4!BD227/Sheet4!$BB227)*1000</f>
        <v>#REF!</v>
      </c>
      <c r="BE230" s="54" t="e">
        <f>(Sheet4!BE227/Sheet4!$BB227)*1000</f>
        <v>#REF!</v>
      </c>
      <c r="BF230" s="54" t="e">
        <f>(Sheet4!BF227/Sheet4!$BB227)*1000</f>
        <v>#REF!</v>
      </c>
      <c r="BH230" s="54" t="e">
        <f>(Sheet4!BH226/Sheet4!$BG226)*1000</f>
        <v>#REF!</v>
      </c>
      <c r="BI230" s="54" t="e">
        <f>(Sheet4!BI226/Sheet4!$BG226)*1000</f>
        <v>#REF!</v>
      </c>
      <c r="BJ230" s="54" t="e">
        <f>(Sheet4!BJ226/Sheet4!$BG226)*1000</f>
        <v>#REF!</v>
      </c>
      <c r="BK230" s="54" t="e">
        <f>(Sheet4!BK226/Sheet4!$BG226)*1000</f>
        <v>#REF!</v>
      </c>
      <c r="BM230" s="54" t="e">
        <f>(Sheet4!BM226/Sheet4!$BL226)*1000</f>
        <v>#REF!</v>
      </c>
      <c r="BN230" s="54" t="e">
        <f>(Sheet4!BN226/Sheet4!$BL226)*1000</f>
        <v>#REF!</v>
      </c>
      <c r="BO230" s="54" t="e">
        <f>(Sheet4!BO226/Sheet4!$BL226)*1000</f>
        <v>#REF!</v>
      </c>
      <c r="BP230" s="54" t="e">
        <f>(Sheet4!BP226/Sheet4!$BL226)*1000</f>
        <v>#REF!</v>
      </c>
      <c r="BR230" s="54" t="e">
        <f>(Sheet4!BR226/Sheet4!$BQ226)*1000</f>
        <v>#REF!</v>
      </c>
      <c r="BS230" s="54" t="e">
        <f>(Sheet4!BS226/Sheet4!$BQ226)*1000</f>
        <v>#REF!</v>
      </c>
      <c r="BT230" s="54" t="e">
        <f>(Sheet4!BT226/Sheet4!$BQ226)*1000</f>
        <v>#REF!</v>
      </c>
      <c r="BU230" s="54" t="e">
        <f>(Sheet4!BU226/Sheet4!$BQ226)*1000</f>
        <v>#REF!</v>
      </c>
    </row>
    <row r="231" spans="1:73" x14ac:dyDescent="0.3">
      <c r="A231" t="s">
        <v>628</v>
      </c>
      <c r="B231" t="str">
        <f>VLOOKUP(A231,classifications!A$3:C$336,3,FALSE)</f>
        <v>Predominantly Urban</v>
      </c>
      <c r="D231" s="12"/>
      <c r="E231" s="54">
        <f>(Sheet4!E231/Sheet4!$D231)*1000</f>
        <v>5.3147670803327047</v>
      </c>
      <c r="F231" s="54">
        <f>(Sheet4!F231/Sheet4!$D231)*1000</f>
        <v>2.1942395517373594</v>
      </c>
      <c r="G231" s="54">
        <f>(Sheet4!G231/Sheet4!$D231)*1000</f>
        <v>48.204937418617632</v>
      </c>
      <c r="H231" s="54">
        <f>(Sheet4!H231/Sheet4!$D231)*1000</f>
        <v>45.600701549254602</v>
      </c>
      <c r="I231" s="12"/>
      <c r="J231" s="54">
        <f>(Sheet4!J231/Sheet4!$I231)*1000</f>
        <v>4.1360967418376893</v>
      </c>
      <c r="K231" s="54">
        <f>(Sheet4!K231/Sheet4!$I231)*1000</f>
        <v>2.4268106223679813</v>
      </c>
      <c r="L231" s="54">
        <f>(Sheet4!L231/Sheet4!$I231)*1000</f>
        <v>53.209513398173506</v>
      </c>
      <c r="M231" s="54">
        <f>(Sheet4!M231/Sheet4!$I231)*1000</f>
        <v>48.784152851502483</v>
      </c>
      <c r="N231" s="12"/>
      <c r="O231" s="54">
        <f>(Sheet4!O231/Sheet4!$N231)*1000</f>
        <v>5.6329963450591372</v>
      </c>
      <c r="P231" s="54">
        <f>(Sheet4!P231/Sheet4!$N231)*1000</f>
        <v>3.0823458548211384</v>
      </c>
      <c r="Q231" s="54">
        <f>(Sheet4!Q231/Sheet4!$N231)*1000</f>
        <v>53.269926492186308</v>
      </c>
      <c r="R231" s="54">
        <f>(Sheet4!R231/Sheet4!$N231)*1000</f>
        <v>48.551594900186274</v>
      </c>
      <c r="S231" s="12"/>
      <c r="T231" s="54">
        <f>(Sheet4!T231/Sheet4!$S231)*1000</f>
        <v>6.3248632811058547</v>
      </c>
      <c r="U231" s="54">
        <f>(Sheet4!U231/Sheet4!$S231)*1000</f>
        <v>3.9558071396414682</v>
      </c>
      <c r="V231" s="54">
        <f>(Sheet4!V231/Sheet4!$S231)*1000</f>
        <v>51.425492815339084</v>
      </c>
      <c r="W231" s="54">
        <f>(Sheet4!W231/Sheet4!$S231)*1000</f>
        <v>52.100784519214443</v>
      </c>
      <c r="X231" s="12"/>
      <c r="Y231" s="54">
        <f>(Sheet4!Y231/Sheet4!$X231)*1000</f>
        <v>6.742057002686602</v>
      </c>
      <c r="Z231" s="54">
        <f>(Sheet4!Z231/Sheet4!$X231)*1000</f>
        <v>3.1501868940544329</v>
      </c>
      <c r="AA231" s="54">
        <f>(Sheet4!AA231/Sheet4!$X231)*1000</f>
        <v>52.202575633687651</v>
      </c>
      <c r="AB231" s="54">
        <f>(Sheet4!AB231/Sheet4!$X231)*1000</f>
        <v>48.42454152552272</v>
      </c>
      <c r="AC231" s="12"/>
      <c r="AD231" s="54">
        <f>(Sheet4!AD231/Sheet4!$AC231)*1000</f>
        <v>6.8888993302659784</v>
      </c>
      <c r="AE231" s="54">
        <f>(Sheet4!AE231/Sheet4!$AC231)*1000</f>
        <v>5.0817379109936862</v>
      </c>
      <c r="AF231" s="54">
        <f>(Sheet4!AF231/Sheet4!$AC231)*1000</f>
        <v>52.595625946500796</v>
      </c>
      <c r="AG231" s="54">
        <f>(Sheet4!AG231/Sheet4!$AC231)*1000</f>
        <v>48.334339319856731</v>
      </c>
      <c r="AH231" s="12"/>
      <c r="AI231" s="54">
        <f>(Sheet4!AI231/Sheet4!$AH231)*1000</f>
        <v>5.7664670444078885</v>
      </c>
      <c r="AJ231" s="54">
        <f>(Sheet4!AJ231/Sheet4!$AH231)*1000</f>
        <v>4.7450605138570818</v>
      </c>
      <c r="AK231" s="54">
        <f>(Sheet4!AK231/Sheet4!$AH231)*1000</f>
        <v>58.678909209503018</v>
      </c>
      <c r="AL231" s="54">
        <f>(Sheet4!AL231/Sheet4!$AH231)*1000</f>
        <v>54.331659660176257</v>
      </c>
      <c r="AM231" s="12"/>
      <c r="AN231" s="54">
        <f>(Sheet4!AN231/Sheet4!$AM231)*1000</f>
        <v>6.6125585542236882</v>
      </c>
      <c r="AO231" s="54">
        <f>(Sheet4!AO231/Sheet4!$AM231)*1000</f>
        <v>3.7361486534297561</v>
      </c>
      <c r="AP231" s="54">
        <f>(Sheet4!AP231/Sheet4!$AM231)*1000</f>
        <v>61.133439945656015</v>
      </c>
      <c r="AQ231" s="54">
        <f>(Sheet4!AQ231/Sheet4!$AM231)*1000</f>
        <v>53.816815499356082</v>
      </c>
      <c r="AR231" s="12"/>
      <c r="AS231" s="54">
        <f>(Sheet4!AS231/Sheet4!$AR231)*1000</f>
        <v>6.4364961609018811</v>
      </c>
      <c r="AT231" s="54">
        <f>(Sheet4!AT231/Sheet4!$AR231)*1000</f>
        <v>5.7700469671300247</v>
      </c>
      <c r="AU231" s="54">
        <f>(Sheet4!AU231/Sheet4!$AR231)*1000</f>
        <v>61.260711416976214</v>
      </c>
      <c r="AV231" s="54">
        <f>(Sheet4!AV231/Sheet4!$AR231)*1000</f>
        <v>57.048050986870948</v>
      </c>
      <c r="AW231" s="12"/>
      <c r="AX231" s="54">
        <f>(Sheet4!AX231/Sheet4!$AW231)*1000</f>
        <v>6.5701698307251855</v>
      </c>
      <c r="AY231" s="54">
        <f>(Sheet4!AY231/Sheet4!$AW231)*1000</f>
        <v>3.8184117630708507</v>
      </c>
      <c r="AZ231" s="54">
        <f>(Sheet4!AZ231/Sheet4!$AW231)*1000</f>
        <v>56.091391722489369</v>
      </c>
      <c r="BA231" s="54">
        <f>(Sheet4!BA231/Sheet4!$AW231)*1000</f>
        <v>50.973538649692863</v>
      </c>
      <c r="BC231" s="54" t="e">
        <f>(Sheet4!BC228/Sheet4!$BB228)*1000</f>
        <v>#DIV/0!</v>
      </c>
      <c r="BD231" s="54" t="e">
        <f>(Sheet4!BD228/Sheet4!$BB228)*1000</f>
        <v>#REF!</v>
      </c>
      <c r="BE231" s="54" t="e">
        <f>(Sheet4!BE228/Sheet4!$BB228)*1000</f>
        <v>#REF!</v>
      </c>
      <c r="BF231" s="54" t="e">
        <f>(Sheet4!BF228/Sheet4!$BB228)*1000</f>
        <v>#REF!</v>
      </c>
      <c r="BH231" s="54" t="e">
        <f>(Sheet4!BH227/Sheet4!$BG227)*1000</f>
        <v>#REF!</v>
      </c>
      <c r="BI231" s="54" t="e">
        <f>(Sheet4!BI227/Sheet4!$BG227)*1000</f>
        <v>#REF!</v>
      </c>
      <c r="BJ231" s="54" t="e">
        <f>(Sheet4!BJ227/Sheet4!$BG227)*1000</f>
        <v>#REF!</v>
      </c>
      <c r="BK231" s="54" t="e">
        <f>(Sheet4!BK227/Sheet4!$BG227)*1000</f>
        <v>#REF!</v>
      </c>
      <c r="BM231" s="54" t="e">
        <f>(Sheet4!BM227/Sheet4!$BL227)*1000</f>
        <v>#REF!</v>
      </c>
      <c r="BN231" s="54" t="e">
        <f>(Sheet4!BN227/Sheet4!$BL227)*1000</f>
        <v>#REF!</v>
      </c>
      <c r="BO231" s="54" t="e">
        <f>(Sheet4!BO227/Sheet4!$BL227)*1000</f>
        <v>#REF!</v>
      </c>
      <c r="BP231" s="54" t="e">
        <f>(Sheet4!BP227/Sheet4!$BL227)*1000</f>
        <v>#REF!</v>
      </c>
      <c r="BR231" s="54" t="e">
        <f>(Sheet4!BR227/Sheet4!$BQ227)*1000</f>
        <v>#REF!</v>
      </c>
      <c r="BS231" s="54" t="e">
        <f>(Sheet4!BS227/Sheet4!$BQ227)*1000</f>
        <v>#REF!</v>
      </c>
      <c r="BT231" s="54" t="e">
        <f>(Sheet4!BT227/Sheet4!$BQ227)*1000</f>
        <v>#REF!</v>
      </c>
      <c r="BU231" s="54" t="e">
        <f>(Sheet4!BU227/Sheet4!$BQ227)*1000</f>
        <v>#REF!</v>
      </c>
    </row>
    <row r="232" spans="1:73" x14ac:dyDescent="0.3">
      <c r="A232" t="s">
        <v>630</v>
      </c>
      <c r="B232" t="str">
        <f>VLOOKUP(A232,classifications!A$3:C$336,3,FALSE)</f>
        <v>Predominantly Rural</v>
      </c>
      <c r="D232" s="12"/>
      <c r="E232" s="54">
        <f>(Sheet4!E232/Sheet4!$D232)*1000</f>
        <v>3.3986333664420858</v>
      </c>
      <c r="F232" s="54">
        <f>(Sheet4!F232/Sheet4!$D232)*1000</f>
        <v>2.8840515539174034</v>
      </c>
      <c r="G232" s="54">
        <f>(Sheet4!G232/Sheet4!$D232)*1000</f>
        <v>57.812668286203227</v>
      </c>
      <c r="H232" s="54">
        <f>(Sheet4!H232/Sheet4!$D232)*1000</f>
        <v>56.639900434402783</v>
      </c>
      <c r="I232" s="12"/>
      <c r="J232" s="54">
        <f>(Sheet4!J232/Sheet4!$I232)*1000</f>
        <v>3.4407368911508547</v>
      </c>
      <c r="K232" s="54">
        <f>(Sheet4!K232/Sheet4!$I232)*1000</f>
        <v>1.8995734919895344</v>
      </c>
      <c r="L232" s="54">
        <f>(Sheet4!L232/Sheet4!$I232)*1000</f>
        <v>60.499623669402531</v>
      </c>
      <c r="M232" s="54">
        <f>(Sheet4!M232/Sheet4!$I232)*1000</f>
        <v>55.828345459541474</v>
      </c>
      <c r="N232" s="12"/>
      <c r="O232" s="54">
        <f>(Sheet4!O232/Sheet4!$N232)*1000</f>
        <v>3.210005706676812</v>
      </c>
      <c r="P232" s="54">
        <f>(Sheet4!P232/Sheet4!$N232)*1000</f>
        <v>1.9616701540802737</v>
      </c>
      <c r="Q232" s="54">
        <f>(Sheet4!Q232/Sheet4!$N232)*1000</f>
        <v>58.802548982309297</v>
      </c>
      <c r="R232" s="54">
        <f>(Sheet4!R232/Sheet4!$N232)*1000</f>
        <v>53.393094921057632</v>
      </c>
      <c r="S232" s="12"/>
      <c r="T232" s="54">
        <f>(Sheet4!T232/Sheet4!$S232)*1000</f>
        <v>3.7662106946171612</v>
      </c>
      <c r="U232" s="54">
        <f>(Sheet4!U232/Sheet4!$S232)*1000</f>
        <v>2.2028779534553204</v>
      </c>
      <c r="V232" s="54">
        <f>(Sheet4!V232/Sheet4!$S232)*1000</f>
        <v>61.988511873038426</v>
      </c>
      <c r="W232" s="54">
        <f>(Sheet4!W232/Sheet4!$S232)*1000</f>
        <v>58.921063540001185</v>
      </c>
      <c r="X232" s="12"/>
      <c r="Y232" s="54">
        <f>(Sheet4!Y232/Sheet4!$X232)*1000</f>
        <v>3.5812737082675592</v>
      </c>
      <c r="Z232" s="54">
        <f>(Sheet4!Z232/Sheet4!$X232)*1000</f>
        <v>2.0498079777584053</v>
      </c>
      <c r="AA232" s="54">
        <f>(Sheet4!AA232/Sheet4!$X232)*1000</f>
        <v>60.822750512451989</v>
      </c>
      <c r="AB232" s="54">
        <f>(Sheet4!AB232/Sheet4!$X232)*1000</f>
        <v>54.826473152227699</v>
      </c>
      <c r="AC232" s="12"/>
      <c r="AD232" s="54">
        <f>(Sheet4!AD232/Sheet4!$AC232)*1000</f>
        <v>3.4302284461418768</v>
      </c>
      <c r="AE232" s="54">
        <f>(Sheet4!AE232/Sheet4!$AC232)*1000</f>
        <v>2.2043048777612748</v>
      </c>
      <c r="AF232" s="54">
        <f>(Sheet4!AF232/Sheet4!$AC232)*1000</f>
        <v>57.807011339793007</v>
      </c>
      <c r="AG232" s="54">
        <f>(Sheet4!AG232/Sheet4!$AC232)*1000</f>
        <v>56.09779098003159</v>
      </c>
      <c r="AH232" s="12"/>
      <c r="AI232" s="54">
        <f>(Sheet4!AI232/Sheet4!$AH232)*1000</f>
        <v>3.4216076868994612</v>
      </c>
      <c r="AJ232" s="54">
        <f>(Sheet4!AJ232/Sheet4!$AH232)*1000</f>
        <v>2.1092102179517225</v>
      </c>
      <c r="AK232" s="54">
        <f>(Sheet4!AK232/Sheet4!$AH232)*1000</f>
        <v>67.635340988985234</v>
      </c>
      <c r="AL232" s="54">
        <f>(Sheet4!AL232/Sheet4!$AH232)*1000</f>
        <v>58.401687368174358</v>
      </c>
      <c r="AM232" s="12"/>
      <c r="AN232" s="54">
        <f>(Sheet4!AN232/Sheet4!$AM232)*1000</f>
        <v>3.5606174829797843</v>
      </c>
      <c r="AO232" s="54">
        <f>(Sheet4!AO232/Sheet4!$AM232)*1000</f>
        <v>1.3569779983994619</v>
      </c>
      <c r="AP232" s="54">
        <f>(Sheet4!AP232/Sheet4!$AM232)*1000</f>
        <v>70.562855916772008</v>
      </c>
      <c r="AQ232" s="54">
        <f>(Sheet4!AQ232/Sheet4!$AM232)*1000</f>
        <v>58.48923116178193</v>
      </c>
      <c r="AR232" s="12"/>
      <c r="AS232" s="54">
        <f>(Sheet4!AS232/Sheet4!$AR232)*1000</f>
        <v>2.8619373821893248</v>
      </c>
      <c r="AT232" s="54">
        <f>(Sheet4!AT232/Sheet4!$AR232)*1000</f>
        <v>2.2297825387338515</v>
      </c>
      <c r="AU232" s="54">
        <f>(Sheet4!AU232/Sheet4!$AR232)*1000</f>
        <v>70.594455427336683</v>
      </c>
      <c r="AV232" s="54">
        <f>(Sheet4!AV232/Sheet4!$AR232)*1000</f>
        <v>59.123718449726447</v>
      </c>
      <c r="AW232" s="12"/>
      <c r="AX232" s="54">
        <f>(Sheet4!AX232/Sheet4!$AW232)*1000</f>
        <v>2.6834648534327883</v>
      </c>
      <c r="AY232" s="54">
        <f>(Sheet4!AY232/Sheet4!$AW232)*1000</f>
        <v>2.3537170536465557</v>
      </c>
      <c r="AZ232" s="54">
        <f>(Sheet4!AZ232/Sheet4!$AW232)*1000</f>
        <v>64.51686262024424</v>
      </c>
      <c r="BA232" s="54">
        <f>(Sheet4!BA232/Sheet4!$AW232)*1000</f>
        <v>49.882882678006958</v>
      </c>
      <c r="BC232" s="54" t="e">
        <f>(Sheet4!BC229/Sheet4!$BB229)*1000</f>
        <v>#DIV/0!</v>
      </c>
      <c r="BD232" s="54" t="e">
        <f>(Sheet4!BD229/Sheet4!$BB229)*1000</f>
        <v>#REF!</v>
      </c>
      <c r="BE232" s="54" t="e">
        <f>(Sheet4!BE229/Sheet4!$BB229)*1000</f>
        <v>#REF!</v>
      </c>
      <c r="BF232" s="54" t="e">
        <f>(Sheet4!BF229/Sheet4!$BB229)*1000</f>
        <v>#REF!</v>
      </c>
      <c r="BH232" s="54" t="e">
        <f>(Sheet4!BH228/Sheet4!$BG228)*1000</f>
        <v>#REF!</v>
      </c>
      <c r="BI232" s="54" t="e">
        <f>(Sheet4!BI228/Sheet4!$BG228)*1000</f>
        <v>#REF!</v>
      </c>
      <c r="BJ232" s="54" t="e">
        <f>(Sheet4!BJ228/Sheet4!$BG228)*1000</f>
        <v>#REF!</v>
      </c>
      <c r="BK232" s="54" t="e">
        <f>(Sheet4!BK228/Sheet4!$BG228)*1000</f>
        <v>#REF!</v>
      </c>
      <c r="BM232" s="54" t="e">
        <f>(Sheet4!BM228/Sheet4!$BL228)*1000</f>
        <v>#REF!</v>
      </c>
      <c r="BN232" s="54" t="e">
        <f>(Sheet4!BN228/Sheet4!$BL228)*1000</f>
        <v>#REF!</v>
      </c>
      <c r="BO232" s="54" t="e">
        <f>(Sheet4!BO228/Sheet4!$BL228)*1000</f>
        <v>#REF!</v>
      </c>
      <c r="BP232" s="54" t="e">
        <f>(Sheet4!BP228/Sheet4!$BL228)*1000</f>
        <v>#REF!</v>
      </c>
      <c r="BR232" s="54" t="e">
        <f>(Sheet4!BR228/Sheet4!$BQ228)*1000</f>
        <v>#REF!</v>
      </c>
      <c r="BS232" s="54" t="e">
        <f>(Sheet4!BS228/Sheet4!$BQ228)*1000</f>
        <v>#REF!</v>
      </c>
      <c r="BT232" s="54" t="e">
        <f>(Sheet4!BT228/Sheet4!$BQ228)*1000</f>
        <v>#REF!</v>
      </c>
      <c r="BU232" s="54" t="e">
        <f>(Sheet4!BU228/Sheet4!$BQ228)*1000</f>
        <v>#REF!</v>
      </c>
    </row>
    <row r="233" spans="1:73" x14ac:dyDescent="0.3">
      <c r="A233" t="s">
        <v>632</v>
      </c>
      <c r="B233" t="str">
        <f>VLOOKUP(A233,classifications!A$3:C$336,3,FALSE)</f>
        <v>Predominantly Rural</v>
      </c>
      <c r="D233" s="12"/>
      <c r="E233" s="54">
        <f>(Sheet4!E233/Sheet4!$D233)*1000</f>
        <v>7.5687294942866838</v>
      </c>
      <c r="F233" s="54">
        <f>(Sheet4!F233/Sheet4!$D233)*1000</f>
        <v>2.1835049213711955</v>
      </c>
      <c r="G233" s="54">
        <f>(Sheet4!G233/Sheet4!$D233)*1000</f>
        <v>36.384206358185317</v>
      </c>
      <c r="H233" s="54">
        <f>(Sheet4!H233/Sheet4!$D233)*1000</f>
        <v>34.449598370856435</v>
      </c>
      <c r="I233" s="12"/>
      <c r="J233" s="54">
        <f>(Sheet4!J233/Sheet4!$I233)*1000</f>
        <v>6.8890746052899061</v>
      </c>
      <c r="K233" s="54">
        <f>(Sheet4!K233/Sheet4!$I233)*1000</f>
        <v>2.9137397510898291</v>
      </c>
      <c r="L233" s="54">
        <f>(Sheet4!L233/Sheet4!$I233)*1000</f>
        <v>38.793395523230863</v>
      </c>
      <c r="M233" s="54">
        <f>(Sheet4!M233/Sheet4!$I233)*1000</f>
        <v>40.882705034671247</v>
      </c>
      <c r="N233" s="12"/>
      <c r="O233" s="54">
        <f>(Sheet4!O233/Sheet4!$N233)*1000</f>
        <v>9.0262827412988873</v>
      </c>
      <c r="P233" s="54">
        <f>(Sheet4!P233/Sheet4!$N233)*1000</f>
        <v>2.6574273412271259</v>
      </c>
      <c r="Q233" s="54">
        <f>(Sheet4!Q233/Sheet4!$N233)*1000</f>
        <v>40.422048797990669</v>
      </c>
      <c r="R233" s="54">
        <f>(Sheet4!R233/Sheet4!$N233)*1000</f>
        <v>38.437387872264082</v>
      </c>
      <c r="S233" s="12"/>
      <c r="T233" s="54">
        <f>(Sheet4!T233/Sheet4!$S233)*1000</f>
        <v>9.813900997986325</v>
      </c>
      <c r="U233" s="54">
        <f>(Sheet4!U233/Sheet4!$S233)*1000</f>
        <v>2.046867739151601</v>
      </c>
      <c r="V233" s="54">
        <f>(Sheet4!V233/Sheet4!$S233)*1000</f>
        <v>45.573233608461862</v>
      </c>
      <c r="W233" s="54">
        <f>(Sheet4!W233/Sheet4!$S233)*1000</f>
        <v>39.66497753977562</v>
      </c>
      <c r="X233" s="12"/>
      <c r="Y233" s="54">
        <f>(Sheet4!Y233/Sheet4!$X233)*1000</f>
        <v>11.211573236889693</v>
      </c>
      <c r="Z233" s="54">
        <f>(Sheet4!Z233/Sheet4!$X233)*1000</f>
        <v>1.9398323195791551</v>
      </c>
      <c r="AA233" s="54">
        <f>(Sheet4!AA233/Sheet4!$X233)*1000</f>
        <v>41.185818401008277</v>
      </c>
      <c r="AB233" s="54">
        <f>(Sheet4!AB233/Sheet4!$X233)*1000</f>
        <v>39.519973697188888</v>
      </c>
      <c r="AC233" s="12"/>
      <c r="AD233" s="54">
        <f>(Sheet4!AD233/Sheet4!$AC233)*1000</f>
        <v>11.726306915819166</v>
      </c>
      <c r="AE233" s="54">
        <f>(Sheet4!AE233/Sheet4!$AC233)*1000</f>
        <v>2.3236460708766087</v>
      </c>
      <c r="AF233" s="54">
        <f>(Sheet4!AF233/Sheet4!$AC233)*1000</f>
        <v>42.949625514714626</v>
      </c>
      <c r="AG233" s="54">
        <f>(Sheet4!AG233/Sheet4!$AC233)*1000</f>
        <v>38.172641499238061</v>
      </c>
      <c r="AH233" s="12"/>
      <c r="AI233" s="54">
        <f>(Sheet4!AI233/Sheet4!$AH233)*1000</f>
        <v>9.6896939814566707</v>
      </c>
      <c r="AJ233" s="54">
        <f>(Sheet4!AJ233/Sheet4!$AH233)*1000</f>
        <v>3.2691998499383677</v>
      </c>
      <c r="AK233" s="54">
        <f>(Sheet4!AK233/Sheet4!$AH233)*1000</f>
        <v>45.865266091430406</v>
      </c>
      <c r="AL233" s="54">
        <f>(Sheet4!AL233/Sheet4!$AH233)*1000</f>
        <v>42.09228790396056</v>
      </c>
      <c r="AM233" s="12"/>
      <c r="AN233" s="54">
        <f>(Sheet4!AN233/Sheet4!$AM233)*1000</f>
        <v>8.7039795701213034</v>
      </c>
      <c r="AO233" s="54">
        <f>(Sheet4!AO233/Sheet4!$AM233)*1000</f>
        <v>6.0970419238135767</v>
      </c>
      <c r="AP233" s="54">
        <f>(Sheet4!AP233/Sheet4!$AM233)*1000</f>
        <v>47.999574377527132</v>
      </c>
      <c r="AQ233" s="54">
        <f>(Sheet4!AQ233/Sheet4!$AM233)*1000</f>
        <v>41.785486273675254</v>
      </c>
      <c r="AR233" s="12"/>
      <c r="AS233" s="54">
        <f>(Sheet4!AS233/Sheet4!$AR233)*1000</f>
        <v>7.7773918900430443</v>
      </c>
      <c r="AT233" s="54">
        <f>(Sheet4!AT233/Sheet4!$AR233)*1000</f>
        <v>3.294078026499963</v>
      </c>
      <c r="AU233" s="54">
        <f>(Sheet4!AU233/Sheet4!$AR233)*1000</f>
        <v>49.369073553710315</v>
      </c>
      <c r="AV233" s="54">
        <f>(Sheet4!AV233/Sheet4!$AR233)*1000</f>
        <v>41.844262726402093</v>
      </c>
      <c r="AW233" s="12"/>
      <c r="AX233" s="54">
        <f>(Sheet4!AX233/Sheet4!$AW233)*1000</f>
        <v>7.0939002889721143</v>
      </c>
      <c r="AY233" s="54">
        <f>(Sheet4!AY233/Sheet4!$AW233)*1000</f>
        <v>2.2324921497647536</v>
      </c>
      <c r="AZ233" s="54">
        <f>(Sheet4!AZ233/Sheet4!$AW233)*1000</f>
        <v>44.253419155617223</v>
      </c>
      <c r="BA233" s="54">
        <f>(Sheet4!BA233/Sheet4!$AW233)*1000</f>
        <v>37.232544310796293</v>
      </c>
      <c r="BC233" s="54" t="e">
        <f>(Sheet4!BC230/Sheet4!$BB230)*1000</f>
        <v>#DIV/0!</v>
      </c>
      <c r="BD233" s="54" t="e">
        <f>(Sheet4!BD230/Sheet4!$BB230)*1000</f>
        <v>#REF!</v>
      </c>
      <c r="BE233" s="54" t="e">
        <f>(Sheet4!BE230/Sheet4!$BB230)*1000</f>
        <v>#REF!</v>
      </c>
      <c r="BF233" s="54" t="e">
        <f>(Sheet4!BF230/Sheet4!$BB230)*1000</f>
        <v>#REF!</v>
      </c>
      <c r="BH233" s="54" t="e">
        <f>(Sheet4!BH229/Sheet4!$BG229)*1000</f>
        <v>#REF!</v>
      </c>
      <c r="BI233" s="54" t="e">
        <f>(Sheet4!BI229/Sheet4!$BG229)*1000</f>
        <v>#REF!</v>
      </c>
      <c r="BJ233" s="54" t="e">
        <f>(Sheet4!BJ229/Sheet4!$BG229)*1000</f>
        <v>#REF!</v>
      </c>
      <c r="BK233" s="54" t="e">
        <f>(Sheet4!BK229/Sheet4!$BG229)*1000</f>
        <v>#REF!</v>
      </c>
      <c r="BM233" s="54" t="e">
        <f>(Sheet4!BM229/Sheet4!$BL229)*1000</f>
        <v>#REF!</v>
      </c>
      <c r="BN233" s="54" t="e">
        <f>(Sheet4!BN229/Sheet4!$BL229)*1000</f>
        <v>#REF!</v>
      </c>
      <c r="BO233" s="54" t="e">
        <f>(Sheet4!BO229/Sheet4!$BL229)*1000</f>
        <v>#REF!</v>
      </c>
      <c r="BP233" s="54" t="e">
        <f>(Sheet4!BP229/Sheet4!$BL229)*1000</f>
        <v>#REF!</v>
      </c>
      <c r="BR233" s="54" t="e">
        <f>(Sheet4!BR229/Sheet4!$BQ229)*1000</f>
        <v>#REF!</v>
      </c>
      <c r="BS233" s="54" t="e">
        <f>(Sheet4!BS229/Sheet4!$BQ229)*1000</f>
        <v>#REF!</v>
      </c>
      <c r="BT233" s="54" t="e">
        <f>(Sheet4!BT229/Sheet4!$BQ229)*1000</f>
        <v>#REF!</v>
      </c>
      <c r="BU233" s="54" t="e">
        <f>(Sheet4!BU229/Sheet4!$BQ229)*1000</f>
        <v>#REF!</v>
      </c>
    </row>
    <row r="234" spans="1:73" x14ac:dyDescent="0.3">
      <c r="A234" t="s">
        <v>634</v>
      </c>
      <c r="B234" t="str">
        <f>VLOOKUP(A234,classifications!A$3:C$336,3,FALSE)</f>
        <v>Predominantly Rural</v>
      </c>
      <c r="D234" s="12"/>
      <c r="E234" s="54">
        <f>(Sheet4!E234/Sheet4!$D234)*1000</f>
        <v>3.4147250698974836</v>
      </c>
      <c r="F234" s="54">
        <f>(Sheet4!F234/Sheet4!$D234)*1000</f>
        <v>2.5796831314072692</v>
      </c>
      <c r="G234" s="54">
        <f>(Sheet4!G234/Sheet4!$D234)*1000</f>
        <v>46.031686859273066</v>
      </c>
      <c r="H234" s="54">
        <f>(Sheet4!H234/Sheet4!$D234)*1000</f>
        <v>40.723205964585276</v>
      </c>
      <c r="I234" s="12"/>
      <c r="J234" s="54">
        <f>(Sheet4!J234/Sheet4!$I234)*1000</f>
        <v>3.4686270449368402</v>
      </c>
      <c r="K234" s="54">
        <f>(Sheet4!K234/Sheet4!$I234)*1000</f>
        <v>2.2926959145637964</v>
      </c>
      <c r="L234" s="54">
        <f>(Sheet4!L234/Sheet4!$I234)*1000</f>
        <v>48.020885720202351</v>
      </c>
      <c r="M234" s="54">
        <f>(Sheet4!M234/Sheet4!$I234)*1000</f>
        <v>42.156021654882707</v>
      </c>
      <c r="N234" s="12"/>
      <c r="O234" s="54">
        <f>(Sheet4!O234/Sheet4!$N234)*1000</f>
        <v>3.7185605949696949</v>
      </c>
      <c r="P234" s="54">
        <f>(Sheet4!P234/Sheet4!$N234)*1000</f>
        <v>2.6718004274880687</v>
      </c>
      <c r="Q234" s="54">
        <f>(Sheet4!Q234/Sheet4!$N234)*1000</f>
        <v>50.222528035604491</v>
      </c>
      <c r="R234" s="54">
        <f>(Sheet4!R234/Sheet4!$N234)*1000</f>
        <v>42.024126723860277</v>
      </c>
      <c r="S234" s="12"/>
      <c r="T234" s="54">
        <f>(Sheet4!T234/Sheet4!$S234)*1000</f>
        <v>4.3516289694157102</v>
      </c>
      <c r="U234" s="54">
        <f>(Sheet4!U234/Sheet4!$S234)*1000</f>
        <v>1.8866697026868779</v>
      </c>
      <c r="V234" s="54">
        <f>(Sheet4!V234/Sheet4!$S234)*1000</f>
        <v>52.212319013437998</v>
      </c>
      <c r="W234" s="54">
        <f>(Sheet4!W234/Sheet4!$S234)*1000</f>
        <v>43.805434476178085</v>
      </c>
      <c r="X234" s="12"/>
      <c r="Y234" s="54">
        <f>(Sheet4!Y234/Sheet4!$X234)*1000</f>
        <v>4.3479508667202387</v>
      </c>
      <c r="Z234" s="54">
        <f>(Sheet4!Z234/Sheet4!$X234)*1000</f>
        <v>2.0807025599816327</v>
      </c>
      <c r="AA234" s="54">
        <f>(Sheet4!AA234/Sheet4!$X234)*1000</f>
        <v>49.592469291700148</v>
      </c>
      <c r="AB234" s="54">
        <f>(Sheet4!AB234/Sheet4!$X234)*1000</f>
        <v>45.474113190219263</v>
      </c>
      <c r="AC234" s="12"/>
      <c r="AD234" s="54">
        <f>(Sheet4!AD234/Sheet4!$AC234)*1000</f>
        <v>4.3222143364088002</v>
      </c>
      <c r="AE234" s="54">
        <f>(Sheet4!AE234/Sheet4!$AC234)*1000</f>
        <v>1.9446415897799858</v>
      </c>
      <c r="AF234" s="54">
        <f>(Sheet4!AF234/Sheet4!$AC234)*1000</f>
        <v>50.134847409510293</v>
      </c>
      <c r="AG234" s="54">
        <f>(Sheet4!AG234/Sheet4!$AC234)*1000</f>
        <v>42.895670688431508</v>
      </c>
      <c r="AH234" s="12"/>
      <c r="AI234" s="54">
        <f>(Sheet4!AI234/Sheet4!$AH234)*1000</f>
        <v>3.8118902740325562</v>
      </c>
      <c r="AJ234" s="54">
        <f>(Sheet4!AJ234/Sheet4!$AH234)*1000</f>
        <v>2.2730160522934875</v>
      </c>
      <c r="AK234" s="54">
        <f>(Sheet4!AK234/Sheet4!$AH234)*1000</f>
        <v>55.004164843077184</v>
      </c>
      <c r="AL234" s="54">
        <f>(Sheet4!AL234/Sheet4!$AH234)*1000</f>
        <v>50.387542177859977</v>
      </c>
      <c r="AM234" s="12"/>
      <c r="AN234" s="54">
        <f>(Sheet4!AN234/Sheet4!$AM234)*1000</f>
        <v>3.3062395578521429</v>
      </c>
      <c r="AO234" s="54">
        <f>(Sheet4!AO234/Sheet4!$AM234)*1000</f>
        <v>4.8712399455774635</v>
      </c>
      <c r="AP234" s="54">
        <f>(Sheet4!AP234/Sheet4!$AM234)*1000</f>
        <v>53.266409593029401</v>
      </c>
      <c r="AQ234" s="54">
        <f>(Sheet4!AQ234/Sheet4!$AM234)*1000</f>
        <v>49.339809521123982</v>
      </c>
      <c r="AR234" s="12"/>
      <c r="AS234" s="54">
        <f>(Sheet4!AS234/Sheet4!$AR234)*1000</f>
        <v>3.1876650002808513</v>
      </c>
      <c r="AT234" s="54">
        <f>(Sheet4!AT234/Sheet4!$AR234)*1000</f>
        <v>2.4012806830309499</v>
      </c>
      <c r="AU234" s="54">
        <f>(Sheet4!AU234/Sheet4!$AR234)*1000</f>
        <v>54.225411447508847</v>
      </c>
      <c r="AV234" s="54">
        <f>(Sheet4!AV234/Sheet4!$AR234)*1000</f>
        <v>49.998595742290625</v>
      </c>
      <c r="AW234" s="12"/>
      <c r="AX234" s="54">
        <f>(Sheet4!AX234/Sheet4!$AW234)*1000</f>
        <v>2.9045208587886195</v>
      </c>
      <c r="AY234" s="54">
        <f>(Sheet4!AY234/Sheet4!$AW234)*1000</f>
        <v>1.4801885145749696</v>
      </c>
      <c r="AZ234" s="54">
        <f>(Sheet4!AZ234/Sheet4!$AW234)*1000</f>
        <v>48.252749170884968</v>
      </c>
      <c r="BA234" s="54">
        <f>(Sheet4!BA234/Sheet4!$AW234)*1000</f>
        <v>42.604293943096529</v>
      </c>
      <c r="BC234" s="54" t="e">
        <f>(Sheet4!BC231/Sheet4!$BB231)*1000</f>
        <v>#DIV/0!</v>
      </c>
      <c r="BD234" s="54" t="e">
        <f>(Sheet4!BD231/Sheet4!$BB231)*1000</f>
        <v>#REF!</v>
      </c>
      <c r="BE234" s="54" t="e">
        <f>(Sheet4!BE231/Sheet4!$BB231)*1000</f>
        <v>#REF!</v>
      </c>
      <c r="BF234" s="54" t="e">
        <f>(Sheet4!BF231/Sheet4!$BB231)*1000</f>
        <v>#REF!</v>
      </c>
      <c r="BH234" s="54" t="e">
        <f>(Sheet4!BH230/Sheet4!$BG230)*1000</f>
        <v>#REF!</v>
      </c>
      <c r="BI234" s="54" t="e">
        <f>(Sheet4!BI230/Sheet4!$BG230)*1000</f>
        <v>#REF!</v>
      </c>
      <c r="BJ234" s="54" t="e">
        <f>(Sheet4!BJ230/Sheet4!$BG230)*1000</f>
        <v>#REF!</v>
      </c>
      <c r="BK234" s="54" t="e">
        <f>(Sheet4!BK230/Sheet4!$BG230)*1000</f>
        <v>#REF!</v>
      </c>
      <c r="BM234" s="54" t="e">
        <f>(Sheet4!BM230/Sheet4!$BL230)*1000</f>
        <v>#REF!</v>
      </c>
      <c r="BN234" s="54" t="e">
        <f>(Sheet4!BN230/Sheet4!$BL230)*1000</f>
        <v>#REF!</v>
      </c>
      <c r="BO234" s="54" t="e">
        <f>(Sheet4!BO230/Sheet4!$BL230)*1000</f>
        <v>#REF!</v>
      </c>
      <c r="BP234" s="54" t="e">
        <f>(Sheet4!BP230/Sheet4!$BL230)*1000</f>
        <v>#REF!</v>
      </c>
      <c r="BR234" s="54" t="e">
        <f>(Sheet4!BR230/Sheet4!$BQ230)*1000</f>
        <v>#REF!</v>
      </c>
      <c r="BS234" s="54" t="e">
        <f>(Sheet4!BS230/Sheet4!$BQ230)*1000</f>
        <v>#REF!</v>
      </c>
      <c r="BT234" s="54" t="e">
        <f>(Sheet4!BT230/Sheet4!$BQ230)*1000</f>
        <v>#REF!</v>
      </c>
      <c r="BU234" s="54" t="e">
        <f>(Sheet4!BU230/Sheet4!$BQ230)*1000</f>
        <v>#REF!</v>
      </c>
    </row>
    <row r="235" spans="1:73" x14ac:dyDescent="0.3">
      <c r="A235" t="s">
        <v>636</v>
      </c>
      <c r="B235" t="str">
        <f>VLOOKUP(A235,classifications!A$3:C$336,3,FALSE)</f>
        <v>Predominantly Rural</v>
      </c>
      <c r="D235" s="12"/>
      <c r="E235" s="54">
        <f>(Sheet4!E235/Sheet4!$D235)*1000</f>
        <v>4.4256746984466746</v>
      </c>
      <c r="F235" s="54">
        <f>(Sheet4!F235/Sheet4!$D235)*1000</f>
        <v>4.2714028135335012</v>
      </c>
      <c r="G235" s="54">
        <f>(Sheet4!G235/Sheet4!$D235)*1000</f>
        <v>40.120332070232273</v>
      </c>
      <c r="H235" s="54">
        <f>(Sheet4!H235/Sheet4!$D235)*1000</f>
        <v>39.657516415492758</v>
      </c>
      <c r="I235" s="12"/>
      <c r="J235" s="54">
        <f>(Sheet4!J235/Sheet4!$I235)*1000</f>
        <v>4.8674959437533802</v>
      </c>
      <c r="K235" s="54">
        <f>(Sheet4!K235/Sheet4!$I235)*1000</f>
        <v>3.409178706636792</v>
      </c>
      <c r="L235" s="54">
        <f>(Sheet4!L235/Sheet4!$I235)*1000</f>
        <v>41.914548404542998</v>
      </c>
      <c r="M235" s="54">
        <f>(Sheet4!M235/Sheet4!$I235)*1000</f>
        <v>41.740709263694662</v>
      </c>
      <c r="N235" s="12"/>
      <c r="O235" s="54">
        <f>(Sheet4!O235/Sheet4!$N235)*1000</f>
        <v>4.5949050611527804</v>
      </c>
      <c r="P235" s="54">
        <f>(Sheet4!P235/Sheet4!$N235)*1000</f>
        <v>3.8805710810576004</v>
      </c>
      <c r="Q235" s="54">
        <f>(Sheet4!Q235/Sheet4!$N235)*1000</f>
        <v>43.439228519301494</v>
      </c>
      <c r="R235" s="54">
        <f>(Sheet4!R235/Sheet4!$N235)*1000</f>
        <v>39.944783913971023</v>
      </c>
      <c r="S235" s="12"/>
      <c r="T235" s="54">
        <f>(Sheet4!T235/Sheet4!$S235)*1000</f>
        <v>4.7632390025217148</v>
      </c>
      <c r="U235" s="54">
        <f>(Sheet4!U235/Sheet4!$S235)*1000</f>
        <v>3.9516526410372848</v>
      </c>
      <c r="V235" s="54">
        <f>(Sheet4!V235/Sheet4!$S235)*1000</f>
        <v>44.637249881643655</v>
      </c>
      <c r="W235" s="54">
        <f>(Sheet4!W235/Sheet4!$S235)*1000</f>
        <v>42.337755190771105</v>
      </c>
      <c r="X235" s="12"/>
      <c r="Y235" s="54">
        <f>(Sheet4!Y235/Sheet4!$X235)*1000</f>
        <v>5.7142306506321301</v>
      </c>
      <c r="Z235" s="54">
        <f>(Sheet4!Z235/Sheet4!$X235)*1000</f>
        <v>3.8544557508479804</v>
      </c>
      <c r="AA235" s="54">
        <f>(Sheet4!AA235/Sheet4!$X235)*1000</f>
        <v>46.398011100832562</v>
      </c>
      <c r="AB235" s="54">
        <f>(Sheet4!AB235/Sheet4!$X235)*1000</f>
        <v>41.984659266111628</v>
      </c>
      <c r="AC235" s="12"/>
      <c r="AD235" s="54">
        <f>(Sheet4!AD235/Sheet4!$AC235)*1000</f>
        <v>5.8463198042879432</v>
      </c>
      <c r="AE235" s="54">
        <f>(Sheet4!AE235/Sheet4!$AC235)*1000</f>
        <v>3.5540230770712538</v>
      </c>
      <c r="AF235" s="54">
        <f>(Sheet4!AF235/Sheet4!$AC235)*1000</f>
        <v>45.268044613102695</v>
      </c>
      <c r="AG235" s="54">
        <f>(Sheet4!AG235/Sheet4!$AC235)*1000</f>
        <v>43.226166856086145</v>
      </c>
      <c r="AH235" s="12"/>
      <c r="AI235" s="54">
        <f>(Sheet4!AI235/Sheet4!$AH235)*1000</f>
        <v>4.783313043394906</v>
      </c>
      <c r="AJ235" s="54">
        <f>(Sheet4!AJ235/Sheet4!$AH235)*1000</f>
        <v>4.9942005924022963</v>
      </c>
      <c r="AK235" s="54">
        <f>(Sheet4!AK235/Sheet4!$AH235)*1000</f>
        <v>51.811236472043021</v>
      </c>
      <c r="AL235" s="54">
        <f>(Sheet4!AL235/Sheet4!$AH235)*1000</f>
        <v>43.049817390554153</v>
      </c>
      <c r="AM235" s="12"/>
      <c r="AN235" s="54">
        <f>(Sheet4!AN235/Sheet4!$AM235)*1000</f>
        <v>5.280679600505108</v>
      </c>
      <c r="AO235" s="54">
        <f>(Sheet4!AO235/Sheet4!$AM235)*1000</f>
        <v>5.0032525925075575</v>
      </c>
      <c r="AP235" s="54">
        <f>(Sheet4!AP235/Sheet4!$AM235)*1000</f>
        <v>50.816974706310035</v>
      </c>
      <c r="AQ235" s="54">
        <f>(Sheet4!AQ235/Sheet4!$AM235)*1000</f>
        <v>44.23525810278192</v>
      </c>
      <c r="AR235" s="12"/>
      <c r="AS235" s="54">
        <f>(Sheet4!AS235/Sheet4!$AR235)*1000</f>
        <v>4.6532429963459201</v>
      </c>
      <c r="AT235" s="54">
        <f>(Sheet4!AT235/Sheet4!$AR235)*1000</f>
        <v>2.6168544457978076</v>
      </c>
      <c r="AU235" s="54">
        <f>(Sheet4!AU235/Sheet4!$AR235)*1000</f>
        <v>53.24109317904994</v>
      </c>
      <c r="AV235" s="54">
        <f>(Sheet4!AV235/Sheet4!$AR235)*1000</f>
        <v>46.817904993909863</v>
      </c>
      <c r="AW235" s="12"/>
      <c r="AX235" s="54">
        <f>(Sheet4!AX235/Sheet4!$AW235)*1000</f>
        <v>4.5565035031695347</v>
      </c>
      <c r="AY235" s="54">
        <f>(Sheet4!AY235/Sheet4!$AW235)*1000</f>
        <v>3.5270006196082169</v>
      </c>
      <c r="AZ235" s="54">
        <f>(Sheet4!AZ235/Sheet4!$AW235)*1000</f>
        <v>45.688956675086985</v>
      </c>
      <c r="BA235" s="54">
        <f>(Sheet4!BA235/Sheet4!$AW235)*1000</f>
        <v>40.512844954959249</v>
      </c>
      <c r="BC235" s="54" t="e">
        <f>(Sheet4!BC232/Sheet4!$BB232)*1000</f>
        <v>#DIV/0!</v>
      </c>
      <c r="BD235" s="54" t="e">
        <f>(Sheet4!BD232/Sheet4!$BB232)*1000</f>
        <v>#REF!</v>
      </c>
      <c r="BE235" s="54" t="e">
        <f>(Sheet4!BE232/Sheet4!$BB232)*1000</f>
        <v>#REF!</v>
      </c>
      <c r="BF235" s="54" t="e">
        <f>(Sheet4!BF232/Sheet4!$BB232)*1000</f>
        <v>#REF!</v>
      </c>
      <c r="BH235" s="54" t="e">
        <f>(Sheet4!BH231/Sheet4!$BG231)*1000</f>
        <v>#REF!</v>
      </c>
      <c r="BI235" s="54" t="e">
        <f>(Sheet4!BI231/Sheet4!$BG231)*1000</f>
        <v>#REF!</v>
      </c>
      <c r="BJ235" s="54" t="e">
        <f>(Sheet4!BJ231/Sheet4!$BG231)*1000</f>
        <v>#REF!</v>
      </c>
      <c r="BK235" s="54" t="e">
        <f>(Sheet4!BK231/Sheet4!$BG231)*1000</f>
        <v>#REF!</v>
      </c>
      <c r="BM235" s="54" t="e">
        <f>(Sheet4!BM231/Sheet4!$BL231)*1000</f>
        <v>#REF!</v>
      </c>
      <c r="BN235" s="54" t="e">
        <f>(Sheet4!BN231/Sheet4!$BL231)*1000</f>
        <v>#REF!</v>
      </c>
      <c r="BO235" s="54" t="e">
        <f>(Sheet4!BO231/Sheet4!$BL231)*1000</f>
        <v>#REF!</v>
      </c>
      <c r="BP235" s="54" t="e">
        <f>(Sheet4!BP231/Sheet4!$BL231)*1000</f>
        <v>#REF!</v>
      </c>
      <c r="BR235" s="54" t="e">
        <f>(Sheet4!BR231/Sheet4!$BQ231)*1000</f>
        <v>#REF!</v>
      </c>
      <c r="BS235" s="54" t="e">
        <f>(Sheet4!BS231/Sheet4!$BQ231)*1000</f>
        <v>#REF!</v>
      </c>
      <c r="BT235" s="54" t="e">
        <f>(Sheet4!BT231/Sheet4!$BQ231)*1000</f>
        <v>#REF!</v>
      </c>
      <c r="BU235" s="54" t="e">
        <f>(Sheet4!BU231/Sheet4!$BQ231)*1000</f>
        <v>#REF!</v>
      </c>
    </row>
    <row r="236" spans="1:73" x14ac:dyDescent="0.3">
      <c r="A236" t="s">
        <v>640</v>
      </c>
      <c r="B236" t="str">
        <f>VLOOKUP(A236,classifications!A$3:C$336,3,FALSE)</f>
        <v>Predominantly Rural</v>
      </c>
      <c r="D236" s="12"/>
      <c r="E236" s="54">
        <f>(Sheet4!E236/Sheet4!$D236)*1000</f>
        <v>2.6426764127073374</v>
      </c>
      <c r="F236" s="54">
        <f>(Sheet4!F236/Sheet4!$D236)*1000</f>
        <v>1.1165107032410941</v>
      </c>
      <c r="G236" s="54">
        <f>(Sheet4!G236/Sheet4!$D236)*1000</f>
        <v>57.287441262701314</v>
      </c>
      <c r="H236" s="54">
        <f>(Sheet4!H236/Sheet4!$D236)*1000</f>
        <v>45.616289810835781</v>
      </c>
      <c r="I236" s="12"/>
      <c r="J236" s="54">
        <f>(Sheet4!J236/Sheet4!$I236)*1000</f>
        <v>2.3097621183137944</v>
      </c>
      <c r="K236" s="54">
        <f>(Sheet4!K236/Sheet4!$I236)*1000</f>
        <v>2.0160810242326588</v>
      </c>
      <c r="L236" s="54">
        <f>(Sheet4!L236/Sheet4!$I236)*1000</f>
        <v>58.982275949105855</v>
      </c>
      <c r="M236" s="54">
        <f>(Sheet4!M236/Sheet4!$I236)*1000</f>
        <v>48.584377753260256</v>
      </c>
      <c r="N236" s="12"/>
      <c r="O236" s="54">
        <f>(Sheet4!O236/Sheet4!$N236)*1000</f>
        <v>2.0989646152159271</v>
      </c>
      <c r="P236" s="54">
        <f>(Sheet4!P236/Sheet4!$N236)*1000</f>
        <v>1.6917028242038816</v>
      </c>
      <c r="Q236" s="54">
        <f>(Sheet4!Q236/Sheet4!$N236)*1000</f>
        <v>59.452389530239188</v>
      </c>
      <c r="R236" s="54">
        <f>(Sheet4!R236/Sheet4!$N236)*1000</f>
        <v>47.414670822825457</v>
      </c>
      <c r="S236" s="12"/>
      <c r="T236" s="54">
        <f>(Sheet4!T236/Sheet4!$S236)*1000</f>
        <v>2.7214039970621204</v>
      </c>
      <c r="U236" s="54">
        <f>(Sheet4!U236/Sheet4!$S236)*1000</f>
        <v>1.6390274073215045</v>
      </c>
      <c r="V236" s="54">
        <f>(Sheet4!V236/Sheet4!$S236)*1000</f>
        <v>61.363021376937645</v>
      </c>
      <c r="W236" s="54">
        <f>(Sheet4!W236/Sheet4!$S236)*1000</f>
        <v>50.446480343268007</v>
      </c>
      <c r="X236" s="12"/>
      <c r="Y236" s="54">
        <f>(Sheet4!Y236/Sheet4!$X236)*1000</f>
        <v>2.9039855486703403</v>
      </c>
      <c r="Z236" s="54">
        <f>(Sheet4!Z236/Sheet4!$X236)*1000</f>
        <v>1.4253157417358362</v>
      </c>
      <c r="AA236" s="54">
        <f>(Sheet4!AA236/Sheet4!$X236)*1000</f>
        <v>61.334308950525539</v>
      </c>
      <c r="AB236" s="54">
        <f>(Sheet4!AB236/Sheet4!$X236)*1000</f>
        <v>48.658907461184917</v>
      </c>
      <c r="AC236" s="12"/>
      <c r="AD236" s="54">
        <f>(Sheet4!AD236/Sheet4!$AC236)*1000</f>
        <v>2.5721054412815403</v>
      </c>
      <c r="AE236" s="54">
        <f>(Sheet4!AE236/Sheet4!$AC236)*1000</f>
        <v>1.8952355883127139</v>
      </c>
      <c r="AF236" s="54">
        <f>(Sheet4!AF236/Sheet4!$AC236)*1000</f>
        <v>59.760087241003269</v>
      </c>
      <c r="AG236" s="54">
        <f>(Sheet4!AG236/Sheet4!$AC236)*1000</f>
        <v>47.922385590192903</v>
      </c>
      <c r="AH236" s="12"/>
      <c r="AI236" s="54">
        <f>(Sheet4!AI236/Sheet4!$AH236)*1000</f>
        <v>2.4507090078319345</v>
      </c>
      <c r="AJ236" s="54">
        <f>(Sheet4!AJ236/Sheet4!$AH236)*1000</f>
        <v>1.8675583704261429</v>
      </c>
      <c r="AK236" s="54">
        <f>(Sheet4!AK236/Sheet4!$AH236)*1000</f>
        <v>73.0709893630371</v>
      </c>
      <c r="AL236" s="54">
        <f>(Sheet4!AL236/Sheet4!$AH236)*1000</f>
        <v>54.39540565877568</v>
      </c>
      <c r="AM236" s="12"/>
      <c r="AN236" s="54">
        <f>(Sheet4!AN236/Sheet4!$AM236)*1000</f>
        <v>2.7315475629813721</v>
      </c>
      <c r="AO236" s="54">
        <f>(Sheet4!AO236/Sheet4!$AM236)*1000</f>
        <v>2.1663997913300532</v>
      </c>
      <c r="AP236" s="54">
        <f>(Sheet4!AP236/Sheet4!$AM236)*1000</f>
        <v>70.607244035155091</v>
      </c>
      <c r="AQ236" s="54">
        <f>(Sheet4!AQ236/Sheet4!$AM236)*1000</f>
        <v>52.000840476173224</v>
      </c>
      <c r="AR236" s="12"/>
      <c r="AS236" s="54">
        <f>(Sheet4!AS236/Sheet4!$AR236)*1000</f>
        <v>2.2359454855195913</v>
      </c>
      <c r="AT236" s="54">
        <f>(Sheet4!AT236/Sheet4!$AR236)*1000</f>
        <v>1.9733106189664964</v>
      </c>
      <c r="AU236" s="54">
        <f>(Sheet4!AU236/Sheet4!$AR236)*1000</f>
        <v>72.544009085746737</v>
      </c>
      <c r="AV236" s="54">
        <f>(Sheet4!AV236/Sheet4!$AR236)*1000</f>
        <v>51.71777399204997</v>
      </c>
      <c r="AW236" s="12"/>
      <c r="AX236" s="54">
        <f>(Sheet4!AX236/Sheet4!$AW236)*1000</f>
        <v>2.061985377378273</v>
      </c>
      <c r="AY236" s="54">
        <f>(Sheet4!AY236/Sheet4!$AW236)*1000</f>
        <v>1.265150350188025</v>
      </c>
      <c r="AZ236" s="54">
        <f>(Sheet4!AZ236/Sheet4!$AW236)*1000</f>
        <v>61.978387597332699</v>
      </c>
      <c r="BA236" s="54">
        <f>(Sheet4!BA236/Sheet4!$AW236)*1000</f>
        <v>45.587351292410496</v>
      </c>
      <c r="BC236" s="54" t="e">
        <f>(Sheet4!BC233/Sheet4!$BB233)*1000</f>
        <v>#DIV/0!</v>
      </c>
      <c r="BD236" s="54" t="e">
        <f>(Sheet4!BD233/Sheet4!$BB233)*1000</f>
        <v>#REF!</v>
      </c>
      <c r="BE236" s="54" t="e">
        <f>(Sheet4!BE233/Sheet4!$BB233)*1000</f>
        <v>#REF!</v>
      </c>
      <c r="BF236" s="54" t="e">
        <f>(Sheet4!BF233/Sheet4!$BB233)*1000</f>
        <v>#REF!</v>
      </c>
      <c r="BH236" s="54" t="e">
        <f>(Sheet4!BH232/Sheet4!$BG232)*1000</f>
        <v>#REF!</v>
      </c>
      <c r="BI236" s="54" t="e">
        <f>(Sheet4!BI232/Sheet4!$BG232)*1000</f>
        <v>#REF!</v>
      </c>
      <c r="BJ236" s="54" t="e">
        <f>(Sheet4!BJ232/Sheet4!$BG232)*1000</f>
        <v>#REF!</v>
      </c>
      <c r="BK236" s="54" t="e">
        <f>(Sheet4!BK232/Sheet4!$BG232)*1000</f>
        <v>#REF!</v>
      </c>
      <c r="BM236" s="54" t="e">
        <f>(Sheet4!BM232/Sheet4!$BL232)*1000</f>
        <v>#REF!</v>
      </c>
      <c r="BN236" s="54" t="e">
        <f>(Sheet4!BN232/Sheet4!$BL232)*1000</f>
        <v>#REF!</v>
      </c>
      <c r="BO236" s="54" t="e">
        <f>(Sheet4!BO232/Sheet4!$BL232)*1000</f>
        <v>#REF!</v>
      </c>
      <c r="BP236" s="54" t="e">
        <f>(Sheet4!BP232/Sheet4!$BL232)*1000</f>
        <v>#REF!</v>
      </c>
      <c r="BR236" s="54" t="e">
        <f>(Sheet4!BR232/Sheet4!$BQ232)*1000</f>
        <v>#REF!</v>
      </c>
      <c r="BS236" s="54" t="e">
        <f>(Sheet4!BS232/Sheet4!$BQ232)*1000</f>
        <v>#REF!</v>
      </c>
      <c r="BT236" s="54" t="e">
        <f>(Sheet4!BT232/Sheet4!$BQ232)*1000</f>
        <v>#REF!</v>
      </c>
      <c r="BU236" s="54" t="e">
        <f>(Sheet4!BU232/Sheet4!$BQ232)*1000</f>
        <v>#REF!</v>
      </c>
    </row>
    <row r="237" spans="1:73" x14ac:dyDescent="0.3">
      <c r="A237" t="s">
        <v>643</v>
      </c>
      <c r="B237" t="str">
        <f>VLOOKUP(A237,classifications!A$3:C$336,3,FALSE)</f>
        <v>Predominantly Rural</v>
      </c>
      <c r="D237" s="12"/>
      <c r="E237" s="54">
        <f>(Sheet4!E237/Sheet4!$D237)*1000</f>
        <v>4.8162061632619793</v>
      </c>
      <c r="F237" s="54">
        <f>(Sheet4!F237/Sheet4!$D237)*1000</f>
        <v>5.2459599439838183</v>
      </c>
      <c r="G237" s="54">
        <f>(Sheet4!G237/Sheet4!$D237)*1000</f>
        <v>52.222493905646814</v>
      </c>
      <c r="H237" s="54">
        <f>(Sheet4!H237/Sheet4!$D237)*1000</f>
        <v>51.177747645616137</v>
      </c>
      <c r="I237" s="12"/>
      <c r="J237" s="54">
        <f>(Sheet4!J237/Sheet4!$I237)*1000</f>
        <v>4.1923932744875554</v>
      </c>
      <c r="K237" s="54">
        <f>(Sheet4!K237/Sheet4!$I237)*1000</f>
        <v>3.9345131960920114</v>
      </c>
      <c r="L237" s="54">
        <f>(Sheet4!L237/Sheet4!$I237)*1000</f>
        <v>56.19575308350894</v>
      </c>
      <c r="M237" s="54">
        <f>(Sheet4!M237/Sheet4!$I237)*1000</f>
        <v>54.63373660865593</v>
      </c>
      <c r="N237" s="12"/>
      <c r="O237" s="54">
        <f>(Sheet4!O237/Sheet4!$N237)*1000</f>
        <v>4.393814916964967</v>
      </c>
      <c r="P237" s="54">
        <f>(Sheet4!P237/Sheet4!$N237)*1000</f>
        <v>4.5405199225397572</v>
      </c>
      <c r="Q237" s="54">
        <f>(Sheet4!Q237/Sheet4!$N237)*1000</f>
        <v>57.222287424446918</v>
      </c>
      <c r="R237" s="54">
        <f>(Sheet4!R237/Sheet4!$N237)*1000</f>
        <v>54.310193063787338</v>
      </c>
      <c r="S237" s="12"/>
      <c r="T237" s="54">
        <f>(Sheet4!T237/Sheet4!$S237)*1000</f>
        <v>5.1499523556667661</v>
      </c>
      <c r="U237" s="54">
        <f>(Sheet4!U237/Sheet4!$S237)*1000</f>
        <v>3.4769452344755853</v>
      </c>
      <c r="V237" s="54">
        <f>(Sheet4!V237/Sheet4!$S237)*1000</f>
        <v>59.282643642209237</v>
      </c>
      <c r="W237" s="54">
        <f>(Sheet4!W237/Sheet4!$S237)*1000</f>
        <v>56.242135048044403</v>
      </c>
      <c r="X237" s="12"/>
      <c r="Y237" s="54">
        <f>(Sheet4!Y237/Sheet4!$X237)*1000</f>
        <v>5.2324192883041318</v>
      </c>
      <c r="Z237" s="54">
        <f>(Sheet4!Z237/Sheet4!$X237)*1000</f>
        <v>3.5172279033413667</v>
      </c>
      <c r="AA237" s="54">
        <f>(Sheet4!AA237/Sheet4!$X237)*1000</f>
        <v>58.432300599955127</v>
      </c>
      <c r="AB237" s="54">
        <f>(Sheet4!AB237/Sheet4!$X237)*1000</f>
        <v>56.854614009567442</v>
      </c>
      <c r="AC237" s="12"/>
      <c r="AD237" s="54">
        <f>(Sheet4!AD237/Sheet4!$AC237)*1000</f>
        <v>5.6267785794360288</v>
      </c>
      <c r="AE237" s="54">
        <f>(Sheet4!AE237/Sheet4!$AC237)*1000</f>
        <v>3.2050360746212885</v>
      </c>
      <c r="AF237" s="54">
        <f>(Sheet4!AF237/Sheet4!$AC237)*1000</f>
        <v>57.934979447526523</v>
      </c>
      <c r="AG237" s="54">
        <f>(Sheet4!AG237/Sheet4!$AC237)*1000</f>
        <v>56.713328925809883</v>
      </c>
      <c r="AH237" s="12"/>
      <c r="AI237" s="54">
        <f>(Sheet4!AI237/Sheet4!$AH237)*1000</f>
        <v>4.9797162420313805</v>
      </c>
      <c r="AJ237" s="54">
        <f>(Sheet4!AJ237/Sheet4!$AH237)*1000</f>
        <v>3.6775490637990367</v>
      </c>
      <c r="AK237" s="54">
        <f>(Sheet4!AK237/Sheet4!$AH237)*1000</f>
        <v>62.775905614343877</v>
      </c>
      <c r="AL237" s="54">
        <f>(Sheet4!AL237/Sheet4!$AH237)*1000</f>
        <v>61.910179083760831</v>
      </c>
      <c r="AM237" s="12"/>
      <c r="AN237" s="54">
        <f>(Sheet4!AN237/Sheet4!$AM237)*1000</f>
        <v>5.3165746170927521</v>
      </c>
      <c r="AO237" s="54">
        <f>(Sheet4!AO237/Sheet4!$AM237)*1000</f>
        <v>4.1920514718442181</v>
      </c>
      <c r="AP237" s="54">
        <f>(Sheet4!AP237/Sheet4!$AM237)*1000</f>
        <v>64.702784262369747</v>
      </c>
      <c r="AQ237" s="54">
        <f>(Sheet4!AQ237/Sheet4!$AM237)*1000</f>
        <v>61.34344929681717</v>
      </c>
      <c r="AR237" s="12"/>
      <c r="AS237" s="54">
        <f>(Sheet4!AS237/Sheet4!$AR237)*1000</f>
        <v>4.7586532166665494</v>
      </c>
      <c r="AT237" s="54">
        <f>(Sheet4!AT237/Sheet4!$AR237)*1000</f>
        <v>4.7727320723371607</v>
      </c>
      <c r="AU237" s="54">
        <f>(Sheet4!AU237/Sheet4!$AR237)*1000</f>
        <v>71.126378847927242</v>
      </c>
      <c r="AV237" s="54">
        <f>(Sheet4!AV237/Sheet4!$AR237)*1000</f>
        <v>61.341574156852531</v>
      </c>
      <c r="AW237" s="12"/>
      <c r="AX237" s="54">
        <f>(Sheet4!AX237/Sheet4!$AW237)*1000</f>
        <v>4.228623888942983</v>
      </c>
      <c r="AY237" s="54">
        <f>(Sheet4!AY237/Sheet4!$AW237)*1000</f>
        <v>4.5624626170174292</v>
      </c>
      <c r="AZ237" s="54">
        <f>(Sheet4!AZ237/Sheet4!$AW237)*1000</f>
        <v>64.048350975782782</v>
      </c>
      <c r="BA237" s="54">
        <f>(Sheet4!BA237/Sheet4!$AW237)*1000</f>
        <v>52.468320095700435</v>
      </c>
      <c r="BC237" s="54" t="e">
        <f>(Sheet4!BC234/Sheet4!$BB234)*1000</f>
        <v>#DIV/0!</v>
      </c>
      <c r="BD237" s="54" t="e">
        <f>(Sheet4!BD234/Sheet4!$BB234)*1000</f>
        <v>#REF!</v>
      </c>
      <c r="BE237" s="54" t="e">
        <f>(Sheet4!BE234/Sheet4!$BB234)*1000</f>
        <v>#REF!</v>
      </c>
      <c r="BF237" s="54" t="e">
        <f>(Sheet4!BF234/Sheet4!$BB234)*1000</f>
        <v>#REF!</v>
      </c>
      <c r="BH237" s="54" t="e">
        <f>(Sheet4!BH233/Sheet4!$BG233)*1000</f>
        <v>#REF!</v>
      </c>
      <c r="BI237" s="54" t="e">
        <f>(Sheet4!BI233/Sheet4!$BG233)*1000</f>
        <v>#REF!</v>
      </c>
      <c r="BJ237" s="54" t="e">
        <f>(Sheet4!BJ233/Sheet4!$BG233)*1000</f>
        <v>#REF!</v>
      </c>
      <c r="BK237" s="54" t="e">
        <f>(Sheet4!BK233/Sheet4!$BG233)*1000</f>
        <v>#REF!</v>
      </c>
      <c r="BM237" s="54" t="e">
        <f>(Sheet4!BM233/Sheet4!$BL233)*1000</f>
        <v>#REF!</v>
      </c>
      <c r="BN237" s="54" t="e">
        <f>(Sheet4!BN233/Sheet4!$BL233)*1000</f>
        <v>#REF!</v>
      </c>
      <c r="BO237" s="54" t="e">
        <f>(Sheet4!BO233/Sheet4!$BL233)*1000</f>
        <v>#REF!</v>
      </c>
      <c r="BP237" s="54" t="e">
        <f>(Sheet4!BP233/Sheet4!$BL233)*1000</f>
        <v>#REF!</v>
      </c>
      <c r="BR237" s="54" t="e">
        <f>(Sheet4!BR233/Sheet4!$BQ233)*1000</f>
        <v>#REF!</v>
      </c>
      <c r="BS237" s="54" t="e">
        <f>(Sheet4!BS233/Sheet4!$BQ233)*1000</f>
        <v>#REF!</v>
      </c>
      <c r="BT237" s="54" t="e">
        <f>(Sheet4!BT233/Sheet4!$BQ233)*1000</f>
        <v>#REF!</v>
      </c>
      <c r="BU237" s="54" t="e">
        <f>(Sheet4!BU233/Sheet4!$BQ233)*1000</f>
        <v>#REF!</v>
      </c>
    </row>
    <row r="238" spans="1:73" x14ac:dyDescent="0.3">
      <c r="A238" t="s">
        <v>645</v>
      </c>
      <c r="B238" t="str">
        <f>VLOOKUP(A238,classifications!A$3:C$336,3,FALSE)</f>
        <v>Predominantly Urban</v>
      </c>
      <c r="D238" s="12"/>
      <c r="E238" s="54">
        <f>(Sheet4!E238/Sheet4!$D238)*1000</f>
        <v>2.7568899350619613</v>
      </c>
      <c r="F238" s="54">
        <f>(Sheet4!F238/Sheet4!$D238)*1000</f>
        <v>1.2822743884009122</v>
      </c>
      <c r="G238" s="54">
        <f>(Sheet4!G238/Sheet4!$D238)*1000</f>
        <v>38.779641146353299</v>
      </c>
      <c r="H238" s="54">
        <f>(Sheet4!H238/Sheet4!$D238)*1000</f>
        <v>39.942847198688419</v>
      </c>
      <c r="I238" s="12"/>
      <c r="J238" s="54">
        <f>(Sheet4!J238/Sheet4!$I238)*1000</f>
        <v>2.3211222121303869</v>
      </c>
      <c r="K238" s="54">
        <f>(Sheet4!K238/Sheet4!$I238)*1000</f>
        <v>1.3853338104019304</v>
      </c>
      <c r="L238" s="54">
        <f>(Sheet4!L238/Sheet4!$I238)*1000</f>
        <v>39.789355865650137</v>
      </c>
      <c r="M238" s="54">
        <f>(Sheet4!M238/Sheet4!$I238)*1000</f>
        <v>44.853622510298258</v>
      </c>
      <c r="N238" s="12"/>
      <c r="O238" s="54">
        <f>(Sheet4!O238/Sheet4!$N238)*1000</f>
        <v>1.7895818802540289</v>
      </c>
      <c r="P238" s="54">
        <f>(Sheet4!P238/Sheet4!$N238)*1000</f>
        <v>1.7620498513270437</v>
      </c>
      <c r="Q238" s="54">
        <f>(Sheet4!Q238/Sheet4!$N238)*1000</f>
        <v>42.362615175654348</v>
      </c>
      <c r="R238" s="54">
        <f>(Sheet4!R238/Sheet4!$N238)*1000</f>
        <v>44.913916522888293</v>
      </c>
      <c r="S238" s="12"/>
      <c r="T238" s="54">
        <f>(Sheet4!T238/Sheet4!$S238)*1000</f>
        <v>1.8970636753546686</v>
      </c>
      <c r="U238" s="54">
        <f>(Sheet4!U238/Sheet4!$S238)*1000</f>
        <v>1.8695699989002528</v>
      </c>
      <c r="V238" s="54">
        <f>(Sheet4!V238/Sheet4!$S238)*1000</f>
        <v>42.981780857069538</v>
      </c>
      <c r="W238" s="54">
        <f>(Sheet4!W238/Sheet4!$S238)*1000</f>
        <v>44.11818615051871</v>
      </c>
      <c r="X238" s="12"/>
      <c r="Y238" s="54">
        <f>(Sheet4!Y238/Sheet4!$X238)*1000</f>
        <v>1.8963395177098052</v>
      </c>
      <c r="Z238" s="54">
        <f>(Sheet4!Z238/Sheet4!$X238)*1000</f>
        <v>1.6137119934357478</v>
      </c>
      <c r="AA238" s="54">
        <f>(Sheet4!AA238/Sheet4!$X238)*1000</f>
        <v>45.548616492683593</v>
      </c>
      <c r="AB238" s="54">
        <f>(Sheet4!AB238/Sheet4!$X238)*1000</f>
        <v>42.56735196243789</v>
      </c>
      <c r="AC238" s="12"/>
      <c r="AD238" s="54">
        <f>(Sheet4!AD238/Sheet4!$AC238)*1000</f>
        <v>2.0066100094428707</v>
      </c>
      <c r="AE238" s="54">
        <f>(Sheet4!AE238/Sheet4!$AC238)*1000</f>
        <v>1.72513982712283</v>
      </c>
      <c r="AF238" s="54">
        <f>(Sheet4!AF238/Sheet4!$AC238)*1000</f>
        <v>43.092176944868164</v>
      </c>
      <c r="AG238" s="54">
        <f>(Sheet4!AG238/Sheet4!$AC238)*1000</f>
        <v>41.730224449771185</v>
      </c>
      <c r="AH238" s="12"/>
      <c r="AI238" s="54">
        <f>(Sheet4!AI238/Sheet4!$AH238)*1000</f>
        <v>2.0108695652173911</v>
      </c>
      <c r="AJ238" s="54">
        <f>(Sheet4!AJ238/Sheet4!$AH238)*1000</f>
        <v>1.8840579710144927</v>
      </c>
      <c r="AK238" s="54">
        <f>(Sheet4!AK238/Sheet4!$AH238)*1000</f>
        <v>45.869565217391305</v>
      </c>
      <c r="AL238" s="54">
        <f>(Sheet4!AL238/Sheet4!$AH238)*1000</f>
        <v>44.465579710144929</v>
      </c>
      <c r="AM238" s="12"/>
      <c r="AN238" s="54">
        <f>(Sheet4!AN238/Sheet4!$AM238)*1000</f>
        <v>1.7009418513123491</v>
      </c>
      <c r="AO238" s="54">
        <f>(Sheet4!AO238/Sheet4!$AM238)*1000</f>
        <v>1.7552272295457219</v>
      </c>
      <c r="AP238" s="54">
        <f>(Sheet4!AP238/Sheet4!$AM238)*1000</f>
        <v>47.291612004306643</v>
      </c>
      <c r="AQ238" s="54">
        <f>(Sheet4!AQ238/Sheet4!$AM238)*1000</f>
        <v>46.386855700417087</v>
      </c>
      <c r="AR238" s="12"/>
      <c r="AS238" s="54">
        <f>(Sheet4!AS238/Sheet4!$AR238)*1000</f>
        <v>1.7691446727082356</v>
      </c>
      <c r="AT238" s="54">
        <f>(Sheet4!AT238/Sheet4!$AR238)*1000</f>
        <v>0.76723110806224493</v>
      </c>
      <c r="AU238" s="54">
        <f>(Sheet4!AU238/Sheet4!$AR238)*1000</f>
        <v>49.030580929342534</v>
      </c>
      <c r="AV238" s="54">
        <f>(Sheet4!AV238/Sheet4!$AR238)*1000</f>
        <v>48.064772358017116</v>
      </c>
      <c r="AW238" s="12"/>
      <c r="AX238" s="54">
        <f>(Sheet4!AX238/Sheet4!$AW238)*1000</f>
        <v>1.7373926507390669</v>
      </c>
      <c r="AY238" s="54">
        <f>(Sheet4!AY238/Sheet4!$AW238)*1000</f>
        <v>0.90920548043857918</v>
      </c>
      <c r="AZ238" s="54">
        <f>(Sheet4!AZ238/Sheet4!$AW238)*1000</f>
        <v>43.011720648866643</v>
      </c>
      <c r="BA238" s="54">
        <f>(Sheet4!BA238/Sheet4!$AW238)*1000</f>
        <v>40.167077759573665</v>
      </c>
      <c r="BC238" s="54" t="e">
        <f>(Sheet4!BC235/Sheet4!$BB235)*1000</f>
        <v>#DIV/0!</v>
      </c>
      <c r="BD238" s="54" t="e">
        <f>(Sheet4!BD235/Sheet4!$BB235)*1000</f>
        <v>#REF!</v>
      </c>
      <c r="BE238" s="54" t="e">
        <f>(Sheet4!BE235/Sheet4!$BB235)*1000</f>
        <v>#REF!</v>
      </c>
      <c r="BF238" s="54" t="e">
        <f>(Sheet4!BF235/Sheet4!$BB235)*1000</f>
        <v>#REF!</v>
      </c>
      <c r="BH238" s="54" t="e">
        <f>(Sheet4!BH234/Sheet4!$BG234)*1000</f>
        <v>#REF!</v>
      </c>
      <c r="BI238" s="54" t="e">
        <f>(Sheet4!BI234/Sheet4!$BG234)*1000</f>
        <v>#REF!</v>
      </c>
      <c r="BJ238" s="54" t="e">
        <f>(Sheet4!BJ234/Sheet4!$BG234)*1000</f>
        <v>#REF!</v>
      </c>
      <c r="BK238" s="54" t="e">
        <f>(Sheet4!BK234/Sheet4!$BG234)*1000</f>
        <v>#REF!</v>
      </c>
      <c r="BM238" s="54" t="e">
        <f>(Sheet4!BM234/Sheet4!$BL234)*1000</f>
        <v>#REF!</v>
      </c>
      <c r="BN238" s="54" t="e">
        <f>(Sheet4!BN234/Sheet4!$BL234)*1000</f>
        <v>#REF!</v>
      </c>
      <c r="BO238" s="54" t="e">
        <f>(Sheet4!BO234/Sheet4!$BL234)*1000</f>
        <v>#REF!</v>
      </c>
      <c r="BP238" s="54" t="e">
        <f>(Sheet4!BP234/Sheet4!$BL234)*1000</f>
        <v>#REF!</v>
      </c>
      <c r="BR238" s="54" t="e">
        <f>(Sheet4!BR234/Sheet4!$BQ234)*1000</f>
        <v>#REF!</v>
      </c>
      <c r="BS238" s="54" t="e">
        <f>(Sheet4!BS234/Sheet4!$BQ234)*1000</f>
        <v>#REF!</v>
      </c>
      <c r="BT238" s="54" t="e">
        <f>(Sheet4!BT234/Sheet4!$BQ234)*1000</f>
        <v>#REF!</v>
      </c>
      <c r="BU238" s="54" t="e">
        <f>(Sheet4!BU234/Sheet4!$BQ234)*1000</f>
        <v>#REF!</v>
      </c>
    </row>
    <row r="239" spans="1:73" x14ac:dyDescent="0.3">
      <c r="A239" t="s">
        <v>647</v>
      </c>
      <c r="B239" t="str">
        <f>VLOOKUP(A239,classifications!A$3:C$336,3,FALSE)</f>
        <v>Predominantly Rural</v>
      </c>
      <c r="D239" s="12"/>
      <c r="E239" s="54">
        <f>(Sheet4!E239/Sheet4!$D239)*1000</f>
        <v>4.2131106080326681</v>
      </c>
      <c r="F239" s="54">
        <f>(Sheet4!F239/Sheet4!$D239)*1000</f>
        <v>2.0664598150672679</v>
      </c>
      <c r="G239" s="54">
        <f>(Sheet4!G239/Sheet4!$D239)*1000</f>
        <v>43.704082954482367</v>
      </c>
      <c r="H239" s="54">
        <f>(Sheet4!H239/Sheet4!$D239)*1000</f>
        <v>39.231893802471113</v>
      </c>
      <c r="I239" s="12"/>
      <c r="J239" s="54">
        <f>(Sheet4!J239/Sheet4!$I239)*1000</f>
        <v>3.2937106686784676</v>
      </c>
      <c r="K239" s="54">
        <f>(Sheet4!K239/Sheet4!$I239)*1000</f>
        <v>2.852095830419902</v>
      </c>
      <c r="L239" s="54">
        <f>(Sheet4!L239/Sheet4!$I239)*1000</f>
        <v>46.093548743237776</v>
      </c>
      <c r="M239" s="54">
        <f>(Sheet4!M239/Sheet4!$I239)*1000</f>
        <v>41.818471767318044</v>
      </c>
      <c r="N239" s="12"/>
      <c r="O239" s="54">
        <f>(Sheet4!O239/Sheet4!$N239)*1000</f>
        <v>3.2498811019109057</v>
      </c>
      <c r="P239" s="54">
        <f>(Sheet4!P239/Sheet4!$N239)*1000</f>
        <v>2.6523419874882626</v>
      </c>
      <c r="Q239" s="54">
        <f>(Sheet4!Q239/Sheet4!$N239)*1000</f>
        <v>45.132495152616364</v>
      </c>
      <c r="R239" s="54">
        <f>(Sheet4!R239/Sheet4!$N239)*1000</f>
        <v>40.08389936953526</v>
      </c>
      <c r="S239" s="12"/>
      <c r="T239" s="54">
        <f>(Sheet4!T239/Sheet4!$S239)*1000</f>
        <v>4.04042855236177</v>
      </c>
      <c r="U239" s="54">
        <f>(Sheet4!U239/Sheet4!$S239)*1000</f>
        <v>2.0323476952570467</v>
      </c>
      <c r="V239" s="54">
        <f>(Sheet4!V239/Sheet4!$S239)*1000</f>
        <v>46.204059842022879</v>
      </c>
      <c r="W239" s="54">
        <f>(Sheet4!W239/Sheet4!$S239)*1000</f>
        <v>43.437640292658074</v>
      </c>
      <c r="X239" s="12"/>
      <c r="Y239" s="54">
        <f>(Sheet4!Y239/Sheet4!$X239)*1000</f>
        <v>4.718748111896562</v>
      </c>
      <c r="Z239" s="54">
        <f>(Sheet4!Z239/Sheet4!$X239)*1000</f>
        <v>2.8276237085372484</v>
      </c>
      <c r="AA239" s="54">
        <f>(Sheet4!AA239/Sheet4!$X239)*1000</f>
        <v>45.755543471693557</v>
      </c>
      <c r="AB239" s="54">
        <f>(Sheet4!AB239/Sheet4!$X239)*1000</f>
        <v>43.459609691257327</v>
      </c>
      <c r="AC239" s="12"/>
      <c r="AD239" s="54">
        <f>(Sheet4!AD239/Sheet4!$AC239)*1000</f>
        <v>4.8520951683220632</v>
      </c>
      <c r="AE239" s="54">
        <f>(Sheet4!AE239/Sheet4!$AC239)*1000</f>
        <v>2.9064530463711371</v>
      </c>
      <c r="AF239" s="54">
        <f>(Sheet4!AF239/Sheet4!$AC239)*1000</f>
        <v>45.260199608469549</v>
      </c>
      <c r="AG239" s="54">
        <f>(Sheet4!AG239/Sheet4!$AC239)*1000</f>
        <v>41.513037003230721</v>
      </c>
      <c r="AH239" s="12"/>
      <c r="AI239" s="54">
        <f>(Sheet4!AI239/Sheet4!$AH239)*1000</f>
        <v>4.186202277294039</v>
      </c>
      <c r="AJ239" s="54">
        <f>(Sheet4!AJ239/Sheet4!$AH239)*1000</f>
        <v>3.1217108410678405</v>
      </c>
      <c r="AK239" s="54">
        <f>(Sheet4!AK239/Sheet4!$AH239)*1000</f>
        <v>49.056310400918576</v>
      </c>
      <c r="AL239" s="54">
        <f>(Sheet4!AL239/Sheet4!$AH239)*1000</f>
        <v>46.419002966223324</v>
      </c>
      <c r="AM239" s="12"/>
      <c r="AN239" s="54">
        <f>(Sheet4!AN239/Sheet4!$AM239)*1000</f>
        <v>4.4441531981818292</v>
      </c>
      <c r="AO239" s="54">
        <f>(Sheet4!AO239/Sheet4!$AM239)*1000</f>
        <v>2.9607830288155079</v>
      </c>
      <c r="AP239" s="54">
        <f>(Sheet4!AP239/Sheet4!$AM239)*1000</f>
        <v>48.37335652712661</v>
      </c>
      <c r="AQ239" s="54">
        <f>(Sheet4!AQ239/Sheet4!$AM239)*1000</f>
        <v>44.340257713227011</v>
      </c>
      <c r="AR239" s="12"/>
      <c r="AS239" s="54">
        <f>(Sheet4!AS239/Sheet4!$AR239)*1000</f>
        <v>3.8551783539754667</v>
      </c>
      <c r="AT239" s="54">
        <f>(Sheet4!AT239/Sheet4!$AR239)*1000</f>
        <v>4.2888116665181615</v>
      </c>
      <c r="AU239" s="54">
        <f>(Sheet4!AU239/Sheet4!$AR239)*1000</f>
        <v>49.814369301137546</v>
      </c>
      <c r="AV239" s="54">
        <f>(Sheet4!AV239/Sheet4!$AR239)*1000</f>
        <v>44.73551338026077</v>
      </c>
      <c r="AW239" s="12"/>
      <c r="AX239" s="54">
        <f>(Sheet4!AX239/Sheet4!$AW239)*1000</f>
        <v>3.4796320007587616</v>
      </c>
      <c r="AY239" s="54">
        <f>(Sheet4!AY239/Sheet4!$AW239)*1000</f>
        <v>3.0409731113956466</v>
      </c>
      <c r="AZ239" s="54">
        <f>(Sheet4!AZ239/Sheet4!$AW239)*1000</f>
        <v>41.720017072129743</v>
      </c>
      <c r="BA239" s="54">
        <f>(Sheet4!BA239/Sheet4!$AW239)*1000</f>
        <v>38.471570161711007</v>
      </c>
      <c r="BC239" s="54" t="e">
        <f>(Sheet4!BC236/Sheet4!$BB236)*1000</f>
        <v>#DIV/0!</v>
      </c>
      <c r="BD239" s="54" t="e">
        <f>(Sheet4!BD236/Sheet4!$BB236)*1000</f>
        <v>#REF!</v>
      </c>
      <c r="BE239" s="54" t="e">
        <f>(Sheet4!BE236/Sheet4!$BB236)*1000</f>
        <v>#REF!</v>
      </c>
      <c r="BF239" s="54" t="e">
        <f>(Sheet4!BF236/Sheet4!$BB236)*1000</f>
        <v>#REF!</v>
      </c>
      <c r="BH239" s="54" t="e">
        <f>(Sheet4!BH235/Sheet4!$BG235)*1000</f>
        <v>#REF!</v>
      </c>
      <c r="BI239" s="54" t="e">
        <f>(Sheet4!BI235/Sheet4!$BG235)*1000</f>
        <v>#REF!</v>
      </c>
      <c r="BJ239" s="54" t="e">
        <f>(Sheet4!BJ235/Sheet4!$BG235)*1000</f>
        <v>#REF!</v>
      </c>
      <c r="BK239" s="54" t="e">
        <f>(Sheet4!BK235/Sheet4!$BG235)*1000</f>
        <v>#REF!</v>
      </c>
      <c r="BM239" s="54" t="e">
        <f>(Sheet4!BM235/Sheet4!$BL235)*1000</f>
        <v>#REF!</v>
      </c>
      <c r="BN239" s="54" t="e">
        <f>(Sheet4!BN235/Sheet4!$BL235)*1000</f>
        <v>#REF!</v>
      </c>
      <c r="BO239" s="54" t="e">
        <f>(Sheet4!BO235/Sheet4!$BL235)*1000</f>
        <v>#REF!</v>
      </c>
      <c r="BP239" s="54" t="e">
        <f>(Sheet4!BP235/Sheet4!$BL235)*1000</f>
        <v>#REF!</v>
      </c>
      <c r="BR239" s="54" t="e">
        <f>(Sheet4!BR235/Sheet4!$BQ235)*1000</f>
        <v>#REF!</v>
      </c>
      <c r="BS239" s="54" t="e">
        <f>(Sheet4!BS235/Sheet4!$BQ235)*1000</f>
        <v>#REF!</v>
      </c>
      <c r="BT239" s="54" t="e">
        <f>(Sheet4!BT235/Sheet4!$BQ235)*1000</f>
        <v>#REF!</v>
      </c>
      <c r="BU239" s="54" t="e">
        <f>(Sheet4!BU235/Sheet4!$BQ235)*1000</f>
        <v>#REF!</v>
      </c>
    </row>
    <row r="240" spans="1:73" x14ac:dyDescent="0.3">
      <c r="A240" t="s">
        <v>649</v>
      </c>
      <c r="B240" t="str">
        <f>VLOOKUP(A240,classifications!A$3:C$336,3,FALSE)</f>
        <v>Urban with Significant Rural</v>
      </c>
      <c r="D240" s="12"/>
      <c r="E240" s="54">
        <f>(Sheet4!E240/Sheet4!$D240)*1000</f>
        <v>1.6063812108790783</v>
      </c>
      <c r="F240" s="54">
        <f>(Sheet4!F240/Sheet4!$D240)*1000</f>
        <v>0.8770472128362784</v>
      </c>
      <c r="G240" s="54">
        <f>(Sheet4!G240/Sheet4!$D240)*1000</f>
        <v>43.501541756679401</v>
      </c>
      <c r="H240" s="54">
        <f>(Sheet4!H240/Sheet4!$D240)*1000</f>
        <v>40.288779334921244</v>
      </c>
      <c r="I240" s="12"/>
      <c r="J240" s="54">
        <f>(Sheet4!J240/Sheet4!$I240)*1000</f>
        <v>1.198786459245871</v>
      </c>
      <c r="K240" s="54">
        <f>(Sheet4!K240/Sheet4!$I240)*1000</f>
        <v>0.64550040113239204</v>
      </c>
      <c r="L240" s="54">
        <f>(Sheet4!L240/Sheet4!$I240)*1000</f>
        <v>45.15736377636177</v>
      </c>
      <c r="M240" s="54">
        <f>(Sheet4!M240/Sheet4!$I240)*1000</f>
        <v>43.884805842700779</v>
      </c>
      <c r="N240" s="12"/>
      <c r="O240" s="54">
        <f>(Sheet4!O240/Sheet4!$N240)*1000</f>
        <v>1.0877151636558107</v>
      </c>
      <c r="P240" s="54">
        <f>(Sheet4!P240/Sheet4!$N240)*1000</f>
        <v>0.96081506122929949</v>
      </c>
      <c r="Q240" s="54">
        <f>(Sheet4!Q240/Sheet4!$N240)*1000</f>
        <v>47.723502805398695</v>
      </c>
      <c r="R240" s="54">
        <f>(Sheet4!R240/Sheet4!$N240)*1000</f>
        <v>41.596040716804289</v>
      </c>
      <c r="S240" s="12"/>
      <c r="T240" s="54">
        <f>(Sheet4!T240/Sheet4!$S240)*1000</f>
        <v>1.0660595547846199</v>
      </c>
      <c r="U240" s="54">
        <f>(Sheet4!U240/Sheet4!$S240)*1000</f>
        <v>0.79502746458514029</v>
      </c>
      <c r="V240" s="54">
        <f>(Sheet4!V240/Sheet4!$S240)*1000</f>
        <v>48.966464296039319</v>
      </c>
      <c r="W240" s="54">
        <f>(Sheet4!W240/Sheet4!$S240)*1000</f>
        <v>44.973258167100312</v>
      </c>
      <c r="X240" s="12"/>
      <c r="Y240" s="54">
        <f>(Sheet4!Y240/Sheet4!$X240)*1000</f>
        <v>1.255509791169882</v>
      </c>
      <c r="Z240" s="54">
        <f>(Sheet4!Z240/Sheet4!$X240)*1000</f>
        <v>0.84001734229351832</v>
      </c>
      <c r="AA240" s="54">
        <f>(Sheet4!AA240/Sheet4!$X240)*1000</f>
        <v>47.420333839150231</v>
      </c>
      <c r="AB240" s="54">
        <f>(Sheet4!AB240/Sheet4!$X240)*1000</f>
        <v>44.457692029770939</v>
      </c>
      <c r="AC240" s="12"/>
      <c r="AD240" s="54">
        <f>(Sheet4!AD240/Sheet4!$AC240)*1000</f>
        <v>1.4032184073471075</v>
      </c>
      <c r="AE240" s="54">
        <f>(Sheet4!AE240/Sheet4!$AC240)*1000</f>
        <v>0.68361922409218068</v>
      </c>
      <c r="AF240" s="54">
        <f>(Sheet4!AF240/Sheet4!$AC240)*1000</f>
        <v>48.644904788033067</v>
      </c>
      <c r="AG240" s="54">
        <f>(Sheet4!AG240/Sheet4!$AC240)*1000</f>
        <v>43.850575229597112</v>
      </c>
      <c r="AH240" s="12"/>
      <c r="AI240" s="54">
        <f>(Sheet4!AI240/Sheet4!$AH240)*1000</f>
        <v>1.1439806953257663</v>
      </c>
      <c r="AJ240" s="54">
        <f>(Sheet4!AJ240/Sheet4!$AH240)*1000</f>
        <v>0.54517830011618551</v>
      </c>
      <c r="AK240" s="54">
        <f>(Sheet4!AK240/Sheet4!$AH240)*1000</f>
        <v>56.135490213602644</v>
      </c>
      <c r="AL240" s="54">
        <f>(Sheet4!AL240/Sheet4!$AH240)*1000</f>
        <v>51.979622843864512</v>
      </c>
      <c r="AM240" s="12"/>
      <c r="AN240" s="54">
        <f>(Sheet4!AN240/Sheet4!$AM240)*1000</f>
        <v>1.2842694825464209</v>
      </c>
      <c r="AO240" s="54">
        <f>(Sheet4!AO240/Sheet4!$AM240)*1000</f>
        <v>0.6153791270534934</v>
      </c>
      <c r="AP240" s="54">
        <f>(Sheet4!AP240/Sheet4!$AM240)*1000</f>
        <v>53.520146977507444</v>
      </c>
      <c r="AQ240" s="54">
        <f>(Sheet4!AQ240/Sheet4!$AM240)*1000</f>
        <v>49.765442448673817</v>
      </c>
      <c r="AR240" s="12"/>
      <c r="AS240" s="54">
        <f>(Sheet4!AS240/Sheet4!$AR240)*1000</f>
        <v>1.1651072610196023</v>
      </c>
      <c r="AT240" s="54">
        <f>(Sheet4!AT240/Sheet4!$AR240)*1000</f>
        <v>0.62257639901810802</v>
      </c>
      <c r="AU240" s="54">
        <f>(Sheet4!AU240/Sheet4!$AR240)*1000</f>
        <v>56.876801024582875</v>
      </c>
      <c r="AV240" s="54">
        <f>(Sheet4!AV240/Sheet4!$AR240)*1000</f>
        <v>51.833932192536203</v>
      </c>
      <c r="AW240" s="12"/>
      <c r="AX240" s="54">
        <f>(Sheet4!AX240/Sheet4!$AW240)*1000</f>
        <v>1.0857086918990113</v>
      </c>
      <c r="AY240" s="54">
        <f>(Sheet4!AY240/Sheet4!$AW240)*1000</f>
        <v>0.47166033336596391</v>
      </c>
      <c r="AZ240" s="54">
        <f>(Sheet4!AZ240/Sheet4!$AW240)*1000</f>
        <v>48.847991883882564</v>
      </c>
      <c r="BA240" s="54">
        <f>(Sheet4!BA240/Sheet4!$AW240)*1000</f>
        <v>43.917806512472303</v>
      </c>
      <c r="BC240" s="54" t="e">
        <f>(Sheet4!#REF!/Sheet4!#REF!)*1000</f>
        <v>#REF!</v>
      </c>
      <c r="BD240" s="54" t="e">
        <f>(Sheet4!#REF!/Sheet4!#REF!)*1000</f>
        <v>#REF!</v>
      </c>
      <c r="BE240" s="54" t="e">
        <f>(Sheet4!#REF!/Sheet4!#REF!)*1000</f>
        <v>#REF!</v>
      </c>
      <c r="BF240" s="54" t="e">
        <f>(Sheet4!#REF!/Sheet4!#REF!)*1000</f>
        <v>#REF!</v>
      </c>
      <c r="BH240" s="54" t="e">
        <f>(Sheet4!BH236/Sheet4!$BG236)*1000</f>
        <v>#REF!</v>
      </c>
      <c r="BI240" s="54" t="e">
        <f>(Sheet4!BI236/Sheet4!$BG236)*1000</f>
        <v>#REF!</v>
      </c>
      <c r="BJ240" s="54" t="e">
        <f>(Sheet4!BJ236/Sheet4!$BG236)*1000</f>
        <v>#REF!</v>
      </c>
      <c r="BK240" s="54" t="e">
        <f>(Sheet4!BK236/Sheet4!$BG236)*1000</f>
        <v>#REF!</v>
      </c>
      <c r="BM240" s="54" t="e">
        <f>(Sheet4!BM236/Sheet4!$BL236)*1000</f>
        <v>#REF!</v>
      </c>
      <c r="BN240" s="54" t="e">
        <f>(Sheet4!BN236/Sheet4!$BL236)*1000</f>
        <v>#REF!</v>
      </c>
      <c r="BO240" s="54" t="e">
        <f>(Sheet4!BO236/Sheet4!$BL236)*1000</f>
        <v>#REF!</v>
      </c>
      <c r="BP240" s="54" t="e">
        <f>(Sheet4!BP236/Sheet4!$BL236)*1000</f>
        <v>#REF!</v>
      </c>
      <c r="BR240" s="54" t="e">
        <f>(Sheet4!BR236/Sheet4!$BQ236)*1000</f>
        <v>#REF!</v>
      </c>
      <c r="BS240" s="54" t="e">
        <f>(Sheet4!BS236/Sheet4!$BQ236)*1000</f>
        <v>#REF!</v>
      </c>
      <c r="BT240" s="54" t="e">
        <f>(Sheet4!BT236/Sheet4!$BQ236)*1000</f>
        <v>#REF!</v>
      </c>
      <c r="BU240" s="54" t="e">
        <f>(Sheet4!BU236/Sheet4!$BQ236)*1000</f>
        <v>#REF!</v>
      </c>
    </row>
    <row r="241" spans="1:73" x14ac:dyDescent="0.3">
      <c r="A241" t="s">
        <v>651</v>
      </c>
      <c r="B241" t="str">
        <f>VLOOKUP(A241,classifications!A$3:C$336,3,FALSE)</f>
        <v>Predominantly Urban</v>
      </c>
      <c r="D241" s="12"/>
      <c r="E241" s="54">
        <f>(Sheet4!E241/Sheet4!$D241)*1000</f>
        <v>3.6176129154180505</v>
      </c>
      <c r="F241" s="54">
        <f>(Sheet4!F241/Sheet4!$D241)*1000</f>
        <v>1.2756135093544989</v>
      </c>
      <c r="G241" s="54">
        <f>(Sheet4!G241/Sheet4!$D241)*1000</f>
        <v>21.327717934181042</v>
      </c>
      <c r="H241" s="54">
        <f>(Sheet4!H241/Sheet4!$D241)*1000</f>
        <v>22.373855997408278</v>
      </c>
      <c r="I241" s="12"/>
      <c r="J241" s="54">
        <f>(Sheet4!J241/Sheet4!$I241)*1000</f>
        <v>4.3961675128614868</v>
      </c>
      <c r="K241" s="54">
        <f>(Sheet4!K241/Sheet4!$I241)*1000</f>
        <v>2.0227764629730771</v>
      </c>
      <c r="L241" s="54">
        <f>(Sheet4!L241/Sheet4!$I241)*1000</f>
        <v>22.162887445975013</v>
      </c>
      <c r="M241" s="54">
        <f>(Sheet4!M241/Sheet4!$I241)*1000</f>
        <v>24.084525085799434</v>
      </c>
      <c r="N241" s="12"/>
      <c r="O241" s="54">
        <f>(Sheet4!O241/Sheet4!$N241)*1000</f>
        <v>1.9274315290058228</v>
      </c>
      <c r="P241" s="54">
        <f>(Sheet4!P241/Sheet4!$N241)*1000</f>
        <v>1.2332866077205089</v>
      </c>
      <c r="Q241" s="54">
        <f>(Sheet4!Q241/Sheet4!$N241)*1000</f>
        <v>23.257224498598234</v>
      </c>
      <c r="R241" s="54">
        <f>(Sheet4!R241/Sheet4!$N241)*1000</f>
        <v>23.007871468621953</v>
      </c>
      <c r="S241" s="12"/>
      <c r="T241" s="54">
        <f>(Sheet4!T241/Sheet4!$S241)*1000</f>
        <v>1.8913388794658483</v>
      </c>
      <c r="U241" s="54">
        <f>(Sheet4!U241/Sheet4!$S241)*1000</f>
        <v>1.6423013757639393</v>
      </c>
      <c r="V241" s="54">
        <f>(Sheet4!V241/Sheet4!$S241)*1000</f>
        <v>24.57394394636944</v>
      </c>
      <c r="W241" s="54">
        <f>(Sheet4!W241/Sheet4!$S241)*1000</f>
        <v>23.766254745174059</v>
      </c>
      <c r="X241" s="12"/>
      <c r="Y241" s="54">
        <f>(Sheet4!Y241/Sheet4!$X241)*1000</f>
        <v>2.3502474830802385</v>
      </c>
      <c r="Z241" s="54">
        <f>(Sheet4!Z241/Sheet4!$X241)*1000</f>
        <v>1.4747971312165393</v>
      </c>
      <c r="AA241" s="54">
        <f>(Sheet4!AA241/Sheet4!$X241)*1000</f>
        <v>23.441866729519514</v>
      </c>
      <c r="AB241" s="54">
        <f>(Sheet4!AB241/Sheet4!$X241)*1000</f>
        <v>24.007542341492979</v>
      </c>
      <c r="AC241" s="12"/>
      <c r="AD241" s="54">
        <f>(Sheet4!AD241/Sheet4!$AC241)*1000</f>
        <v>1.8834537581940292</v>
      </c>
      <c r="AE241" s="54">
        <f>(Sheet4!AE241/Sheet4!$AC241)*1000</f>
        <v>0.88475407858224864</v>
      </c>
      <c r="AF241" s="54">
        <f>(Sheet4!AF241/Sheet4!$AC241)*1000</f>
        <v>25.316031475796613</v>
      </c>
      <c r="AG241" s="54">
        <f>(Sheet4!AG241/Sheet4!$AC241)*1000</f>
        <v>22.118851964556214</v>
      </c>
      <c r="AH241" s="12"/>
      <c r="AI241" s="54">
        <f>(Sheet4!AI241/Sheet4!$AH241)*1000</f>
        <v>2.0795025241549934</v>
      </c>
      <c r="AJ241" s="54">
        <f>(Sheet4!AJ241/Sheet4!$AH241)*1000</f>
        <v>1.3105546454481629</v>
      </c>
      <c r="AK241" s="54">
        <f>(Sheet4!AK241/Sheet4!$AH241)*1000</f>
        <v>27.675437130152783</v>
      </c>
      <c r="AL241" s="54">
        <f>(Sheet4!AL241/Sheet4!$AH241)*1000</f>
        <v>24.907224766808199</v>
      </c>
      <c r="AM241" s="12"/>
      <c r="AN241" s="54">
        <f>(Sheet4!AN241/Sheet4!$AM241)*1000</f>
        <v>2.1894652780088508</v>
      </c>
      <c r="AO241" s="54">
        <f>(Sheet4!AO241/Sheet4!$AM241)*1000</f>
        <v>0.71207533357734665</v>
      </c>
      <c r="AP241" s="54">
        <f>(Sheet4!AP241/Sheet4!$AM241)*1000</f>
        <v>30.506105879612683</v>
      </c>
      <c r="AQ241" s="54">
        <f>(Sheet4!AQ241/Sheet4!$AM241)*1000</f>
        <v>25.634712008784479</v>
      </c>
      <c r="AR241" s="12"/>
      <c r="AS241" s="54">
        <f>(Sheet4!AS241/Sheet4!$AR241)*1000</f>
        <v>3.0799597286986011</v>
      </c>
      <c r="AT241" s="54">
        <f>(Sheet4!AT241/Sheet4!$AR241)*1000</f>
        <v>1.0001589656634167</v>
      </c>
      <c r="AU241" s="54">
        <f>(Sheet4!AU241/Sheet4!$AR241)*1000</f>
        <v>30.528030945315813</v>
      </c>
      <c r="AV241" s="54">
        <f>(Sheet4!AV241/Sheet4!$AR241)*1000</f>
        <v>26.434665112335733</v>
      </c>
      <c r="AW241" s="12"/>
      <c r="AX241" s="54">
        <f>(Sheet4!AX241/Sheet4!$AW241)*1000</f>
        <v>2.7922425942712712</v>
      </c>
      <c r="AY241" s="54">
        <f>(Sheet4!AY241/Sheet4!$AW241)*1000</f>
        <v>0.57565190924549903</v>
      </c>
      <c r="AZ241" s="54">
        <f>(Sheet4!AZ241/Sheet4!$AW241)*1000</f>
        <v>25.34853407263801</v>
      </c>
      <c r="BA241" s="54">
        <f>(Sheet4!BA241/Sheet4!$AW241)*1000</f>
        <v>23.714211985469753</v>
      </c>
      <c r="BC241" s="54" t="e">
        <f>(Sheet4!BC237/Sheet4!$BB237)*1000</f>
        <v>#DIV/0!</v>
      </c>
      <c r="BD241" s="54" t="e">
        <f>(Sheet4!BD237/Sheet4!$BB237)*1000</f>
        <v>#REF!</v>
      </c>
      <c r="BE241" s="54" t="e">
        <f>(Sheet4!BE237/Sheet4!$BB237)*1000</f>
        <v>#REF!</v>
      </c>
      <c r="BF241" s="54" t="e">
        <f>(Sheet4!BF237/Sheet4!$BB237)*1000</f>
        <v>#REF!</v>
      </c>
      <c r="BH241" s="54" t="e">
        <f>(Sheet4!#REF!/Sheet4!#REF!)*1000</f>
        <v>#REF!</v>
      </c>
      <c r="BI241" s="54" t="e">
        <f>(Sheet4!#REF!/Sheet4!#REF!)*1000</f>
        <v>#REF!</v>
      </c>
      <c r="BJ241" s="54" t="e">
        <f>(Sheet4!#REF!/Sheet4!#REF!)*1000</f>
        <v>#REF!</v>
      </c>
      <c r="BK241" s="54" t="e">
        <f>(Sheet4!#REF!/Sheet4!#REF!)*1000</f>
        <v>#REF!</v>
      </c>
      <c r="BM241" s="54" t="e">
        <f>(Sheet4!#REF!/Sheet4!#REF!)*1000</f>
        <v>#REF!</v>
      </c>
      <c r="BN241" s="54" t="e">
        <f>(Sheet4!#REF!/Sheet4!#REF!)*1000</f>
        <v>#REF!</v>
      </c>
      <c r="BO241" s="54" t="e">
        <f>(Sheet4!#REF!/Sheet4!#REF!)*1000</f>
        <v>#REF!</v>
      </c>
      <c r="BP241" s="54" t="e">
        <f>(Sheet4!#REF!/Sheet4!#REF!)*1000</f>
        <v>#REF!</v>
      </c>
      <c r="BR241" s="54" t="e">
        <f>(Sheet4!#REF!/Sheet4!#REF!)*1000</f>
        <v>#REF!</v>
      </c>
      <c r="BS241" s="54" t="e">
        <f>(Sheet4!#REF!/Sheet4!#REF!)*1000</f>
        <v>#REF!</v>
      </c>
      <c r="BT241" s="54" t="e">
        <f>(Sheet4!#REF!/Sheet4!#REF!)*1000</f>
        <v>#REF!</v>
      </c>
      <c r="BU241" s="54" t="e">
        <f>(Sheet4!#REF!/Sheet4!#REF!)*1000</f>
        <v>#REF!</v>
      </c>
    </row>
    <row r="242" spans="1:73" x14ac:dyDescent="0.3">
      <c r="A242" t="s">
        <v>653</v>
      </c>
      <c r="B242" t="str">
        <f>VLOOKUP(A242,classifications!A$3:C$336,3,FALSE)</f>
        <v>Predominantly Urban</v>
      </c>
      <c r="D242" s="12"/>
      <c r="E242" s="54">
        <f>(Sheet4!E242/Sheet4!$D242)*1000</f>
        <v>20.871666596006275</v>
      </c>
      <c r="F242" s="54">
        <f>(Sheet4!F242/Sheet4!$D242)*1000</f>
        <v>11.938779836350532</v>
      </c>
      <c r="G242" s="54">
        <f>(Sheet4!G242/Sheet4!$D242)*1000</f>
        <v>64.95951159537033</v>
      </c>
      <c r="H242" s="54">
        <f>(Sheet4!H242/Sheet4!$D242)*1000</f>
        <v>69.042269046508679</v>
      </c>
      <c r="I242" s="12"/>
      <c r="J242" s="54">
        <f>(Sheet4!J242/Sheet4!$I242)*1000</f>
        <v>16.589873343423374</v>
      </c>
      <c r="K242" s="54">
        <f>(Sheet4!K242/Sheet4!$I242)*1000</f>
        <v>11.101840943488778</v>
      </c>
      <c r="L242" s="54">
        <f>(Sheet4!L242/Sheet4!$I242)*1000</f>
        <v>71.625321253233494</v>
      </c>
      <c r="M242" s="54">
        <f>(Sheet4!M242/Sheet4!$I242)*1000</f>
        <v>72.748921469568458</v>
      </c>
      <c r="N242" s="12"/>
      <c r="O242" s="54">
        <f>(Sheet4!O242/Sheet4!$N242)*1000</f>
        <v>18.869497786190163</v>
      </c>
      <c r="P242" s="54">
        <f>(Sheet4!P242/Sheet4!$N242)*1000</f>
        <v>11.019019586588731</v>
      </c>
      <c r="Q242" s="54">
        <f>(Sheet4!Q242/Sheet4!$N242)*1000</f>
        <v>61.861601447523121</v>
      </c>
      <c r="R242" s="54">
        <f>(Sheet4!R242/Sheet4!$N242)*1000</f>
        <v>70.34161879111808</v>
      </c>
      <c r="S242" s="12"/>
      <c r="T242" s="54">
        <f>(Sheet4!T242/Sheet4!$S242)*1000</f>
        <v>21.887107300108216</v>
      </c>
      <c r="U242" s="54">
        <f>(Sheet4!U242/Sheet4!$S242)*1000</f>
        <v>9.665187975514856</v>
      </c>
      <c r="V242" s="54">
        <f>(Sheet4!V242/Sheet4!$S242)*1000</f>
        <v>62.373505819764901</v>
      </c>
      <c r="W242" s="54">
        <f>(Sheet4!W242/Sheet4!$S242)*1000</f>
        <v>71.559564818715771</v>
      </c>
      <c r="X242" s="12"/>
      <c r="Y242" s="54">
        <f>(Sheet4!Y242/Sheet4!$X242)*1000</f>
        <v>23.94596308127484</v>
      </c>
      <c r="Z242" s="54">
        <f>(Sheet4!Z242/Sheet4!$X242)*1000</f>
        <v>10.790314321246555</v>
      </c>
      <c r="AA242" s="54">
        <f>(Sheet4!AA242/Sheet4!$X242)*1000</f>
        <v>65.444983621481455</v>
      </c>
      <c r="AB242" s="54">
        <f>(Sheet4!AB242/Sheet4!$X242)*1000</f>
        <v>68.736943922878709</v>
      </c>
      <c r="AC242" s="12"/>
      <c r="AD242" s="54">
        <f>(Sheet4!AD242/Sheet4!$AC242)*1000</f>
        <v>23.308850253817244</v>
      </c>
      <c r="AE242" s="54">
        <f>(Sheet4!AE242/Sheet4!$AC242)*1000</f>
        <v>10.723828466672257</v>
      </c>
      <c r="AF242" s="54">
        <f>(Sheet4!AF242/Sheet4!$AC242)*1000</f>
        <v>64.742368508289502</v>
      </c>
      <c r="AG242" s="54">
        <f>(Sheet4!AG242/Sheet4!$AC242)*1000</f>
        <v>65.872664022653836</v>
      </c>
      <c r="AH242" s="12"/>
      <c r="AI242" s="54">
        <f>(Sheet4!AI242/Sheet4!$AH242)*1000</f>
        <v>19.6426519363288</v>
      </c>
      <c r="AJ242" s="54">
        <f>(Sheet4!AJ242/Sheet4!$AH242)*1000</f>
        <v>12.295975178218331</v>
      </c>
      <c r="AK242" s="54">
        <f>(Sheet4!AK242/Sheet4!$AH242)*1000</f>
        <v>72.476115375318486</v>
      </c>
      <c r="AL242" s="54">
        <f>(Sheet4!AL242/Sheet4!$AH242)*1000</f>
        <v>76.795358992546326</v>
      </c>
      <c r="AM242" s="12"/>
      <c r="AN242" s="54">
        <f>(Sheet4!AN242/Sheet4!$AM242)*1000</f>
        <v>23.390401746863084</v>
      </c>
      <c r="AO242" s="54">
        <f>(Sheet4!AO242/Sheet4!$AM242)*1000</f>
        <v>14.853874270162503</v>
      </c>
      <c r="AP242" s="54">
        <f>(Sheet4!AP242/Sheet4!$AM242)*1000</f>
        <v>70.064399753160643</v>
      </c>
      <c r="AQ242" s="54">
        <f>(Sheet4!AQ242/Sheet4!$AM242)*1000</f>
        <v>81.18403772211586</v>
      </c>
      <c r="AR242" s="12"/>
      <c r="AS242" s="54">
        <f>(Sheet4!AS242/Sheet4!$AR242)*1000</f>
        <v>23.625851417709487</v>
      </c>
      <c r="AT242" s="54">
        <f>(Sheet4!AT242/Sheet4!$AR242)*1000</f>
        <v>15.15523522889276</v>
      </c>
      <c r="AU242" s="54">
        <f>(Sheet4!AU242/Sheet4!$AR242)*1000</f>
        <v>70.750831617297649</v>
      </c>
      <c r="AV242" s="54">
        <f>(Sheet4!AV242/Sheet4!$AR242)*1000</f>
        <v>84.76160304134325</v>
      </c>
      <c r="AW242" s="12"/>
      <c r="AX242" s="54">
        <f>(Sheet4!AX242/Sheet4!$AW242)*1000</f>
        <v>26.851529627637699</v>
      </c>
      <c r="AY242" s="54">
        <f>(Sheet4!AY242/Sheet4!$AW242)*1000</f>
        <v>15.300230946882216</v>
      </c>
      <c r="AZ242" s="54">
        <f>(Sheet4!AZ242/Sheet4!$AW242)*1000</f>
        <v>61.418425132082632</v>
      </c>
      <c r="BA242" s="54">
        <f>(Sheet4!BA242/Sheet4!$AW242)*1000</f>
        <v>75.401784301939315</v>
      </c>
      <c r="BC242" s="54" t="e">
        <f>(Sheet4!BC238/Sheet4!$BB238)*1000</f>
        <v>#DIV/0!</v>
      </c>
      <c r="BD242" s="54" t="e">
        <f>(Sheet4!BD238/Sheet4!$BB238)*1000</f>
        <v>#REF!</v>
      </c>
      <c r="BE242" s="54" t="e">
        <f>(Sheet4!BE238/Sheet4!$BB238)*1000</f>
        <v>#REF!</v>
      </c>
      <c r="BF242" s="54" t="e">
        <f>(Sheet4!BF238/Sheet4!$BB238)*1000</f>
        <v>#REF!</v>
      </c>
      <c r="BH242" s="54" t="e">
        <f>(Sheet4!BH237/Sheet4!$BG237)*1000</f>
        <v>#REF!</v>
      </c>
      <c r="BI242" s="54" t="e">
        <f>(Sheet4!BI237/Sheet4!$BG237)*1000</f>
        <v>#REF!</v>
      </c>
      <c r="BJ242" s="54" t="e">
        <f>(Sheet4!BJ237/Sheet4!$BG237)*1000</f>
        <v>#REF!</v>
      </c>
      <c r="BK242" s="54" t="e">
        <f>(Sheet4!BK237/Sheet4!$BG237)*1000</f>
        <v>#REF!</v>
      </c>
      <c r="BM242" s="54" t="e">
        <f>(Sheet4!BM237/Sheet4!$BL237)*1000</f>
        <v>#REF!</v>
      </c>
      <c r="BN242" s="54" t="e">
        <f>(Sheet4!BN237/Sheet4!$BL237)*1000</f>
        <v>#REF!</v>
      </c>
      <c r="BO242" s="54" t="e">
        <f>(Sheet4!BO237/Sheet4!$BL237)*1000</f>
        <v>#REF!</v>
      </c>
      <c r="BP242" s="54" t="e">
        <f>(Sheet4!BP237/Sheet4!$BL237)*1000</f>
        <v>#REF!</v>
      </c>
      <c r="BR242" s="54" t="e">
        <f>(Sheet4!BR237/Sheet4!$BQ237)*1000</f>
        <v>#REF!</v>
      </c>
      <c r="BS242" s="54" t="e">
        <f>(Sheet4!BS237/Sheet4!$BQ237)*1000</f>
        <v>#REF!</v>
      </c>
      <c r="BT242" s="54" t="e">
        <f>(Sheet4!BT237/Sheet4!$BQ237)*1000</f>
        <v>#REF!</v>
      </c>
      <c r="BU242" s="54" t="e">
        <f>(Sheet4!BU237/Sheet4!$BQ237)*1000</f>
        <v>#REF!</v>
      </c>
    </row>
    <row r="243" spans="1:73" x14ac:dyDescent="0.3">
      <c r="A243" t="s">
        <v>655</v>
      </c>
      <c r="B243" t="str">
        <f>VLOOKUP(A243,classifications!A$3:C$336,3,FALSE)</f>
        <v>Predominantly Urban</v>
      </c>
      <c r="D243" s="12"/>
      <c r="E243" s="54">
        <f>(Sheet4!E243/Sheet4!$D243)*1000</f>
        <v>5.2675671643503907</v>
      </c>
      <c r="F243" s="54">
        <f>(Sheet4!F243/Sheet4!$D243)*1000</f>
        <v>4.9232817287719337</v>
      </c>
      <c r="G243" s="54">
        <f>(Sheet4!G243/Sheet4!$D243)*1000</f>
        <v>44.068535754042486</v>
      </c>
      <c r="H243" s="54">
        <f>(Sheet4!H243/Sheet4!$D243)*1000</f>
        <v>39.896943892950183</v>
      </c>
      <c r="I243" s="12"/>
      <c r="J243" s="54">
        <f>(Sheet4!J243/Sheet4!$I243)*1000</f>
        <v>3.7866023953258594</v>
      </c>
      <c r="K243" s="54">
        <f>(Sheet4!K243/Sheet4!$I243)*1000</f>
        <v>3.9236739752471572</v>
      </c>
      <c r="L243" s="54">
        <f>(Sheet4!L243/Sheet4!$I243)*1000</f>
        <v>45.684815324602631</v>
      </c>
      <c r="M243" s="54">
        <f>(Sheet4!M243/Sheet4!$I243)*1000</f>
        <v>44.217007156278733</v>
      </c>
      <c r="N243" s="12"/>
      <c r="O243" s="54">
        <f>(Sheet4!O243/Sheet4!$N243)*1000</f>
        <v>3.5974488753716605</v>
      </c>
      <c r="P243" s="54">
        <f>(Sheet4!P243/Sheet4!$N243)*1000</f>
        <v>3.1548605279284594</v>
      </c>
      <c r="Q243" s="54">
        <f>(Sheet4!Q243/Sheet4!$N243)*1000</f>
        <v>44.610635738441637</v>
      </c>
      <c r="R243" s="54">
        <f>(Sheet4!R243/Sheet4!$N243)*1000</f>
        <v>41.404707324269729</v>
      </c>
      <c r="S243" s="12"/>
      <c r="T243" s="54">
        <f>(Sheet4!T243/Sheet4!$S243)*1000</f>
        <v>4.2272393436005542</v>
      </c>
      <c r="U243" s="54">
        <f>(Sheet4!U243/Sheet4!$S243)*1000</f>
        <v>2.5621331300072323</v>
      </c>
      <c r="V243" s="54">
        <f>(Sheet4!V243/Sheet4!$S243)*1000</f>
        <v>49.241171292896112</v>
      </c>
      <c r="W243" s="54">
        <f>(Sheet4!W243/Sheet4!$S243)*1000</f>
        <v>41.952827597033078</v>
      </c>
      <c r="X243" s="12"/>
      <c r="Y243" s="54">
        <f>(Sheet4!Y243/Sheet4!$X243)*1000</f>
        <v>4.8205139649843218</v>
      </c>
      <c r="Z243" s="54">
        <f>(Sheet4!Z243/Sheet4!$X243)*1000</f>
        <v>2.4214155796333285</v>
      </c>
      <c r="AA243" s="54">
        <f>(Sheet4!AA243/Sheet4!$X243)*1000</f>
        <v>44.712498744657822</v>
      </c>
      <c r="AB243" s="54">
        <f>(Sheet4!AB243/Sheet4!$X243)*1000</f>
        <v>44.07645870761128</v>
      </c>
      <c r="AC243" s="12"/>
      <c r="AD243" s="54">
        <f>(Sheet4!AD243/Sheet4!$AC243)*1000</f>
        <v>4.8669479419288395</v>
      </c>
      <c r="AE243" s="54">
        <f>(Sheet4!AE243/Sheet4!$AC243)*1000</f>
        <v>3.0895983522142121</v>
      </c>
      <c r="AF243" s="54">
        <f>(Sheet4!AF243/Sheet4!$AC243)*1000</f>
        <v>44.677363985692615</v>
      </c>
      <c r="AG243" s="54">
        <f>(Sheet4!AG243/Sheet4!$AC243)*1000</f>
        <v>41.106054062434247</v>
      </c>
      <c r="AH243" s="12"/>
      <c r="AI243" s="54">
        <f>(Sheet4!AI243/Sheet4!$AH243)*1000</f>
        <v>4.3782451817301773</v>
      </c>
      <c r="AJ243" s="54">
        <f>(Sheet4!AJ243/Sheet4!$AH243)*1000</f>
        <v>2.629147232245006</v>
      </c>
      <c r="AK243" s="54">
        <f>(Sheet4!AK243/Sheet4!$AH243)*1000</f>
        <v>50.041802340931092</v>
      </c>
      <c r="AL243" s="54">
        <f>(Sheet4!AL243/Sheet4!$AH243)*1000</f>
        <v>46.186086420839565</v>
      </c>
      <c r="AM243" s="12"/>
      <c r="AN243" s="54">
        <f>(Sheet4!AN243/Sheet4!$AM243)*1000</f>
        <v>4.5105034993395918</v>
      </c>
      <c r="AO243" s="54">
        <f>(Sheet4!AO243/Sheet4!$AM243)*1000</f>
        <v>3.3979491732570439</v>
      </c>
      <c r="AP243" s="54">
        <f>(Sheet4!AP243/Sheet4!$AM243)*1000</f>
        <v>48.705765004411852</v>
      </c>
      <c r="AQ243" s="54">
        <f>(Sheet4!AQ243/Sheet4!$AM243)*1000</f>
        <v>46.634112121361596</v>
      </c>
      <c r="AR243" s="12"/>
      <c r="AS243" s="54">
        <f>(Sheet4!AS243/Sheet4!$AR243)*1000</f>
        <v>4.1665529010238904</v>
      </c>
      <c r="AT243" s="54">
        <f>(Sheet4!AT243/Sheet4!$AR243)*1000</f>
        <v>2.6484641638225255</v>
      </c>
      <c r="AU243" s="54">
        <f>(Sheet4!AU243/Sheet4!$AR243)*1000</f>
        <v>52.101023890784987</v>
      </c>
      <c r="AV243" s="54">
        <f>(Sheet4!AV243/Sheet4!$AR243)*1000</f>
        <v>51.227303754266217</v>
      </c>
      <c r="AW243" s="12"/>
      <c r="AX243" s="54">
        <f>(Sheet4!AX243/Sheet4!$AW243)*1000</f>
        <v>4.0651518550332923</v>
      </c>
      <c r="AY243" s="54">
        <f>(Sheet4!AY243/Sheet4!$AW243)*1000</f>
        <v>2.265104802131606</v>
      </c>
      <c r="AZ243" s="54">
        <f>(Sheet4!AZ243/Sheet4!$AW243)*1000</f>
        <v>41.226001652322829</v>
      </c>
      <c r="BA243" s="54">
        <f>(Sheet4!BA243/Sheet4!$AW243)*1000</f>
        <v>44.421221952914273</v>
      </c>
      <c r="BC243" s="54" t="e">
        <f>(Sheet4!BC239/Sheet4!$BB239)*1000</f>
        <v>#DIV/0!</v>
      </c>
      <c r="BD243" s="54" t="e">
        <f>(Sheet4!BD239/Sheet4!$BB239)*1000</f>
        <v>#REF!</v>
      </c>
      <c r="BE243" s="54" t="e">
        <f>(Sheet4!BE239/Sheet4!$BB239)*1000</f>
        <v>#REF!</v>
      </c>
      <c r="BF243" s="54" t="e">
        <f>(Sheet4!BF239/Sheet4!$BB239)*1000</f>
        <v>#REF!</v>
      </c>
      <c r="BH243" s="54" t="e">
        <f>(Sheet4!BH238/Sheet4!$BG238)*1000</f>
        <v>#REF!</v>
      </c>
      <c r="BI243" s="54" t="e">
        <f>(Sheet4!BI238/Sheet4!$BG238)*1000</f>
        <v>#REF!</v>
      </c>
      <c r="BJ243" s="54" t="e">
        <f>(Sheet4!BJ238/Sheet4!$BG238)*1000</f>
        <v>#REF!</v>
      </c>
      <c r="BK243" s="54" t="e">
        <f>(Sheet4!BK238/Sheet4!$BG238)*1000</f>
        <v>#REF!</v>
      </c>
      <c r="BM243" s="54" t="e">
        <f>(Sheet4!BM238/Sheet4!$BL238)*1000</f>
        <v>#REF!</v>
      </c>
      <c r="BN243" s="54" t="e">
        <f>(Sheet4!BN238/Sheet4!$BL238)*1000</f>
        <v>#REF!</v>
      </c>
      <c r="BO243" s="54" t="e">
        <f>(Sheet4!BO238/Sheet4!$BL238)*1000</f>
        <v>#REF!</v>
      </c>
      <c r="BP243" s="54" t="e">
        <f>(Sheet4!BP238/Sheet4!$BL238)*1000</f>
        <v>#REF!</v>
      </c>
      <c r="BR243" s="54" t="e">
        <f>(Sheet4!BR238/Sheet4!$BQ238)*1000</f>
        <v>#REF!</v>
      </c>
      <c r="BS243" s="54" t="e">
        <f>(Sheet4!BS238/Sheet4!$BQ238)*1000</f>
        <v>#REF!</v>
      </c>
      <c r="BT243" s="54" t="e">
        <f>(Sheet4!BT238/Sheet4!$BQ238)*1000</f>
        <v>#REF!</v>
      </c>
      <c r="BU243" s="54" t="e">
        <f>(Sheet4!BU238/Sheet4!$BQ238)*1000</f>
        <v>#REF!</v>
      </c>
    </row>
    <row r="244" spans="1:73" x14ac:dyDescent="0.3">
      <c r="A244" t="s">
        <v>657</v>
      </c>
      <c r="B244" t="str">
        <f>VLOOKUP(A244,classifications!A$3:C$336,3,FALSE)</f>
        <v>Predominantly Urban</v>
      </c>
      <c r="D244" s="12"/>
      <c r="E244" s="54">
        <f>(Sheet4!E244/Sheet4!$D244)*1000</f>
        <v>29.63801923683053</v>
      </c>
      <c r="F244" s="54">
        <f>(Sheet4!F244/Sheet4!$D244)*1000</f>
        <v>12.101815965114627</v>
      </c>
      <c r="G244" s="54">
        <f>(Sheet4!G244/Sheet4!$D244)*1000</f>
        <v>82.689969762778077</v>
      </c>
      <c r="H244" s="54">
        <f>(Sheet4!H244/Sheet4!$D244)*1000</f>
        <v>90.386087414319206</v>
      </c>
      <c r="I244" s="12"/>
      <c r="J244" s="54">
        <f>(Sheet4!J244/Sheet4!$I244)*1000</f>
        <v>26.424482006543073</v>
      </c>
      <c r="K244" s="54">
        <f>(Sheet4!K244/Sheet4!$I244)*1000</f>
        <v>15.580697928026172</v>
      </c>
      <c r="L244" s="54">
        <f>(Sheet4!L244/Sheet4!$I244)*1000</f>
        <v>84.296619411123217</v>
      </c>
      <c r="M244" s="54">
        <f>(Sheet4!M244/Sheet4!$I244)*1000</f>
        <v>91.759814612868041</v>
      </c>
      <c r="N244" s="12"/>
      <c r="O244" s="54">
        <f>(Sheet4!O244/Sheet4!$N244)*1000</f>
        <v>27.592972681584261</v>
      </c>
      <c r="P244" s="54">
        <f>(Sheet4!P244/Sheet4!$N244)*1000</f>
        <v>14.782547553597198</v>
      </c>
      <c r="Q244" s="54">
        <f>(Sheet4!Q244/Sheet4!$N244)*1000</f>
        <v>84.600368977744139</v>
      </c>
      <c r="R244" s="54">
        <f>(Sheet4!R244/Sheet4!$N244)*1000</f>
        <v>92.143988374857287</v>
      </c>
      <c r="S244" s="12"/>
      <c r="T244" s="54">
        <f>(Sheet4!T244/Sheet4!$S244)*1000</f>
        <v>28.987708788777415</v>
      </c>
      <c r="U244" s="54">
        <f>(Sheet4!U244/Sheet4!$S244)*1000</f>
        <v>14.715109405649597</v>
      </c>
      <c r="V244" s="54">
        <f>(Sheet4!V244/Sheet4!$S244)*1000</f>
        <v>85.440759796313301</v>
      </c>
      <c r="W244" s="54">
        <f>(Sheet4!W244/Sheet4!$S244)*1000</f>
        <v>97.124345316328615</v>
      </c>
      <c r="X244" s="12"/>
      <c r="Y244" s="54">
        <f>(Sheet4!Y244/Sheet4!$X244)*1000</f>
        <v>29.442279385541152</v>
      </c>
      <c r="Z244" s="54">
        <f>(Sheet4!Z244/Sheet4!$X244)*1000</f>
        <v>14.045144179954221</v>
      </c>
      <c r="AA244" s="54">
        <f>(Sheet4!AA244/Sheet4!$X244)*1000</f>
        <v>86.910003436715797</v>
      </c>
      <c r="AB244" s="54">
        <f>(Sheet4!AB244/Sheet4!$X244)*1000</f>
        <v>94.814449768832233</v>
      </c>
      <c r="AC244" s="12"/>
      <c r="AD244" s="54">
        <f>(Sheet4!AD244/Sheet4!$AC244)*1000</f>
        <v>26.61276090548844</v>
      </c>
      <c r="AE244" s="54">
        <f>(Sheet4!AE244/Sheet4!$AC244)*1000</f>
        <v>15.4048547271823</v>
      </c>
      <c r="AF244" s="54">
        <f>(Sheet4!AF244/Sheet4!$AC244)*1000</f>
        <v>82.597744300588786</v>
      </c>
      <c r="AG244" s="54">
        <f>(Sheet4!AG244/Sheet4!$AC244)*1000</f>
        <v>93.738268277422151</v>
      </c>
      <c r="AH244" s="12"/>
      <c r="AI244" s="54">
        <f>(Sheet4!AI244/Sheet4!$AH244)*1000</f>
        <v>24.940171592963161</v>
      </c>
      <c r="AJ244" s="54">
        <f>(Sheet4!AJ244/Sheet4!$AH244)*1000</f>
        <v>17.719392041548918</v>
      </c>
      <c r="AK244" s="54">
        <f>(Sheet4!AK244/Sheet4!$AH244)*1000</f>
        <v>93.230479391023195</v>
      </c>
      <c r="AL244" s="54">
        <f>(Sheet4!AL244/Sheet4!$AH244)*1000</f>
        <v>101.85149825606558</v>
      </c>
      <c r="AM244" s="12"/>
      <c r="AN244" s="54">
        <f>(Sheet4!AN244/Sheet4!$AM244)*1000</f>
        <v>27.466777618074993</v>
      </c>
      <c r="AO244" s="54">
        <f>(Sheet4!AO244/Sheet4!$AM244)*1000</f>
        <v>17.739617217641271</v>
      </c>
      <c r="AP244" s="54">
        <f>(Sheet4!AP244/Sheet4!$AM244)*1000</f>
        <v>95.54429230652849</v>
      </c>
      <c r="AQ244" s="54">
        <f>(Sheet4!AQ244/Sheet4!$AM244)*1000</f>
        <v>105.09493910280656</v>
      </c>
      <c r="AR244" s="12"/>
      <c r="AS244" s="54">
        <f>(Sheet4!AS244/Sheet4!$AR244)*1000</f>
        <v>26.001317316438225</v>
      </c>
      <c r="AT244" s="54">
        <f>(Sheet4!AT244/Sheet4!$AR244)*1000</f>
        <v>22.792710849041811</v>
      </c>
      <c r="AU244" s="54">
        <f>(Sheet4!AU244/Sheet4!$AR244)*1000</f>
        <v>103.02041840479252</v>
      </c>
      <c r="AV244" s="54">
        <f>(Sheet4!AV244/Sheet4!$AR244)*1000</f>
        <v>109.93946617319575</v>
      </c>
      <c r="AW244" s="12"/>
      <c r="AX244" s="54">
        <f>(Sheet4!AX244/Sheet4!$AW244)*1000</f>
        <v>28.785970745304155</v>
      </c>
      <c r="AY244" s="54">
        <f>(Sheet4!AY244/Sheet4!$AW244)*1000</f>
        <v>20.523909667298923</v>
      </c>
      <c r="AZ244" s="54">
        <f>(Sheet4!AZ244/Sheet4!$AW244)*1000</f>
        <v>86.979754200558091</v>
      </c>
      <c r="BA244" s="54">
        <f>(Sheet4!BA244/Sheet4!$AW244)*1000</f>
        <v>99.004115406369039</v>
      </c>
      <c r="BC244" s="54" t="e">
        <f>(Sheet4!BC240/Sheet4!$BB240)*1000</f>
        <v>#DIV/0!</v>
      </c>
      <c r="BD244" s="54" t="e">
        <f>(Sheet4!BD240/Sheet4!$BB240)*1000</f>
        <v>#REF!</v>
      </c>
      <c r="BE244" s="54" t="e">
        <f>(Sheet4!BE240/Sheet4!$BB240)*1000</f>
        <v>#REF!</v>
      </c>
      <c r="BF244" s="54" t="e">
        <f>(Sheet4!BF240/Sheet4!$BB240)*1000</f>
        <v>#REF!</v>
      </c>
      <c r="BH244" s="54" t="e">
        <f>(Sheet4!BH239/Sheet4!$BG239)*1000</f>
        <v>#REF!</v>
      </c>
      <c r="BI244" s="54" t="e">
        <f>(Sheet4!BI239/Sheet4!$BG239)*1000</f>
        <v>#REF!</v>
      </c>
      <c r="BJ244" s="54" t="e">
        <f>(Sheet4!BJ239/Sheet4!$BG239)*1000</f>
        <v>#REF!</v>
      </c>
      <c r="BK244" s="54" t="e">
        <f>(Sheet4!BK239/Sheet4!$BG239)*1000</f>
        <v>#REF!</v>
      </c>
      <c r="BM244" s="54" t="e">
        <f>(Sheet4!BM239/Sheet4!$BL239)*1000</f>
        <v>#REF!</v>
      </c>
      <c r="BN244" s="54" t="e">
        <f>(Sheet4!BN239/Sheet4!$BL239)*1000</f>
        <v>#REF!</v>
      </c>
      <c r="BO244" s="54" t="e">
        <f>(Sheet4!BO239/Sheet4!$BL239)*1000</f>
        <v>#REF!</v>
      </c>
      <c r="BP244" s="54" t="e">
        <f>(Sheet4!BP239/Sheet4!$BL239)*1000</f>
        <v>#REF!</v>
      </c>
      <c r="BR244" s="54" t="e">
        <f>(Sheet4!BR239/Sheet4!$BQ239)*1000</f>
        <v>#REF!</v>
      </c>
      <c r="BS244" s="54" t="e">
        <f>(Sheet4!BS239/Sheet4!$BQ239)*1000</f>
        <v>#REF!</v>
      </c>
      <c r="BT244" s="54" t="e">
        <f>(Sheet4!BT239/Sheet4!$BQ239)*1000</f>
        <v>#REF!</v>
      </c>
      <c r="BU244" s="54" t="e">
        <f>(Sheet4!BU239/Sheet4!$BQ239)*1000</f>
        <v>#REF!</v>
      </c>
    </row>
    <row r="245" spans="1:73" x14ac:dyDescent="0.3">
      <c r="A245" t="s">
        <v>659</v>
      </c>
      <c r="B245" t="str">
        <f>VLOOKUP(A245,classifications!A$3:C$336,3,FALSE)</f>
        <v>Predominantly Urban</v>
      </c>
      <c r="D245" s="12"/>
      <c r="E245" s="54">
        <f>(Sheet4!E245/Sheet4!$D245)*1000</f>
        <v>5.8632057755706715</v>
      </c>
      <c r="F245" s="54">
        <f>(Sheet4!F245/Sheet4!$D245)*1000</f>
        <v>4.7886324750657261</v>
      </c>
      <c r="G245" s="54">
        <f>(Sheet4!G245/Sheet4!$D245)*1000</f>
        <v>53.154863748278594</v>
      </c>
      <c r="H245" s="54">
        <f>(Sheet4!H245/Sheet4!$D245)*1000</f>
        <v>48.168009013896423</v>
      </c>
      <c r="I245" s="12"/>
      <c r="J245" s="54">
        <f>(Sheet4!J245/Sheet4!$I245)*1000</f>
        <v>4.7654982064773561</v>
      </c>
      <c r="K245" s="54">
        <f>(Sheet4!K245/Sheet4!$I245)*1000</f>
        <v>4.0315494588420151</v>
      </c>
      <c r="L245" s="54">
        <f>(Sheet4!L245/Sheet4!$I245)*1000</f>
        <v>54.394905775453033</v>
      </c>
      <c r="M245" s="54">
        <f>(Sheet4!M245/Sheet4!$I245)*1000</f>
        <v>49.701768713108741</v>
      </c>
      <c r="N245" s="12"/>
      <c r="O245" s="54">
        <f>(Sheet4!O245/Sheet4!$N245)*1000</f>
        <v>4.2928592702139241</v>
      </c>
      <c r="P245" s="54">
        <f>(Sheet4!P245/Sheet4!$N245)*1000</f>
        <v>4.14907929465652</v>
      </c>
      <c r="Q245" s="54">
        <f>(Sheet4!Q245/Sheet4!$N245)*1000</f>
        <v>50.744061373509567</v>
      </c>
      <c r="R245" s="54">
        <f>(Sheet4!R245/Sheet4!$N245)*1000</f>
        <v>48.823571699992812</v>
      </c>
      <c r="S245" s="12"/>
      <c r="T245" s="54">
        <f>(Sheet4!T245/Sheet4!$S245)*1000</f>
        <v>5.5339439050040333</v>
      </c>
      <c r="U245" s="54">
        <f>(Sheet4!U245/Sheet4!$S245)*1000</f>
        <v>3.7369436701687748</v>
      </c>
      <c r="V245" s="54">
        <f>(Sheet4!V245/Sheet4!$S245)*1000</f>
        <v>54.512410532871833</v>
      </c>
      <c r="W245" s="54">
        <f>(Sheet4!W245/Sheet4!$S245)*1000</f>
        <v>55.666166365464925</v>
      </c>
      <c r="X245" s="12"/>
      <c r="Y245" s="54">
        <f>(Sheet4!Y245/Sheet4!$X245)*1000</f>
        <v>6.4621668580253813</v>
      </c>
      <c r="Z245" s="54">
        <f>(Sheet4!Z245/Sheet4!$X245)*1000</f>
        <v>3.6679909367093755</v>
      </c>
      <c r="AA245" s="54">
        <f>(Sheet4!AA245/Sheet4!$X245)*1000</f>
        <v>54.867454454932485</v>
      </c>
      <c r="AB245" s="54">
        <f>(Sheet4!AB245/Sheet4!$X245)*1000</f>
        <v>56.086731220597649</v>
      </c>
      <c r="AC245" s="12"/>
      <c r="AD245" s="54">
        <f>(Sheet4!AD245/Sheet4!$AC245)*1000</f>
        <v>6.7665294480575309</v>
      </c>
      <c r="AE245" s="54">
        <f>(Sheet4!AE245/Sheet4!$AC245)*1000</f>
        <v>3.5703810092142128</v>
      </c>
      <c r="AF245" s="54">
        <f>(Sheet4!AF245/Sheet4!$AC245)*1000</f>
        <v>52.240843945018156</v>
      </c>
      <c r="AG245" s="54">
        <f>(Sheet4!AG245/Sheet4!$AC245)*1000</f>
        <v>54.890815118995846</v>
      </c>
      <c r="AH245" s="12"/>
      <c r="AI245" s="54">
        <f>(Sheet4!AI245/Sheet4!$AH245)*1000</f>
        <v>5.7203389830508478</v>
      </c>
      <c r="AJ245" s="54">
        <f>(Sheet4!AJ245/Sheet4!$AH245)*1000</f>
        <v>4.1868442292171109</v>
      </c>
      <c r="AK245" s="54">
        <f>(Sheet4!AK245/Sheet4!$AH245)*1000</f>
        <v>59.826472962066184</v>
      </c>
      <c r="AL245" s="54">
        <f>(Sheet4!AL245/Sheet4!$AH245)*1000</f>
        <v>62.368845843422115</v>
      </c>
      <c r="AM245" s="12"/>
      <c r="AN245" s="54">
        <f>(Sheet4!AN245/Sheet4!$AM245)*1000</f>
        <v>6.2516358950611073</v>
      </c>
      <c r="AO245" s="54">
        <f>(Sheet4!AO245/Sheet4!$AM245)*1000</f>
        <v>4.6711095898685242</v>
      </c>
      <c r="AP245" s="54">
        <f>(Sheet4!AP245/Sheet4!$AM245)*1000</f>
        <v>59.294904061046573</v>
      </c>
      <c r="AQ245" s="54">
        <f>(Sheet4!AQ245/Sheet4!$AM245)*1000</f>
        <v>62.768035113858296</v>
      </c>
      <c r="AR245" s="12"/>
      <c r="AS245" s="54">
        <f>(Sheet4!AS245/Sheet4!$AR245)*1000</f>
        <v>5.4484996594687711</v>
      </c>
      <c r="AT245" s="54">
        <f>(Sheet4!AT245/Sheet4!$AR245)*1000</f>
        <v>3.8560153839990385</v>
      </c>
      <c r="AU245" s="54">
        <f>(Sheet4!AU245/Sheet4!$AR245)*1000</f>
        <v>63.138496053844001</v>
      </c>
      <c r="AV245" s="54">
        <f>(Sheet4!AV245/Sheet4!$AR245)*1000</f>
        <v>62.888105444493412</v>
      </c>
      <c r="AW245" s="12"/>
      <c r="AX245" s="54">
        <f>(Sheet4!AX245/Sheet4!$AW245)*1000</f>
        <v>4.9362690617083693</v>
      </c>
      <c r="AY245" s="54">
        <f>(Sheet4!AY245/Sheet4!$AW245)*1000</f>
        <v>4.7760656033162112</v>
      </c>
      <c r="AZ245" s="54">
        <f>(Sheet4!AZ245/Sheet4!$AW245)*1000</f>
        <v>56.441680934787179</v>
      </c>
      <c r="BA245" s="54">
        <f>(Sheet4!BA245/Sheet4!$AW245)*1000</f>
        <v>58.274007990147489</v>
      </c>
      <c r="BC245" s="54" t="e">
        <f>(Sheet4!BC241/Sheet4!$BB241)*1000</f>
        <v>#DIV/0!</v>
      </c>
      <c r="BD245" s="54" t="e">
        <f>(Sheet4!BD241/Sheet4!$BB241)*1000</f>
        <v>#REF!</v>
      </c>
      <c r="BE245" s="54" t="e">
        <f>(Sheet4!BE241/Sheet4!$BB241)*1000</f>
        <v>#REF!</v>
      </c>
      <c r="BF245" s="54" t="e">
        <f>(Sheet4!BF241/Sheet4!$BB241)*1000</f>
        <v>#REF!</v>
      </c>
      <c r="BH245" s="54" t="e">
        <f>(Sheet4!BH240/Sheet4!$BG240)*1000</f>
        <v>#REF!</v>
      </c>
      <c r="BI245" s="54" t="e">
        <f>(Sheet4!BI240/Sheet4!$BG240)*1000</f>
        <v>#REF!</v>
      </c>
      <c r="BJ245" s="54" t="e">
        <f>(Sheet4!BJ240/Sheet4!$BG240)*1000</f>
        <v>#REF!</v>
      </c>
      <c r="BK245" s="54" t="e">
        <f>(Sheet4!BK240/Sheet4!$BG240)*1000</f>
        <v>#REF!</v>
      </c>
      <c r="BM245" s="54" t="e">
        <f>(Sheet4!BM240/Sheet4!$BL240)*1000</f>
        <v>#REF!</v>
      </c>
      <c r="BN245" s="54" t="e">
        <f>(Sheet4!BN240/Sheet4!$BL240)*1000</f>
        <v>#REF!</v>
      </c>
      <c r="BO245" s="54" t="e">
        <f>(Sheet4!BO240/Sheet4!$BL240)*1000</f>
        <v>#REF!</v>
      </c>
      <c r="BP245" s="54" t="e">
        <f>(Sheet4!BP240/Sheet4!$BL240)*1000</f>
        <v>#REF!</v>
      </c>
      <c r="BR245" s="54" t="e">
        <f>(Sheet4!BR240/Sheet4!$BQ240)*1000</f>
        <v>#REF!</v>
      </c>
      <c r="BS245" s="54" t="e">
        <f>(Sheet4!BS240/Sheet4!$BQ240)*1000</f>
        <v>#REF!</v>
      </c>
      <c r="BT245" s="54" t="e">
        <f>(Sheet4!BT240/Sheet4!$BQ240)*1000</f>
        <v>#REF!</v>
      </c>
      <c r="BU245" s="54" t="e">
        <f>(Sheet4!BU240/Sheet4!$BQ240)*1000</f>
        <v>#REF!</v>
      </c>
    </row>
    <row r="246" spans="1:73" x14ac:dyDescent="0.3">
      <c r="A246" t="s">
        <v>661</v>
      </c>
      <c r="B246" t="str">
        <f>VLOOKUP(A246,classifications!A$3:C$336,3,FALSE)</f>
        <v>Predominantly Urban</v>
      </c>
      <c r="D246" s="12"/>
      <c r="E246" s="54">
        <f>(Sheet4!E246/Sheet4!$D246)*1000</f>
        <v>5.4655641141821478</v>
      </c>
      <c r="F246" s="54">
        <f>(Sheet4!F246/Sheet4!$D246)*1000</f>
        <v>6.3505323969188945</v>
      </c>
      <c r="G246" s="54">
        <f>(Sheet4!G246/Sheet4!$D246)*1000</f>
        <v>55.306977797915721</v>
      </c>
      <c r="H246" s="54">
        <f>(Sheet4!H246/Sheet4!$D246)*1000</f>
        <v>50.591866787494332</v>
      </c>
      <c r="I246" s="12"/>
      <c r="J246" s="54">
        <f>(Sheet4!J246/Sheet4!$I246)*1000</f>
        <v>4.200173072458262</v>
      </c>
      <c r="K246" s="54">
        <f>(Sheet4!K246/Sheet4!$I246)*1000</f>
        <v>6.5992669044654102</v>
      </c>
      <c r="L246" s="54">
        <f>(Sheet4!L246/Sheet4!$I246)*1000</f>
        <v>57.367187994681181</v>
      </c>
      <c r="M246" s="54">
        <f>(Sheet4!M246/Sheet4!$I246)*1000</f>
        <v>55.62239248049417</v>
      </c>
      <c r="N246" s="12"/>
      <c r="O246" s="54">
        <f>(Sheet4!O246/Sheet4!$N246)*1000</f>
        <v>4.426382634638709</v>
      </c>
      <c r="P246" s="54">
        <f>(Sheet4!P246/Sheet4!$N246)*1000</f>
        <v>4.7330926124719435</v>
      </c>
      <c r="Q246" s="54">
        <f>(Sheet4!Q246/Sheet4!$N246)*1000</f>
        <v>57.145645415382894</v>
      </c>
      <c r="R246" s="54">
        <f>(Sheet4!R246/Sheet4!$N246)*1000</f>
        <v>53.360565461668223</v>
      </c>
      <c r="S246" s="12"/>
      <c r="T246" s="54">
        <f>(Sheet4!T246/Sheet4!$S246)*1000</f>
        <v>5.2958514682386646</v>
      </c>
      <c r="U246" s="54">
        <f>(Sheet4!U246/Sheet4!$S246)*1000</f>
        <v>3.5672965676822215</v>
      </c>
      <c r="V246" s="54">
        <f>(Sheet4!V246/Sheet4!$S246)*1000</f>
        <v>59.218500358106986</v>
      </c>
      <c r="W246" s="54">
        <f>(Sheet4!W246/Sheet4!$S246)*1000</f>
        <v>54.962536499366429</v>
      </c>
      <c r="X246" s="12"/>
      <c r="Y246" s="54">
        <f>(Sheet4!Y246/Sheet4!$X246)*1000</f>
        <v>5.6639395846444307</v>
      </c>
      <c r="Z246" s="54">
        <f>(Sheet4!Z246/Sheet4!$X246)*1000</f>
        <v>3.1397925958354995</v>
      </c>
      <c r="AA246" s="54">
        <f>(Sheet4!AA246/Sheet4!$X246)*1000</f>
        <v>56.160560374312531</v>
      </c>
      <c r="AB246" s="54">
        <f>(Sheet4!AB246/Sheet4!$X246)*1000</f>
        <v>56.632555339699572</v>
      </c>
      <c r="AC246" s="12"/>
      <c r="AD246" s="54">
        <f>(Sheet4!AD246/Sheet4!$AC246)*1000</f>
        <v>6.1690188743410985</v>
      </c>
      <c r="AE246" s="54">
        <f>(Sheet4!AE246/Sheet4!$AC246)*1000</f>
        <v>2.8022445162387353</v>
      </c>
      <c r="AF246" s="54">
        <f>(Sheet4!AF246/Sheet4!$AC246)*1000</f>
        <v>53.167828600578133</v>
      </c>
      <c r="AG246" s="54">
        <f>(Sheet4!AG246/Sheet4!$AC246)*1000</f>
        <v>56.201326305050159</v>
      </c>
      <c r="AH246" s="12"/>
      <c r="AI246" s="54">
        <f>(Sheet4!AI246/Sheet4!$AH246)*1000</f>
        <v>5.4862503824059283</v>
      </c>
      <c r="AJ246" s="54">
        <f>(Sheet4!AJ246/Sheet4!$AH246)*1000</f>
        <v>3.3855671504809819</v>
      </c>
      <c r="AK246" s="54">
        <f>(Sheet4!AK246/Sheet4!$AH246)*1000</f>
        <v>57.418675005948536</v>
      </c>
      <c r="AL246" s="54">
        <f>(Sheet4!AL246/Sheet4!$AH246)*1000</f>
        <v>63.251640096536249</v>
      </c>
      <c r="AM246" s="12"/>
      <c r="AN246" s="54">
        <f>(Sheet4!AN246/Sheet4!$AM246)*1000</f>
        <v>5.4216172568923753</v>
      </c>
      <c r="AO246" s="54">
        <f>(Sheet4!AO246/Sheet4!$AM246)*1000</f>
        <v>4.2477251599682431</v>
      </c>
      <c r="AP246" s="54">
        <f>(Sheet4!AP246/Sheet4!$AM246)*1000</f>
        <v>58.45711222544157</v>
      </c>
      <c r="AQ246" s="54">
        <f>(Sheet4!AQ246/Sheet4!$AM246)*1000</f>
        <v>61.476661260882246</v>
      </c>
      <c r="AR246" s="12"/>
      <c r="AS246" s="54">
        <f>(Sheet4!AS246/Sheet4!$AR246)*1000</f>
        <v>4.7557459650257323</v>
      </c>
      <c r="AT246" s="54">
        <f>(Sheet4!AT246/Sheet4!$AR246)*1000</f>
        <v>3.4758709886023764</v>
      </c>
      <c r="AU246" s="54">
        <f>(Sheet4!AU246/Sheet4!$AR246)*1000</f>
        <v>62.316438983644545</v>
      </c>
      <c r="AV246" s="54">
        <f>(Sheet4!AV246/Sheet4!$AR246)*1000</f>
        <v>60.356209414490877</v>
      </c>
      <c r="AW246" s="12"/>
      <c r="AX246" s="54">
        <f>(Sheet4!AX246/Sheet4!$AW246)*1000</f>
        <v>4.2526972816223205</v>
      </c>
      <c r="AY246" s="54">
        <f>(Sheet4!AY246/Sheet4!$AW246)*1000</f>
        <v>3.6365584628675904</v>
      </c>
      <c r="AZ246" s="54">
        <f>(Sheet4!AZ246/Sheet4!$AW246)*1000</f>
        <v>56.061935345606997</v>
      </c>
      <c r="BA246" s="54">
        <f>(Sheet4!BA246/Sheet4!$AW246)*1000</f>
        <v>53.021424218273879</v>
      </c>
      <c r="BC246" s="54" t="e">
        <f>(Sheet4!BC242/Sheet4!$BB242)*1000</f>
        <v>#DIV/0!</v>
      </c>
      <c r="BD246" s="54" t="e">
        <f>(Sheet4!BD242/Sheet4!$BB242)*1000</f>
        <v>#REF!</v>
      </c>
      <c r="BE246" s="54" t="e">
        <f>(Sheet4!BE242/Sheet4!$BB242)*1000</f>
        <v>#REF!</v>
      </c>
      <c r="BF246" s="54" t="e">
        <f>(Sheet4!BF242/Sheet4!$BB242)*1000</f>
        <v>#REF!</v>
      </c>
      <c r="BH246" s="54" t="e">
        <f>(Sheet4!BH241/Sheet4!$BG241)*1000</f>
        <v>#REF!</v>
      </c>
      <c r="BI246" s="54" t="e">
        <f>(Sheet4!BI241/Sheet4!$BG241)*1000</f>
        <v>#REF!</v>
      </c>
      <c r="BJ246" s="54" t="e">
        <f>(Sheet4!BJ241/Sheet4!$BG241)*1000</f>
        <v>#REF!</v>
      </c>
      <c r="BK246" s="54" t="e">
        <f>(Sheet4!BK241/Sheet4!$BG241)*1000</f>
        <v>#REF!</v>
      </c>
      <c r="BM246" s="54" t="e">
        <f>(Sheet4!BM241/Sheet4!$BL241)*1000</f>
        <v>#REF!</v>
      </c>
      <c r="BN246" s="54" t="e">
        <f>(Sheet4!BN241/Sheet4!$BL241)*1000</f>
        <v>#REF!</v>
      </c>
      <c r="BO246" s="54" t="e">
        <f>(Sheet4!BO241/Sheet4!$BL241)*1000</f>
        <v>#REF!</v>
      </c>
      <c r="BP246" s="54" t="e">
        <f>(Sheet4!BP241/Sheet4!$BL241)*1000</f>
        <v>#REF!</v>
      </c>
      <c r="BR246" s="54" t="e">
        <f>(Sheet4!BR241/Sheet4!$BQ241)*1000</f>
        <v>#REF!</v>
      </c>
      <c r="BS246" s="54" t="e">
        <f>(Sheet4!BS241/Sheet4!$BQ241)*1000</f>
        <v>#REF!</v>
      </c>
      <c r="BT246" s="54" t="e">
        <f>(Sheet4!BT241/Sheet4!$BQ241)*1000</f>
        <v>#REF!</v>
      </c>
      <c r="BU246" s="54" t="e">
        <f>(Sheet4!BU241/Sheet4!$BQ241)*1000</f>
        <v>#REF!</v>
      </c>
    </row>
    <row r="247" spans="1:73" x14ac:dyDescent="0.3">
      <c r="A247" t="s">
        <v>664</v>
      </c>
      <c r="B247" t="str">
        <f>VLOOKUP(A247,classifications!A$3:C$336,3,FALSE)</f>
        <v>Predominantly Urban</v>
      </c>
      <c r="D247" s="12"/>
      <c r="E247" s="54">
        <f>(Sheet4!E247/Sheet4!$D247)*1000</f>
        <v>2.1835181437245232</v>
      </c>
      <c r="F247" s="54">
        <f>(Sheet4!F247/Sheet4!$D247)*1000</f>
        <v>1.5392947749494028</v>
      </c>
      <c r="G247" s="54">
        <f>(Sheet4!G247/Sheet4!$D247)*1000</f>
        <v>25.615005273509876</v>
      </c>
      <c r="H247" s="54">
        <f>(Sheet4!H247/Sheet4!$D247)*1000</f>
        <v>24.7598415096491</v>
      </c>
      <c r="I247" s="12"/>
      <c r="J247" s="54">
        <f>(Sheet4!J247/Sheet4!$I247)*1000</f>
        <v>1.4194544752560696</v>
      </c>
      <c r="K247" s="54">
        <f>(Sheet4!K247/Sheet4!$I247)*1000</f>
        <v>1.1923417592150984</v>
      </c>
      <c r="L247" s="54">
        <f>(Sheet4!L247/Sheet4!$I247)*1000</f>
        <v>27.95189752674252</v>
      </c>
      <c r="M247" s="54">
        <f>(Sheet4!M247/Sheet4!$I247)*1000</f>
        <v>26.680066316913084</v>
      </c>
      <c r="N247" s="12"/>
      <c r="O247" s="54">
        <f>(Sheet4!O247/Sheet4!$N247)*1000</f>
        <v>1.4527212988236364</v>
      </c>
      <c r="P247" s="54">
        <f>(Sheet4!P247/Sheet4!$N247)*1000</f>
        <v>1.3789502953677484</v>
      </c>
      <c r="Q247" s="54">
        <f>(Sheet4!Q247/Sheet4!$N247)*1000</f>
        <v>27.510909596472612</v>
      </c>
      <c r="R247" s="54">
        <f>(Sheet4!R247/Sheet4!$N247)*1000</f>
        <v>28.123776394413831</v>
      </c>
      <c r="S247" s="12"/>
      <c r="T247" s="54">
        <f>(Sheet4!T247/Sheet4!$S247)*1000</f>
        <v>1.7890299168693671</v>
      </c>
      <c r="U247" s="54">
        <f>(Sheet4!U247/Sheet4!$S247)*1000</f>
        <v>1.4842740319767935</v>
      </c>
      <c r="V247" s="54">
        <f>(Sheet4!V247/Sheet4!$S247)*1000</f>
        <v>29.894294856962262</v>
      </c>
      <c r="W247" s="54">
        <f>(Sheet4!W247/Sheet4!$S247)*1000</f>
        <v>26.5137619856539</v>
      </c>
      <c r="X247" s="12"/>
      <c r="Y247" s="54">
        <f>(Sheet4!Y247/Sheet4!$X247)*1000</f>
        <v>1.9201315374566421</v>
      </c>
      <c r="Z247" s="54">
        <f>(Sheet4!Z247/Sheet4!$X247)*1000</f>
        <v>1.351412225775936</v>
      </c>
      <c r="AA247" s="54">
        <f>(Sheet4!AA247/Sheet4!$X247)*1000</f>
        <v>29.044101085634487</v>
      </c>
      <c r="AB247" s="54">
        <f>(Sheet4!AB247/Sheet4!$X247)*1000</f>
        <v>27.46182260462183</v>
      </c>
      <c r="AC247" s="12"/>
      <c r="AD247" s="54">
        <f>(Sheet4!AD247/Sheet4!$AC247)*1000</f>
        <v>2.4316450022411473</v>
      </c>
      <c r="AE247" s="54">
        <f>(Sheet4!AE247/Sheet4!$AC247)*1000</f>
        <v>1.3278798744957419</v>
      </c>
      <c r="AF247" s="54">
        <f>(Sheet4!AF247/Sheet4!$AC247)*1000</f>
        <v>29.992155983863736</v>
      </c>
      <c r="AG247" s="54">
        <f>(Sheet4!AG247/Sheet4!$AC247)*1000</f>
        <v>26.608023307933664</v>
      </c>
      <c r="AH247" s="12"/>
      <c r="AI247" s="54">
        <f>(Sheet4!AI247/Sheet4!$AH247)*1000</f>
        <v>2.3197327846273095</v>
      </c>
      <c r="AJ247" s="54">
        <f>(Sheet4!AJ247/Sheet4!$AH247)*1000</f>
        <v>1.890359168241966</v>
      </c>
      <c r="AK247" s="54">
        <f>(Sheet4!AK247/Sheet4!$AH247)*1000</f>
        <v>35.755112055361316</v>
      </c>
      <c r="AL247" s="54">
        <f>(Sheet4!AL247/Sheet4!$AH247)*1000</f>
        <v>32.035732806932437</v>
      </c>
      <c r="AM247" s="12"/>
      <c r="AN247" s="54">
        <f>(Sheet4!AN247/Sheet4!$AM247)*1000</f>
        <v>2.4160089753344924</v>
      </c>
      <c r="AO247" s="54">
        <f>(Sheet4!AO247/Sheet4!$AM247)*1000</f>
        <v>2.0661042271826005</v>
      </c>
      <c r="AP247" s="54">
        <f>(Sheet4!AP247/Sheet4!$AM247)*1000</f>
        <v>35.457014479391724</v>
      </c>
      <c r="AQ247" s="54">
        <f>(Sheet4!AQ247/Sheet4!$AM247)*1000</f>
        <v>31.619170336963826</v>
      </c>
      <c r="AR247" s="12"/>
      <c r="AS247" s="54">
        <f>(Sheet4!AS247/Sheet4!$AR247)*1000</f>
        <v>2.2870116565606224</v>
      </c>
      <c r="AT247" s="54">
        <f>(Sheet4!AT247/Sheet4!$AR247)*1000</f>
        <v>1.207187750920619</v>
      </c>
      <c r="AU247" s="54">
        <f>(Sheet4!AU247/Sheet4!$AR247)*1000</f>
        <v>36.952127806849965</v>
      </c>
      <c r="AV247" s="54">
        <f>(Sheet4!AV247/Sheet4!$AR247)*1000</f>
        <v>34.720491735193953</v>
      </c>
      <c r="AW247" s="12"/>
      <c r="AX247" s="54">
        <f>(Sheet4!AX247/Sheet4!$AW247)*1000</f>
        <v>2.1093900991192469</v>
      </c>
      <c r="AY247" s="54">
        <f>(Sheet4!AY247/Sheet4!$AW247)*1000</f>
        <v>1.6565890830779426</v>
      </c>
      <c r="AZ247" s="54">
        <f>(Sheet4!AZ247/Sheet4!$AW247)*1000</f>
        <v>34.053949584472242</v>
      </c>
      <c r="BA247" s="54">
        <f>(Sheet4!BA247/Sheet4!$AW247)*1000</f>
        <v>29.498329606007896</v>
      </c>
      <c r="BC247" s="54" t="e">
        <f>(Sheet4!BC243/Sheet4!$BB243)*1000</f>
        <v>#DIV/0!</v>
      </c>
      <c r="BD247" s="54" t="e">
        <f>(Sheet4!BD243/Sheet4!$BB243)*1000</f>
        <v>#REF!</v>
      </c>
      <c r="BE247" s="54" t="e">
        <f>(Sheet4!BE243/Sheet4!$BB243)*1000</f>
        <v>#REF!</v>
      </c>
      <c r="BF247" s="54" t="e">
        <f>(Sheet4!BF243/Sheet4!$BB243)*1000</f>
        <v>#REF!</v>
      </c>
      <c r="BH247" s="54" t="e">
        <f>(Sheet4!BH242/Sheet4!$BG242)*1000</f>
        <v>#REF!</v>
      </c>
      <c r="BI247" s="54" t="e">
        <f>(Sheet4!BI242/Sheet4!$BG242)*1000</f>
        <v>#REF!</v>
      </c>
      <c r="BJ247" s="54" t="e">
        <f>(Sheet4!BJ242/Sheet4!$BG242)*1000</f>
        <v>#REF!</v>
      </c>
      <c r="BK247" s="54" t="e">
        <f>(Sheet4!BK242/Sheet4!$BG242)*1000</f>
        <v>#REF!</v>
      </c>
      <c r="BM247" s="54" t="e">
        <f>(Sheet4!BM242/Sheet4!$BL242)*1000</f>
        <v>#REF!</v>
      </c>
      <c r="BN247" s="54" t="e">
        <f>(Sheet4!BN242/Sheet4!$BL242)*1000</f>
        <v>#REF!</v>
      </c>
      <c r="BO247" s="54" t="e">
        <f>(Sheet4!BO242/Sheet4!$BL242)*1000</f>
        <v>#REF!</v>
      </c>
      <c r="BP247" s="54" t="e">
        <f>(Sheet4!BP242/Sheet4!$BL242)*1000</f>
        <v>#REF!</v>
      </c>
      <c r="BR247" s="54" t="e">
        <f>(Sheet4!BR242/Sheet4!$BQ242)*1000</f>
        <v>#REF!</v>
      </c>
      <c r="BS247" s="54" t="e">
        <f>(Sheet4!BS242/Sheet4!$BQ242)*1000</f>
        <v>#REF!</v>
      </c>
      <c r="BT247" s="54" t="e">
        <f>(Sheet4!BT242/Sheet4!$BQ242)*1000</f>
        <v>#REF!</v>
      </c>
      <c r="BU247" s="54" t="e">
        <f>(Sheet4!BU242/Sheet4!$BQ242)*1000</f>
        <v>#REF!</v>
      </c>
    </row>
    <row r="248" spans="1:73" x14ac:dyDescent="0.3">
      <c r="A248" t="s">
        <v>666</v>
      </c>
      <c r="B248" t="str">
        <f>VLOOKUP(A248,classifications!A$3:C$336,3,FALSE)</f>
        <v>Urban with Significant Rural</v>
      </c>
      <c r="D248" s="12"/>
      <c r="E248" s="54">
        <f>(Sheet4!E248/Sheet4!$D248)*1000</f>
        <v>4.3699148172199092</v>
      </c>
      <c r="F248" s="54">
        <f>(Sheet4!F248/Sheet4!$D248)*1000</f>
        <v>2.2231559647045342</v>
      </c>
      <c r="G248" s="54">
        <f>(Sheet4!G248/Sheet4!$D248)*1000</f>
        <v>41.216242026051418</v>
      </c>
      <c r="H248" s="54">
        <f>(Sheet4!H248/Sheet4!$D248)*1000</f>
        <v>40.559226861224644</v>
      </c>
      <c r="I248" s="12"/>
      <c r="J248" s="54">
        <f>(Sheet4!J248/Sheet4!$I248)*1000</f>
        <v>4.0287638536266481</v>
      </c>
      <c r="K248" s="54">
        <f>(Sheet4!K248/Sheet4!$I248)*1000</f>
        <v>3.2002067592015448</v>
      </c>
      <c r="L248" s="54">
        <f>(Sheet4!L248/Sheet4!$I248)*1000</f>
        <v>44.476032655791535</v>
      </c>
      <c r="M248" s="54">
        <f>(Sheet4!M248/Sheet4!$I248)*1000</f>
        <v>40.713319245328911</v>
      </c>
      <c r="N248" s="12"/>
      <c r="O248" s="54">
        <f>(Sheet4!O248/Sheet4!$N248)*1000</f>
        <v>4.3641653533761664</v>
      </c>
      <c r="P248" s="54">
        <f>(Sheet4!P248/Sheet4!$N248)*1000</f>
        <v>2.9927870044853924</v>
      </c>
      <c r="Q248" s="54">
        <f>(Sheet4!Q248/Sheet4!$N248)*1000</f>
        <v>41.989938174324166</v>
      </c>
      <c r="R248" s="54">
        <f>(Sheet4!R248/Sheet4!$N248)*1000</f>
        <v>39.807855497636076</v>
      </c>
      <c r="S248" s="12"/>
      <c r="T248" s="54">
        <f>(Sheet4!T248/Sheet4!$S248)*1000</f>
        <v>4.5439398988216055</v>
      </c>
      <c r="U248" s="54">
        <f>(Sheet4!U248/Sheet4!$S248)*1000</f>
        <v>3.2792099603162583</v>
      </c>
      <c r="V248" s="54">
        <f>(Sheet4!V248/Sheet4!$S248)*1000</f>
        <v>41.637635939535301</v>
      </c>
      <c r="W248" s="54">
        <f>(Sheet4!W248/Sheet4!$S248)*1000</f>
        <v>42.985671442852386</v>
      </c>
      <c r="X248" s="12"/>
      <c r="Y248" s="54">
        <f>(Sheet4!Y248/Sheet4!$X248)*1000</f>
        <v>4.9236121615489337</v>
      </c>
      <c r="Z248" s="54">
        <f>(Sheet4!Z248/Sheet4!$X248)*1000</f>
        <v>2.7454242928452577</v>
      </c>
      <c r="AA248" s="54">
        <f>(Sheet4!AA248/Sheet4!$X248)*1000</f>
        <v>40.977159279987902</v>
      </c>
      <c r="AB248" s="54">
        <f>(Sheet4!AB248/Sheet4!$X248)*1000</f>
        <v>41.249432763575861</v>
      </c>
      <c r="AC248" s="12"/>
      <c r="AD248" s="54">
        <f>(Sheet4!AD248/Sheet4!$AC248)*1000</f>
        <v>4.6983480967201343</v>
      </c>
      <c r="AE248" s="54">
        <f>(Sheet4!AE248/Sheet4!$AC248)*1000</f>
        <v>2.6334689968877187</v>
      </c>
      <c r="AF248" s="54">
        <f>(Sheet4!AF248/Sheet4!$AC248)*1000</f>
        <v>44.20038305003591</v>
      </c>
      <c r="AG248" s="54">
        <f>(Sheet4!AG248/Sheet4!$AC248)*1000</f>
        <v>40.916028249940148</v>
      </c>
      <c r="AH248" s="12"/>
      <c r="AI248" s="54">
        <f>(Sheet4!AI248/Sheet4!$AH248)*1000</f>
        <v>4.2592977353002279</v>
      </c>
      <c r="AJ248" s="54">
        <f>(Sheet4!AJ248/Sheet4!$AH248)*1000</f>
        <v>1.4543943486391024</v>
      </c>
      <c r="AK248" s="54">
        <f>(Sheet4!AK248/Sheet4!$AH248)*1000</f>
        <v>51.890712653230835</v>
      </c>
      <c r="AL248" s="54">
        <f>(Sheet4!AL248/Sheet4!$AH248)*1000</f>
        <v>46.258644741919206</v>
      </c>
      <c r="AM248" s="12"/>
      <c r="AN248" s="54">
        <f>(Sheet4!AN248/Sheet4!$AM248)*1000</f>
        <v>3.9372976155431263</v>
      </c>
      <c r="AO248" s="54">
        <f>(Sheet4!AO248/Sheet4!$AM248)*1000</f>
        <v>1.8324992640565203</v>
      </c>
      <c r="AP248" s="54">
        <f>(Sheet4!AP248/Sheet4!$AM248)*1000</f>
        <v>50.485722696496914</v>
      </c>
      <c r="AQ248" s="54">
        <f>(Sheet4!AQ248/Sheet4!$AM248)*1000</f>
        <v>42.942302031204008</v>
      </c>
      <c r="AR248" s="12"/>
      <c r="AS248" s="54">
        <f>(Sheet4!AS248/Sheet4!$AR248)*1000</f>
        <v>3.3872377622377621</v>
      </c>
      <c r="AT248" s="54">
        <f>(Sheet4!AT248/Sheet4!$AR248)*1000</f>
        <v>1.6899766899766901</v>
      </c>
      <c r="AU248" s="54">
        <f>(Sheet4!AU248/Sheet4!$AR248)*1000</f>
        <v>51.631701631701631</v>
      </c>
      <c r="AV248" s="54">
        <f>(Sheet4!AV248/Sheet4!$AR248)*1000</f>
        <v>43.210955710955716</v>
      </c>
      <c r="AW248" s="12"/>
      <c r="AX248" s="54">
        <f>(Sheet4!AX248/Sheet4!$AW248)*1000</f>
        <v>3.0538670225884608</v>
      </c>
      <c r="AY248" s="54">
        <f>(Sheet4!AY248/Sheet4!$AW248)*1000</f>
        <v>1.4435143408434765</v>
      </c>
      <c r="AZ248" s="54">
        <f>(Sheet4!AZ248/Sheet4!$AW248)*1000</f>
        <v>43.747914520738732</v>
      </c>
      <c r="BA248" s="54">
        <f>(Sheet4!BA248/Sheet4!$AW248)*1000</f>
        <v>37.270234589214986</v>
      </c>
      <c r="BC248" s="54" t="e">
        <f>(Sheet4!BC244/Sheet4!$BB244)*1000</f>
        <v>#DIV/0!</v>
      </c>
      <c r="BD248" s="54" t="e">
        <f>(Sheet4!BD244/Sheet4!$BB244)*1000</f>
        <v>#REF!</v>
      </c>
      <c r="BE248" s="54" t="e">
        <f>(Sheet4!BE244/Sheet4!$BB244)*1000</f>
        <v>#REF!</v>
      </c>
      <c r="BF248" s="54" t="e">
        <f>(Sheet4!BF244/Sheet4!$BB244)*1000</f>
        <v>#REF!</v>
      </c>
      <c r="BH248" s="54" t="e">
        <f>(Sheet4!BH243/Sheet4!$BG243)*1000</f>
        <v>#REF!</v>
      </c>
      <c r="BI248" s="54" t="e">
        <f>(Sheet4!BI243/Sheet4!$BG243)*1000</f>
        <v>#REF!</v>
      </c>
      <c r="BJ248" s="54" t="e">
        <f>(Sheet4!BJ243/Sheet4!$BG243)*1000</f>
        <v>#REF!</v>
      </c>
      <c r="BK248" s="54" t="e">
        <f>(Sheet4!BK243/Sheet4!$BG243)*1000</f>
        <v>#REF!</v>
      </c>
      <c r="BM248" s="54" t="e">
        <f>(Sheet4!BM243/Sheet4!$BL243)*1000</f>
        <v>#REF!</v>
      </c>
      <c r="BN248" s="54" t="e">
        <f>(Sheet4!BN243/Sheet4!$BL243)*1000</f>
        <v>#REF!</v>
      </c>
      <c r="BO248" s="54" t="e">
        <f>(Sheet4!BO243/Sheet4!$BL243)*1000</f>
        <v>#REF!</v>
      </c>
      <c r="BP248" s="54" t="e">
        <f>(Sheet4!BP243/Sheet4!$BL243)*1000</f>
        <v>#REF!</v>
      </c>
      <c r="BR248" s="54" t="e">
        <f>(Sheet4!BR243/Sheet4!$BQ243)*1000</f>
        <v>#REF!</v>
      </c>
      <c r="BS248" s="54" t="e">
        <f>(Sheet4!BS243/Sheet4!$BQ243)*1000</f>
        <v>#REF!</v>
      </c>
      <c r="BT248" s="54" t="e">
        <f>(Sheet4!BT243/Sheet4!$BQ243)*1000</f>
        <v>#REF!</v>
      </c>
      <c r="BU248" s="54" t="e">
        <f>(Sheet4!BU243/Sheet4!$BQ243)*1000</f>
        <v>#REF!</v>
      </c>
    </row>
    <row r="249" spans="1:73" x14ac:dyDescent="0.3">
      <c r="A249" t="s">
        <v>668</v>
      </c>
      <c r="B249" t="str">
        <f>VLOOKUP(A249,classifications!A$3:C$336,3,FALSE)</f>
        <v>Predominantly Rural</v>
      </c>
      <c r="D249" s="12"/>
      <c r="E249" s="54">
        <f>(Sheet4!E249/Sheet4!$D249)*1000</f>
        <v>1.6973736999660525</v>
      </c>
      <c r="F249" s="54">
        <f>(Sheet4!F249/Sheet4!$D249)*1000</f>
        <v>1.080146899978397</v>
      </c>
      <c r="G249" s="54">
        <f>(Sheet4!G249/Sheet4!$D249)*1000</f>
        <v>34.646997705973732</v>
      </c>
      <c r="H249" s="54">
        <f>(Sheet4!H249/Sheet4!$D249)*1000</f>
        <v>34.328097192646766</v>
      </c>
      <c r="I249" s="12"/>
      <c r="J249" s="54">
        <f>(Sheet4!J249/Sheet4!$I249)*1000</f>
        <v>1.0900975945865343</v>
      </c>
      <c r="K249" s="54">
        <f>(Sheet4!K249/Sheet4!$I249)*1000</f>
        <v>0.71987577000997538</v>
      </c>
      <c r="L249" s="54">
        <f>(Sheet4!L249/Sheet4!$I249)*1000</f>
        <v>38.431082178961113</v>
      </c>
      <c r="M249" s="54">
        <f>(Sheet4!M249/Sheet4!$I249)*1000</f>
        <v>37.104453974228448</v>
      </c>
      <c r="N249" s="12"/>
      <c r="O249" s="54">
        <f>(Sheet4!O249/Sheet4!$N249)*1000</f>
        <v>1.1078286558345642</v>
      </c>
      <c r="P249" s="54">
        <f>(Sheet4!P249/Sheet4!$N249)*1000</f>
        <v>0.65649105530937135</v>
      </c>
      <c r="Q249" s="54">
        <f>(Sheet4!Q249/Sheet4!$N249)*1000</f>
        <v>38.497045790251107</v>
      </c>
      <c r="R249" s="54">
        <f>(Sheet4!R249/Sheet4!$N249)*1000</f>
        <v>34.065731166912855</v>
      </c>
      <c r="S249" s="12"/>
      <c r="T249" s="54">
        <f>(Sheet4!T249/Sheet4!$S249)*1000</f>
        <v>1.2469592591835483</v>
      </c>
      <c r="U249" s="54">
        <f>(Sheet4!U249/Sheet4!$S249)*1000</f>
        <v>0.84834113534618449</v>
      </c>
      <c r="V249" s="54">
        <f>(Sheet4!V249/Sheet4!$S249)*1000</f>
        <v>40.311535395245201</v>
      </c>
      <c r="W249" s="54">
        <f>(Sheet4!W249/Sheet4!$S249)*1000</f>
        <v>35.08861587522231</v>
      </c>
      <c r="X249" s="12"/>
      <c r="Y249" s="54">
        <f>(Sheet4!Y249/Sheet4!$X249)*1000</f>
        <v>1.3671934782830499</v>
      </c>
      <c r="Z249" s="54">
        <f>(Sheet4!Z249/Sheet4!$X249)*1000</f>
        <v>0.93867014926895953</v>
      </c>
      <c r="AA249" s="54">
        <f>(Sheet4!AA249/Sheet4!$X249)*1000</f>
        <v>39.464958014916697</v>
      </c>
      <c r="AB249" s="54">
        <f>(Sheet4!AB249/Sheet4!$X249)*1000</f>
        <v>35.271551152421665</v>
      </c>
      <c r="AC249" s="12"/>
      <c r="AD249" s="54">
        <f>(Sheet4!AD249/Sheet4!$AC249)*1000</f>
        <v>1.2528520208604954</v>
      </c>
      <c r="AE249" s="54">
        <f>(Sheet4!AE249/Sheet4!$AC249)*1000</f>
        <v>0.75374837027379393</v>
      </c>
      <c r="AF249" s="54">
        <f>(Sheet4!AF249/Sheet4!$AC249)*1000</f>
        <v>38.502281616688393</v>
      </c>
      <c r="AG249" s="54">
        <f>(Sheet4!AG249/Sheet4!$AC249)*1000</f>
        <v>35.079856584093868</v>
      </c>
      <c r="AH249" s="12"/>
      <c r="AI249" s="54">
        <f>(Sheet4!AI249/Sheet4!$AH249)*1000</f>
        <v>1.208170890188434</v>
      </c>
      <c r="AJ249" s="54">
        <f>(Sheet4!AJ249/Sheet4!$AH249)*1000</f>
        <v>0.619314489928525</v>
      </c>
      <c r="AK249" s="54">
        <f>(Sheet4!AK249/Sheet4!$AH249)*1000</f>
        <v>44.397742040285898</v>
      </c>
      <c r="AL249" s="54">
        <f>(Sheet4!AL249/Sheet4!$AH249)*1000</f>
        <v>38.620857699805072</v>
      </c>
      <c r="AM249" s="12"/>
      <c r="AN249" s="54">
        <f>(Sheet4!AN249/Sheet4!$AM249)*1000</f>
        <v>1.1992235535636249</v>
      </c>
      <c r="AO249" s="54">
        <f>(Sheet4!AO249/Sheet4!$AM249)*1000</f>
        <v>0.73172962590322876</v>
      </c>
      <c r="AP249" s="54">
        <f>(Sheet4!AP249/Sheet4!$AM249)*1000</f>
        <v>42.104942223848283</v>
      </c>
      <c r="AQ249" s="54">
        <f>(Sheet4!AQ249/Sheet4!$AM249)*1000</f>
        <v>40.113011575556165</v>
      </c>
      <c r="AR249" s="12"/>
      <c r="AS249" s="54">
        <f>(Sheet4!AS249/Sheet4!$AR249)*1000</f>
        <v>1.0971707217961091</v>
      </c>
      <c r="AT249" s="54">
        <f>(Sheet4!AT249/Sheet4!$AR249)*1000</f>
        <v>0.67049321887540003</v>
      </c>
      <c r="AU249" s="54">
        <f>(Sheet4!AU249/Sheet4!$AR249)*1000</f>
        <v>44.24239345761162</v>
      </c>
      <c r="AV249" s="54">
        <f>(Sheet4!AV249/Sheet4!$AR249)*1000</f>
        <v>41.275968913496214</v>
      </c>
      <c r="AW249" s="12"/>
      <c r="AX249" s="54">
        <f>(Sheet4!AX249/Sheet4!$AW249)*1000</f>
        <v>0.99566175947656643</v>
      </c>
      <c r="AY249" s="54">
        <f>(Sheet4!AY249/Sheet4!$AW249)*1000</f>
        <v>0.44703181037723388</v>
      </c>
      <c r="AZ249" s="54">
        <f>(Sheet4!AZ249/Sheet4!$AW249)*1000</f>
        <v>40.862771394028059</v>
      </c>
      <c r="BA249" s="54">
        <f>(Sheet4!BA249/Sheet4!$AW249)*1000</f>
        <v>37.093480447438203</v>
      </c>
      <c r="BC249" s="54" t="e">
        <f>(Sheet4!BC245/Sheet4!$BB245)*1000</f>
        <v>#DIV/0!</v>
      </c>
      <c r="BD249" s="54" t="e">
        <f>(Sheet4!BD245/Sheet4!$BB245)*1000</f>
        <v>#REF!</v>
      </c>
      <c r="BE249" s="54" t="e">
        <f>(Sheet4!BE245/Sheet4!$BB245)*1000</f>
        <v>#REF!</v>
      </c>
      <c r="BF249" s="54" t="e">
        <f>(Sheet4!BF245/Sheet4!$BB245)*1000</f>
        <v>#REF!</v>
      </c>
      <c r="BH249" s="54" t="e">
        <f>(Sheet4!BH244/Sheet4!$BG244)*1000</f>
        <v>#REF!</v>
      </c>
      <c r="BI249" s="54" t="e">
        <f>(Sheet4!BI244/Sheet4!$BG244)*1000</f>
        <v>#REF!</v>
      </c>
      <c r="BJ249" s="54" t="e">
        <f>(Sheet4!BJ244/Sheet4!$BG244)*1000</f>
        <v>#REF!</v>
      </c>
      <c r="BK249" s="54" t="e">
        <f>(Sheet4!BK244/Sheet4!$BG244)*1000</f>
        <v>#REF!</v>
      </c>
      <c r="BM249" s="54" t="e">
        <f>(Sheet4!BM244/Sheet4!$BL244)*1000</f>
        <v>#REF!</v>
      </c>
      <c r="BN249" s="54" t="e">
        <f>(Sheet4!BN244/Sheet4!$BL244)*1000</f>
        <v>#REF!</v>
      </c>
      <c r="BO249" s="54" t="e">
        <f>(Sheet4!BO244/Sheet4!$BL244)*1000</f>
        <v>#REF!</v>
      </c>
      <c r="BP249" s="54" t="e">
        <f>(Sheet4!BP244/Sheet4!$BL244)*1000</f>
        <v>#REF!</v>
      </c>
      <c r="BR249" s="54" t="e">
        <f>(Sheet4!BR244/Sheet4!$BQ244)*1000</f>
        <v>#REF!</v>
      </c>
      <c r="BS249" s="54" t="e">
        <f>(Sheet4!BS244/Sheet4!$BQ244)*1000</f>
        <v>#REF!</v>
      </c>
      <c r="BT249" s="54" t="e">
        <f>(Sheet4!BT244/Sheet4!$BQ244)*1000</f>
        <v>#REF!</v>
      </c>
      <c r="BU249" s="54" t="e">
        <f>(Sheet4!BU244/Sheet4!$BQ244)*1000</f>
        <v>#REF!</v>
      </c>
    </row>
    <row r="250" spans="1:73" x14ac:dyDescent="0.3">
      <c r="A250" t="s">
        <v>670</v>
      </c>
      <c r="B250" t="str">
        <f>VLOOKUP(A250,classifications!A$3:C$336,3,FALSE)</f>
        <v>Predominantly Urban</v>
      </c>
      <c r="D250" s="12"/>
      <c r="E250" s="54">
        <f>(Sheet4!E250/Sheet4!$D250)*1000</f>
        <v>4.6173750994100677</v>
      </c>
      <c r="F250" s="54">
        <f>(Sheet4!F250/Sheet4!$D250)*1000</f>
        <v>3.6677863900198227</v>
      </c>
      <c r="G250" s="54">
        <f>(Sheet4!G250/Sheet4!$D250)*1000</f>
        <v>45.698956639405559</v>
      </c>
      <c r="H250" s="54">
        <f>(Sheet4!H250/Sheet4!$D250)*1000</f>
        <v>41.651334765629635</v>
      </c>
      <c r="I250" s="12"/>
      <c r="J250" s="54">
        <f>(Sheet4!J250/Sheet4!$I250)*1000</f>
        <v>3.3363199094595868</v>
      </c>
      <c r="K250" s="54">
        <f>(Sheet4!K250/Sheet4!$I250)*1000</f>
        <v>3.0062246533999812</v>
      </c>
      <c r="L250" s="54">
        <f>(Sheet4!L250/Sheet4!$I250)*1000</f>
        <v>44.551070451758932</v>
      </c>
      <c r="M250" s="54">
        <f>(Sheet4!M250/Sheet4!$I250)*1000</f>
        <v>44.869376591530703</v>
      </c>
      <c r="N250" s="12"/>
      <c r="O250" s="54">
        <f>(Sheet4!O250/Sheet4!$N250)*1000</f>
        <v>3.4260991580916746</v>
      </c>
      <c r="P250" s="54">
        <f>(Sheet4!P250/Sheet4!$N250)*1000</f>
        <v>2.5724976613657624</v>
      </c>
      <c r="Q250" s="54">
        <f>(Sheet4!Q250/Sheet4!$N250)*1000</f>
        <v>44.539289055191773</v>
      </c>
      <c r="R250" s="54">
        <f>(Sheet4!R250/Sheet4!$N250)*1000</f>
        <v>43.486903648269411</v>
      </c>
      <c r="S250" s="12"/>
      <c r="T250" s="54">
        <f>(Sheet4!T250/Sheet4!$S250)*1000</f>
        <v>4.3143046527042896</v>
      </c>
      <c r="U250" s="54">
        <f>(Sheet4!U250/Sheet4!$S250)*1000</f>
        <v>2.2559975811984696</v>
      </c>
      <c r="V250" s="54">
        <f>(Sheet4!V250/Sheet4!$S250)*1000</f>
        <v>46.050259904875979</v>
      </c>
      <c r="W250" s="54">
        <f>(Sheet4!W250/Sheet4!$S250)*1000</f>
        <v>47.794587931575826</v>
      </c>
      <c r="X250" s="12"/>
      <c r="Y250" s="54">
        <f>(Sheet4!Y250/Sheet4!$X250)*1000</f>
        <v>5.1398145046720334</v>
      </c>
      <c r="Z250" s="54">
        <f>(Sheet4!Z250/Sheet4!$X250)*1000</f>
        <v>1.1203640605689602</v>
      </c>
      <c r="AA250" s="54">
        <f>(Sheet4!AA250/Sheet4!$X250)*1000</f>
        <v>48.822462721907165</v>
      </c>
      <c r="AB250" s="54">
        <f>(Sheet4!AB250/Sheet4!$X250)*1000</f>
        <v>50.370182145785932</v>
      </c>
      <c r="AC250" s="12"/>
      <c r="AD250" s="54">
        <f>(Sheet4!AD250/Sheet4!$AC250)*1000</f>
        <v>6.014779171678982</v>
      </c>
      <c r="AE250" s="54">
        <f>(Sheet4!AE250/Sheet4!$AC250)*1000</f>
        <v>2.337171335280976</v>
      </c>
      <c r="AF250" s="54">
        <f>(Sheet4!AF250/Sheet4!$AC250)*1000</f>
        <v>48.473391762616714</v>
      </c>
      <c r="AG250" s="54">
        <f>(Sheet4!AG250/Sheet4!$AC250)*1000</f>
        <v>49.149338374291112</v>
      </c>
      <c r="AH250" s="12"/>
      <c r="AI250" s="54">
        <f>(Sheet4!AI250/Sheet4!$AH250)*1000</f>
        <v>4.7755274165422454</v>
      </c>
      <c r="AJ250" s="54">
        <f>(Sheet4!AJ250/Sheet4!$AH250)*1000</f>
        <v>2.8037702731966401</v>
      </c>
      <c r="AK250" s="54">
        <f>(Sheet4!AK250/Sheet4!$AH250)*1000</f>
        <v>53.761725116538827</v>
      </c>
      <c r="AL250" s="54">
        <f>(Sheet4!AL250/Sheet4!$AH250)*1000</f>
        <v>55.197802573541985</v>
      </c>
      <c r="AM250" s="12"/>
      <c r="AN250" s="54">
        <f>(Sheet4!AN250/Sheet4!$AM250)*1000</f>
        <v>5.6863504797502102</v>
      </c>
      <c r="AO250" s="54">
        <f>(Sheet4!AO250/Sheet4!$AM250)*1000</f>
        <v>4.444241857921007</v>
      </c>
      <c r="AP250" s="54">
        <f>(Sheet4!AP250/Sheet4!$AM250)*1000</f>
        <v>53.023224012580627</v>
      </c>
      <c r="AQ250" s="54">
        <f>(Sheet4!AQ250/Sheet4!$AM250)*1000</f>
        <v>58.903297855368415</v>
      </c>
      <c r="AR250" s="12"/>
      <c r="AS250" s="54">
        <f>(Sheet4!AS250/Sheet4!$AR250)*1000</f>
        <v>4.7583812396835334</v>
      </c>
      <c r="AT250" s="54">
        <f>(Sheet4!AT250/Sheet4!$AR250)*1000</f>
        <v>4.3599521885138595</v>
      </c>
      <c r="AU250" s="54">
        <f>(Sheet4!AU250/Sheet4!$AR250)*1000</f>
        <v>54.880755876828502</v>
      </c>
      <c r="AV250" s="54">
        <f>(Sheet4!AV250/Sheet4!$AR250)*1000</f>
        <v>59.047185383345663</v>
      </c>
      <c r="AW250" s="12"/>
      <c r="AX250" s="54">
        <f>(Sheet4!AX250/Sheet4!$AW250)*1000</f>
        <v>4.1995823118133115</v>
      </c>
      <c r="AY250" s="54">
        <f>(Sheet4!AY250/Sheet4!$AW250)*1000</f>
        <v>2.6105511668028694</v>
      </c>
      <c r="AZ250" s="54">
        <f>(Sheet4!AZ250/Sheet4!$AW250)*1000</f>
        <v>48.817306819213663</v>
      </c>
      <c r="BA250" s="54">
        <f>(Sheet4!BA250/Sheet4!$AW250)*1000</f>
        <v>50.712793970761822</v>
      </c>
      <c r="BC250" s="54" t="e">
        <f>(Sheet4!BC246/Sheet4!$BB246)*1000</f>
        <v>#DIV/0!</v>
      </c>
      <c r="BD250" s="54" t="e">
        <f>(Sheet4!BD246/Sheet4!$BB246)*1000</f>
        <v>#REF!</v>
      </c>
      <c r="BE250" s="54" t="e">
        <f>(Sheet4!BE246/Sheet4!$BB246)*1000</f>
        <v>#REF!</v>
      </c>
      <c r="BF250" s="54" t="e">
        <f>(Sheet4!BF246/Sheet4!$BB246)*1000</f>
        <v>#REF!</v>
      </c>
      <c r="BH250" s="54" t="e">
        <f>(Sheet4!BH245/Sheet4!$BG245)*1000</f>
        <v>#REF!</v>
      </c>
      <c r="BI250" s="54" t="e">
        <f>(Sheet4!BI245/Sheet4!$BG245)*1000</f>
        <v>#REF!</v>
      </c>
      <c r="BJ250" s="54" t="e">
        <f>(Sheet4!BJ245/Sheet4!$BG245)*1000</f>
        <v>#REF!</v>
      </c>
      <c r="BK250" s="54" t="e">
        <f>(Sheet4!BK245/Sheet4!$BG245)*1000</f>
        <v>#REF!</v>
      </c>
      <c r="BM250" s="54" t="e">
        <f>(Sheet4!BM245/Sheet4!$BL245)*1000</f>
        <v>#REF!</v>
      </c>
      <c r="BN250" s="54" t="e">
        <f>(Sheet4!BN245/Sheet4!$BL245)*1000</f>
        <v>#REF!</v>
      </c>
      <c r="BO250" s="54" t="e">
        <f>(Sheet4!BO245/Sheet4!$BL245)*1000</f>
        <v>#REF!</v>
      </c>
      <c r="BP250" s="54" t="e">
        <f>(Sheet4!BP245/Sheet4!$BL245)*1000</f>
        <v>#REF!</v>
      </c>
      <c r="BR250" s="54" t="e">
        <f>(Sheet4!BR245/Sheet4!$BQ245)*1000</f>
        <v>#REF!</v>
      </c>
      <c r="BS250" s="54" t="e">
        <f>(Sheet4!BS245/Sheet4!$BQ245)*1000</f>
        <v>#REF!</v>
      </c>
      <c r="BT250" s="54" t="e">
        <f>(Sheet4!BT245/Sheet4!$BQ245)*1000</f>
        <v>#REF!</v>
      </c>
      <c r="BU250" s="54" t="e">
        <f>(Sheet4!BU245/Sheet4!$BQ245)*1000</f>
        <v>#REF!</v>
      </c>
    </row>
    <row r="251" spans="1:73" x14ac:dyDescent="0.3">
      <c r="A251" t="s">
        <v>674</v>
      </c>
      <c r="B251" t="str">
        <f>VLOOKUP(A251,classifications!A$3:C$336,3,FALSE)</f>
        <v>Predominantly Urban</v>
      </c>
      <c r="D251" s="12"/>
      <c r="E251" s="54">
        <f>(Sheet4!E251/Sheet4!$D251)*1000</f>
        <v>3.1844322919792556</v>
      </c>
      <c r="F251" s="54">
        <f>(Sheet4!F251/Sheet4!$D251)*1000</f>
        <v>2.8984688599944222</v>
      </c>
      <c r="G251" s="54">
        <f>(Sheet4!G251/Sheet4!$D251)*1000</f>
        <v>33.044663251580744</v>
      </c>
      <c r="H251" s="54">
        <f>(Sheet4!H251/Sheet4!$D251)*1000</f>
        <v>32.871673027293625</v>
      </c>
      <c r="I251" s="12"/>
      <c r="J251" s="54">
        <f>(Sheet4!J251/Sheet4!$I251)*1000</f>
        <v>2.4245328897753784</v>
      </c>
      <c r="K251" s="54">
        <f>(Sheet4!K251/Sheet4!$I251)*1000</f>
        <v>2.4809173755841081</v>
      </c>
      <c r="L251" s="54">
        <f>(Sheet4!L251/Sheet4!$I251)*1000</f>
        <v>36.24112825356103</v>
      </c>
      <c r="M251" s="54">
        <f>(Sheet4!M251/Sheet4!$I251)*1000</f>
        <v>37.266621089207305</v>
      </c>
      <c r="N251" s="12"/>
      <c r="O251" s="54">
        <f>(Sheet4!O251/Sheet4!$N251)*1000</f>
        <v>2.685246937414441</v>
      </c>
      <c r="P251" s="54">
        <f>(Sheet4!P251/Sheet4!$N251)*1000</f>
        <v>2.864263399908737</v>
      </c>
      <c r="Q251" s="54">
        <f>(Sheet4!Q251/Sheet4!$N251)*1000</f>
        <v>36.245568465021591</v>
      </c>
      <c r="R251" s="54">
        <f>(Sheet4!R251/Sheet4!$N251)*1000</f>
        <v>34.806416511636073</v>
      </c>
      <c r="S251" s="12"/>
      <c r="T251" s="54">
        <f>(Sheet4!T251/Sheet4!$S251)*1000</f>
        <v>2.6118412782658491</v>
      </c>
      <c r="U251" s="54">
        <f>(Sheet4!U251/Sheet4!$S251)*1000</f>
        <v>2.7724625333463693</v>
      </c>
      <c r="V251" s="54">
        <f>(Sheet4!V251/Sheet4!$S251)*1000</f>
        <v>39.22301213738006</v>
      </c>
      <c r="W251" s="54">
        <f>(Sheet4!W251/Sheet4!$S251)*1000</f>
        <v>36.869561573808959</v>
      </c>
      <c r="X251" s="12"/>
      <c r="Y251" s="54">
        <f>(Sheet4!Y251/Sheet4!$X251)*1000</f>
        <v>2.783089090082556</v>
      </c>
      <c r="Z251" s="54">
        <f>(Sheet4!Z251/Sheet4!$X251)*1000</f>
        <v>2.5644673785174672</v>
      </c>
      <c r="AA251" s="54">
        <f>(Sheet4!AA251/Sheet4!$X251)*1000</f>
        <v>39.365788825307369</v>
      </c>
      <c r="AB251" s="54">
        <f>(Sheet4!AB251/Sheet4!$X251)*1000</f>
        <v>35.30567132481287</v>
      </c>
      <c r="AC251" s="12"/>
      <c r="AD251" s="54">
        <f>(Sheet4!AD251/Sheet4!$AC251)*1000</f>
        <v>2.9190431335203453</v>
      </c>
      <c r="AE251" s="54">
        <f>(Sheet4!AE251/Sheet4!$AC251)*1000</f>
        <v>2.6775147418579057</v>
      </c>
      <c r="AF251" s="54">
        <f>(Sheet4!AF251/Sheet4!$AC251)*1000</f>
        <v>39.075843365387598</v>
      </c>
      <c r="AG251" s="54">
        <f>(Sheet4!AG251/Sheet4!$AC251)*1000</f>
        <v>36.205105910199741</v>
      </c>
      <c r="AH251" s="12"/>
      <c r="AI251" s="54">
        <f>(Sheet4!AI251/Sheet4!$AH251)*1000</f>
        <v>2.7796388874572662</v>
      </c>
      <c r="AJ251" s="54">
        <f>(Sheet4!AJ251/Sheet4!$AH251)*1000</f>
        <v>2.9479977323094366</v>
      </c>
      <c r="AK251" s="54">
        <f>(Sheet4!AK251/Sheet4!$AH251)*1000</f>
        <v>44.250889037777668</v>
      </c>
      <c r="AL251" s="54">
        <f>(Sheet4!AL251/Sheet4!$AH251)*1000</f>
        <v>41.856070367125362</v>
      </c>
      <c r="AM251" s="12"/>
      <c r="AN251" s="54">
        <f>(Sheet4!AN251/Sheet4!$AM251)*1000</f>
        <v>3.1805329449061777</v>
      </c>
      <c r="AO251" s="54">
        <f>(Sheet4!AO251/Sheet4!$AM251)*1000</f>
        <v>2.8994944734812784</v>
      </c>
      <c r="AP251" s="54">
        <f>(Sheet4!AP251/Sheet4!$AM251)*1000</f>
        <v>43.65007283009168</v>
      </c>
      <c r="AQ251" s="54">
        <f>(Sheet4!AQ251/Sheet4!$AM251)*1000</f>
        <v>42.820666609545029</v>
      </c>
      <c r="AR251" s="12"/>
      <c r="AS251" s="54">
        <f>(Sheet4!AS251/Sheet4!$AR251)*1000</f>
        <v>2.7332554026098843</v>
      </c>
      <c r="AT251" s="54">
        <f>(Sheet4!AT251/Sheet4!$AR251)*1000</f>
        <v>1.4518289295658486</v>
      </c>
      <c r="AU251" s="54">
        <f>(Sheet4!AU251/Sheet4!$AR251)*1000</f>
        <v>47.078790687846556</v>
      </c>
      <c r="AV251" s="54">
        <f>(Sheet4!AV251/Sheet4!$AR251)*1000</f>
        <v>44.008138421323487</v>
      </c>
      <c r="AW251" s="12"/>
      <c r="AX251" s="54">
        <f>(Sheet4!AX251/Sheet4!$AW251)*1000</f>
        <v>2.5391149467873566</v>
      </c>
      <c r="AY251" s="54">
        <f>(Sheet4!AY251/Sheet4!$AW251)*1000</f>
        <v>2.1006332491493795</v>
      </c>
      <c r="AZ251" s="54">
        <f>(Sheet4!AZ251/Sheet4!$AW251)*1000</f>
        <v>39.721683089902342</v>
      </c>
      <c r="BA251" s="54">
        <f>(Sheet4!BA251/Sheet4!$AW251)*1000</f>
        <v>37.566664513914148</v>
      </c>
      <c r="BC251" s="54" t="e">
        <f>(Sheet4!BC247/Sheet4!$BB247)*1000</f>
        <v>#DIV/0!</v>
      </c>
      <c r="BD251" s="54" t="e">
        <f>(Sheet4!BD247/Sheet4!$BB247)*1000</f>
        <v>#REF!</v>
      </c>
      <c r="BE251" s="54" t="e">
        <f>(Sheet4!BE247/Sheet4!$BB247)*1000</f>
        <v>#REF!</v>
      </c>
      <c r="BF251" s="54" t="e">
        <f>(Sheet4!BF247/Sheet4!$BB247)*1000</f>
        <v>#REF!</v>
      </c>
      <c r="BH251" s="54" t="e">
        <f>(Sheet4!BH246/Sheet4!$BG246)*1000</f>
        <v>#REF!</v>
      </c>
      <c r="BI251" s="54" t="e">
        <f>(Sheet4!BI246/Sheet4!$BG246)*1000</f>
        <v>#REF!</v>
      </c>
      <c r="BJ251" s="54" t="e">
        <f>(Sheet4!BJ246/Sheet4!$BG246)*1000</f>
        <v>#REF!</v>
      </c>
      <c r="BK251" s="54" t="e">
        <f>(Sheet4!BK246/Sheet4!$BG246)*1000</f>
        <v>#REF!</v>
      </c>
      <c r="BM251" s="54" t="e">
        <f>(Sheet4!BM246/Sheet4!$BL246)*1000</f>
        <v>#REF!</v>
      </c>
      <c r="BN251" s="54" t="e">
        <f>(Sheet4!BN246/Sheet4!$BL246)*1000</f>
        <v>#REF!</v>
      </c>
      <c r="BO251" s="54" t="e">
        <f>(Sheet4!BO246/Sheet4!$BL246)*1000</f>
        <v>#REF!</v>
      </c>
      <c r="BP251" s="54" t="e">
        <f>(Sheet4!BP246/Sheet4!$BL246)*1000</f>
        <v>#REF!</v>
      </c>
      <c r="BR251" s="54" t="e">
        <f>(Sheet4!BR246/Sheet4!$BQ246)*1000</f>
        <v>#REF!</v>
      </c>
      <c r="BS251" s="54" t="e">
        <f>(Sheet4!BS246/Sheet4!$BQ246)*1000</f>
        <v>#REF!</v>
      </c>
      <c r="BT251" s="54" t="e">
        <f>(Sheet4!BT246/Sheet4!$BQ246)*1000</f>
        <v>#REF!</v>
      </c>
      <c r="BU251" s="54" t="e">
        <f>(Sheet4!BU246/Sheet4!$BQ246)*1000</f>
        <v>#REF!</v>
      </c>
    </row>
    <row r="252" spans="1:73" x14ac:dyDescent="0.3">
      <c r="A252" t="s">
        <v>676</v>
      </c>
      <c r="B252" t="str">
        <f>VLOOKUP(A252,classifications!A$3:C$336,3,FALSE)</f>
        <v>Predominantly Urban</v>
      </c>
      <c r="D252" s="12"/>
      <c r="E252" s="54">
        <f>(Sheet4!E252/Sheet4!$D252)*1000</f>
        <v>4.3112436400033358</v>
      </c>
      <c r="F252" s="54">
        <f>(Sheet4!F252/Sheet4!$D252)*1000</f>
        <v>3.1174409875719409</v>
      </c>
      <c r="G252" s="54">
        <f>(Sheet4!G252/Sheet4!$D252)*1000</f>
        <v>32.217032279589624</v>
      </c>
      <c r="H252" s="54">
        <f>(Sheet4!H252/Sheet4!$D252)*1000</f>
        <v>31.742639085828674</v>
      </c>
      <c r="I252" s="12"/>
      <c r="J252" s="54">
        <f>(Sheet4!J252/Sheet4!$I252)*1000</f>
        <v>3.4391932961706506</v>
      </c>
      <c r="K252" s="54">
        <f>(Sheet4!K252/Sheet4!$I252)*1000</f>
        <v>2.8573358200813561</v>
      </c>
      <c r="L252" s="54">
        <f>(Sheet4!L252/Sheet4!$I252)*1000</f>
        <v>32.526871944598859</v>
      </c>
      <c r="M252" s="54">
        <f>(Sheet4!M252/Sheet4!$I252)*1000</f>
        <v>34.438689366035106</v>
      </c>
      <c r="N252" s="12"/>
      <c r="O252" s="54">
        <f>(Sheet4!O252/Sheet4!$N252)*1000</f>
        <v>3.7842560473135398</v>
      </c>
      <c r="P252" s="54">
        <f>(Sheet4!P252/Sheet4!$N252)*1000</f>
        <v>2.1299364637884954</v>
      </c>
      <c r="Q252" s="54">
        <f>(Sheet4!Q252/Sheet4!$N252)*1000</f>
        <v>32.812394989479564</v>
      </c>
      <c r="R252" s="54">
        <f>(Sheet4!R252/Sheet4!$N252)*1000</f>
        <v>33.830835483087164</v>
      </c>
      <c r="S252" s="12"/>
      <c r="T252" s="54">
        <f>(Sheet4!T252/Sheet4!$S252)*1000</f>
        <v>4.845105774522561</v>
      </c>
      <c r="U252" s="54">
        <f>(Sheet4!U252/Sheet4!$S252)*1000</f>
        <v>3.2557876382938233</v>
      </c>
      <c r="V252" s="54">
        <f>(Sheet4!V252/Sheet4!$S252)*1000</f>
        <v>32.866481846283612</v>
      </c>
      <c r="W252" s="54">
        <f>(Sheet4!W252/Sheet4!$S252)*1000</f>
        <v>33.468262499807125</v>
      </c>
      <c r="X252" s="12"/>
      <c r="Y252" s="54">
        <f>(Sheet4!Y252/Sheet4!$X252)*1000</f>
        <v>5.1863392234840724</v>
      </c>
      <c r="Z252" s="54">
        <f>(Sheet4!Z252/Sheet4!$X252)*1000</f>
        <v>2.8289123037185848</v>
      </c>
      <c r="AA252" s="54">
        <f>(Sheet4!AA252/Sheet4!$X252)*1000</f>
        <v>33.014226558976674</v>
      </c>
      <c r="AB252" s="54">
        <f>(Sheet4!AB252/Sheet4!$X252)*1000</f>
        <v>34.126317084170388</v>
      </c>
      <c r="AC252" s="12"/>
      <c r="AD252" s="54">
        <f>(Sheet4!AD252/Sheet4!$AC252)*1000</f>
        <v>5.5777258392104425</v>
      </c>
      <c r="AE252" s="54">
        <f>(Sheet4!AE252/Sheet4!$AC252)*1000</f>
        <v>1.9289847824533828</v>
      </c>
      <c r="AF252" s="54">
        <f>(Sheet4!AF252/Sheet4!$AC252)*1000</f>
        <v>32.083405627736553</v>
      </c>
      <c r="AG252" s="54">
        <f>(Sheet4!AG252/Sheet4!$AC252)*1000</f>
        <v>33.548005184784493</v>
      </c>
      <c r="AH252" s="12"/>
      <c r="AI252" s="54">
        <f>(Sheet4!AI252/Sheet4!$AH252)*1000</f>
        <v>4.7127799803549344</v>
      </c>
      <c r="AJ252" s="54">
        <f>(Sheet4!AJ252/Sheet4!$AH252)*1000</f>
        <v>2.5650551944912388</v>
      </c>
      <c r="AK252" s="54">
        <f>(Sheet4!AK252/Sheet4!$AH252)*1000</f>
        <v>36.307745550596223</v>
      </c>
      <c r="AL252" s="54">
        <f>(Sheet4!AL252/Sheet4!$AH252)*1000</f>
        <v>37.854921699654433</v>
      </c>
      <c r="AM252" s="12"/>
      <c r="AN252" s="54">
        <f>(Sheet4!AN252/Sheet4!$AM252)*1000</f>
        <v>5.7349160552296254</v>
      </c>
      <c r="AO252" s="54">
        <f>(Sheet4!AO252/Sheet4!$AM252)*1000</f>
        <v>1.450208657644273</v>
      </c>
      <c r="AP252" s="54">
        <f>(Sheet4!AP252/Sheet4!$AM252)*1000</f>
        <v>37.132440559192347</v>
      </c>
      <c r="AQ252" s="54">
        <f>(Sheet4!AQ252/Sheet4!$AM252)*1000</f>
        <v>39.358460142079878</v>
      </c>
      <c r="AR252" s="12"/>
      <c r="AS252" s="54">
        <f>(Sheet4!AS252/Sheet4!$AR252)*1000</f>
        <v>7.012992277600989</v>
      </c>
      <c r="AT252" s="54">
        <f>(Sheet4!AT252/Sheet4!$AR252)*1000</f>
        <v>1.8799278432008431</v>
      </c>
      <c r="AU252" s="54">
        <f>(Sheet4!AU252/Sheet4!$AR252)*1000</f>
        <v>37.67456472829722</v>
      </c>
      <c r="AV252" s="54">
        <f>(Sheet4!AV252/Sheet4!$AR252)*1000</f>
        <v>43.370087358372011</v>
      </c>
      <c r="AW252" s="12"/>
      <c r="AX252" s="54">
        <f>(Sheet4!AX252/Sheet4!$AW252)*1000</f>
        <v>6.0125925062937204</v>
      </c>
      <c r="AY252" s="54">
        <f>(Sheet4!AY252/Sheet4!$AW252)*1000</f>
        <v>1.3980417285063749</v>
      </c>
      <c r="AZ252" s="54">
        <f>(Sheet4!AZ252/Sheet4!$AW252)*1000</f>
        <v>33.704962541599343</v>
      </c>
      <c r="BA252" s="54">
        <f>(Sheet4!BA252/Sheet4!$AW252)*1000</f>
        <v>37.54957729499187</v>
      </c>
      <c r="BC252" s="54" t="e">
        <f>(Sheet4!BC248/Sheet4!$BB248)*1000</f>
        <v>#DIV/0!</v>
      </c>
      <c r="BD252" s="54" t="e">
        <f>(Sheet4!BD248/Sheet4!$BB248)*1000</f>
        <v>#REF!</v>
      </c>
      <c r="BE252" s="54" t="e">
        <f>(Sheet4!BE248/Sheet4!$BB248)*1000</f>
        <v>#REF!</v>
      </c>
      <c r="BF252" s="54" t="e">
        <f>(Sheet4!BF248/Sheet4!$BB248)*1000</f>
        <v>#REF!</v>
      </c>
      <c r="BH252" s="54" t="e">
        <f>(Sheet4!BH247/Sheet4!$BG247)*1000</f>
        <v>#REF!</v>
      </c>
      <c r="BI252" s="54" t="e">
        <f>(Sheet4!BI247/Sheet4!$BG247)*1000</f>
        <v>#REF!</v>
      </c>
      <c r="BJ252" s="54" t="e">
        <f>(Sheet4!BJ247/Sheet4!$BG247)*1000</f>
        <v>#REF!</v>
      </c>
      <c r="BK252" s="54" t="e">
        <f>(Sheet4!BK247/Sheet4!$BG247)*1000</f>
        <v>#REF!</v>
      </c>
      <c r="BM252" s="54" t="e">
        <f>(Sheet4!BM247/Sheet4!$BL247)*1000</f>
        <v>#REF!</v>
      </c>
      <c r="BN252" s="54" t="e">
        <f>(Sheet4!BN247/Sheet4!$BL247)*1000</f>
        <v>#REF!</v>
      </c>
      <c r="BO252" s="54" t="e">
        <f>(Sheet4!BO247/Sheet4!$BL247)*1000</f>
        <v>#REF!</v>
      </c>
      <c r="BP252" s="54" t="e">
        <f>(Sheet4!BP247/Sheet4!$BL247)*1000</f>
        <v>#REF!</v>
      </c>
      <c r="BR252" s="54" t="e">
        <f>(Sheet4!BR247/Sheet4!$BQ247)*1000</f>
        <v>#REF!</v>
      </c>
      <c r="BS252" s="54" t="e">
        <f>(Sheet4!BS247/Sheet4!$BQ247)*1000</f>
        <v>#REF!</v>
      </c>
      <c r="BT252" s="54" t="e">
        <f>(Sheet4!BT247/Sheet4!$BQ247)*1000</f>
        <v>#REF!</v>
      </c>
      <c r="BU252" s="54" t="e">
        <f>(Sheet4!BU247/Sheet4!$BQ247)*1000</f>
        <v>#REF!</v>
      </c>
    </row>
    <row r="253" spans="1:73" x14ac:dyDescent="0.3">
      <c r="A253" t="s">
        <v>678</v>
      </c>
      <c r="B253" t="str">
        <f>VLOOKUP(A253,classifications!A$3:C$336,3,FALSE)</f>
        <v>Predominantly Urban</v>
      </c>
      <c r="D253" s="12"/>
      <c r="E253" s="54">
        <f>(Sheet4!E253/Sheet4!$D253)*1000</f>
        <v>6.5334775389093718</v>
      </c>
      <c r="F253" s="54">
        <f>(Sheet4!F253/Sheet4!$D253)*1000</f>
        <v>2.5289583827532276</v>
      </c>
      <c r="G253" s="54">
        <f>(Sheet4!G253/Sheet4!$D253)*1000</f>
        <v>34.42841117888058</v>
      </c>
      <c r="H253" s="54">
        <f>(Sheet4!H253/Sheet4!$D253)*1000</f>
        <v>39.707461030319358</v>
      </c>
      <c r="I253" s="12"/>
      <c r="J253" s="54">
        <f>(Sheet4!J253/Sheet4!$I253)*1000</f>
        <v>5.1322700486805015</v>
      </c>
      <c r="K253" s="54">
        <f>(Sheet4!K253/Sheet4!$I253)*1000</f>
        <v>3.46688444786062</v>
      </c>
      <c r="L253" s="54">
        <f>(Sheet4!L253/Sheet4!$I253)*1000</f>
        <v>37.619299256981805</v>
      </c>
      <c r="M253" s="54">
        <f>(Sheet4!M253/Sheet4!$I253)*1000</f>
        <v>40.2735075582885</v>
      </c>
      <c r="N253" s="12"/>
      <c r="O253" s="54">
        <f>(Sheet4!O253/Sheet4!$N253)*1000</f>
        <v>5.6556112456733567</v>
      </c>
      <c r="P253" s="54">
        <f>(Sheet4!P253/Sheet4!$N253)*1000</f>
        <v>3.4972861059817579</v>
      </c>
      <c r="Q253" s="54">
        <f>(Sheet4!Q253/Sheet4!$N253)*1000</f>
        <v>35.488460954299462</v>
      </c>
      <c r="R253" s="54">
        <f>(Sheet4!R253/Sheet4!$N253)*1000</f>
        <v>40.95222107644468</v>
      </c>
      <c r="S253" s="12"/>
      <c r="T253" s="54">
        <f>(Sheet4!T253/Sheet4!$S253)*1000</f>
        <v>6.0727776980825325</v>
      </c>
      <c r="U253" s="54">
        <f>(Sheet4!U253/Sheet4!$S253)*1000</f>
        <v>3.7416917706689619</v>
      </c>
      <c r="V253" s="54">
        <f>(Sheet4!V253/Sheet4!$S253)*1000</f>
        <v>37.289405314078962</v>
      </c>
      <c r="W253" s="54">
        <f>(Sheet4!W253/Sheet4!$S253)*1000</f>
        <v>42.0472114633641</v>
      </c>
      <c r="X253" s="12"/>
      <c r="Y253" s="54">
        <f>(Sheet4!Y253/Sheet4!$X253)*1000</f>
        <v>7.9047929262033962</v>
      </c>
      <c r="Z253" s="54">
        <f>(Sheet4!Z253/Sheet4!$X253)*1000</f>
        <v>3.3803913468337132</v>
      </c>
      <c r="AA253" s="54">
        <f>(Sheet4!AA253/Sheet4!$X253)*1000</f>
        <v>35.587457198922721</v>
      </c>
      <c r="AB253" s="54">
        <f>(Sheet4!AB253/Sheet4!$X253)*1000</f>
        <v>40.449500687200597</v>
      </c>
      <c r="AC253" s="12"/>
      <c r="AD253" s="54">
        <f>(Sheet4!AD253/Sheet4!$AC253)*1000</f>
        <v>9.3117137574460198</v>
      </c>
      <c r="AE253" s="54">
        <f>(Sheet4!AE253/Sheet4!$AC253)*1000</f>
        <v>2.8778793577204045</v>
      </c>
      <c r="AF253" s="54">
        <f>(Sheet4!AF253/Sheet4!$AC253)*1000</f>
        <v>36.663394557259942</v>
      </c>
      <c r="AG253" s="54">
        <f>(Sheet4!AG253/Sheet4!$AC253)*1000</f>
        <v>39.785696545362079</v>
      </c>
      <c r="AH253" s="12"/>
      <c r="AI253" s="54">
        <f>(Sheet4!AI253/Sheet4!$AH253)*1000</f>
        <v>7.7727917048453667</v>
      </c>
      <c r="AJ253" s="54">
        <f>(Sheet4!AJ253/Sheet4!$AH253)*1000</f>
        <v>2.8428447242910511</v>
      </c>
      <c r="AK253" s="54">
        <f>(Sheet4!AK253/Sheet4!$AH253)*1000</f>
        <v>44.071924754677383</v>
      </c>
      <c r="AL253" s="54">
        <f>(Sheet4!AL253/Sheet4!$AH253)*1000</f>
        <v>45.536420521736403</v>
      </c>
      <c r="AM253" s="12"/>
      <c r="AN253" s="54">
        <f>(Sheet4!AN253/Sheet4!$AM253)*1000</f>
        <v>8.4000109446396678</v>
      </c>
      <c r="AO253" s="54">
        <f>(Sheet4!AO253/Sheet4!$AM253)*1000</f>
        <v>3.7329038865197219</v>
      </c>
      <c r="AP253" s="54">
        <f>(Sheet4!AP253/Sheet4!$AM253)*1000</f>
        <v>41.276926745181427</v>
      </c>
      <c r="AQ253" s="54">
        <f>(Sheet4!AQ253/Sheet4!$AM253)*1000</f>
        <v>46.174652996290547</v>
      </c>
      <c r="AR253" s="12"/>
      <c r="AS253" s="54">
        <f>(Sheet4!AS253/Sheet4!$AR253)*1000</f>
        <v>8.8464163822525599</v>
      </c>
      <c r="AT253" s="54">
        <f>(Sheet4!AT253/Sheet4!$AR253)*1000</f>
        <v>3.5884934178449539</v>
      </c>
      <c r="AU253" s="54">
        <f>(Sheet4!AU253/Sheet4!$AR253)*1000</f>
        <v>41.271574841540712</v>
      </c>
      <c r="AV253" s="54">
        <f>(Sheet4!AV253/Sheet4!$AR253)*1000</f>
        <v>47.450024378352026</v>
      </c>
      <c r="AW253" s="12"/>
      <c r="AX253" s="54">
        <f>(Sheet4!AX253/Sheet4!$AW253)*1000</f>
        <v>7.8714997155349113</v>
      </c>
      <c r="AY253" s="54">
        <f>(Sheet4!AY253/Sheet4!$AW253)*1000</f>
        <v>2.8134766309981218</v>
      </c>
      <c r="AZ253" s="54">
        <f>(Sheet4!AZ253/Sheet4!$AW253)*1000</f>
        <v>38.009211992736404</v>
      </c>
      <c r="BA253" s="54">
        <f>(Sheet4!BA253/Sheet4!$AW253)*1000</f>
        <v>43.725791241592688</v>
      </c>
      <c r="BC253" s="54" t="e">
        <f>(Sheet4!BC249/Sheet4!$BB249)*1000</f>
        <v>#DIV/0!</v>
      </c>
      <c r="BD253" s="54" t="e">
        <f>(Sheet4!BD249/Sheet4!$BB249)*1000</f>
        <v>#REF!</v>
      </c>
      <c r="BE253" s="54" t="e">
        <f>(Sheet4!BE249/Sheet4!$BB249)*1000</f>
        <v>#REF!</v>
      </c>
      <c r="BF253" s="54" t="e">
        <f>(Sheet4!BF249/Sheet4!$BB249)*1000</f>
        <v>#REF!</v>
      </c>
      <c r="BH253" s="54" t="e">
        <f>(Sheet4!BH248/Sheet4!$BG248)*1000</f>
        <v>#REF!</v>
      </c>
      <c r="BI253" s="54" t="e">
        <f>(Sheet4!BI248/Sheet4!$BG248)*1000</f>
        <v>#REF!</v>
      </c>
      <c r="BJ253" s="54" t="e">
        <f>(Sheet4!BJ248/Sheet4!$BG248)*1000</f>
        <v>#REF!</v>
      </c>
      <c r="BK253" s="54" t="e">
        <f>(Sheet4!BK248/Sheet4!$BG248)*1000</f>
        <v>#REF!</v>
      </c>
      <c r="BM253" s="54" t="e">
        <f>(Sheet4!BM248/Sheet4!$BL248)*1000</f>
        <v>#REF!</v>
      </c>
      <c r="BN253" s="54" t="e">
        <f>(Sheet4!BN248/Sheet4!$BL248)*1000</f>
        <v>#REF!</v>
      </c>
      <c r="BO253" s="54" t="e">
        <f>(Sheet4!BO248/Sheet4!$BL248)*1000</f>
        <v>#REF!</v>
      </c>
      <c r="BP253" s="54" t="e">
        <f>(Sheet4!BP248/Sheet4!$BL248)*1000</f>
        <v>#REF!</v>
      </c>
      <c r="BR253" s="54" t="e">
        <f>(Sheet4!BR248/Sheet4!$BQ248)*1000</f>
        <v>#REF!</v>
      </c>
      <c r="BS253" s="54" t="e">
        <f>(Sheet4!BS248/Sheet4!$BQ248)*1000</f>
        <v>#REF!</v>
      </c>
      <c r="BT253" s="54" t="e">
        <f>(Sheet4!BT248/Sheet4!$BQ248)*1000</f>
        <v>#REF!</v>
      </c>
      <c r="BU253" s="54" t="e">
        <f>(Sheet4!BU248/Sheet4!$BQ248)*1000</f>
        <v>#REF!</v>
      </c>
    </row>
    <row r="254" spans="1:73" x14ac:dyDescent="0.3">
      <c r="A254" t="s">
        <v>680</v>
      </c>
      <c r="B254" t="str">
        <f>VLOOKUP(A254,classifications!A$3:C$336,3,FALSE)</f>
        <v>Predominantly Rural</v>
      </c>
      <c r="D254" s="12"/>
      <c r="E254" s="54">
        <f>(Sheet4!E254/Sheet4!$D254)*1000</f>
        <v>4.7176057736873469</v>
      </c>
      <c r="F254" s="54">
        <f>(Sheet4!F254/Sheet4!$D254)*1000</f>
        <v>3.7989141230219161</v>
      </c>
      <c r="G254" s="54">
        <f>(Sheet4!G254/Sheet4!$D254)*1000</f>
        <v>51.107395881612923</v>
      </c>
      <c r="H254" s="54">
        <f>(Sheet4!H254/Sheet4!$D254)*1000</f>
        <v>44.46136529166391</v>
      </c>
      <c r="I254" s="12"/>
      <c r="J254" s="54">
        <f>(Sheet4!J254/Sheet4!$I254)*1000</f>
        <v>5.910889613722536</v>
      </c>
      <c r="K254" s="54">
        <f>(Sheet4!K254/Sheet4!$I254)*1000</f>
        <v>4.1392784409821681</v>
      </c>
      <c r="L254" s="54">
        <f>(Sheet4!L254/Sheet4!$I254)*1000</f>
        <v>48.619964567776542</v>
      </c>
      <c r="M254" s="54">
        <f>(Sheet4!M254/Sheet4!$I254)*1000</f>
        <v>50.639932446975841</v>
      </c>
      <c r="N254" s="12"/>
      <c r="O254" s="54">
        <f>(Sheet4!O254/Sheet4!$N254)*1000</f>
        <v>4.8081284586773112</v>
      </c>
      <c r="P254" s="54">
        <f>(Sheet4!P254/Sheet4!$N254)*1000</f>
        <v>3.232909701203269</v>
      </c>
      <c r="Q254" s="54">
        <f>(Sheet4!Q254/Sheet4!$N254)*1000</f>
        <v>48.477151080798002</v>
      </c>
      <c r="R254" s="54">
        <f>(Sheet4!R254/Sheet4!$N254)*1000</f>
        <v>45.871029995134144</v>
      </c>
      <c r="S254" s="12"/>
      <c r="T254" s="54">
        <f>(Sheet4!T254/Sheet4!$S254)*1000</f>
        <v>5.8548682449354983</v>
      </c>
      <c r="U254" s="54">
        <f>(Sheet4!U254/Sheet4!$S254)*1000</f>
        <v>3.0875602525887058</v>
      </c>
      <c r="V254" s="54">
        <f>(Sheet4!V254/Sheet4!$S254)*1000</f>
        <v>51.535979109698715</v>
      </c>
      <c r="W254" s="54">
        <f>(Sheet4!W254/Sheet4!$S254)*1000</f>
        <v>48.358091296528961</v>
      </c>
      <c r="X254" s="12"/>
      <c r="Y254" s="54">
        <f>(Sheet4!Y254/Sheet4!$X254)*1000</f>
        <v>6.1663862526339859</v>
      </c>
      <c r="Z254" s="54">
        <f>(Sheet4!Z254/Sheet4!$X254)*1000</f>
        <v>3.1117790228523825</v>
      </c>
      <c r="AA254" s="54">
        <f>(Sheet4!AA254/Sheet4!$X254)*1000</f>
        <v>52.263186265701826</v>
      </c>
      <c r="AB254" s="54">
        <f>(Sheet4!AB254/Sheet4!$X254)*1000</f>
        <v>47.003381303190189</v>
      </c>
      <c r="AC254" s="12"/>
      <c r="AD254" s="54">
        <f>(Sheet4!AD254/Sheet4!$AC254)*1000</f>
        <v>6.2831894280270788</v>
      </c>
      <c r="AE254" s="54">
        <f>(Sheet4!AE254/Sheet4!$AC254)*1000</f>
        <v>2.999716243058089</v>
      </c>
      <c r="AF254" s="54">
        <f>(Sheet4!AF254/Sheet4!$AC254)*1000</f>
        <v>52.454497547529286</v>
      </c>
      <c r="AG254" s="54">
        <f>(Sheet4!AG254/Sheet4!$AC254)*1000</f>
        <v>46.99825692164255</v>
      </c>
      <c r="AH254" s="12"/>
      <c r="AI254" s="54">
        <f>(Sheet4!AI254/Sheet4!$AH254)*1000</f>
        <v>5.4871327934058565</v>
      </c>
      <c r="AJ254" s="54">
        <f>(Sheet4!AJ254/Sheet4!$AH254)*1000</f>
        <v>2.4520375073880611</v>
      </c>
      <c r="AK254" s="54">
        <f>(Sheet4!AK254/Sheet4!$AH254)*1000</f>
        <v>66.732160828101797</v>
      </c>
      <c r="AL254" s="54">
        <f>(Sheet4!AL254/Sheet4!$AH254)*1000</f>
        <v>52.954425648152586</v>
      </c>
      <c r="AM254" s="12"/>
      <c r="AN254" s="54">
        <f>(Sheet4!AN254/Sheet4!$AM254)*1000</f>
        <v>5.6748706693839157</v>
      </c>
      <c r="AO254" s="54">
        <f>(Sheet4!AO254/Sheet4!$AM254)*1000</f>
        <v>3.417463552280922</v>
      </c>
      <c r="AP254" s="54">
        <f>(Sheet4!AP254/Sheet4!$AM254)*1000</f>
        <v>69.470136385013333</v>
      </c>
      <c r="AQ254" s="54">
        <f>(Sheet4!AQ254/Sheet4!$AM254)*1000</f>
        <v>50.313528766264305</v>
      </c>
      <c r="AR254" s="12"/>
      <c r="AS254" s="54">
        <f>(Sheet4!AS254/Sheet4!$AR254)*1000</f>
        <v>4.7810112376823621</v>
      </c>
      <c r="AT254" s="54">
        <f>(Sheet4!AT254/Sheet4!$AR254)*1000</f>
        <v>3.2898276683730727</v>
      </c>
      <c r="AU254" s="54">
        <f>(Sheet4!AU254/Sheet4!$AR254)*1000</f>
        <v>68.971083337176594</v>
      </c>
      <c r="AV254" s="54">
        <f>(Sheet4!AV254/Sheet4!$AR254)*1000</f>
        <v>49.431966671278573</v>
      </c>
      <c r="AW254" s="12"/>
      <c r="AX254" s="54">
        <f>(Sheet4!AX254/Sheet4!$AW254)*1000</f>
        <v>4.3126236763795109</v>
      </c>
      <c r="AY254" s="54">
        <f>(Sheet4!AY254/Sheet4!$AW254)*1000</f>
        <v>2.2205102641954051</v>
      </c>
      <c r="AZ254" s="54">
        <f>(Sheet4!AZ254/Sheet4!$AW254)*1000</f>
        <v>59.916013353272611</v>
      </c>
      <c r="BA254" s="54">
        <f>(Sheet4!BA254/Sheet4!$AW254)*1000</f>
        <v>41.373997371640918</v>
      </c>
      <c r="BC254" s="54" t="e">
        <f>(Sheet4!BC250/Sheet4!$BB250)*1000</f>
        <v>#DIV/0!</v>
      </c>
      <c r="BD254" s="54" t="e">
        <f>(Sheet4!BD250/Sheet4!$BB250)*1000</f>
        <v>#REF!</v>
      </c>
      <c r="BE254" s="54" t="e">
        <f>(Sheet4!BE250/Sheet4!$BB250)*1000</f>
        <v>#REF!</v>
      </c>
      <c r="BF254" s="54" t="e">
        <f>(Sheet4!BF250/Sheet4!$BB250)*1000</f>
        <v>#REF!</v>
      </c>
      <c r="BH254" s="54" t="e">
        <f>(Sheet4!BH249/Sheet4!$BG249)*1000</f>
        <v>#REF!</v>
      </c>
      <c r="BI254" s="54" t="e">
        <f>(Sheet4!BI249/Sheet4!$BG249)*1000</f>
        <v>#REF!</v>
      </c>
      <c r="BJ254" s="54" t="e">
        <f>(Sheet4!BJ249/Sheet4!$BG249)*1000</f>
        <v>#REF!</v>
      </c>
      <c r="BK254" s="54" t="e">
        <f>(Sheet4!BK249/Sheet4!$BG249)*1000</f>
        <v>#REF!</v>
      </c>
      <c r="BM254" s="54" t="e">
        <f>(Sheet4!BM249/Sheet4!$BL249)*1000</f>
        <v>#REF!</v>
      </c>
      <c r="BN254" s="54" t="e">
        <f>(Sheet4!BN249/Sheet4!$BL249)*1000</f>
        <v>#REF!</v>
      </c>
      <c r="BO254" s="54" t="e">
        <f>(Sheet4!BO249/Sheet4!$BL249)*1000</f>
        <v>#REF!</v>
      </c>
      <c r="BP254" s="54" t="e">
        <f>(Sheet4!BP249/Sheet4!$BL249)*1000</f>
        <v>#REF!</v>
      </c>
      <c r="BR254" s="54" t="e">
        <f>(Sheet4!BR249/Sheet4!$BQ249)*1000</f>
        <v>#REF!</v>
      </c>
      <c r="BS254" s="54" t="e">
        <f>(Sheet4!BS249/Sheet4!$BQ249)*1000</f>
        <v>#REF!</v>
      </c>
      <c r="BT254" s="54" t="e">
        <f>(Sheet4!BT249/Sheet4!$BQ249)*1000</f>
        <v>#REF!</v>
      </c>
      <c r="BU254" s="54" t="e">
        <f>(Sheet4!BU249/Sheet4!$BQ249)*1000</f>
        <v>#REF!</v>
      </c>
    </row>
    <row r="255" spans="1:73" x14ac:dyDescent="0.3">
      <c r="A255" t="s">
        <v>682</v>
      </c>
      <c r="B255" t="str">
        <f>VLOOKUP(A255,classifications!A$3:C$336,3,FALSE)</f>
        <v>Urban with Significant Rural</v>
      </c>
      <c r="D255" s="12"/>
      <c r="E255" s="54">
        <f>(Sheet4!E255/Sheet4!$D255)*1000</f>
        <v>3.2368183667332899</v>
      </c>
      <c r="F255" s="54">
        <f>(Sheet4!F255/Sheet4!$D255)*1000</f>
        <v>2.0252224207156373</v>
      </c>
      <c r="G255" s="54">
        <f>(Sheet4!G255/Sheet4!$D255)*1000</f>
        <v>45.536551284999206</v>
      </c>
      <c r="H255" s="54">
        <f>(Sheet4!H255/Sheet4!$D255)*1000</f>
        <v>41.822169552682318</v>
      </c>
      <c r="I255" s="12"/>
      <c r="J255" s="54">
        <f>(Sheet4!J255/Sheet4!$I255)*1000</f>
        <v>2.8481487033428272</v>
      </c>
      <c r="K255" s="54">
        <f>(Sheet4!K255/Sheet4!$I255)*1000</f>
        <v>1.6312926009858297</v>
      </c>
      <c r="L255" s="54">
        <f>(Sheet4!L255/Sheet4!$I255)*1000</f>
        <v>44.115442609362738</v>
      </c>
      <c r="M255" s="54">
        <f>(Sheet4!M255/Sheet4!$I255)*1000</f>
        <v>42.828044124260408</v>
      </c>
      <c r="N255" s="12"/>
      <c r="O255" s="54">
        <f>(Sheet4!O255/Sheet4!$N255)*1000</f>
        <v>2.2262345083878206</v>
      </c>
      <c r="P255" s="54">
        <f>(Sheet4!P255/Sheet4!$N255)*1000</f>
        <v>1.3760583378617632</v>
      </c>
      <c r="Q255" s="54">
        <f>(Sheet4!Q255/Sheet4!$N255)*1000</f>
        <v>47.741336091293142</v>
      </c>
      <c r="R255" s="54">
        <f>(Sheet4!R255/Sheet4!$N255)*1000</f>
        <v>41.141514891230038</v>
      </c>
      <c r="S255" s="12"/>
      <c r="T255" s="54">
        <f>(Sheet4!T255/Sheet4!$S255)*1000</f>
        <v>2.8193695022294705</v>
      </c>
      <c r="U255" s="54">
        <f>(Sheet4!U255/Sheet4!$S255)*1000</f>
        <v>1.925846244599823</v>
      </c>
      <c r="V255" s="54">
        <f>(Sheet4!V255/Sheet4!$S255)*1000</f>
        <v>52.579072470808683</v>
      </c>
      <c r="W255" s="54">
        <f>(Sheet4!W255/Sheet4!$S255)*1000</f>
        <v>41.709318666828601</v>
      </c>
      <c r="X255" s="12"/>
      <c r="Y255" s="54">
        <f>(Sheet4!Y255/Sheet4!$X255)*1000</f>
        <v>2.7317724836008015</v>
      </c>
      <c r="Z255" s="54">
        <f>(Sheet4!Z255/Sheet4!$X255)*1000</f>
        <v>2.2350865774915647</v>
      </c>
      <c r="AA255" s="54">
        <f>(Sheet4!AA255/Sheet4!$X255)*1000</f>
        <v>53.590696559165565</v>
      </c>
      <c r="AB255" s="54">
        <f>(Sheet4!AB255/Sheet4!$X255)*1000</f>
        <v>40.334320996112154</v>
      </c>
      <c r="AC255" s="12"/>
      <c r="AD255" s="54">
        <f>(Sheet4!AD255/Sheet4!$AC255)*1000</f>
        <v>2.6133887224189594</v>
      </c>
      <c r="AE255" s="54">
        <f>(Sheet4!AE255/Sheet4!$AC255)*1000</f>
        <v>2.1792427131571781</v>
      </c>
      <c r="AF255" s="54">
        <f>(Sheet4!AF255/Sheet4!$AC255)*1000</f>
        <v>49.211727049850175</v>
      </c>
      <c r="AG255" s="54">
        <f>(Sheet4!AG255/Sheet4!$AC255)*1000</f>
        <v>43.065581585399073</v>
      </c>
      <c r="AH255" s="12"/>
      <c r="AI255" s="54">
        <f>(Sheet4!AI255/Sheet4!$AH255)*1000</f>
        <v>2.5819012951832727</v>
      </c>
      <c r="AJ255" s="54">
        <f>(Sheet4!AJ255/Sheet4!$AH255)*1000</f>
        <v>1.9977990349614831</v>
      </c>
      <c r="AK255" s="54">
        <f>(Sheet4!AK255/Sheet4!$AH255)*1000</f>
        <v>53.144840430034705</v>
      </c>
      <c r="AL255" s="54">
        <f>(Sheet4!AL255/Sheet4!$AH255)*1000</f>
        <v>46.313383560484212</v>
      </c>
      <c r="AM255" s="12"/>
      <c r="AN255" s="54">
        <f>(Sheet4!AN255/Sheet4!$AM255)*1000</f>
        <v>3.0499332039422278</v>
      </c>
      <c r="AO255" s="54">
        <f>(Sheet4!AO255/Sheet4!$AM255)*1000</f>
        <v>1.7812282072610255</v>
      </c>
      <c r="AP255" s="54">
        <f>(Sheet4!AP255/Sheet4!$AM255)*1000</f>
        <v>54.545912837446124</v>
      </c>
      <c r="AQ255" s="54">
        <f>(Sheet4!AQ255/Sheet4!$AM255)*1000</f>
        <v>46.790848519984202</v>
      </c>
      <c r="AR255" s="12"/>
      <c r="AS255" s="54">
        <f>(Sheet4!AS255/Sheet4!$AR255)*1000</f>
        <v>2.6507952385715714</v>
      </c>
      <c r="AT255" s="54">
        <f>(Sheet4!AT255/Sheet4!$AR255)*1000</f>
        <v>2.1506451935580673</v>
      </c>
      <c r="AU255" s="54">
        <f>(Sheet4!AU255/Sheet4!$AR255)*1000</f>
        <v>56.050148377846682</v>
      </c>
      <c r="AV255" s="54">
        <f>(Sheet4!AV255/Sheet4!$AR255)*1000</f>
        <v>47.46423927178153</v>
      </c>
      <c r="AW255" s="12"/>
      <c r="AX255" s="54">
        <f>(Sheet4!AX255/Sheet4!$AW255)*1000</f>
        <v>2.4068881665467359</v>
      </c>
      <c r="AY255" s="54">
        <f>(Sheet4!AY255/Sheet4!$AW255)*1000</f>
        <v>1.5136100841170195</v>
      </c>
      <c r="AZ255" s="54">
        <f>(Sheet4!AZ255/Sheet4!$AW255)*1000</f>
        <v>50.668717897818908</v>
      </c>
      <c r="BA255" s="54">
        <f>(Sheet4!BA255/Sheet4!$AW255)*1000</f>
        <v>41.446448806067671</v>
      </c>
      <c r="BC255" s="54" t="e">
        <f>(Sheet4!BC251/Sheet4!$BB251)*1000</f>
        <v>#DIV/0!</v>
      </c>
      <c r="BD255" s="54" t="e">
        <f>(Sheet4!BD251/Sheet4!$BB251)*1000</f>
        <v>#REF!</v>
      </c>
      <c r="BE255" s="54" t="e">
        <f>(Sheet4!BE251/Sheet4!$BB251)*1000</f>
        <v>#REF!</v>
      </c>
      <c r="BF255" s="54" t="e">
        <f>(Sheet4!BF251/Sheet4!$BB251)*1000</f>
        <v>#REF!</v>
      </c>
      <c r="BH255" s="54" t="e">
        <f>(Sheet4!BH250/Sheet4!$BG250)*1000</f>
        <v>#REF!</v>
      </c>
      <c r="BI255" s="54" t="e">
        <f>(Sheet4!BI250/Sheet4!$BG250)*1000</f>
        <v>#REF!</v>
      </c>
      <c r="BJ255" s="54" t="e">
        <f>(Sheet4!BJ250/Sheet4!$BG250)*1000</f>
        <v>#REF!</v>
      </c>
      <c r="BK255" s="54" t="e">
        <f>(Sheet4!BK250/Sheet4!$BG250)*1000</f>
        <v>#REF!</v>
      </c>
      <c r="BM255" s="54" t="e">
        <f>(Sheet4!BM250/Sheet4!$BL250)*1000</f>
        <v>#REF!</v>
      </c>
      <c r="BN255" s="54" t="e">
        <f>(Sheet4!BN250/Sheet4!$BL250)*1000</f>
        <v>#REF!</v>
      </c>
      <c r="BO255" s="54" t="e">
        <f>(Sheet4!BO250/Sheet4!$BL250)*1000</f>
        <v>#REF!</v>
      </c>
      <c r="BP255" s="54" t="e">
        <f>(Sheet4!BP250/Sheet4!$BL250)*1000</f>
        <v>#REF!</v>
      </c>
      <c r="BR255" s="54" t="e">
        <f>(Sheet4!BR250/Sheet4!$BQ250)*1000</f>
        <v>#REF!</v>
      </c>
      <c r="BS255" s="54" t="e">
        <f>(Sheet4!BS250/Sheet4!$BQ250)*1000</f>
        <v>#REF!</v>
      </c>
      <c r="BT255" s="54" t="e">
        <f>(Sheet4!BT250/Sheet4!$BQ250)*1000</f>
        <v>#REF!</v>
      </c>
      <c r="BU255" s="54" t="e">
        <f>(Sheet4!BU250/Sheet4!$BQ250)*1000</f>
        <v>#REF!</v>
      </c>
    </row>
    <row r="256" spans="1:73" x14ac:dyDescent="0.3">
      <c r="A256" t="s">
        <v>685</v>
      </c>
      <c r="B256" t="str">
        <f>VLOOKUP(A256,classifications!A$3:C$336,3,FALSE)</f>
        <v>Predominantly Urban</v>
      </c>
      <c r="D256" s="12"/>
      <c r="E256" s="54">
        <f>(Sheet4!E256/Sheet4!$D256)*1000</f>
        <v>6.1380888388479278</v>
      </c>
      <c r="F256" s="54">
        <f>(Sheet4!F256/Sheet4!$D256)*1000</f>
        <v>1.954018813787092</v>
      </c>
      <c r="G256" s="54">
        <f>(Sheet4!G256/Sheet4!$D256)*1000</f>
        <v>22.329568154578144</v>
      </c>
      <c r="H256" s="54">
        <f>(Sheet4!H256/Sheet4!$D256)*1000</f>
        <v>26.756982530054842</v>
      </c>
      <c r="I256" s="12"/>
      <c r="J256" s="54">
        <f>(Sheet4!J256/Sheet4!$I256)*1000</f>
        <v>4.8773589010893366</v>
      </c>
      <c r="K256" s="54">
        <f>(Sheet4!K256/Sheet4!$I256)*1000</f>
        <v>2.3425827881811983</v>
      </c>
      <c r="L256" s="54">
        <f>(Sheet4!L256/Sheet4!$I256)*1000</f>
        <v>24.118449108658126</v>
      </c>
      <c r="M256" s="54">
        <f>(Sheet4!M256/Sheet4!$I256)*1000</f>
        <v>26.838165968001626</v>
      </c>
      <c r="N256" s="12"/>
      <c r="O256" s="54">
        <f>(Sheet4!O256/Sheet4!$N256)*1000</f>
        <v>5.845940982799025</v>
      </c>
      <c r="P256" s="54">
        <f>(Sheet4!P256/Sheet4!$N256)*1000</f>
        <v>1.832742340332284</v>
      </c>
      <c r="Q256" s="54">
        <f>(Sheet4!Q256/Sheet4!$N256)*1000</f>
        <v>23.557620912097189</v>
      </c>
      <c r="R256" s="54">
        <f>(Sheet4!R256/Sheet4!$N256)*1000</f>
        <v>26.766731017896401</v>
      </c>
      <c r="S256" s="12"/>
      <c r="T256" s="54">
        <f>(Sheet4!T256/Sheet4!$S256)*1000</f>
        <v>6.4852483181709788</v>
      </c>
      <c r="U256" s="54">
        <f>(Sheet4!U256/Sheet4!$S256)*1000</f>
        <v>2.7675210093141893</v>
      </c>
      <c r="V256" s="54">
        <f>(Sheet4!V256/Sheet4!$S256)*1000</f>
        <v>24.466908975294636</v>
      </c>
      <c r="W256" s="54">
        <f>(Sheet4!W256/Sheet4!$S256)*1000</f>
        <v>26.186673988915462</v>
      </c>
      <c r="X256" s="12"/>
      <c r="Y256" s="54">
        <f>(Sheet4!Y256/Sheet4!$X256)*1000</f>
        <v>5.8523262997041323</v>
      </c>
      <c r="Z256" s="54">
        <f>(Sheet4!Z256/Sheet4!$X256)*1000</f>
        <v>2.6299342877682768</v>
      </c>
      <c r="AA256" s="54">
        <f>(Sheet4!AA256/Sheet4!$X256)*1000</f>
        <v>24.43888112191263</v>
      </c>
      <c r="AB256" s="54">
        <f>(Sheet4!AB256/Sheet4!$X256)*1000</f>
        <v>26.714785794019789</v>
      </c>
      <c r="AC256" s="12"/>
      <c r="AD256" s="54">
        <f>(Sheet4!AD256/Sheet4!$AC256)*1000</f>
        <v>4.8970996044095534</v>
      </c>
      <c r="AE256" s="54">
        <f>(Sheet4!AE256/Sheet4!$AC256)*1000</f>
        <v>1.7561763677079916</v>
      </c>
      <c r="AF256" s="54">
        <f>(Sheet4!AF256/Sheet4!$AC256)*1000</f>
        <v>24.427800235839701</v>
      </c>
      <c r="AG256" s="54">
        <f>(Sheet4!AG256/Sheet4!$AC256)*1000</f>
        <v>25.801728769919261</v>
      </c>
      <c r="AH256" s="12"/>
      <c r="AI256" s="54">
        <f>(Sheet4!AI256/Sheet4!$AH256)*1000</f>
        <v>5.2191351456632846</v>
      </c>
      <c r="AJ256" s="54">
        <f>(Sheet4!AJ256/Sheet4!$AH256)*1000</f>
        <v>2.5139856230320037</v>
      </c>
      <c r="AK256" s="54">
        <f>(Sheet4!AK256/Sheet4!$AH256)*1000</f>
        <v>26.340942618368324</v>
      </c>
      <c r="AL256" s="54">
        <f>(Sheet4!AL256/Sheet4!$AH256)*1000</f>
        <v>29.038878408939258</v>
      </c>
      <c r="AM256" s="12"/>
      <c r="AN256" s="54">
        <f>(Sheet4!AN256/Sheet4!$AM256)*1000</f>
        <v>5.2736494158613203</v>
      </c>
      <c r="AO256" s="54">
        <f>(Sheet4!AO256/Sheet4!$AM256)*1000</f>
        <v>1.3841977960975715</v>
      </c>
      <c r="AP256" s="54">
        <f>(Sheet4!AP256/Sheet4!$AM256)*1000</f>
        <v>26.750343345937704</v>
      </c>
      <c r="AQ256" s="54">
        <f>(Sheet4!AQ256/Sheet4!$AM256)*1000</f>
        <v>29.352923577141993</v>
      </c>
      <c r="AR256" s="12"/>
      <c r="AS256" s="54">
        <f>(Sheet4!AS256/Sheet4!$AR256)*1000</f>
        <v>5.6102698907113657</v>
      </c>
      <c r="AT256" s="54">
        <f>(Sheet4!AT256/Sheet4!$AR256)*1000</f>
        <v>1.7536594587782</v>
      </c>
      <c r="AU256" s="54">
        <f>(Sheet4!AU256/Sheet4!$AR256)*1000</f>
        <v>28.710322104391349</v>
      </c>
      <c r="AV256" s="54">
        <f>(Sheet4!AV256/Sheet4!$AR256)*1000</f>
        <v>30.550404205901948</v>
      </c>
      <c r="AW256" s="12"/>
      <c r="AX256" s="54">
        <f>(Sheet4!AX256/Sheet4!$AW256)*1000</f>
        <v>6.2192725466625394</v>
      </c>
      <c r="AY256" s="54">
        <f>(Sheet4!AY256/Sheet4!$AW256)*1000</f>
        <v>1.4216508425530689</v>
      </c>
      <c r="AZ256" s="54">
        <f>(Sheet4!AZ256/Sheet4!$AW256)*1000</f>
        <v>24.535174161226003</v>
      </c>
      <c r="BA256" s="54">
        <f>(Sheet4!BA256/Sheet4!$AW256)*1000</f>
        <v>25.985617932235844</v>
      </c>
      <c r="BC256" s="54" t="e">
        <f>(Sheet4!BC252/Sheet4!$BB252)*1000</f>
        <v>#DIV/0!</v>
      </c>
      <c r="BD256" s="54" t="e">
        <f>(Sheet4!BD252/Sheet4!$BB252)*1000</f>
        <v>#REF!</v>
      </c>
      <c r="BE256" s="54" t="e">
        <f>(Sheet4!BE252/Sheet4!$BB252)*1000</f>
        <v>#REF!</v>
      </c>
      <c r="BF256" s="54" t="e">
        <f>(Sheet4!BF252/Sheet4!$BB252)*1000</f>
        <v>#REF!</v>
      </c>
      <c r="BH256" s="54" t="e">
        <f>(Sheet4!BH251/Sheet4!$BG251)*1000</f>
        <v>#REF!</v>
      </c>
      <c r="BI256" s="54" t="e">
        <f>(Sheet4!BI251/Sheet4!$BG251)*1000</f>
        <v>#REF!</v>
      </c>
      <c r="BJ256" s="54" t="e">
        <f>(Sheet4!BJ251/Sheet4!$BG251)*1000</f>
        <v>#REF!</v>
      </c>
      <c r="BK256" s="54" t="e">
        <f>(Sheet4!BK251/Sheet4!$BG251)*1000</f>
        <v>#REF!</v>
      </c>
      <c r="BM256" s="54" t="e">
        <f>(Sheet4!BM251/Sheet4!$BL251)*1000</f>
        <v>#REF!</v>
      </c>
      <c r="BN256" s="54" t="e">
        <f>(Sheet4!BN251/Sheet4!$BL251)*1000</f>
        <v>#REF!</v>
      </c>
      <c r="BO256" s="54" t="e">
        <f>(Sheet4!BO251/Sheet4!$BL251)*1000</f>
        <v>#REF!</v>
      </c>
      <c r="BP256" s="54" t="e">
        <f>(Sheet4!BP251/Sheet4!$BL251)*1000</f>
        <v>#REF!</v>
      </c>
      <c r="BR256" s="54" t="e">
        <f>(Sheet4!BR251/Sheet4!$BQ251)*1000</f>
        <v>#REF!</v>
      </c>
      <c r="BS256" s="54" t="e">
        <f>(Sheet4!BS251/Sheet4!$BQ251)*1000</f>
        <v>#REF!</v>
      </c>
      <c r="BT256" s="54" t="e">
        <f>(Sheet4!BT251/Sheet4!$BQ251)*1000</f>
        <v>#REF!</v>
      </c>
      <c r="BU256" s="54" t="e">
        <f>(Sheet4!BU251/Sheet4!$BQ251)*1000</f>
        <v>#REF!</v>
      </c>
    </row>
    <row r="257" spans="1:73" x14ac:dyDescent="0.3">
      <c r="A257" t="s">
        <v>687</v>
      </c>
      <c r="B257" t="str">
        <f>VLOOKUP(A257,classifications!A$3:C$336,3,FALSE)</f>
        <v>Predominantly Urban</v>
      </c>
      <c r="D257" s="12"/>
      <c r="E257" s="54">
        <f>(Sheet4!E257/Sheet4!$D257)*1000</f>
        <v>5.4875083933408968</v>
      </c>
      <c r="F257" s="54">
        <f>(Sheet4!F257/Sheet4!$D257)*1000</f>
        <v>6.6220565421750903</v>
      </c>
      <c r="G257" s="54">
        <f>(Sheet4!G257/Sheet4!$D257)*1000</f>
        <v>57.387297691541825</v>
      </c>
      <c r="H257" s="54">
        <f>(Sheet4!H257/Sheet4!$D257)*1000</f>
        <v>54.134154530088679</v>
      </c>
      <c r="I257" s="12"/>
      <c r="J257" s="54">
        <f>(Sheet4!J257/Sheet4!$I257)*1000</f>
        <v>4.3021914648212229</v>
      </c>
      <c r="K257" s="54">
        <f>(Sheet4!K257/Sheet4!$I257)*1000</f>
        <v>5.1095732410611303</v>
      </c>
      <c r="L257" s="54">
        <f>(Sheet4!L257/Sheet4!$I257)*1000</f>
        <v>59.665513264129181</v>
      </c>
      <c r="M257" s="54">
        <f>(Sheet4!M257/Sheet4!$I257)*1000</f>
        <v>58.985005767012687</v>
      </c>
      <c r="N257" s="12"/>
      <c r="O257" s="54">
        <f>(Sheet4!O257/Sheet4!$N257)*1000</f>
        <v>3.821699910482705</v>
      </c>
      <c r="P257" s="54">
        <f>(Sheet4!P257/Sheet4!$N257)*1000</f>
        <v>4.1889503523308926</v>
      </c>
      <c r="Q257" s="54">
        <f>(Sheet4!Q257/Sheet4!$N257)*1000</f>
        <v>59.643767071407254</v>
      </c>
      <c r="R257" s="54">
        <f>(Sheet4!R257/Sheet4!$N257)*1000</f>
        <v>56.751669841852781</v>
      </c>
      <c r="S257" s="12"/>
      <c r="T257" s="54">
        <f>(Sheet4!T257/Sheet4!$S257)*1000</f>
        <v>5.1927938597490151</v>
      </c>
      <c r="U257" s="54">
        <f>(Sheet4!U257/Sheet4!$S257)*1000</f>
        <v>3.2568838681759176</v>
      </c>
      <c r="V257" s="54">
        <f>(Sheet4!V257/Sheet4!$S257)*1000</f>
        <v>62.507117316145482</v>
      </c>
      <c r="W257" s="54">
        <f>(Sheet4!W257/Sheet4!$S257)*1000</f>
        <v>58.4986448630059</v>
      </c>
      <c r="X257" s="12"/>
      <c r="Y257" s="54">
        <f>(Sheet4!Y257/Sheet4!$X257)*1000</f>
        <v>5.4647281778582339</v>
      </c>
      <c r="Z257" s="54">
        <f>(Sheet4!Z257/Sheet4!$X257)*1000</f>
        <v>3.6884086666289528</v>
      </c>
      <c r="AA257" s="54">
        <f>(Sheet4!AA257/Sheet4!$X257)*1000</f>
        <v>59.512360694688013</v>
      </c>
      <c r="AB257" s="54">
        <f>(Sheet4!AB257/Sheet4!$X257)*1000</f>
        <v>58.222549075069296</v>
      </c>
      <c r="AC257" s="12"/>
      <c r="AD257" s="54">
        <f>(Sheet4!AD257/Sheet4!$AC257)*1000</f>
        <v>5.4562876951693822</v>
      </c>
      <c r="AE257" s="54">
        <f>(Sheet4!AE257/Sheet4!$AC257)*1000</f>
        <v>3.5398230088495577</v>
      </c>
      <c r="AF257" s="54">
        <f>(Sheet4!AF257/Sheet4!$AC257)*1000</f>
        <v>58.869285835071302</v>
      </c>
      <c r="AG257" s="54">
        <f>(Sheet4!AG257/Sheet4!$AC257)*1000</f>
        <v>59.173665520545626</v>
      </c>
      <c r="AH257" s="12"/>
      <c r="AI257" s="54">
        <f>(Sheet4!AI257/Sheet4!$AH257)*1000</f>
        <v>5.001971497775024</v>
      </c>
      <c r="AJ257" s="54">
        <f>(Sheet4!AJ257/Sheet4!$AH257)*1000</f>
        <v>3.0304737227510845</v>
      </c>
      <c r="AK257" s="54">
        <f>(Sheet4!AK257/Sheet4!$AH257)*1000</f>
        <v>65.848025685799584</v>
      </c>
      <c r="AL257" s="54">
        <f>(Sheet4!AL257/Sheet4!$AH257)*1000</f>
        <v>67.582943727820648</v>
      </c>
      <c r="AM257" s="12"/>
      <c r="AN257" s="54">
        <f>(Sheet4!AN257/Sheet4!$AM257)*1000</f>
        <v>5.2546301505502173</v>
      </c>
      <c r="AO257" s="54">
        <f>(Sheet4!AO257/Sheet4!$AM257)*1000</f>
        <v>3.3080540990615925</v>
      </c>
      <c r="AP257" s="54">
        <f>(Sheet4!AP257/Sheet4!$AM257)*1000</f>
        <v>67.522560028804833</v>
      </c>
      <c r="AQ257" s="54">
        <f>(Sheet4!AQ257/Sheet4!$AM257)*1000</f>
        <v>68.051398609267054</v>
      </c>
      <c r="AR257" s="12"/>
      <c r="AS257" s="54">
        <f>(Sheet4!AS257/Sheet4!$AR257)*1000</f>
        <v>4.8821454565813784</v>
      </c>
      <c r="AT257" s="54">
        <f>(Sheet4!AT257/Sheet4!$AR257)*1000</f>
        <v>3.8183752309501147</v>
      </c>
      <c r="AU257" s="54">
        <f>(Sheet4!AU257/Sheet4!$AR257)*1000</f>
        <v>71.317395442584399</v>
      </c>
      <c r="AV257" s="54">
        <f>(Sheet4!AV257/Sheet4!$AR257)*1000</f>
        <v>68.18207267230278</v>
      </c>
      <c r="AW257" s="12"/>
      <c r="AX257" s="54">
        <f>(Sheet4!AX257/Sheet4!$AW257)*1000</f>
        <v>4.147796062956818</v>
      </c>
      <c r="AY257" s="54">
        <f>(Sheet4!AY257/Sheet4!$AW257)*1000</f>
        <v>3.3294471099950673</v>
      </c>
      <c r="AZ257" s="54">
        <f>(Sheet4!AZ257/Sheet4!$AW257)*1000</f>
        <v>61.129545760279804</v>
      </c>
      <c r="BA257" s="54">
        <f>(Sheet4!BA257/Sheet4!$AW257)*1000</f>
        <v>60.086991614725797</v>
      </c>
      <c r="BC257" s="54" t="e">
        <f>(Sheet4!BC253/Sheet4!$BB253)*1000</f>
        <v>#DIV/0!</v>
      </c>
      <c r="BD257" s="54" t="e">
        <f>(Sheet4!BD253/Sheet4!$BB253)*1000</f>
        <v>#REF!</v>
      </c>
      <c r="BE257" s="54" t="e">
        <f>(Sheet4!BE253/Sheet4!$BB253)*1000</f>
        <v>#REF!</v>
      </c>
      <c r="BF257" s="54" t="e">
        <f>(Sheet4!BF253/Sheet4!$BB253)*1000</f>
        <v>#REF!</v>
      </c>
      <c r="BH257" s="54" t="e">
        <f>(Sheet4!BH252/Sheet4!$BG252)*1000</f>
        <v>#REF!</v>
      </c>
      <c r="BI257" s="54" t="e">
        <f>(Sheet4!BI252/Sheet4!$BG252)*1000</f>
        <v>#REF!</v>
      </c>
      <c r="BJ257" s="54" t="e">
        <f>(Sheet4!BJ252/Sheet4!$BG252)*1000</f>
        <v>#REF!</v>
      </c>
      <c r="BK257" s="54" t="e">
        <f>(Sheet4!BK252/Sheet4!$BG252)*1000</f>
        <v>#REF!</v>
      </c>
      <c r="BM257" s="54" t="e">
        <f>(Sheet4!BM252/Sheet4!$BL252)*1000</f>
        <v>#REF!</v>
      </c>
      <c r="BN257" s="54" t="e">
        <f>(Sheet4!BN252/Sheet4!$BL252)*1000</f>
        <v>#REF!</v>
      </c>
      <c r="BO257" s="54" t="e">
        <f>(Sheet4!BO252/Sheet4!$BL252)*1000</f>
        <v>#REF!</v>
      </c>
      <c r="BP257" s="54" t="e">
        <f>(Sheet4!BP252/Sheet4!$BL252)*1000</f>
        <v>#REF!</v>
      </c>
      <c r="BR257" s="54" t="e">
        <f>(Sheet4!BR252/Sheet4!$BQ252)*1000</f>
        <v>#REF!</v>
      </c>
      <c r="BS257" s="54" t="e">
        <f>(Sheet4!BS252/Sheet4!$BQ252)*1000</f>
        <v>#REF!</v>
      </c>
      <c r="BT257" s="54" t="e">
        <f>(Sheet4!BT252/Sheet4!$BQ252)*1000</f>
        <v>#REF!</v>
      </c>
      <c r="BU257" s="54" t="e">
        <f>(Sheet4!BU252/Sheet4!$BQ252)*1000</f>
        <v>#REF!</v>
      </c>
    </row>
    <row r="258" spans="1:73" x14ac:dyDescent="0.3">
      <c r="A258" t="s">
        <v>689</v>
      </c>
      <c r="B258" t="str">
        <f>VLOOKUP(A258,classifications!A$3:C$336,3,FALSE)</f>
        <v>Predominantly Urban</v>
      </c>
      <c r="D258" s="12"/>
      <c r="E258" s="54">
        <f>(Sheet4!E258/Sheet4!$D258)*1000</f>
        <v>6.3780915954647011</v>
      </c>
      <c r="F258" s="54">
        <f>(Sheet4!F258/Sheet4!$D258)*1000</f>
        <v>3.3329321954971403</v>
      </c>
      <c r="G258" s="54">
        <f>(Sheet4!G258/Sheet4!$D258)*1000</f>
        <v>51.992695803226191</v>
      </c>
      <c r="H258" s="54">
        <f>(Sheet4!H258/Sheet4!$D258)*1000</f>
        <v>46.969752463073519</v>
      </c>
      <c r="I258" s="12"/>
      <c r="J258" s="54">
        <f>(Sheet4!J258/Sheet4!$I258)*1000</f>
        <v>4.9980359321052736</v>
      </c>
      <c r="K258" s="54">
        <f>(Sheet4!K258/Sheet4!$I258)*1000</f>
        <v>4.3157807686741512</v>
      </c>
      <c r="L258" s="54">
        <f>(Sheet4!L258/Sheet4!$I258)*1000</f>
        <v>55.123116045400984</v>
      </c>
      <c r="M258" s="54">
        <f>(Sheet4!M258/Sheet4!$I258)*1000</f>
        <v>51.303520850131285</v>
      </c>
      <c r="N258" s="12"/>
      <c r="O258" s="54">
        <f>(Sheet4!O258/Sheet4!$N258)*1000</f>
        <v>4.816458702569629</v>
      </c>
      <c r="P258" s="54">
        <f>(Sheet4!P258/Sheet4!$N258)*1000</f>
        <v>2.9981561594998647</v>
      </c>
      <c r="Q258" s="54">
        <f>(Sheet4!Q258/Sheet4!$N258)*1000</f>
        <v>52.761419297501874</v>
      </c>
      <c r="R258" s="54">
        <f>(Sheet4!R258/Sheet4!$N258)*1000</f>
        <v>48.900080189185189</v>
      </c>
      <c r="S258" s="12"/>
      <c r="T258" s="54">
        <f>(Sheet4!T258/Sheet4!$S258)*1000</f>
        <v>5.4103478585934104</v>
      </c>
      <c r="U258" s="54">
        <f>(Sheet4!U258/Sheet4!$S258)*1000</f>
        <v>3.3088495306990513</v>
      </c>
      <c r="V258" s="54">
        <f>(Sheet4!V258/Sheet4!$S258)*1000</f>
        <v>55.95744465886014</v>
      </c>
      <c r="W258" s="54">
        <f>(Sheet4!W258/Sheet4!$S258)*1000</f>
        <v>52.956747527203284</v>
      </c>
      <c r="X258" s="12"/>
      <c r="Y258" s="54">
        <f>(Sheet4!Y258/Sheet4!$X258)*1000</f>
        <v>5.5886326111972782</v>
      </c>
      <c r="Z258" s="54">
        <f>(Sheet4!Z258/Sheet4!$X258)*1000</f>
        <v>3.2120878571071199</v>
      </c>
      <c r="AA258" s="54">
        <f>(Sheet4!AA258/Sheet4!$X258)*1000</f>
        <v>54.895682193425728</v>
      </c>
      <c r="AB258" s="54">
        <f>(Sheet4!AB258/Sheet4!$X258)*1000</f>
        <v>54.090158603092014</v>
      </c>
      <c r="AC258" s="12"/>
      <c r="AD258" s="54">
        <f>(Sheet4!AD258/Sheet4!$AC258)*1000</f>
        <v>6.1006709747703578</v>
      </c>
      <c r="AE258" s="54">
        <f>(Sheet4!AE258/Sheet4!$AC258)*1000</f>
        <v>3.7089306494342522</v>
      </c>
      <c r="AF258" s="54">
        <f>(Sheet4!AF258/Sheet4!$AC258)*1000</f>
        <v>54.970412736141029</v>
      </c>
      <c r="AG258" s="54">
        <f>(Sheet4!AG258/Sheet4!$AC258)*1000</f>
        <v>53.31154522270915</v>
      </c>
      <c r="AH258" s="12"/>
      <c r="AI258" s="54">
        <f>(Sheet4!AI258/Sheet4!$AH258)*1000</f>
        <v>5.2055913364789932</v>
      </c>
      <c r="AJ258" s="54">
        <f>(Sheet4!AJ258/Sheet4!$AH258)*1000</f>
        <v>4.2609093548117283</v>
      </c>
      <c r="AK258" s="54">
        <f>(Sheet4!AK258/Sheet4!$AH258)*1000</f>
        <v>60.700737540776309</v>
      </c>
      <c r="AL258" s="54">
        <f>(Sheet4!AL258/Sheet4!$AH258)*1000</f>
        <v>61.547015149353236</v>
      </c>
      <c r="AM258" s="12"/>
      <c r="AN258" s="54">
        <f>(Sheet4!AN258/Sheet4!$AM258)*1000</f>
        <v>5.4320987654320989</v>
      </c>
      <c r="AO258" s="54">
        <f>(Sheet4!AO258/Sheet4!$AM258)*1000</f>
        <v>3.0900867864564234</v>
      </c>
      <c r="AP258" s="54">
        <f>(Sheet4!AP258/Sheet4!$AM258)*1000</f>
        <v>60.154015401540157</v>
      </c>
      <c r="AQ258" s="54">
        <f>(Sheet4!AQ258/Sheet4!$AM258)*1000</f>
        <v>61.097665322087764</v>
      </c>
      <c r="AR258" s="12"/>
      <c r="AS258" s="54">
        <f>(Sheet4!AS258/Sheet4!$AR258)*1000</f>
        <v>4.8510048510048511</v>
      </c>
      <c r="AT258" s="54">
        <f>(Sheet4!AT258/Sheet4!$AR258)*1000</f>
        <v>3.3680802911572143</v>
      </c>
      <c r="AU258" s="54">
        <f>(Sheet4!AU258/Sheet4!$AR258)*1000</f>
        <v>61.890292659523432</v>
      </c>
      <c r="AV258" s="54">
        <f>(Sheet4!AV258/Sheet4!$AR258)*1000</f>
        <v>59.539905693751848</v>
      </c>
      <c r="AW258" s="12"/>
      <c r="AX258" s="54">
        <f>(Sheet4!AX258/Sheet4!$AW258)*1000</f>
        <v>4.4052439253371336</v>
      </c>
      <c r="AY258" s="54">
        <f>(Sheet4!AY258/Sheet4!$AW258)*1000</f>
        <v>3.1727385210898045</v>
      </c>
      <c r="AZ258" s="54">
        <f>(Sheet4!AZ258/Sheet4!$AW258)*1000</f>
        <v>53.638057455935524</v>
      </c>
      <c r="BA258" s="54">
        <f>(Sheet4!BA258/Sheet4!$AW258)*1000</f>
        <v>52.530728381807066</v>
      </c>
      <c r="BC258" s="54" t="e">
        <f>(Sheet4!BC254/Sheet4!$BB254)*1000</f>
        <v>#DIV/0!</v>
      </c>
      <c r="BD258" s="54" t="e">
        <f>(Sheet4!BD254/Sheet4!$BB254)*1000</f>
        <v>#REF!</v>
      </c>
      <c r="BE258" s="54" t="e">
        <f>(Sheet4!BE254/Sheet4!$BB254)*1000</f>
        <v>#REF!</v>
      </c>
      <c r="BF258" s="54" t="e">
        <f>(Sheet4!BF254/Sheet4!$BB254)*1000</f>
        <v>#REF!</v>
      </c>
      <c r="BH258" s="54" t="e">
        <f>(Sheet4!BH253/Sheet4!$BG253)*1000</f>
        <v>#REF!</v>
      </c>
      <c r="BI258" s="54" t="e">
        <f>(Sheet4!BI253/Sheet4!$BG253)*1000</f>
        <v>#REF!</v>
      </c>
      <c r="BJ258" s="54" t="e">
        <f>(Sheet4!BJ253/Sheet4!$BG253)*1000</f>
        <v>#REF!</v>
      </c>
      <c r="BK258" s="54" t="e">
        <f>(Sheet4!BK253/Sheet4!$BG253)*1000</f>
        <v>#REF!</v>
      </c>
      <c r="BM258" s="54" t="e">
        <f>(Sheet4!BM253/Sheet4!$BL253)*1000</f>
        <v>#REF!</v>
      </c>
      <c r="BN258" s="54" t="e">
        <f>(Sheet4!BN253/Sheet4!$BL253)*1000</f>
        <v>#REF!</v>
      </c>
      <c r="BO258" s="54" t="e">
        <f>(Sheet4!BO253/Sheet4!$BL253)*1000</f>
        <v>#REF!</v>
      </c>
      <c r="BP258" s="54" t="e">
        <f>(Sheet4!BP253/Sheet4!$BL253)*1000</f>
        <v>#REF!</v>
      </c>
      <c r="BR258" s="54" t="e">
        <f>(Sheet4!BR253/Sheet4!$BQ253)*1000</f>
        <v>#REF!</v>
      </c>
      <c r="BS258" s="54" t="e">
        <f>(Sheet4!BS253/Sheet4!$BQ253)*1000</f>
        <v>#REF!</v>
      </c>
      <c r="BT258" s="54" t="e">
        <f>(Sheet4!BT253/Sheet4!$BQ253)*1000</f>
        <v>#REF!</v>
      </c>
      <c r="BU258" s="54" t="e">
        <f>(Sheet4!BU253/Sheet4!$BQ253)*1000</f>
        <v>#REF!</v>
      </c>
    </row>
    <row r="259" spans="1:73" x14ac:dyDescent="0.3">
      <c r="A259" t="s">
        <v>691</v>
      </c>
      <c r="B259" t="str">
        <f>VLOOKUP(A259,classifications!A$3:C$336,3,FALSE)</f>
        <v>Predominantly Rural</v>
      </c>
      <c r="D259" s="12"/>
      <c r="E259" s="54">
        <f>(Sheet4!E259/Sheet4!$D259)*1000</f>
        <v>4.7167043220562777</v>
      </c>
      <c r="F259" s="54">
        <f>(Sheet4!F259/Sheet4!$D259)*1000</f>
        <v>3.9171385816143891</v>
      </c>
      <c r="G259" s="54">
        <f>(Sheet4!G259/Sheet4!$D259)*1000</f>
        <v>40.330389366509202</v>
      </c>
      <c r="H259" s="54">
        <f>(Sheet4!H259/Sheet4!$D259)*1000</f>
        <v>34.997505941727063</v>
      </c>
      <c r="I259" s="12"/>
      <c r="J259" s="54">
        <f>(Sheet4!J259/Sheet4!$I259)*1000</f>
        <v>5.4066214784388285</v>
      </c>
      <c r="K259" s="54">
        <f>(Sheet4!K259/Sheet4!$I259)*1000</f>
        <v>2.1771630114518774</v>
      </c>
      <c r="L259" s="54">
        <f>(Sheet4!L259/Sheet4!$I259)*1000</f>
        <v>41.946674020639506</v>
      </c>
      <c r="M259" s="54">
        <f>(Sheet4!M259/Sheet4!$I259)*1000</f>
        <v>38.637386243232655</v>
      </c>
      <c r="N259" s="12"/>
      <c r="O259" s="54">
        <f>(Sheet4!O259/Sheet4!$N259)*1000</f>
        <v>4.8896420006605688</v>
      </c>
      <c r="P259" s="54">
        <f>(Sheet4!P259/Sheet4!$N259)*1000</f>
        <v>2.0176055832387956</v>
      </c>
      <c r="Q259" s="54">
        <f>(Sheet4!Q259/Sheet4!$N259)*1000</f>
        <v>40.610594942343866</v>
      </c>
      <c r="R259" s="54">
        <f>(Sheet4!R259/Sheet4!$N259)*1000</f>
        <v>37.063629966827982</v>
      </c>
      <c r="S259" s="12"/>
      <c r="T259" s="54">
        <f>(Sheet4!T259/Sheet4!$S259)*1000</f>
        <v>5.5641904599683469</v>
      </c>
      <c r="U259" s="54">
        <f>(Sheet4!U259/Sheet4!$S259)*1000</f>
        <v>1.8097813358315413</v>
      </c>
      <c r="V259" s="54">
        <f>(Sheet4!V259/Sheet4!$S259)*1000</f>
        <v>44.634175768802208</v>
      </c>
      <c r="W259" s="54">
        <f>(Sheet4!W259/Sheet4!$S259)*1000</f>
        <v>39.545496483346469</v>
      </c>
      <c r="X259" s="12"/>
      <c r="Y259" s="54">
        <f>(Sheet4!Y259/Sheet4!$X259)*1000</f>
        <v>6.7174393710735965</v>
      </c>
      <c r="Z259" s="54">
        <f>(Sheet4!Z259/Sheet4!$X259)*1000</f>
        <v>1.8530867230547854</v>
      </c>
      <c r="AA259" s="54">
        <f>(Sheet4!AA259/Sheet4!$X259)*1000</f>
        <v>41.504931035692977</v>
      </c>
      <c r="AB259" s="54">
        <f>(Sheet4!AB259/Sheet4!$X259)*1000</f>
        <v>37.644333695995506</v>
      </c>
      <c r="AC259" s="12"/>
      <c r="AD259" s="54">
        <f>(Sheet4!AD259/Sheet4!$AC259)*1000</f>
        <v>5.7964213998357685</v>
      </c>
      <c r="AE259" s="54">
        <f>(Sheet4!AE259/Sheet4!$AC259)*1000</f>
        <v>1.6975234099519034</v>
      </c>
      <c r="AF259" s="54">
        <f>(Sheet4!AF259/Sheet4!$AC259)*1000</f>
        <v>44.646245782068355</v>
      </c>
      <c r="AG259" s="54">
        <f>(Sheet4!AG259/Sheet4!$AC259)*1000</f>
        <v>35.71699662565468</v>
      </c>
      <c r="AH259" s="12"/>
      <c r="AI259" s="54">
        <f>(Sheet4!AI259/Sheet4!$AH259)*1000</f>
        <v>5.5830504315104914</v>
      </c>
      <c r="AJ259" s="54">
        <f>(Sheet4!AJ259/Sheet4!$AH259)*1000</f>
        <v>2.2632145827368535</v>
      </c>
      <c r="AK259" s="54">
        <f>(Sheet4!AK259/Sheet4!$AH259)*1000</f>
        <v>43.430542489808715</v>
      </c>
      <c r="AL259" s="54">
        <f>(Sheet4!AL259/Sheet4!$AH259)*1000</f>
        <v>38.140619248231012</v>
      </c>
      <c r="AM259" s="12"/>
      <c r="AN259" s="54">
        <f>(Sheet4!AN259/Sheet4!$AM259)*1000</f>
        <v>6.6658138016011419</v>
      </c>
      <c r="AO259" s="54">
        <f>(Sheet4!AO259/Sheet4!$AM259)*1000</f>
        <v>2.7538564089443103</v>
      </c>
      <c r="AP259" s="54">
        <f>(Sheet4!AP259/Sheet4!$AM259)*1000</f>
        <v>44.10883455988796</v>
      </c>
      <c r="AQ259" s="54">
        <f>(Sheet4!AQ259/Sheet4!$AM259)*1000</f>
        <v>38.096135847938648</v>
      </c>
      <c r="AR259" s="12"/>
      <c r="AS259" s="54">
        <f>(Sheet4!AS259/Sheet4!$AR259)*1000</f>
        <v>5.4503538065857331</v>
      </c>
      <c r="AT259" s="54">
        <f>(Sheet4!AT259/Sheet4!$AR259)*1000</f>
        <v>3.6646633173864953</v>
      </c>
      <c r="AU259" s="54">
        <f>(Sheet4!AU259/Sheet4!$AR259)*1000</f>
        <v>46.35465945283245</v>
      </c>
      <c r="AV259" s="54">
        <f>(Sheet4!AV259/Sheet4!$AR259)*1000</f>
        <v>40.537839314508069</v>
      </c>
      <c r="AW259" s="12"/>
      <c r="AX259" s="54">
        <f>(Sheet4!AX259/Sheet4!$AW259)*1000</f>
        <v>4.7478727278747144</v>
      </c>
      <c r="AY259" s="54">
        <f>(Sheet4!AY259/Sheet4!$AW259)*1000</f>
        <v>4.7015197165844453</v>
      </c>
      <c r="AZ259" s="54">
        <f>(Sheet4!AZ259/Sheet4!$AW259)*1000</f>
        <v>40.214548223686393</v>
      </c>
      <c r="BA259" s="54">
        <f>(Sheet4!BA259/Sheet4!$AW259)*1000</f>
        <v>33.672151773002682</v>
      </c>
      <c r="BC259" s="54" t="e">
        <f>(Sheet4!BC255/Sheet4!$BB255)*1000</f>
        <v>#DIV/0!</v>
      </c>
      <c r="BD259" s="54" t="e">
        <f>(Sheet4!BD255/Sheet4!$BB255)*1000</f>
        <v>#REF!</v>
      </c>
      <c r="BE259" s="54" t="e">
        <f>(Sheet4!BE255/Sheet4!$BB255)*1000</f>
        <v>#REF!</v>
      </c>
      <c r="BF259" s="54" t="e">
        <f>(Sheet4!BF255/Sheet4!$BB255)*1000</f>
        <v>#REF!</v>
      </c>
      <c r="BH259" s="54" t="e">
        <f>(Sheet4!BH254/Sheet4!$BG254)*1000</f>
        <v>#REF!</v>
      </c>
      <c r="BI259" s="54" t="e">
        <f>(Sheet4!BI254/Sheet4!$BG254)*1000</f>
        <v>#REF!</v>
      </c>
      <c r="BJ259" s="54" t="e">
        <f>(Sheet4!BJ254/Sheet4!$BG254)*1000</f>
        <v>#REF!</v>
      </c>
      <c r="BK259" s="54" t="e">
        <f>(Sheet4!BK254/Sheet4!$BG254)*1000</f>
        <v>#REF!</v>
      </c>
      <c r="BM259" s="54" t="e">
        <f>(Sheet4!BM254/Sheet4!$BL254)*1000</f>
        <v>#REF!</v>
      </c>
      <c r="BN259" s="54" t="e">
        <f>(Sheet4!BN254/Sheet4!$BL254)*1000</f>
        <v>#REF!</v>
      </c>
      <c r="BO259" s="54" t="e">
        <f>(Sheet4!BO254/Sheet4!$BL254)*1000</f>
        <v>#REF!</v>
      </c>
      <c r="BP259" s="54" t="e">
        <f>(Sheet4!BP254/Sheet4!$BL254)*1000</f>
        <v>#REF!</v>
      </c>
      <c r="BR259" s="54" t="e">
        <f>(Sheet4!BR254/Sheet4!$BQ254)*1000</f>
        <v>#REF!</v>
      </c>
      <c r="BS259" s="54" t="e">
        <f>(Sheet4!BS254/Sheet4!$BQ254)*1000</f>
        <v>#REF!</v>
      </c>
      <c r="BT259" s="54" t="e">
        <f>(Sheet4!BT254/Sheet4!$BQ254)*1000</f>
        <v>#REF!</v>
      </c>
      <c r="BU259" s="54" t="e">
        <f>(Sheet4!BU254/Sheet4!$BQ254)*1000</f>
        <v>#REF!</v>
      </c>
    </row>
    <row r="260" spans="1:73" x14ac:dyDescent="0.3">
      <c r="A260" t="s">
        <v>694</v>
      </c>
      <c r="B260" t="str">
        <f>VLOOKUP(A260,classifications!A$3:C$336,3,FALSE)</f>
        <v>Predominantly Urban</v>
      </c>
      <c r="D260" s="12"/>
      <c r="E260" s="54">
        <f>(Sheet4!E260/Sheet4!$D260)*1000</f>
        <v>6.4947141038295921</v>
      </c>
      <c r="F260" s="54">
        <f>(Sheet4!F260/Sheet4!$D260)*1000</f>
        <v>5.4694839038858607</v>
      </c>
      <c r="G260" s="54">
        <f>(Sheet4!G260/Sheet4!$D260)*1000</f>
        <v>33.508337744207452</v>
      </c>
      <c r="H260" s="54">
        <f>(Sheet4!H260/Sheet4!$D260)*1000</f>
        <v>30.680609797385902</v>
      </c>
      <c r="I260" s="12"/>
      <c r="J260" s="54">
        <f>(Sheet4!J260/Sheet4!$I260)*1000</f>
        <v>6.0447909096914847</v>
      </c>
      <c r="K260" s="54">
        <f>(Sheet4!K260/Sheet4!$I260)*1000</f>
        <v>3.5674175860474335</v>
      </c>
      <c r="L260" s="54">
        <f>(Sheet4!L260/Sheet4!$I260)*1000</f>
        <v>34.938042072877245</v>
      </c>
      <c r="M260" s="54">
        <f>(Sheet4!M260/Sheet4!$I260)*1000</f>
        <v>34.022593644711634</v>
      </c>
      <c r="N260" s="12"/>
      <c r="O260" s="54">
        <f>(Sheet4!O260/Sheet4!$N260)*1000</f>
        <v>6.232829349430915</v>
      </c>
      <c r="P260" s="54">
        <f>(Sheet4!P260/Sheet4!$N260)*1000</f>
        <v>3.798568411609696</v>
      </c>
      <c r="Q260" s="54">
        <f>(Sheet4!Q260/Sheet4!$N260)*1000</f>
        <v>34.042274842543968</v>
      </c>
      <c r="R260" s="54">
        <f>(Sheet4!R260/Sheet4!$N260)*1000</f>
        <v>33.364793391518873</v>
      </c>
      <c r="S260" s="12"/>
      <c r="T260" s="54">
        <f>(Sheet4!T260/Sheet4!$S260)*1000</f>
        <v>7.2317828057650555</v>
      </c>
      <c r="U260" s="54">
        <f>(Sheet4!U260/Sheet4!$S260)*1000</f>
        <v>4.3381437189512528</v>
      </c>
      <c r="V260" s="54">
        <f>(Sheet4!V260/Sheet4!$S260)*1000</f>
        <v>34.783856734771355</v>
      </c>
      <c r="W260" s="54">
        <f>(Sheet4!W260/Sheet4!$S260)*1000</f>
        <v>34.603293655754172</v>
      </c>
      <c r="X260" s="12"/>
      <c r="Y260" s="54">
        <f>(Sheet4!Y260/Sheet4!$X260)*1000</f>
        <v>8.3829693359805884</v>
      </c>
      <c r="Z260" s="54">
        <f>(Sheet4!Z260/Sheet4!$X260)*1000</f>
        <v>4.2006765203323777</v>
      </c>
      <c r="AA260" s="54">
        <f>(Sheet4!AA260/Sheet4!$X260)*1000</f>
        <v>33.701926612250901</v>
      </c>
      <c r="AB260" s="54">
        <f>(Sheet4!AB260/Sheet4!$X260)*1000</f>
        <v>36.036657107140236</v>
      </c>
      <c r="AC260" s="12"/>
      <c r="AD260" s="54">
        <f>(Sheet4!AD260/Sheet4!$AC260)*1000</f>
        <v>9.0218684234605178</v>
      </c>
      <c r="AE260" s="54">
        <f>(Sheet4!AE260/Sheet4!$AC260)*1000</f>
        <v>5.0507823222618722</v>
      </c>
      <c r="AF260" s="54">
        <f>(Sheet4!AF260/Sheet4!$AC260)*1000</f>
        <v>32.551011071461254</v>
      </c>
      <c r="AG260" s="54">
        <f>(Sheet4!AG260/Sheet4!$AC260)*1000</f>
        <v>36.961295635465277</v>
      </c>
      <c r="AH260" s="12"/>
      <c r="AI260" s="54">
        <f>(Sheet4!AI260/Sheet4!$AH260)*1000</f>
        <v>7.705467796317893</v>
      </c>
      <c r="AJ260" s="54">
        <f>(Sheet4!AJ260/Sheet4!$AH260)*1000</f>
        <v>4.8011689802734576</v>
      </c>
      <c r="AK260" s="54">
        <f>(Sheet4!AK260/Sheet4!$AH260)*1000</f>
        <v>38.658940021691485</v>
      </c>
      <c r="AL260" s="54">
        <f>(Sheet4!AL260/Sheet4!$AH260)*1000</f>
        <v>38.418427775987801</v>
      </c>
      <c r="AM260" s="12"/>
      <c r="AN260" s="54">
        <f>(Sheet4!AN260/Sheet4!$AM260)*1000</f>
        <v>8.0722175174327475</v>
      </c>
      <c r="AO260" s="54">
        <f>(Sheet4!AO260/Sheet4!$AM260)*1000</f>
        <v>4.1397142290852083</v>
      </c>
      <c r="AP260" s="54">
        <f>(Sheet4!AP260/Sheet4!$AM260)*1000</f>
        <v>37.865547126975265</v>
      </c>
      <c r="AQ260" s="54">
        <f>(Sheet4!AQ260/Sheet4!$AM260)*1000</f>
        <v>38.80250094596299</v>
      </c>
      <c r="AR260" s="12"/>
      <c r="AS260" s="54">
        <f>(Sheet4!AS260/Sheet4!$AR260)*1000</f>
        <v>7.1559410062423208</v>
      </c>
      <c r="AT260" s="54">
        <f>(Sheet4!AT260/Sheet4!$AR260)*1000</f>
        <v>6.6248711705589285</v>
      </c>
      <c r="AU260" s="54">
        <f>(Sheet4!AU260/Sheet4!$AR260)*1000</f>
        <v>36.675322804948856</v>
      </c>
      <c r="AV260" s="54">
        <f>(Sheet4!AV260/Sheet4!$AR260)*1000</f>
        <v>40.923881490415987</v>
      </c>
      <c r="AW260" s="12"/>
      <c r="AX260" s="54">
        <f>(Sheet4!AX260/Sheet4!$AW260)*1000</f>
        <v>6.7614556646820505</v>
      </c>
      <c r="AY260" s="54">
        <f>(Sheet4!AY260/Sheet4!$AW260)*1000</f>
        <v>4.3341514081505377</v>
      </c>
      <c r="AZ260" s="54">
        <f>(Sheet4!AZ260/Sheet4!$AW260)*1000</f>
        <v>32.739443918503589</v>
      </c>
      <c r="BA260" s="54">
        <f>(Sheet4!BA260/Sheet4!$AW260)*1000</f>
        <v>34.758458549629623</v>
      </c>
      <c r="BC260" s="54" t="e">
        <f>(Sheet4!BC256/Sheet4!$BB256)*1000</f>
        <v>#DIV/0!</v>
      </c>
      <c r="BD260" s="54" t="e">
        <f>(Sheet4!BD256/Sheet4!$BB256)*1000</f>
        <v>#REF!</v>
      </c>
      <c r="BE260" s="54" t="e">
        <f>(Sheet4!BE256/Sheet4!$BB256)*1000</f>
        <v>#REF!</v>
      </c>
      <c r="BF260" s="54" t="e">
        <f>(Sheet4!BF256/Sheet4!$BB256)*1000</f>
        <v>#REF!</v>
      </c>
      <c r="BH260" s="54" t="e">
        <f>(Sheet4!BH255/Sheet4!$BG255)*1000</f>
        <v>#REF!</v>
      </c>
      <c r="BI260" s="54" t="e">
        <f>(Sheet4!BI255/Sheet4!$BG255)*1000</f>
        <v>#REF!</v>
      </c>
      <c r="BJ260" s="54" t="e">
        <f>(Sheet4!BJ255/Sheet4!$BG255)*1000</f>
        <v>#REF!</v>
      </c>
      <c r="BK260" s="54" t="e">
        <f>(Sheet4!BK255/Sheet4!$BG255)*1000</f>
        <v>#REF!</v>
      </c>
      <c r="BM260" s="54" t="e">
        <f>(Sheet4!BM255/Sheet4!$BL255)*1000</f>
        <v>#REF!</v>
      </c>
      <c r="BN260" s="54" t="e">
        <f>(Sheet4!BN255/Sheet4!$BL255)*1000</f>
        <v>#REF!</v>
      </c>
      <c r="BO260" s="54" t="e">
        <f>(Sheet4!BO255/Sheet4!$BL255)*1000</f>
        <v>#REF!</v>
      </c>
      <c r="BP260" s="54" t="e">
        <f>(Sheet4!BP255/Sheet4!$BL255)*1000</f>
        <v>#REF!</v>
      </c>
      <c r="BR260" s="54" t="e">
        <f>(Sheet4!BR255/Sheet4!$BQ255)*1000</f>
        <v>#REF!</v>
      </c>
      <c r="BS260" s="54" t="e">
        <f>(Sheet4!BS255/Sheet4!$BQ255)*1000</f>
        <v>#REF!</v>
      </c>
      <c r="BT260" s="54" t="e">
        <f>(Sheet4!BT255/Sheet4!$BQ255)*1000</f>
        <v>#REF!</v>
      </c>
      <c r="BU260" s="54" t="e">
        <f>(Sheet4!BU255/Sheet4!$BQ255)*1000</f>
        <v>#REF!</v>
      </c>
    </row>
    <row r="261" spans="1:73" x14ac:dyDescent="0.3">
      <c r="A261" t="s">
        <v>696</v>
      </c>
      <c r="B261" t="str">
        <f>VLOOKUP(A261,classifications!A$3:C$336,3,FALSE)</f>
        <v>Predominantly Urban</v>
      </c>
      <c r="D261" s="12"/>
      <c r="E261" s="54">
        <f>(Sheet4!E261/Sheet4!$D261)*1000</f>
        <v>3.2176291488984057</v>
      </c>
      <c r="F261" s="54">
        <f>(Sheet4!F261/Sheet4!$D261)*1000</f>
        <v>2.5349638414942182</v>
      </c>
      <c r="G261" s="54">
        <f>(Sheet4!G261/Sheet4!$D261)*1000</f>
        <v>30.000864709389379</v>
      </c>
      <c r="H261" s="54">
        <f>(Sheet4!H261/Sheet4!$D261)*1000</f>
        <v>30.041824627833631</v>
      </c>
      <c r="I261" s="12"/>
      <c r="J261" s="54">
        <f>(Sheet4!J261/Sheet4!$I261)*1000</f>
        <v>2.6248745464371188</v>
      </c>
      <c r="K261" s="54">
        <f>(Sheet4!K261/Sheet4!$I261)*1000</f>
        <v>2.3342309980426972</v>
      </c>
      <c r="L261" s="54">
        <f>(Sheet4!L261/Sheet4!$I261)*1000</f>
        <v>30.667435661055126</v>
      </c>
      <c r="M261" s="54">
        <f>(Sheet4!M261/Sheet4!$I261)*1000</f>
        <v>33.087951462527414</v>
      </c>
      <c r="N261" s="12"/>
      <c r="O261" s="54">
        <f>(Sheet4!O261/Sheet4!$N261)*1000</f>
        <v>2.5346301208370172</v>
      </c>
      <c r="P261" s="54">
        <f>(Sheet4!P261/Sheet4!$N261)*1000</f>
        <v>2.570903897163844</v>
      </c>
      <c r="Q261" s="54">
        <f>(Sheet4!Q261/Sheet4!$N261)*1000</f>
        <v>31.222652973316105</v>
      </c>
      <c r="R261" s="54">
        <f>(Sheet4!R261/Sheet4!$N261)*1000</f>
        <v>33.258518669659253</v>
      </c>
      <c r="S261" s="12"/>
      <c r="T261" s="54">
        <f>(Sheet4!T261/Sheet4!$S261)*1000</f>
        <v>2.6642984014209592</v>
      </c>
      <c r="U261" s="54">
        <f>(Sheet4!U261/Sheet4!$S261)*1000</f>
        <v>2.1386885127052597</v>
      </c>
      <c r="V261" s="54">
        <f>(Sheet4!V261/Sheet4!$S261)*1000</f>
        <v>32.252510240330594</v>
      </c>
      <c r="W261" s="54">
        <f>(Sheet4!W261/Sheet4!$S261)*1000</f>
        <v>35.850219306194944</v>
      </c>
      <c r="X261" s="12"/>
      <c r="Y261" s="54">
        <f>(Sheet4!Y261/Sheet4!$X261)*1000</f>
        <v>3.1511419503672573</v>
      </c>
      <c r="Z261" s="54">
        <f>(Sheet4!Z261/Sheet4!$X261)*1000</f>
        <v>2.2798376575006656</v>
      </c>
      <c r="AA261" s="54">
        <f>(Sheet4!AA261/Sheet4!$X261)*1000</f>
        <v>31.678457114222127</v>
      </c>
      <c r="AB261" s="54">
        <f>(Sheet4!AB261/Sheet4!$X261)*1000</f>
        <v>31.791320364593442</v>
      </c>
      <c r="AC261" s="12"/>
      <c r="AD261" s="54">
        <f>(Sheet4!AD261/Sheet4!$AC261)*1000</f>
        <v>4.074241738343142</v>
      </c>
      <c r="AE261" s="54">
        <f>(Sheet4!AE261/Sheet4!$AC261)*1000</f>
        <v>2.1693432358174705</v>
      </c>
      <c r="AF261" s="54">
        <f>(Sheet4!AF261/Sheet4!$AC261)*1000</f>
        <v>33.786176263620021</v>
      </c>
      <c r="AG261" s="54">
        <f>(Sheet4!AG261/Sheet4!$AC261)*1000</f>
        <v>32.029187527172823</v>
      </c>
      <c r="AH261" s="12"/>
      <c r="AI261" s="54">
        <f>(Sheet4!AI261/Sheet4!$AH261)*1000</f>
        <v>3.3999794751895198</v>
      </c>
      <c r="AJ261" s="54">
        <f>(Sheet4!AJ261/Sheet4!$AH261)*1000</f>
        <v>2.4852868342264602</v>
      </c>
      <c r="AK261" s="54">
        <f>(Sheet4!AK261/Sheet4!$AH261)*1000</f>
        <v>38.225228561612361</v>
      </c>
      <c r="AL261" s="54">
        <f>(Sheet4!AL261/Sheet4!$AH261)*1000</f>
        <v>37.328383581936379</v>
      </c>
      <c r="AM261" s="12"/>
      <c r="AN261" s="54">
        <f>(Sheet4!AN261/Sheet4!$AM261)*1000</f>
        <v>3.6234940962801461</v>
      </c>
      <c r="AO261" s="54">
        <f>(Sheet4!AO261/Sheet4!$AM261)*1000</f>
        <v>2.4112221743628912</v>
      </c>
      <c r="AP261" s="54">
        <f>(Sheet4!AP261/Sheet4!$AM261)*1000</f>
        <v>39.045813221312898</v>
      </c>
      <c r="AQ261" s="54">
        <f>(Sheet4!AQ261/Sheet4!$AM261)*1000</f>
        <v>36.767807741666189</v>
      </c>
      <c r="AR261" s="12"/>
      <c r="AS261" s="54">
        <f>(Sheet4!AS261/Sheet4!$AR261)*1000</f>
        <v>3.7926116921935775</v>
      </c>
      <c r="AT261" s="54">
        <f>(Sheet4!AT261/Sheet4!$AR261)*1000</f>
        <v>1.2892230664965363</v>
      </c>
      <c r="AU261" s="54">
        <f>(Sheet4!AU261/Sheet4!$AR261)*1000</f>
        <v>41.02996560600107</v>
      </c>
      <c r="AV261" s="54">
        <f>(Sheet4!AV261/Sheet4!$AR261)*1000</f>
        <v>40.425090400144818</v>
      </c>
      <c r="AW261" s="12"/>
      <c r="AX261" s="54">
        <f>(Sheet4!AX261/Sheet4!$AW261)*1000</f>
        <v>3.4651743374560251</v>
      </c>
      <c r="AY261" s="54">
        <f>(Sheet4!AY261/Sheet4!$AW261)*1000</f>
        <v>1.8492671178291367</v>
      </c>
      <c r="AZ261" s="54">
        <f>(Sheet4!AZ261/Sheet4!$AW261)*1000</f>
        <v>34.325920120466542</v>
      </c>
      <c r="BA261" s="54">
        <f>(Sheet4!BA261/Sheet4!$AW261)*1000</f>
        <v>33.476137849654584</v>
      </c>
      <c r="BC261" s="54" t="e">
        <f>(Sheet4!BC257/Sheet4!$BB257)*1000</f>
        <v>#DIV/0!</v>
      </c>
      <c r="BD261" s="54" t="e">
        <f>(Sheet4!BD257/Sheet4!$BB257)*1000</f>
        <v>#REF!</v>
      </c>
      <c r="BE261" s="54" t="e">
        <f>(Sheet4!BE257/Sheet4!$BB257)*1000</f>
        <v>#REF!</v>
      </c>
      <c r="BF261" s="54" t="e">
        <f>(Sheet4!BF257/Sheet4!$BB257)*1000</f>
        <v>#REF!</v>
      </c>
      <c r="BH261" s="54" t="e">
        <f>(Sheet4!BH256/Sheet4!$BG256)*1000</f>
        <v>#REF!</v>
      </c>
      <c r="BI261" s="54" t="e">
        <f>(Sheet4!BI256/Sheet4!$BG256)*1000</f>
        <v>#REF!</v>
      </c>
      <c r="BJ261" s="54" t="e">
        <f>(Sheet4!BJ256/Sheet4!$BG256)*1000</f>
        <v>#REF!</v>
      </c>
      <c r="BK261" s="54" t="e">
        <f>(Sheet4!BK256/Sheet4!$BG256)*1000</f>
        <v>#REF!</v>
      </c>
      <c r="BM261" s="54" t="e">
        <f>(Sheet4!BM256/Sheet4!$BL256)*1000</f>
        <v>#REF!</v>
      </c>
      <c r="BN261" s="54" t="e">
        <f>(Sheet4!BN256/Sheet4!$BL256)*1000</f>
        <v>#REF!</v>
      </c>
      <c r="BO261" s="54" t="e">
        <f>(Sheet4!BO256/Sheet4!$BL256)*1000</f>
        <v>#REF!</v>
      </c>
      <c r="BP261" s="54" t="e">
        <f>(Sheet4!BP256/Sheet4!$BL256)*1000</f>
        <v>#REF!</v>
      </c>
      <c r="BR261" s="54" t="e">
        <f>(Sheet4!BR256/Sheet4!$BQ256)*1000</f>
        <v>#REF!</v>
      </c>
      <c r="BS261" s="54" t="e">
        <f>(Sheet4!BS256/Sheet4!$BQ256)*1000</f>
        <v>#REF!</v>
      </c>
      <c r="BT261" s="54" t="e">
        <f>(Sheet4!BT256/Sheet4!$BQ256)*1000</f>
        <v>#REF!</v>
      </c>
      <c r="BU261" s="54" t="e">
        <f>(Sheet4!BU256/Sheet4!$BQ256)*1000</f>
        <v>#REF!</v>
      </c>
    </row>
    <row r="262" spans="1:73" x14ac:dyDescent="0.3">
      <c r="A262" t="s">
        <v>698</v>
      </c>
      <c r="B262" t="str">
        <f>VLOOKUP(A262,classifications!A$3:C$336,3,FALSE)</f>
        <v>Predominantly Urban</v>
      </c>
      <c r="D262" s="12"/>
      <c r="E262" s="54">
        <f>(Sheet4!E262/Sheet4!$D262)*1000</f>
        <v>2.4578971324533452</v>
      </c>
      <c r="F262" s="54">
        <f>(Sheet4!F262/Sheet4!$D262)*1000</f>
        <v>1.7166265686975746</v>
      </c>
      <c r="G262" s="54">
        <f>(Sheet4!G262/Sheet4!$D262)*1000</f>
        <v>33.604265556928276</v>
      </c>
      <c r="H262" s="54">
        <f>(Sheet4!H262/Sheet4!$D262)*1000</f>
        <v>36.621366798881596</v>
      </c>
      <c r="I262" s="12"/>
      <c r="J262" s="54">
        <f>(Sheet4!J262/Sheet4!$I262)*1000</f>
        <v>1.7508592179495492</v>
      </c>
      <c r="K262" s="54">
        <f>(Sheet4!K262/Sheet4!$I262)*1000</f>
        <v>1.3228714091174372</v>
      </c>
      <c r="L262" s="54">
        <f>(Sheet4!L262/Sheet4!$I262)*1000</f>
        <v>33.953699500680891</v>
      </c>
      <c r="M262" s="54">
        <f>(Sheet4!M262/Sheet4!$I262)*1000</f>
        <v>37.442448609039623</v>
      </c>
      <c r="N262" s="12"/>
      <c r="O262" s="54">
        <f>(Sheet4!O262/Sheet4!$N262)*1000</f>
        <v>1.6862094012659543</v>
      </c>
      <c r="P262" s="54">
        <f>(Sheet4!P262/Sheet4!$N262)*1000</f>
        <v>1.4916467780429594</v>
      </c>
      <c r="Q262" s="54">
        <f>(Sheet4!Q262/Sheet4!$N262)*1000</f>
        <v>34.917505447753449</v>
      </c>
      <c r="R262" s="54">
        <f>(Sheet4!R262/Sheet4!$N262)*1000</f>
        <v>40.274463007159902</v>
      </c>
      <c r="S262" s="12"/>
      <c r="T262" s="54">
        <f>(Sheet4!T262/Sheet4!$S262)*1000</f>
        <v>2.5703603697164819</v>
      </c>
      <c r="U262" s="54">
        <f>(Sheet4!U262/Sheet4!$S262)*1000</f>
        <v>1.3630698930314675</v>
      </c>
      <c r="V262" s="54">
        <f>(Sheet4!V262/Sheet4!$S262)*1000</f>
        <v>35.024405441894281</v>
      </c>
      <c r="W262" s="54">
        <f>(Sheet4!W262/Sheet4!$S262)*1000</f>
        <v>41.216637241665801</v>
      </c>
      <c r="X262" s="12"/>
      <c r="Y262" s="54">
        <f>(Sheet4!Y262/Sheet4!$X262)*1000</f>
        <v>3.5015821963998546</v>
      </c>
      <c r="Z262" s="54">
        <f>(Sheet4!Z262/Sheet4!$X262)*1000</f>
        <v>1.2450070031643927</v>
      </c>
      <c r="AA262" s="54">
        <f>(Sheet4!AA262/Sheet4!$X262)*1000</f>
        <v>33.641126731337863</v>
      </c>
      <c r="AB262" s="54">
        <f>(Sheet4!AB262/Sheet4!$X262)*1000</f>
        <v>38.478497691549514</v>
      </c>
      <c r="AC262" s="12"/>
      <c r="AD262" s="54">
        <f>(Sheet4!AD262/Sheet4!$AC262)*1000</f>
        <v>4.4279963641085578</v>
      </c>
      <c r="AE262" s="54">
        <f>(Sheet4!AE262/Sheet4!$AC262)*1000</f>
        <v>1.0258407998961172</v>
      </c>
      <c r="AF262" s="54">
        <f>(Sheet4!AF262/Sheet4!$AC262)*1000</f>
        <v>29.333852746396573</v>
      </c>
      <c r="AG262" s="54">
        <f>(Sheet4!AG262/Sheet4!$AC262)*1000</f>
        <v>38.384625373328134</v>
      </c>
      <c r="AH262" s="12"/>
      <c r="AI262" s="54">
        <f>(Sheet4!AI262/Sheet4!$AH262)*1000</f>
        <v>3.3060227109386231</v>
      </c>
      <c r="AJ262" s="54">
        <f>(Sheet4!AJ262/Sheet4!$AH262)*1000</f>
        <v>1.4635357455538569</v>
      </c>
      <c r="AK262" s="54">
        <f>(Sheet4!AK262/Sheet4!$AH262)*1000</f>
        <v>35.13792517673501</v>
      </c>
      <c r="AL262" s="54">
        <f>(Sheet4!AL262/Sheet4!$AH262)*1000</f>
        <v>46.689403739856523</v>
      </c>
      <c r="AM262" s="12"/>
      <c r="AN262" s="54">
        <f>(Sheet4!AN262/Sheet4!$AM262)*1000</f>
        <v>3.5212186024674614</v>
      </c>
      <c r="AO262" s="54">
        <f>(Sheet4!AO262/Sheet4!$AM262)*1000</f>
        <v>2.2301051148960589</v>
      </c>
      <c r="AP262" s="54">
        <f>(Sheet4!AP262/Sheet4!$AM262)*1000</f>
        <v>42.26766477998904</v>
      </c>
      <c r="AQ262" s="54">
        <f>(Sheet4!AQ262/Sheet4!$AM262)*1000</f>
        <v>44.928141057408901</v>
      </c>
      <c r="AR262" s="12"/>
      <c r="AS262" s="54">
        <f>(Sheet4!AS262/Sheet4!$AR262)*1000</f>
        <v>3.1553144883696675</v>
      </c>
      <c r="AT262" s="54">
        <f>(Sheet4!AT262/Sheet4!$AR262)*1000</f>
        <v>2.1643892771461357</v>
      </c>
      <c r="AU262" s="54">
        <f>(Sheet4!AU262/Sheet4!$AR262)*1000</f>
        <v>42.714091999582763</v>
      </c>
      <c r="AV262" s="54">
        <f>(Sheet4!AV262/Sheet4!$AR262)*1000</f>
        <v>45.504328778554296</v>
      </c>
      <c r="AW262" s="12"/>
      <c r="AX262" s="54">
        <f>(Sheet4!AX262/Sheet4!$AW262)*1000</f>
        <v>2.6280183180682761</v>
      </c>
      <c r="AY262" s="54">
        <f>(Sheet4!AY262/Sheet4!$AW262)*1000</f>
        <v>1.1969192339716901</v>
      </c>
      <c r="AZ262" s="54">
        <f>(Sheet4!AZ262/Sheet4!$AW262)*1000</f>
        <v>37.13051623646961</v>
      </c>
      <c r="BA262" s="54">
        <f>(Sheet4!BA262/Sheet4!$AW262)*1000</f>
        <v>37.924125728559538</v>
      </c>
      <c r="BC262" s="54" t="e">
        <f>(Sheet4!BC258/Sheet4!$BB258)*1000</f>
        <v>#DIV/0!</v>
      </c>
      <c r="BD262" s="54" t="e">
        <f>(Sheet4!BD258/Sheet4!$BB258)*1000</f>
        <v>#REF!</v>
      </c>
      <c r="BE262" s="54" t="e">
        <f>(Sheet4!BE258/Sheet4!$BB258)*1000</f>
        <v>#REF!</v>
      </c>
      <c r="BF262" s="54" t="e">
        <f>(Sheet4!BF258/Sheet4!$BB258)*1000</f>
        <v>#REF!</v>
      </c>
      <c r="BH262" s="54" t="e">
        <f>(Sheet4!BH257/Sheet4!$BG257)*1000</f>
        <v>#REF!</v>
      </c>
      <c r="BI262" s="54" t="e">
        <f>(Sheet4!BI257/Sheet4!$BG257)*1000</f>
        <v>#REF!</v>
      </c>
      <c r="BJ262" s="54" t="e">
        <f>(Sheet4!BJ257/Sheet4!$BG257)*1000</f>
        <v>#REF!</v>
      </c>
      <c r="BK262" s="54" t="e">
        <f>(Sheet4!BK257/Sheet4!$BG257)*1000</f>
        <v>#REF!</v>
      </c>
      <c r="BM262" s="54" t="e">
        <f>(Sheet4!BM257/Sheet4!$BL257)*1000</f>
        <v>#REF!</v>
      </c>
      <c r="BN262" s="54" t="e">
        <f>(Sheet4!BN257/Sheet4!$BL257)*1000</f>
        <v>#REF!</v>
      </c>
      <c r="BO262" s="54" t="e">
        <f>(Sheet4!BO257/Sheet4!$BL257)*1000</f>
        <v>#REF!</v>
      </c>
      <c r="BP262" s="54" t="e">
        <f>(Sheet4!BP257/Sheet4!$BL257)*1000</f>
        <v>#REF!</v>
      </c>
      <c r="BR262" s="54" t="e">
        <f>(Sheet4!BR257/Sheet4!$BQ257)*1000</f>
        <v>#REF!</v>
      </c>
      <c r="BS262" s="54" t="e">
        <f>(Sheet4!BS257/Sheet4!$BQ257)*1000</f>
        <v>#REF!</v>
      </c>
      <c r="BT262" s="54" t="e">
        <f>(Sheet4!BT257/Sheet4!$BQ257)*1000</f>
        <v>#REF!</v>
      </c>
      <c r="BU262" s="54" t="e">
        <f>(Sheet4!BU257/Sheet4!$BQ257)*1000</f>
        <v>#REF!</v>
      </c>
    </row>
    <row r="263" spans="1:73" x14ac:dyDescent="0.3">
      <c r="A263" t="s">
        <v>700</v>
      </c>
      <c r="B263" t="str">
        <f>VLOOKUP(A263,classifications!A$3:C$336,3,FALSE)</f>
        <v>Urban with Significant Rural</v>
      </c>
      <c r="D263" s="12"/>
      <c r="E263" s="54">
        <f>(Sheet4!E263/Sheet4!$D263)*1000</f>
        <v>3.5706557022289549</v>
      </c>
      <c r="F263" s="54">
        <f>(Sheet4!F263/Sheet4!$D263)*1000</f>
        <v>2.9935800331818512</v>
      </c>
      <c r="G263" s="54">
        <f>(Sheet4!G263/Sheet4!$D263)*1000</f>
        <v>56.974199908629686</v>
      </c>
      <c r="H263" s="54">
        <f>(Sheet4!H263/Sheet4!$D263)*1000</f>
        <v>53.487701074803432</v>
      </c>
      <c r="I263" s="12"/>
      <c r="J263" s="54">
        <f>(Sheet4!J263/Sheet4!$I263)*1000</f>
        <v>3.3715119198488797</v>
      </c>
      <c r="K263" s="54">
        <f>(Sheet4!K263/Sheet4!$I263)*1000</f>
        <v>3.3356447717653812</v>
      </c>
      <c r="L263" s="54">
        <f>(Sheet4!L263/Sheet4!$I263)*1000</f>
        <v>60.460055952751006</v>
      </c>
      <c r="M263" s="54">
        <f>(Sheet4!M263/Sheet4!$I263)*1000</f>
        <v>56.442935367399151</v>
      </c>
      <c r="N263" s="12"/>
      <c r="O263" s="54">
        <f>(Sheet4!O263/Sheet4!$N263)*1000</f>
        <v>3.2499763638082633</v>
      </c>
      <c r="P263" s="54">
        <f>(Sheet4!P263/Sheet4!$N263)*1000</f>
        <v>2.1508934480476509</v>
      </c>
      <c r="Q263" s="54">
        <f>(Sheet4!Q263/Sheet4!$N263)*1000</f>
        <v>63.049541457880302</v>
      </c>
      <c r="R263" s="54">
        <f>(Sheet4!R263/Sheet4!$N263)*1000</f>
        <v>53.335066654060697</v>
      </c>
      <c r="S263" s="12"/>
      <c r="T263" s="54">
        <f>(Sheet4!T263/Sheet4!$S263)*1000</f>
        <v>3.6794000468713381</v>
      </c>
      <c r="U263" s="54">
        <f>(Sheet4!U263/Sheet4!$S263)*1000</f>
        <v>1.9451605343332552</v>
      </c>
      <c r="V263" s="54">
        <f>(Sheet4!V263/Sheet4!$S263)*1000</f>
        <v>65.17459573470822</v>
      </c>
      <c r="W263" s="54">
        <f>(Sheet4!W263/Sheet4!$S263)*1000</f>
        <v>60.135926880712447</v>
      </c>
      <c r="X263" s="12"/>
      <c r="Y263" s="54">
        <f>(Sheet4!Y263/Sheet4!$X263)*1000</f>
        <v>3.8992480852945972</v>
      </c>
      <c r="Z263" s="54">
        <f>(Sheet4!Z263/Sheet4!$X263)*1000</f>
        <v>2.5141420490257702</v>
      </c>
      <c r="AA263" s="54">
        <f>(Sheet4!AA263/Sheet4!$X263)*1000</f>
        <v>63.307493540051674</v>
      </c>
      <c r="AB263" s="54">
        <f>(Sheet4!AB263/Sheet4!$X263)*1000</f>
        <v>59.350047722140744</v>
      </c>
      <c r="AC263" s="12"/>
      <c r="AD263" s="54">
        <f>(Sheet4!AD263/Sheet4!$AC263)*1000</f>
        <v>3.7791671963664522</v>
      </c>
      <c r="AE263" s="54">
        <f>(Sheet4!AE263/Sheet4!$AC263)*1000</f>
        <v>2.0802755209356616</v>
      </c>
      <c r="AF263" s="54">
        <f>(Sheet4!AF263/Sheet4!$AC263)*1000</f>
        <v>64.026257699908697</v>
      </c>
      <c r="AG263" s="54">
        <f>(Sheet4!AG263/Sheet4!$AC263)*1000</f>
        <v>60.582246004137438</v>
      </c>
      <c r="AH263" s="12"/>
      <c r="AI263" s="54">
        <f>(Sheet4!AI263/Sheet4!$AH263)*1000</f>
        <v>3.3105375900660965</v>
      </c>
      <c r="AJ263" s="54">
        <f>(Sheet4!AJ263/Sheet4!$AH263)*1000</f>
        <v>2.2337537372418295</v>
      </c>
      <c r="AK263" s="54">
        <f>(Sheet4!AK263/Sheet4!$AH263)*1000</f>
        <v>69.761847486167909</v>
      </c>
      <c r="AL263" s="54">
        <f>(Sheet4!AL263/Sheet4!$AH263)*1000</f>
        <v>63.152227453406191</v>
      </c>
      <c r="AM263" s="12"/>
      <c r="AN263" s="54">
        <f>(Sheet4!AN263/Sheet4!$AM263)*1000</f>
        <v>4.1716192740239553</v>
      </c>
      <c r="AO263" s="54">
        <f>(Sheet4!AO263/Sheet4!$AM263)*1000</f>
        <v>2.1829569351741793</v>
      </c>
      <c r="AP263" s="54">
        <f>(Sheet4!AP263/Sheet4!$AM263)*1000</f>
        <v>62.974307396909566</v>
      </c>
      <c r="AQ263" s="54">
        <f>(Sheet4!AQ263/Sheet4!$AM263)*1000</f>
        <v>64.03721312974308</v>
      </c>
      <c r="AR263" s="12"/>
      <c r="AS263" s="54">
        <f>(Sheet4!AS263/Sheet4!$AR263)*1000</f>
        <v>3.9260629304769146</v>
      </c>
      <c r="AT263" s="54">
        <f>(Sheet4!AT263/Sheet4!$AR263)*1000</f>
        <v>2.564422607768158</v>
      </c>
      <c r="AU263" s="54">
        <f>(Sheet4!AU263/Sheet4!$AR263)*1000</f>
        <v>67.968546108545425</v>
      </c>
      <c r="AV263" s="54">
        <f>(Sheet4!AV263/Sheet4!$AR263)*1000</f>
        <v>63.304928003267939</v>
      </c>
      <c r="AW263" s="12"/>
      <c r="AX263" s="54">
        <f>(Sheet4!AX263/Sheet4!$AW263)*1000</f>
        <v>3.8399855435838361</v>
      </c>
      <c r="AY263" s="54">
        <f>(Sheet4!AY263/Sheet4!$AW263)*1000</f>
        <v>2.0103453728174201</v>
      </c>
      <c r="AZ263" s="54">
        <f>(Sheet4!AZ263/Sheet4!$AW263)*1000</f>
        <v>59.440717399652144</v>
      </c>
      <c r="BA263" s="54">
        <f>(Sheet4!BA263/Sheet4!$AW263)*1000</f>
        <v>56.481669716066953</v>
      </c>
      <c r="BC263" s="54" t="e">
        <f>(Sheet4!BC259/Sheet4!$BB259)*1000</f>
        <v>#DIV/0!</v>
      </c>
      <c r="BD263" s="54" t="e">
        <f>(Sheet4!BD259/Sheet4!$BB259)*1000</f>
        <v>#REF!</v>
      </c>
      <c r="BE263" s="54" t="e">
        <f>(Sheet4!BE259/Sheet4!$BB259)*1000</f>
        <v>#REF!</v>
      </c>
      <c r="BF263" s="54" t="e">
        <f>(Sheet4!BF259/Sheet4!$BB259)*1000</f>
        <v>#REF!</v>
      </c>
      <c r="BH263" s="54" t="e">
        <f>(Sheet4!BH258/Sheet4!$BG258)*1000</f>
        <v>#REF!</v>
      </c>
      <c r="BI263" s="54" t="e">
        <f>(Sheet4!BI258/Sheet4!$BG258)*1000</f>
        <v>#REF!</v>
      </c>
      <c r="BJ263" s="54" t="e">
        <f>(Sheet4!BJ258/Sheet4!$BG258)*1000</f>
        <v>#REF!</v>
      </c>
      <c r="BK263" s="54" t="e">
        <f>(Sheet4!BK258/Sheet4!$BG258)*1000</f>
        <v>#REF!</v>
      </c>
      <c r="BM263" s="54" t="e">
        <f>(Sheet4!BM258/Sheet4!$BL258)*1000</f>
        <v>#REF!</v>
      </c>
      <c r="BN263" s="54" t="e">
        <f>(Sheet4!BN258/Sheet4!$BL258)*1000</f>
        <v>#REF!</v>
      </c>
      <c r="BO263" s="54" t="e">
        <f>(Sheet4!BO258/Sheet4!$BL258)*1000</f>
        <v>#REF!</v>
      </c>
      <c r="BP263" s="54" t="e">
        <f>(Sheet4!BP258/Sheet4!$BL258)*1000</f>
        <v>#REF!</v>
      </c>
      <c r="BR263" s="54" t="e">
        <f>(Sheet4!BR258/Sheet4!$BQ258)*1000</f>
        <v>#REF!</v>
      </c>
      <c r="BS263" s="54" t="e">
        <f>(Sheet4!BS258/Sheet4!$BQ258)*1000</f>
        <v>#REF!</v>
      </c>
      <c r="BT263" s="54" t="e">
        <f>(Sheet4!BT258/Sheet4!$BQ258)*1000</f>
        <v>#REF!</v>
      </c>
      <c r="BU263" s="54" t="e">
        <f>(Sheet4!BU258/Sheet4!$BQ258)*1000</f>
        <v>#REF!</v>
      </c>
    </row>
    <row r="264" spans="1:73" x14ac:dyDescent="0.3">
      <c r="A264" t="s">
        <v>703</v>
      </c>
      <c r="B264" t="str">
        <f>VLOOKUP(A264,classifications!A$3:C$336,3,FALSE)</f>
        <v>Predominantly Rural</v>
      </c>
      <c r="D264" s="12"/>
      <c r="E264" s="54">
        <f>(Sheet4!E264/Sheet4!$D264)*1000</f>
        <v>3.0336924946286747</v>
      </c>
      <c r="F264" s="54">
        <f>(Sheet4!F264/Sheet4!$D264)*1000</f>
        <v>1.7944653217564837</v>
      </c>
      <c r="G264" s="54">
        <f>(Sheet4!G264/Sheet4!$D264)*1000</f>
        <v>48.812675523653944</v>
      </c>
      <c r="H264" s="54">
        <f>(Sheet4!H264/Sheet4!$D264)*1000</f>
        <v>44.67655366095066</v>
      </c>
      <c r="I264" s="12"/>
      <c r="J264" s="54">
        <f>(Sheet4!J264/Sheet4!$I264)*1000</f>
        <v>2.2711460490855435</v>
      </c>
      <c r="K264" s="54">
        <f>(Sheet4!K264/Sheet4!$I264)*1000</f>
        <v>1.2955128871544299</v>
      </c>
      <c r="L264" s="54">
        <f>(Sheet4!L264/Sheet4!$I264)*1000</f>
        <v>51.332698905211636</v>
      </c>
      <c r="M264" s="54">
        <f>(Sheet4!M264/Sheet4!$I264)*1000</f>
        <v>43.871504314377795</v>
      </c>
      <c r="N264" s="12"/>
      <c r="O264" s="54">
        <f>(Sheet4!O264/Sheet4!$N264)*1000</f>
        <v>2.2365332148975319</v>
      </c>
      <c r="P264" s="54">
        <f>(Sheet4!P264/Sheet4!$N264)*1000</f>
        <v>1.4117124547934774</v>
      </c>
      <c r="Q264" s="54">
        <f>(Sheet4!Q264/Sheet4!$N264)*1000</f>
        <v>50.956474842966813</v>
      </c>
      <c r="R264" s="54">
        <f>(Sheet4!R264/Sheet4!$N264)*1000</f>
        <v>41.764481949114902</v>
      </c>
      <c r="S264" s="12"/>
      <c r="T264" s="54">
        <f>(Sheet4!T264/Sheet4!$S264)*1000</f>
        <v>2.5739217778893844</v>
      </c>
      <c r="U264" s="54">
        <f>(Sheet4!U264/Sheet4!$S264)*1000</f>
        <v>1.483143951283822</v>
      </c>
      <c r="V264" s="54">
        <f>(Sheet4!V264/Sheet4!$S264)*1000</f>
        <v>57.128507753154622</v>
      </c>
      <c r="W264" s="54">
        <f>(Sheet4!W264/Sheet4!$S264)*1000</f>
        <v>45.420302592755355</v>
      </c>
      <c r="X264" s="12"/>
      <c r="Y264" s="54">
        <f>(Sheet4!Y264/Sheet4!$X264)*1000</f>
        <v>2.6221267154371892</v>
      </c>
      <c r="Z264" s="54">
        <f>(Sheet4!Z264/Sheet4!$X264)*1000</f>
        <v>1.4584610133200935</v>
      </c>
      <c r="AA264" s="54">
        <f>(Sheet4!AA264/Sheet4!$X264)*1000</f>
        <v>56.476575409416384</v>
      </c>
      <c r="AB264" s="54">
        <f>(Sheet4!AB264/Sheet4!$X264)*1000</f>
        <v>43.505581716484492</v>
      </c>
      <c r="AC264" s="12"/>
      <c r="AD264" s="54">
        <f>(Sheet4!AD264/Sheet4!$AC264)*1000</f>
        <v>2.5631749501604872</v>
      </c>
      <c r="AE264" s="54">
        <f>(Sheet4!AE264/Sheet4!$AC264)*1000</f>
        <v>1.7241777442520994</v>
      </c>
      <c r="AF264" s="54">
        <f>(Sheet4!AF264/Sheet4!$AC264)*1000</f>
        <v>53.526482292540621</v>
      </c>
      <c r="AG264" s="54">
        <f>(Sheet4!AG264/Sheet4!$AC264)*1000</f>
        <v>43.435424155422304</v>
      </c>
      <c r="AH264" s="12"/>
      <c r="AI264" s="54">
        <f>(Sheet4!AI264/Sheet4!$AH264)*1000</f>
        <v>2.3205033590237147</v>
      </c>
      <c r="AJ264" s="54">
        <f>(Sheet4!AJ264/Sheet4!$AH264)*1000</f>
        <v>1.301003522600181</v>
      </c>
      <c r="AK264" s="54">
        <f>(Sheet4!AK264/Sheet4!$AH264)*1000</f>
        <v>61.603658026278751</v>
      </c>
      <c r="AL264" s="54">
        <f>(Sheet4!AL264/Sheet4!$AH264)*1000</f>
        <v>48.380592983710827</v>
      </c>
      <c r="AM264" s="12"/>
      <c r="AN264" s="54">
        <f>(Sheet4!AN264/Sheet4!$AM264)*1000</f>
        <v>2.5895034777633916</v>
      </c>
      <c r="AO264" s="54">
        <f>(Sheet4!AO264/Sheet4!$AM264)*1000</f>
        <v>1.0990334527716721</v>
      </c>
      <c r="AP264" s="54">
        <f>(Sheet4!AP264/Sheet4!$AM264)*1000</f>
        <v>59.927433681611511</v>
      </c>
      <c r="AQ264" s="54">
        <f>(Sheet4!AQ264/Sheet4!$AM264)*1000</f>
        <v>47.153051699738043</v>
      </c>
      <c r="AR264" s="12"/>
      <c r="AS264" s="54">
        <f>(Sheet4!AS264/Sheet4!$AR264)*1000</f>
        <v>2.1690033764897922</v>
      </c>
      <c r="AT264" s="54">
        <f>(Sheet4!AT264/Sheet4!$AR264)*1000</f>
        <v>1.5950746480028026</v>
      </c>
      <c r="AU264" s="54">
        <f>(Sheet4!AU264/Sheet4!$AR264)*1000</f>
        <v>60.195433912479601</v>
      </c>
      <c r="AV264" s="54">
        <f>(Sheet4!AV264/Sheet4!$AR264)*1000</f>
        <v>48.187652333355693</v>
      </c>
      <c r="AW264" s="12"/>
      <c r="AX264" s="54">
        <f>(Sheet4!AX264/Sheet4!$AW264)*1000</f>
        <v>2.1327172150267701</v>
      </c>
      <c r="AY264" s="54">
        <f>(Sheet4!AY264/Sheet4!$AW264)*1000</f>
        <v>1.1700323610216308</v>
      </c>
      <c r="AZ264" s="54">
        <f>(Sheet4!AZ264/Sheet4!$AW264)*1000</f>
        <v>49.474596227756429</v>
      </c>
      <c r="BA264" s="54">
        <f>(Sheet4!BA264/Sheet4!$AW264)*1000</f>
        <v>40.299469042276669</v>
      </c>
      <c r="BC264" s="54" t="e">
        <f>(Sheet4!BC260/Sheet4!$BB260)*1000</f>
        <v>#DIV/0!</v>
      </c>
      <c r="BD264" s="54" t="e">
        <f>(Sheet4!BD260/Sheet4!$BB260)*1000</f>
        <v>#REF!</v>
      </c>
      <c r="BE264" s="54" t="e">
        <f>(Sheet4!BE260/Sheet4!$BB260)*1000</f>
        <v>#REF!</v>
      </c>
      <c r="BF264" s="54" t="e">
        <f>(Sheet4!BF260/Sheet4!$BB260)*1000</f>
        <v>#REF!</v>
      </c>
      <c r="BH264" s="54" t="e">
        <f>(Sheet4!BH259/Sheet4!$BG259)*1000</f>
        <v>#REF!</v>
      </c>
      <c r="BI264" s="54" t="e">
        <f>(Sheet4!BI259/Sheet4!$BG259)*1000</f>
        <v>#REF!</v>
      </c>
      <c r="BJ264" s="54" t="e">
        <f>(Sheet4!BJ259/Sheet4!$BG259)*1000</f>
        <v>#REF!</v>
      </c>
      <c r="BK264" s="54" t="e">
        <f>(Sheet4!BK259/Sheet4!$BG259)*1000</f>
        <v>#REF!</v>
      </c>
      <c r="BM264" s="54" t="e">
        <f>(Sheet4!BM259/Sheet4!$BL259)*1000</f>
        <v>#REF!</v>
      </c>
      <c r="BN264" s="54" t="e">
        <f>(Sheet4!BN259/Sheet4!$BL259)*1000</f>
        <v>#REF!</v>
      </c>
      <c r="BO264" s="54" t="e">
        <f>(Sheet4!BO259/Sheet4!$BL259)*1000</f>
        <v>#REF!</v>
      </c>
      <c r="BP264" s="54" t="e">
        <f>(Sheet4!BP259/Sheet4!$BL259)*1000</f>
        <v>#REF!</v>
      </c>
      <c r="BR264" s="54" t="e">
        <f>(Sheet4!BR259/Sheet4!$BQ259)*1000</f>
        <v>#REF!</v>
      </c>
      <c r="BS264" s="54" t="e">
        <f>(Sheet4!BS259/Sheet4!$BQ259)*1000</f>
        <v>#REF!</v>
      </c>
      <c r="BT264" s="54" t="e">
        <f>(Sheet4!BT259/Sheet4!$BQ259)*1000</f>
        <v>#REF!</v>
      </c>
      <c r="BU264" s="54" t="e">
        <f>(Sheet4!BU259/Sheet4!$BQ259)*1000</f>
        <v>#REF!</v>
      </c>
    </row>
    <row r="265" spans="1:73" x14ac:dyDescent="0.3">
      <c r="A265" t="s">
        <v>705</v>
      </c>
      <c r="B265" t="str">
        <f>VLOOKUP(A265,classifications!A$3:C$336,3,FALSE)</f>
        <v>Predominantly Urban</v>
      </c>
      <c r="D265" s="12"/>
      <c r="E265" s="54">
        <f>(Sheet4!E265/Sheet4!$D265)*1000</f>
        <v>4.8911772991830054</v>
      </c>
      <c r="F265" s="54">
        <f>(Sheet4!F265/Sheet4!$D265)*1000</f>
        <v>2.373659571662341</v>
      </c>
      <c r="G265" s="54">
        <f>(Sheet4!G265/Sheet4!$D265)*1000</f>
        <v>33.638832111538022</v>
      </c>
      <c r="H265" s="54">
        <f>(Sheet4!H265/Sheet4!$D265)*1000</f>
        <v>35.730769461311148</v>
      </c>
      <c r="I265" s="12"/>
      <c r="J265" s="54">
        <f>(Sheet4!J265/Sheet4!$I265)*1000</f>
        <v>4.2071139555809811</v>
      </c>
      <c r="K265" s="54">
        <f>(Sheet4!K265/Sheet4!$I265)*1000</f>
        <v>2.2942476953239064</v>
      </c>
      <c r="L265" s="54">
        <f>(Sheet4!L265/Sheet4!$I265)*1000</f>
        <v>35.569777904904925</v>
      </c>
      <c r="M265" s="54">
        <f>(Sheet4!M265/Sheet4!$I265)*1000</f>
        <v>37.542235014391188</v>
      </c>
      <c r="N265" s="12"/>
      <c r="O265" s="54">
        <f>(Sheet4!O265/Sheet4!$N265)*1000</f>
        <v>3.4214489866106899</v>
      </c>
      <c r="P265" s="54">
        <f>(Sheet4!P265/Sheet4!$N265)*1000</f>
        <v>2.9233524270347835</v>
      </c>
      <c r="Q265" s="54">
        <f>(Sheet4!Q265/Sheet4!$N265)*1000</f>
        <v>36.906583176195731</v>
      </c>
      <c r="R265" s="54">
        <f>(Sheet4!R265/Sheet4!$N265)*1000</f>
        <v>37.292015037772323</v>
      </c>
      <c r="S265" s="12"/>
      <c r="T265" s="54">
        <f>(Sheet4!T265/Sheet4!$S265)*1000</f>
        <v>4.4177936949248391</v>
      </c>
      <c r="U265" s="54">
        <f>(Sheet4!U265/Sheet4!$S265)*1000</f>
        <v>2.5623203430564065</v>
      </c>
      <c r="V265" s="54">
        <f>(Sheet4!V265/Sheet4!$S265)*1000</f>
        <v>37.386315442250599</v>
      </c>
      <c r="W265" s="54">
        <f>(Sheet4!W265/Sheet4!$S265)*1000</f>
        <v>37.957683426794212</v>
      </c>
      <c r="X265" s="12"/>
      <c r="Y265" s="54">
        <f>(Sheet4!Y265/Sheet4!$X265)*1000</f>
        <v>5.5219977049925149</v>
      </c>
      <c r="Z265" s="54">
        <f>(Sheet4!Z265/Sheet4!$X265)*1000</f>
        <v>2.7784735287778792</v>
      </c>
      <c r="AA265" s="54">
        <f>(Sheet4!AA265/Sheet4!$X265)*1000</f>
        <v>40.378151994734296</v>
      </c>
      <c r="AB265" s="54">
        <f>(Sheet4!AB265/Sheet4!$X265)*1000</f>
        <v>35.531841772631161</v>
      </c>
      <c r="AC265" s="12"/>
      <c r="AD265" s="54">
        <f>(Sheet4!AD265/Sheet4!$AC265)*1000</f>
        <v>6.0669901627265768</v>
      </c>
      <c r="AE265" s="54">
        <f>(Sheet4!AE265/Sheet4!$AC265)*1000</f>
        <v>2.3657807940043862</v>
      </c>
      <c r="AF265" s="54">
        <f>(Sheet4!AF265/Sheet4!$AC265)*1000</f>
        <v>39.239726697634794</v>
      </c>
      <c r="AG265" s="54">
        <f>(Sheet4!AG265/Sheet4!$AC265)*1000</f>
        <v>35.262221761729613</v>
      </c>
      <c r="AH265" s="12"/>
      <c r="AI265" s="54">
        <f>(Sheet4!AI265/Sheet4!$AH265)*1000</f>
        <v>4.989531655363888</v>
      </c>
      <c r="AJ265" s="54">
        <f>(Sheet4!AJ265/Sheet4!$AH265)*1000</f>
        <v>2.2529698238587232</v>
      </c>
      <c r="AK265" s="54">
        <f>(Sheet4!AK265/Sheet4!$AH265)*1000</f>
        <v>47.557006963724909</v>
      </c>
      <c r="AL265" s="54">
        <f>(Sheet4!AL265/Sheet4!$AH265)*1000</f>
        <v>42.072504665240544</v>
      </c>
      <c r="AM265" s="12"/>
      <c r="AN265" s="54">
        <f>(Sheet4!AN265/Sheet4!$AM265)*1000</f>
        <v>6.2205074269259102</v>
      </c>
      <c r="AO265" s="54">
        <f>(Sheet4!AO265/Sheet4!$AM265)*1000</f>
        <v>3.3802214860601016</v>
      </c>
      <c r="AP265" s="54">
        <f>(Sheet4!AP265/Sheet4!$AM265)*1000</f>
        <v>46.518821815645751</v>
      </c>
      <c r="AQ265" s="54">
        <f>(Sheet4!AQ265/Sheet4!$AM265)*1000</f>
        <v>40.675144404636697</v>
      </c>
      <c r="AR265" s="12"/>
      <c r="AS265" s="54">
        <f>(Sheet4!AS265/Sheet4!$AR265)*1000</f>
        <v>5.3321027055278165</v>
      </c>
      <c r="AT265" s="54">
        <f>(Sheet4!AT265/Sheet4!$AR265)*1000</f>
        <v>3.2915587087304146</v>
      </c>
      <c r="AU265" s="54">
        <f>(Sheet4!AU265/Sheet4!$AR265)*1000</f>
        <v>47.760961668909225</v>
      </c>
      <c r="AV265" s="54">
        <f>(Sheet4!AV265/Sheet4!$AR265)*1000</f>
        <v>41.51144817463053</v>
      </c>
      <c r="AW265" s="12"/>
      <c r="AX265" s="54">
        <f>(Sheet4!AX265/Sheet4!$AW265)*1000</f>
        <v>4.9690605662853926</v>
      </c>
      <c r="AY265" s="54">
        <f>(Sheet4!AY265/Sheet4!$AW265)*1000</f>
        <v>2.5258931624402994</v>
      </c>
      <c r="AZ265" s="54">
        <f>(Sheet4!AZ265/Sheet4!$AW265)*1000</f>
        <v>41.831658596309332</v>
      </c>
      <c r="BA265" s="54">
        <f>(Sheet4!BA265/Sheet4!$AW265)*1000</f>
        <v>37.491313795347502</v>
      </c>
      <c r="BC265" s="54" t="e">
        <f>(Sheet4!BC261/Sheet4!$BB261)*1000</f>
        <v>#DIV/0!</v>
      </c>
      <c r="BD265" s="54" t="e">
        <f>(Sheet4!BD261/Sheet4!$BB261)*1000</f>
        <v>#REF!</v>
      </c>
      <c r="BE265" s="54" t="e">
        <f>(Sheet4!BE261/Sheet4!$BB261)*1000</f>
        <v>#REF!</v>
      </c>
      <c r="BF265" s="54" t="e">
        <f>(Sheet4!BF261/Sheet4!$BB261)*1000</f>
        <v>#REF!</v>
      </c>
      <c r="BH265" s="54" t="e">
        <f>(Sheet4!BH260/Sheet4!$BG260)*1000</f>
        <v>#REF!</v>
      </c>
      <c r="BI265" s="54" t="e">
        <f>(Sheet4!BI260/Sheet4!$BG260)*1000</f>
        <v>#REF!</v>
      </c>
      <c r="BJ265" s="54" t="e">
        <f>(Sheet4!BJ260/Sheet4!$BG260)*1000</f>
        <v>#REF!</v>
      </c>
      <c r="BK265" s="54" t="e">
        <f>(Sheet4!BK260/Sheet4!$BG260)*1000</f>
        <v>#REF!</v>
      </c>
      <c r="BM265" s="54" t="e">
        <f>(Sheet4!BM260/Sheet4!$BL260)*1000</f>
        <v>#REF!</v>
      </c>
      <c r="BN265" s="54" t="e">
        <f>(Sheet4!BN260/Sheet4!$BL260)*1000</f>
        <v>#REF!</v>
      </c>
      <c r="BO265" s="54" t="e">
        <f>(Sheet4!BO260/Sheet4!$BL260)*1000</f>
        <v>#REF!</v>
      </c>
      <c r="BP265" s="54" t="e">
        <f>(Sheet4!BP260/Sheet4!$BL260)*1000</f>
        <v>#REF!</v>
      </c>
      <c r="BR265" s="54" t="e">
        <f>(Sheet4!BR260/Sheet4!$BQ260)*1000</f>
        <v>#REF!</v>
      </c>
      <c r="BS265" s="54" t="e">
        <f>(Sheet4!BS260/Sheet4!$BQ260)*1000</f>
        <v>#REF!</v>
      </c>
      <c r="BT265" s="54" t="e">
        <f>(Sheet4!BT260/Sheet4!$BQ260)*1000</f>
        <v>#REF!</v>
      </c>
      <c r="BU265" s="54" t="e">
        <f>(Sheet4!BU260/Sheet4!$BQ260)*1000</f>
        <v>#REF!</v>
      </c>
    </row>
    <row r="266" spans="1:73" x14ac:dyDescent="0.3">
      <c r="A266" t="s">
        <v>707</v>
      </c>
      <c r="B266" t="str">
        <f>VLOOKUP(A266,classifications!A$3:C$336,3,FALSE)</f>
        <v>Predominantly Rural</v>
      </c>
      <c r="D266" s="12"/>
      <c r="E266" s="54">
        <f>(Sheet4!E266/Sheet4!$D266)*1000</f>
        <v>2.6292535237791719</v>
      </c>
      <c r="F266" s="54">
        <f>(Sheet4!F266/Sheet4!$D266)*1000</f>
        <v>1.8904550129651896</v>
      </c>
      <c r="G266" s="54">
        <f>(Sheet4!G266/Sheet4!$D266)*1000</f>
        <v>40.583216236183745</v>
      </c>
      <c r="H266" s="54">
        <f>(Sheet4!H266/Sheet4!$D266)*1000</f>
        <v>34.919094319943213</v>
      </c>
      <c r="I266" s="12"/>
      <c r="J266" s="54">
        <f>(Sheet4!J266/Sheet4!$I266)*1000</f>
        <v>2.0087430904295673</v>
      </c>
      <c r="K266" s="54">
        <f>(Sheet4!K266/Sheet4!$I266)*1000</f>
        <v>1.6330069727952599</v>
      </c>
      <c r="L266" s="54">
        <f>(Sheet4!L266/Sheet4!$I266)*1000</f>
        <v>43.70100075869793</v>
      </c>
      <c r="M266" s="54">
        <f>(Sheet4!M266/Sheet4!$I266)*1000</f>
        <v>37.501354817731858</v>
      </c>
      <c r="N266" s="12"/>
      <c r="O266" s="54">
        <f>(Sheet4!O266/Sheet4!$N266)*1000</f>
        <v>1.7908901946963758</v>
      </c>
      <c r="P266" s="54">
        <f>(Sheet4!P266/Sheet4!$N266)*1000</f>
        <v>1.215503786761797</v>
      </c>
      <c r="Q266" s="54">
        <f>(Sheet4!Q266/Sheet4!$N266)*1000</f>
        <v>44.887332148996308</v>
      </c>
      <c r="R266" s="54">
        <f>(Sheet4!R266/Sheet4!$N266)*1000</f>
        <v>35.206455835497025</v>
      </c>
      <c r="S266" s="12"/>
      <c r="T266" s="54">
        <f>(Sheet4!T266/Sheet4!$S266)*1000</f>
        <v>2.3291427757398768</v>
      </c>
      <c r="U266" s="54">
        <f>(Sheet4!U266/Sheet4!$S266)*1000</f>
        <v>0.93308166245236646</v>
      </c>
      <c r="V266" s="54">
        <f>(Sheet4!V266/Sheet4!$S266)*1000</f>
        <v>49.588660564834932</v>
      </c>
      <c r="W266" s="54">
        <f>(Sheet4!W266/Sheet4!$S266)*1000</f>
        <v>37.472844474518325</v>
      </c>
      <c r="X266" s="12"/>
      <c r="Y266" s="54">
        <f>(Sheet4!Y266/Sheet4!$X266)*1000</f>
        <v>2.2427533676563933</v>
      </c>
      <c r="Z266" s="54">
        <f>(Sheet4!Z266/Sheet4!$X266)*1000</f>
        <v>0.79695324070808937</v>
      </c>
      <c r="AA266" s="54">
        <f>(Sheet4!AA266/Sheet4!$X266)*1000</f>
        <v>50.511319557091475</v>
      </c>
      <c r="AB266" s="54">
        <f>(Sheet4!AB266/Sheet4!$X266)*1000</f>
        <v>36.737428591579096</v>
      </c>
      <c r="AC266" s="12"/>
      <c r="AD266" s="54">
        <f>(Sheet4!AD266/Sheet4!$AC266)*1000</f>
        <v>2.2462034279017531</v>
      </c>
      <c r="AE266" s="54">
        <f>(Sheet4!AE266/Sheet4!$AC266)*1000</f>
        <v>0.88592495448298958</v>
      </c>
      <c r="AF266" s="54">
        <f>(Sheet4!AF266/Sheet4!$AC266)*1000</f>
        <v>49.137443932111644</v>
      </c>
      <c r="AG266" s="54">
        <f>(Sheet4!AG266/Sheet4!$AC266)*1000</f>
        <v>33.497729381317448</v>
      </c>
      <c r="AH266" s="12"/>
      <c r="AI266" s="54">
        <f>(Sheet4!AI266/Sheet4!$AH266)*1000</f>
        <v>2.0800939843129123</v>
      </c>
      <c r="AJ266" s="54">
        <f>(Sheet4!AJ266/Sheet4!$AH266)*1000</f>
        <v>0.79472029300991676</v>
      </c>
      <c r="AK266" s="54">
        <f>(Sheet4!AK266/Sheet4!$AH266)*1000</f>
        <v>51.753567603054492</v>
      </c>
      <c r="AL266" s="54">
        <f>(Sheet4!AL266/Sheet4!$AH266)*1000</f>
        <v>37.690473722400746</v>
      </c>
      <c r="AM266" s="12"/>
      <c r="AN266" s="54">
        <f>(Sheet4!AN266/Sheet4!$AM266)*1000</f>
        <v>2.25646934562389</v>
      </c>
      <c r="AO266" s="54">
        <f>(Sheet4!AO266/Sheet4!$AM266)*1000</f>
        <v>1.0767954020150476</v>
      </c>
      <c r="AP266" s="54">
        <f>(Sheet4!AP266/Sheet4!$AM266)*1000</f>
        <v>50.191011158892479</v>
      </c>
      <c r="AQ266" s="54">
        <f>(Sheet4!AQ266/Sheet4!$AM266)*1000</f>
        <v>37.200880640316043</v>
      </c>
      <c r="AR266" s="12"/>
      <c r="AS266" s="54">
        <f>(Sheet4!AS266/Sheet4!$AR266)*1000</f>
        <v>1.924113509050839</v>
      </c>
      <c r="AT266" s="54">
        <f>(Sheet4!AT266/Sheet4!$AR266)*1000</f>
        <v>0.9620567545254195</v>
      </c>
      <c r="AU266" s="54">
        <f>(Sheet4!AU266/Sheet4!$AR266)*1000</f>
        <v>48.246122774817309</v>
      </c>
      <c r="AV266" s="54">
        <f>(Sheet4!AV266/Sheet4!$AR266)*1000</f>
        <v>38.086530523126889</v>
      </c>
      <c r="AW266" s="12"/>
      <c r="AX266" s="54">
        <f>(Sheet4!AX266/Sheet4!$AW266)*1000</f>
        <v>1.7916160512510775</v>
      </c>
      <c r="AY266" s="54">
        <f>(Sheet4!AY266/Sheet4!$AW266)*1000</f>
        <v>0.88902160118898155</v>
      </c>
      <c r="AZ266" s="54">
        <f>(Sheet4!AZ266/Sheet4!$AW266)*1000</f>
        <v>44.512157879378094</v>
      </c>
      <c r="BA266" s="54">
        <f>(Sheet4!BA266/Sheet4!$AW266)*1000</f>
        <v>32.683420086459044</v>
      </c>
      <c r="BC266" s="54" t="e">
        <f>(Sheet4!BC262/Sheet4!$BB262)*1000</f>
        <v>#DIV/0!</v>
      </c>
      <c r="BD266" s="54" t="e">
        <f>(Sheet4!BD262/Sheet4!$BB262)*1000</f>
        <v>#REF!</v>
      </c>
      <c r="BE266" s="54" t="e">
        <f>(Sheet4!BE262/Sheet4!$BB262)*1000</f>
        <v>#REF!</v>
      </c>
      <c r="BF266" s="54" t="e">
        <f>(Sheet4!BF262/Sheet4!$BB262)*1000</f>
        <v>#REF!</v>
      </c>
      <c r="BH266" s="54" t="e">
        <f>(Sheet4!BH261/Sheet4!$BG261)*1000</f>
        <v>#REF!</v>
      </c>
      <c r="BI266" s="54" t="e">
        <f>(Sheet4!BI261/Sheet4!$BG261)*1000</f>
        <v>#REF!</v>
      </c>
      <c r="BJ266" s="54" t="e">
        <f>(Sheet4!BJ261/Sheet4!$BG261)*1000</f>
        <v>#REF!</v>
      </c>
      <c r="BK266" s="54" t="e">
        <f>(Sheet4!BK261/Sheet4!$BG261)*1000</f>
        <v>#REF!</v>
      </c>
      <c r="BM266" s="54" t="e">
        <f>(Sheet4!BM261/Sheet4!$BL261)*1000</f>
        <v>#REF!</v>
      </c>
      <c r="BN266" s="54" t="e">
        <f>(Sheet4!BN261/Sheet4!$BL261)*1000</f>
        <v>#REF!</v>
      </c>
      <c r="BO266" s="54" t="e">
        <f>(Sheet4!BO261/Sheet4!$BL261)*1000</f>
        <v>#REF!</v>
      </c>
      <c r="BP266" s="54" t="e">
        <f>(Sheet4!BP261/Sheet4!$BL261)*1000</f>
        <v>#REF!</v>
      </c>
      <c r="BR266" s="54" t="e">
        <f>(Sheet4!BR261/Sheet4!$BQ261)*1000</f>
        <v>#REF!</v>
      </c>
      <c r="BS266" s="54" t="e">
        <f>(Sheet4!BS261/Sheet4!$BQ261)*1000</f>
        <v>#REF!</v>
      </c>
      <c r="BT266" s="54" t="e">
        <f>(Sheet4!BT261/Sheet4!$BQ261)*1000</f>
        <v>#REF!</v>
      </c>
      <c r="BU266" s="54" t="e">
        <f>(Sheet4!BU261/Sheet4!$BQ261)*1000</f>
        <v>#REF!</v>
      </c>
    </row>
    <row r="267" spans="1:73" x14ac:dyDescent="0.3">
      <c r="A267" t="s">
        <v>709</v>
      </c>
      <c r="B267" t="str">
        <f>VLOOKUP(A267,classifications!A$3:C$336,3,FALSE)</f>
        <v>Urban with Significant Rural</v>
      </c>
      <c r="D267" s="12"/>
      <c r="E267" s="54">
        <f>(Sheet4!E267/Sheet4!$D267)*1000</f>
        <v>3.9417984884059707</v>
      </c>
      <c r="F267" s="54">
        <f>(Sheet4!F267/Sheet4!$D267)*1000</f>
        <v>4.2931327015030245</v>
      </c>
      <c r="G267" s="54">
        <f>(Sheet4!G267/Sheet4!$D267)*1000</f>
        <v>50.746370974652521</v>
      </c>
      <c r="H267" s="54">
        <f>(Sheet4!H267/Sheet4!$D267)*1000</f>
        <v>46.855987249138799</v>
      </c>
      <c r="I267" s="12"/>
      <c r="J267" s="54">
        <f>(Sheet4!J267/Sheet4!$I267)*1000</f>
        <v>3.6645332833366</v>
      </c>
      <c r="K267" s="54">
        <f>(Sheet4!K267/Sheet4!$I267)*1000</f>
        <v>2.6077841504674413</v>
      </c>
      <c r="L267" s="54">
        <f>(Sheet4!L267/Sheet4!$I267)*1000</f>
        <v>51.840362703573348</v>
      </c>
      <c r="M267" s="54">
        <f>(Sheet4!M267/Sheet4!$I267)*1000</f>
        <v>51.073367365200575</v>
      </c>
      <c r="N267" s="12"/>
      <c r="O267" s="54">
        <f>(Sheet4!O267/Sheet4!$N267)*1000</f>
        <v>3.6698792138378016</v>
      </c>
      <c r="P267" s="54">
        <f>(Sheet4!P267/Sheet4!$N267)*1000</f>
        <v>3.341610201590842</v>
      </c>
      <c r="Q267" s="54">
        <f>(Sheet4!Q267/Sheet4!$N267)*1000</f>
        <v>53.878203779302218</v>
      </c>
      <c r="R267" s="54">
        <f>(Sheet4!R267/Sheet4!$N267)*1000</f>
        <v>45.174866377677709</v>
      </c>
      <c r="S267" s="12"/>
      <c r="T267" s="54">
        <f>(Sheet4!T267/Sheet4!$S267)*1000</f>
        <v>4.1056452622355746</v>
      </c>
      <c r="U267" s="54">
        <f>(Sheet4!U267/Sheet4!$S267)*1000</f>
        <v>2.5785455000625861</v>
      </c>
      <c r="V267" s="54">
        <f>(Sheet4!V267/Sheet4!$S267)*1000</f>
        <v>54.174489923645012</v>
      </c>
      <c r="W267" s="54">
        <f>(Sheet4!W267/Sheet4!$S267)*1000</f>
        <v>48.550089706680019</v>
      </c>
      <c r="X267" s="12"/>
      <c r="Y267" s="54">
        <f>(Sheet4!Y267/Sheet4!$X267)*1000</f>
        <v>4.1532071988924777</v>
      </c>
      <c r="Z267" s="54">
        <f>(Sheet4!Z267/Sheet4!$X267)*1000</f>
        <v>2.8676906849495682</v>
      </c>
      <c r="AA267" s="54">
        <f>(Sheet4!AA267/Sheet4!$X267)*1000</f>
        <v>56.323752389742239</v>
      </c>
      <c r="AB267" s="54">
        <f>(Sheet4!AB267/Sheet4!$X267)*1000</f>
        <v>48.520007910870852</v>
      </c>
      <c r="AC267" s="12"/>
      <c r="AD267" s="54">
        <f>(Sheet4!AD267/Sheet4!$AC267)*1000</f>
        <v>4.2174511288602297</v>
      </c>
      <c r="AE267" s="54">
        <f>(Sheet4!AE267/Sheet4!$AC267)*1000</f>
        <v>2.5890916196477858</v>
      </c>
      <c r="AF267" s="54">
        <f>(Sheet4!AF267/Sheet4!$AC267)*1000</f>
        <v>56.153977675191129</v>
      </c>
      <c r="AG267" s="54">
        <f>(Sheet4!AG267/Sheet4!$AC267)*1000</f>
        <v>48.997337632202438</v>
      </c>
      <c r="AH267" s="12"/>
      <c r="AI267" s="54">
        <f>(Sheet4!AI267/Sheet4!$AH267)*1000</f>
        <v>3.622223835684955</v>
      </c>
      <c r="AJ267" s="54">
        <f>(Sheet4!AJ267/Sheet4!$AH267)*1000</f>
        <v>3.243060093419492</v>
      </c>
      <c r="AK267" s="54">
        <f>(Sheet4!AK267/Sheet4!$AH267)*1000</f>
        <v>61.400324306009345</v>
      </c>
      <c r="AL267" s="54">
        <f>(Sheet4!AL267/Sheet4!$AH267)*1000</f>
        <v>54.938406060166024</v>
      </c>
      <c r="AM267" s="12"/>
      <c r="AN267" s="54">
        <f>(Sheet4!AN267/Sheet4!$AM267)*1000</f>
        <v>3.9226965143126495</v>
      </c>
      <c r="AO267" s="54">
        <f>(Sheet4!AO267/Sheet4!$AM267)*1000</f>
        <v>3.6270961659835903</v>
      </c>
      <c r="AP267" s="54">
        <f>(Sheet4!AP267/Sheet4!$AM267)*1000</f>
        <v>61.045466529252451</v>
      </c>
      <c r="AQ267" s="54">
        <f>(Sheet4!AQ267/Sheet4!$AM267)*1000</f>
        <v>52.568926810951595</v>
      </c>
      <c r="AR267" s="12"/>
      <c r="AS267" s="54">
        <f>(Sheet4!AS267/Sheet4!$AR267)*1000</f>
        <v>3.3766645529486365</v>
      </c>
      <c r="AT267" s="54">
        <f>(Sheet4!AT267/Sheet4!$AR267)*1000</f>
        <v>3.6857958148383005</v>
      </c>
      <c r="AU267" s="54">
        <f>(Sheet4!AU267/Sheet4!$AR267)*1000</f>
        <v>62.737793278376671</v>
      </c>
      <c r="AV267" s="54">
        <f>(Sheet4!AV267/Sheet4!$AR267)*1000</f>
        <v>54.906467977171843</v>
      </c>
      <c r="AW267" s="12"/>
      <c r="AX267" s="54">
        <f>(Sheet4!AX267/Sheet4!$AW267)*1000</f>
        <v>3.1377051500829642</v>
      </c>
      <c r="AY267" s="54">
        <f>(Sheet4!AY267/Sheet4!$AW267)*1000</f>
        <v>4.7655371452387882</v>
      </c>
      <c r="AZ267" s="54">
        <f>(Sheet4!AZ267/Sheet4!$AW267)*1000</f>
        <v>55.943945959123333</v>
      </c>
      <c r="BA267" s="54">
        <f>(Sheet4!BA267/Sheet4!$AW267)*1000</f>
        <v>48.142934658666441</v>
      </c>
      <c r="BC267" s="54" t="e">
        <f>(Sheet4!BC263/Sheet4!$BB263)*1000</f>
        <v>#DIV/0!</v>
      </c>
      <c r="BD267" s="54" t="e">
        <f>(Sheet4!BD263/Sheet4!$BB263)*1000</f>
        <v>#REF!</v>
      </c>
      <c r="BE267" s="54" t="e">
        <f>(Sheet4!BE263/Sheet4!$BB263)*1000</f>
        <v>#REF!</v>
      </c>
      <c r="BF267" s="54" t="e">
        <f>(Sheet4!BF263/Sheet4!$BB263)*1000</f>
        <v>#REF!</v>
      </c>
      <c r="BH267" s="54" t="e">
        <f>(Sheet4!BH262/Sheet4!$BG262)*1000</f>
        <v>#REF!</v>
      </c>
      <c r="BI267" s="54" t="e">
        <f>(Sheet4!BI262/Sheet4!$BG262)*1000</f>
        <v>#REF!</v>
      </c>
      <c r="BJ267" s="54" t="e">
        <f>(Sheet4!BJ262/Sheet4!$BG262)*1000</f>
        <v>#REF!</v>
      </c>
      <c r="BK267" s="54" t="e">
        <f>(Sheet4!BK262/Sheet4!$BG262)*1000</f>
        <v>#REF!</v>
      </c>
      <c r="BM267" s="54" t="e">
        <f>(Sheet4!BM262/Sheet4!$BL262)*1000</f>
        <v>#REF!</v>
      </c>
      <c r="BN267" s="54" t="e">
        <f>(Sheet4!BN262/Sheet4!$BL262)*1000</f>
        <v>#REF!</v>
      </c>
      <c r="BO267" s="54" t="e">
        <f>(Sheet4!BO262/Sheet4!$BL262)*1000</f>
        <v>#REF!</v>
      </c>
      <c r="BP267" s="54" t="e">
        <f>(Sheet4!BP262/Sheet4!$BL262)*1000</f>
        <v>#REF!</v>
      </c>
      <c r="BR267" s="54" t="e">
        <f>(Sheet4!BR262/Sheet4!$BQ262)*1000</f>
        <v>#REF!</v>
      </c>
      <c r="BS267" s="54" t="e">
        <f>(Sheet4!BS262/Sheet4!$BQ262)*1000</f>
        <v>#REF!</v>
      </c>
      <c r="BT267" s="54" t="e">
        <f>(Sheet4!BT262/Sheet4!$BQ262)*1000</f>
        <v>#REF!</v>
      </c>
      <c r="BU267" s="54" t="e">
        <f>(Sheet4!BU262/Sheet4!$BQ262)*1000</f>
        <v>#REF!</v>
      </c>
    </row>
    <row r="268" spans="1:73" x14ac:dyDescent="0.3">
      <c r="A268" t="s">
        <v>711</v>
      </c>
      <c r="B268" t="str">
        <f>VLOOKUP(A268,classifications!A$3:C$336,3,FALSE)</f>
        <v>Predominantly Rural</v>
      </c>
      <c r="D268" s="12"/>
      <c r="E268" s="54">
        <f>(Sheet4!E268/Sheet4!$D268)*1000</f>
        <v>4.3637336056108618</v>
      </c>
      <c r="F268" s="54">
        <f>(Sheet4!F268/Sheet4!$D268)*1000</f>
        <v>1.507250604723529</v>
      </c>
      <c r="G268" s="54">
        <f>(Sheet4!G268/Sheet4!$D268)*1000</f>
        <v>58.721997350156194</v>
      </c>
      <c r="H268" s="54">
        <f>(Sheet4!H268/Sheet4!$D268)*1000</f>
        <v>52.644373944012933</v>
      </c>
      <c r="I268" s="12"/>
      <c r="J268" s="54">
        <f>(Sheet4!J268/Sheet4!$I268)*1000</f>
        <v>4.8189287521383992</v>
      </c>
      <c r="K268" s="54">
        <f>(Sheet4!K268/Sheet4!$I268)*1000</f>
        <v>2.3853697323085079</v>
      </c>
      <c r="L268" s="54">
        <f>(Sheet4!L268/Sheet4!$I268)*1000</f>
        <v>60.260704045490684</v>
      </c>
      <c r="M268" s="54">
        <f>(Sheet4!M268/Sheet4!$I268)*1000</f>
        <v>55.718863696600245</v>
      </c>
      <c r="N268" s="12"/>
      <c r="O268" s="54">
        <f>(Sheet4!O268/Sheet4!$N268)*1000</f>
        <v>4.1507062130142431</v>
      </c>
      <c r="P268" s="54">
        <f>(Sheet4!P268/Sheet4!$N268)*1000</f>
        <v>1.8974656973779396</v>
      </c>
      <c r="Q268" s="54">
        <f>(Sheet4!Q268/Sheet4!$N268)*1000</f>
        <v>65.011918456411664</v>
      </c>
      <c r="R268" s="54">
        <f>(Sheet4!R268/Sheet4!$N268)*1000</f>
        <v>52.713968905280886</v>
      </c>
      <c r="S268" s="12"/>
      <c r="T268" s="54">
        <f>(Sheet4!T268/Sheet4!$S268)*1000</f>
        <v>4.9185295694538338</v>
      </c>
      <c r="U268" s="54">
        <f>(Sheet4!U268/Sheet4!$S268)*1000</f>
        <v>2.7739574349052427</v>
      </c>
      <c r="V268" s="54">
        <f>(Sheet4!V268/Sheet4!$S268)*1000</f>
        <v>68.148441688617439</v>
      </c>
      <c r="W268" s="54">
        <f>(Sheet4!W268/Sheet4!$S268)*1000</f>
        <v>55.397561714725285</v>
      </c>
      <c r="X268" s="12"/>
      <c r="Y268" s="54">
        <f>(Sheet4!Y268/Sheet4!$X268)*1000</f>
        <v>4.6852696044573374</v>
      </c>
      <c r="Z268" s="54">
        <f>(Sheet4!Z268/Sheet4!$X268)*1000</f>
        <v>2.4865312888520514</v>
      </c>
      <c r="AA268" s="54">
        <f>(Sheet4!AA268/Sheet4!$X268)*1000</f>
        <v>64.995165078049453</v>
      </c>
      <c r="AB268" s="54">
        <f>(Sheet4!AB268/Sheet4!$X268)*1000</f>
        <v>56.52253994566469</v>
      </c>
      <c r="AC268" s="12"/>
      <c r="AD268" s="54">
        <f>(Sheet4!AD268/Sheet4!$AC268)*1000</f>
        <v>4.530152059468131</v>
      </c>
      <c r="AE268" s="54">
        <f>(Sheet4!AE268/Sheet4!$AC268)*1000</f>
        <v>2.5870444429381596</v>
      </c>
      <c r="AF268" s="54">
        <f>(Sheet4!AF268/Sheet4!$AC268)*1000</f>
        <v>65.534693508664901</v>
      </c>
      <c r="AG268" s="54">
        <f>(Sheet4!AG268/Sheet4!$AC268)*1000</f>
        <v>51.639214623014531</v>
      </c>
      <c r="AH268" s="12"/>
      <c r="AI268" s="54">
        <f>(Sheet4!AI268/Sheet4!$AH268)*1000</f>
        <v>4.0627905946951248</v>
      </c>
      <c r="AJ268" s="54">
        <f>(Sheet4!AJ268/Sheet4!$AH268)*1000</f>
        <v>2.6457955098968253</v>
      </c>
      <c r="AK268" s="54">
        <f>(Sheet4!AK268/Sheet4!$AH268)*1000</f>
        <v>75.609972102909268</v>
      </c>
      <c r="AL268" s="54">
        <f>(Sheet4!AL268/Sheet4!$AH268)*1000</f>
        <v>57.731479431430721</v>
      </c>
      <c r="AM268" s="12"/>
      <c r="AN268" s="54">
        <f>(Sheet4!AN268/Sheet4!$AM268)*1000</f>
        <v>3.9849242432423679</v>
      </c>
      <c r="AO268" s="54">
        <f>(Sheet4!AO268/Sheet4!$AM268)*1000</f>
        <v>2.2354453071847429</v>
      </c>
      <c r="AP268" s="54">
        <f>(Sheet4!AP268/Sheet4!$AM268)*1000</f>
        <v>76.080735213123248</v>
      </c>
      <c r="AQ268" s="54">
        <f>(Sheet4!AQ268/Sheet4!$AM268)*1000</f>
        <v>56.091318480761132</v>
      </c>
      <c r="AR268" s="12"/>
      <c r="AS268" s="54">
        <f>(Sheet4!AS268/Sheet4!$AR268)*1000</f>
        <v>3.5887559330239216</v>
      </c>
      <c r="AT268" s="54">
        <f>(Sheet4!AT268/Sheet4!$AR268)*1000</f>
        <v>2.9994001199760052</v>
      </c>
      <c r="AU268" s="54">
        <f>(Sheet4!AU268/Sheet4!$AR268)*1000</f>
        <v>78.994727370315402</v>
      </c>
      <c r="AV268" s="54">
        <f>(Sheet4!AV268/Sheet4!$AR268)*1000</f>
        <v>55.578358012608007</v>
      </c>
      <c r="AW268" s="12"/>
      <c r="AX268" s="54">
        <f>(Sheet4!AX268/Sheet4!$AW268)*1000</f>
        <v>3.2083126345421427</v>
      </c>
      <c r="AY268" s="54">
        <f>(Sheet4!AY268/Sheet4!$AW268)*1000</f>
        <v>1.6766020864381521</v>
      </c>
      <c r="AZ268" s="54">
        <f>(Sheet4!AZ268/Sheet4!$AW268)*1000</f>
        <v>63.410746812386165</v>
      </c>
      <c r="BA268" s="54">
        <f>(Sheet4!BA268/Sheet4!$AW268)*1000</f>
        <v>48.683556880278196</v>
      </c>
      <c r="BC268" s="54" t="e">
        <f>(Sheet4!BC264/Sheet4!$BB264)*1000</f>
        <v>#DIV/0!</v>
      </c>
      <c r="BD268" s="54" t="e">
        <f>(Sheet4!BD264/Sheet4!$BB264)*1000</f>
        <v>#REF!</v>
      </c>
      <c r="BE268" s="54" t="e">
        <f>(Sheet4!BE264/Sheet4!$BB264)*1000</f>
        <v>#REF!</v>
      </c>
      <c r="BF268" s="54" t="e">
        <f>(Sheet4!BF264/Sheet4!$BB264)*1000</f>
        <v>#REF!</v>
      </c>
      <c r="BH268" s="54" t="e">
        <f>(Sheet4!BH263/Sheet4!$BG263)*1000</f>
        <v>#REF!</v>
      </c>
      <c r="BI268" s="54" t="e">
        <f>(Sheet4!BI263/Sheet4!$BG263)*1000</f>
        <v>#REF!</v>
      </c>
      <c r="BJ268" s="54" t="e">
        <f>(Sheet4!BJ263/Sheet4!$BG263)*1000</f>
        <v>#REF!</v>
      </c>
      <c r="BK268" s="54" t="e">
        <f>(Sheet4!BK263/Sheet4!$BG263)*1000</f>
        <v>#REF!</v>
      </c>
      <c r="BM268" s="54" t="e">
        <f>(Sheet4!BM263/Sheet4!$BL263)*1000</f>
        <v>#REF!</v>
      </c>
      <c r="BN268" s="54" t="e">
        <f>(Sheet4!BN263/Sheet4!$BL263)*1000</f>
        <v>#REF!</v>
      </c>
      <c r="BO268" s="54" t="e">
        <f>(Sheet4!BO263/Sheet4!$BL263)*1000</f>
        <v>#REF!</v>
      </c>
      <c r="BP268" s="54" t="e">
        <f>(Sheet4!BP263/Sheet4!$BL263)*1000</f>
        <v>#REF!</v>
      </c>
      <c r="BR268" s="54" t="e">
        <f>(Sheet4!BR263/Sheet4!$BQ263)*1000</f>
        <v>#REF!</v>
      </c>
      <c r="BS268" s="54" t="e">
        <f>(Sheet4!BS263/Sheet4!$BQ263)*1000</f>
        <v>#REF!</v>
      </c>
      <c r="BT268" s="54" t="e">
        <f>(Sheet4!BT263/Sheet4!$BQ263)*1000</f>
        <v>#REF!</v>
      </c>
      <c r="BU268" s="54" t="e">
        <f>(Sheet4!BU263/Sheet4!$BQ263)*1000</f>
        <v>#REF!</v>
      </c>
    </row>
    <row r="269" spans="1:73" x14ac:dyDescent="0.3">
      <c r="A269" t="s">
        <v>713</v>
      </c>
      <c r="B269" t="str">
        <f>VLOOKUP(A269,classifications!A$3:C$336,3,FALSE)</f>
        <v>Predominantly Urban</v>
      </c>
      <c r="D269" s="12"/>
      <c r="E269" s="54">
        <f>(Sheet4!E269/Sheet4!$D269)*1000</f>
        <v>5.4909897174149194</v>
      </c>
      <c r="F269" s="54">
        <f>(Sheet4!F269/Sheet4!$D269)*1000</f>
        <v>4.4046963586851389</v>
      </c>
      <c r="G269" s="54">
        <f>(Sheet4!G269/Sheet4!$D269)*1000</f>
        <v>38.779184833559022</v>
      </c>
      <c r="H269" s="54">
        <f>(Sheet4!H269/Sheet4!$D269)*1000</f>
        <v>33.109626344846056</v>
      </c>
      <c r="I269" s="12"/>
      <c r="J269" s="54">
        <f>(Sheet4!J269/Sheet4!$I269)*1000</f>
        <v>5.4905775792817293</v>
      </c>
      <c r="K269" s="54">
        <f>(Sheet4!K269/Sheet4!$I269)*1000</f>
        <v>3.6849513954910935</v>
      </c>
      <c r="L269" s="54">
        <f>(Sheet4!L269/Sheet4!$I269)*1000</f>
        <v>43.799332286807136</v>
      </c>
      <c r="M269" s="54">
        <f>(Sheet4!M269/Sheet4!$I269)*1000</f>
        <v>36.598937260017543</v>
      </c>
      <c r="N269" s="12"/>
      <c r="O269" s="54">
        <f>(Sheet4!O269/Sheet4!$N269)*1000</f>
        <v>5.0587753669805258</v>
      </c>
      <c r="P269" s="54">
        <f>(Sheet4!P269/Sheet4!$N269)*1000</f>
        <v>2.9753201941634018</v>
      </c>
      <c r="Q269" s="54">
        <f>(Sheet4!Q269/Sheet4!$N269)*1000</f>
        <v>41.442482016492193</v>
      </c>
      <c r="R269" s="54">
        <f>(Sheet4!R269/Sheet4!$N269)*1000</f>
        <v>35.659980115796252</v>
      </c>
      <c r="S269" s="12"/>
      <c r="T269" s="54">
        <f>(Sheet4!T269/Sheet4!$S269)*1000</f>
        <v>5.7245571228505838</v>
      </c>
      <c r="U269" s="54">
        <f>(Sheet4!U269/Sheet4!$S269)*1000</f>
        <v>2.418318582793122</v>
      </c>
      <c r="V269" s="54">
        <f>(Sheet4!V269/Sheet4!$S269)*1000</f>
        <v>45.110665145893186</v>
      </c>
      <c r="W269" s="54">
        <f>(Sheet4!W269/Sheet4!$S269)*1000</f>
        <v>35.769458441014677</v>
      </c>
      <c r="X269" s="12"/>
      <c r="Y269" s="54">
        <f>(Sheet4!Y269/Sheet4!$X269)*1000</f>
        <v>5.3496588519689325</v>
      </c>
      <c r="Z269" s="54">
        <f>(Sheet4!Z269/Sheet4!$X269)*1000</f>
        <v>2.32438385947848</v>
      </c>
      <c r="AA269" s="54">
        <f>(Sheet4!AA269/Sheet4!$X269)*1000</f>
        <v>42.697143511035456</v>
      </c>
      <c r="AB269" s="54">
        <f>(Sheet4!AB269/Sheet4!$X269)*1000</f>
        <v>35.588104876199743</v>
      </c>
      <c r="AC269" s="12"/>
      <c r="AD269" s="54">
        <f>(Sheet4!AD269/Sheet4!$AC269)*1000</f>
        <v>5.2830403044849037</v>
      </c>
      <c r="AE269" s="54">
        <f>(Sheet4!AE269/Sheet4!$AC269)*1000</f>
        <v>2.1160564660436845</v>
      </c>
      <c r="AF269" s="54">
        <f>(Sheet4!AF269/Sheet4!$AC269)*1000</f>
        <v>40.489107279802312</v>
      </c>
      <c r="AG269" s="54">
        <f>(Sheet4!AG269/Sheet4!$AC269)*1000</f>
        <v>35.909052177123868</v>
      </c>
      <c r="AH269" s="12"/>
      <c r="AI269" s="54">
        <f>(Sheet4!AI269/Sheet4!$AH269)*1000</f>
        <v>4.8111959359544914</v>
      </c>
      <c r="AJ269" s="54">
        <f>(Sheet4!AJ269/Sheet4!$AH269)*1000</f>
        <v>2.5895554596460939</v>
      </c>
      <c r="AK269" s="54">
        <f>(Sheet4!AK269/Sheet4!$AH269)*1000</f>
        <v>40.017829726115593</v>
      </c>
      <c r="AL269" s="54">
        <f>(Sheet4!AL269/Sheet4!$AH269)*1000</f>
        <v>37.053283994990693</v>
      </c>
      <c r="AM269" s="12"/>
      <c r="AN269" s="54">
        <f>(Sheet4!AN269/Sheet4!$AM269)*1000</f>
        <v>4.682024270372799</v>
      </c>
      <c r="AO269" s="54">
        <f>(Sheet4!AO269/Sheet4!$AM269)*1000</f>
        <v>2.8980602034988259</v>
      </c>
      <c r="AP269" s="54">
        <f>(Sheet4!AP269/Sheet4!$AM269)*1000</f>
        <v>40.318998159625998</v>
      </c>
      <c r="AQ269" s="54">
        <f>(Sheet4!AQ269/Sheet4!$AM269)*1000</f>
        <v>37.639526438629524</v>
      </c>
      <c r="AR269" s="12"/>
      <c r="AS269" s="54">
        <f>(Sheet4!AS269/Sheet4!$AR269)*1000</f>
        <v>4.192443736700441</v>
      </c>
      <c r="AT269" s="54">
        <f>(Sheet4!AT269/Sheet4!$AR269)*1000</f>
        <v>2.7832189512549146</v>
      </c>
      <c r="AU269" s="54">
        <f>(Sheet4!AU269/Sheet4!$AR269)*1000</f>
        <v>39.472386240329193</v>
      </c>
      <c r="AV269" s="54">
        <f>(Sheet4!AV269/Sheet4!$AR269)*1000</f>
        <v>38.845281210805936</v>
      </c>
      <c r="AW269" s="12"/>
      <c r="AX269" s="54">
        <f>(Sheet4!AX269/Sheet4!$AW269)*1000</f>
        <v>3.923426034582703</v>
      </c>
      <c r="AY269" s="54">
        <f>(Sheet4!AY269/Sheet4!$AW269)*1000</f>
        <v>2.8842483281256626</v>
      </c>
      <c r="AZ269" s="54">
        <f>(Sheet4!AZ269/Sheet4!$AW269)*1000</f>
        <v>33.557663758854218</v>
      </c>
      <c r="BA269" s="54">
        <f>(Sheet4!BA269/Sheet4!$AW269)*1000</f>
        <v>34.54735681262283</v>
      </c>
      <c r="BC269" s="54" t="e">
        <f>(Sheet4!BC265/Sheet4!$BB265)*1000</f>
        <v>#DIV/0!</v>
      </c>
      <c r="BD269" s="54" t="e">
        <f>(Sheet4!BD265/Sheet4!$BB265)*1000</f>
        <v>#REF!</v>
      </c>
      <c r="BE269" s="54" t="e">
        <f>(Sheet4!BE265/Sheet4!$BB265)*1000</f>
        <v>#REF!</v>
      </c>
      <c r="BF269" s="54" t="e">
        <f>(Sheet4!BF265/Sheet4!$BB265)*1000</f>
        <v>#REF!</v>
      </c>
      <c r="BH269" s="54" t="e">
        <f>(Sheet4!BH264/Sheet4!$BG264)*1000</f>
        <v>#REF!</v>
      </c>
      <c r="BI269" s="54" t="e">
        <f>(Sheet4!BI264/Sheet4!$BG264)*1000</f>
        <v>#REF!</v>
      </c>
      <c r="BJ269" s="54" t="e">
        <f>(Sheet4!BJ264/Sheet4!$BG264)*1000</f>
        <v>#REF!</v>
      </c>
      <c r="BK269" s="54" t="e">
        <f>(Sheet4!BK264/Sheet4!$BG264)*1000</f>
        <v>#REF!</v>
      </c>
      <c r="BM269" s="54" t="e">
        <f>(Sheet4!BM264/Sheet4!$BL264)*1000</f>
        <v>#REF!</v>
      </c>
      <c r="BN269" s="54" t="e">
        <f>(Sheet4!BN264/Sheet4!$BL264)*1000</f>
        <v>#REF!</v>
      </c>
      <c r="BO269" s="54" t="e">
        <f>(Sheet4!BO264/Sheet4!$BL264)*1000</f>
        <v>#REF!</v>
      </c>
      <c r="BP269" s="54" t="e">
        <f>(Sheet4!BP264/Sheet4!$BL264)*1000</f>
        <v>#REF!</v>
      </c>
      <c r="BR269" s="54" t="e">
        <f>(Sheet4!BR264/Sheet4!$BQ264)*1000</f>
        <v>#REF!</v>
      </c>
      <c r="BS269" s="54" t="e">
        <f>(Sheet4!BS264/Sheet4!$BQ264)*1000</f>
        <v>#REF!</v>
      </c>
      <c r="BT269" s="54" t="e">
        <f>(Sheet4!BT264/Sheet4!$BQ264)*1000</f>
        <v>#REF!</v>
      </c>
      <c r="BU269" s="54" t="e">
        <f>(Sheet4!BU264/Sheet4!$BQ264)*1000</f>
        <v>#REF!</v>
      </c>
    </row>
    <row r="270" spans="1:73" x14ac:dyDescent="0.3">
      <c r="A270" t="s">
        <v>715</v>
      </c>
      <c r="B270" t="str">
        <f>VLOOKUP(A270,classifications!A$3:C$336,3,FALSE)</f>
        <v>Predominantly Urban</v>
      </c>
      <c r="D270" s="12"/>
      <c r="E270" s="54">
        <f>(Sheet4!E270/Sheet4!$D270)*1000</f>
        <v>3.7647433491429805</v>
      </c>
      <c r="F270" s="54">
        <f>(Sheet4!F270/Sheet4!$D270)*1000</f>
        <v>4.0263418295970252</v>
      </c>
      <c r="G270" s="54">
        <f>(Sheet4!G270/Sheet4!$D270)*1000</f>
        <v>56.766870258527547</v>
      </c>
      <c r="H270" s="54">
        <f>(Sheet4!H270/Sheet4!$D270)*1000</f>
        <v>54.526222404203772</v>
      </c>
      <c r="I270" s="12"/>
      <c r="J270" s="54">
        <f>(Sheet4!J270/Sheet4!$I270)*1000</f>
        <v>3.3557046979865772</v>
      </c>
      <c r="K270" s="54">
        <f>(Sheet4!K270/Sheet4!$I270)*1000</f>
        <v>5.2475113733615606</v>
      </c>
      <c r="L270" s="54">
        <f>(Sheet4!L270/Sheet4!$I270)*1000</f>
        <v>65.267330300436925</v>
      </c>
      <c r="M270" s="54">
        <f>(Sheet4!M270/Sheet4!$I270)*1000</f>
        <v>56.787982523309758</v>
      </c>
      <c r="N270" s="12"/>
      <c r="O270" s="54">
        <f>(Sheet4!O270/Sheet4!$N270)*1000</f>
        <v>3.1485161780139785</v>
      </c>
      <c r="P270" s="54">
        <f>(Sheet4!P270/Sheet4!$N270)*1000</f>
        <v>3.5169595605475292</v>
      </c>
      <c r="Q270" s="54">
        <f>(Sheet4!Q270/Sheet4!$N270)*1000</f>
        <v>62.579550275774288</v>
      </c>
      <c r="R270" s="54">
        <f>(Sheet4!R270/Sheet4!$N270)*1000</f>
        <v>56.461157135520175</v>
      </c>
      <c r="S270" s="12"/>
      <c r="T270" s="54">
        <f>(Sheet4!T270/Sheet4!$S270)*1000</f>
        <v>3.722728528030931</v>
      </c>
      <c r="U270" s="54">
        <f>(Sheet4!U270/Sheet4!$S270)*1000</f>
        <v>1.9663076498204917</v>
      </c>
      <c r="V270" s="54">
        <f>(Sheet4!V270/Sheet4!$S270)*1000</f>
        <v>66.324219828776577</v>
      </c>
      <c r="W270" s="54">
        <f>(Sheet4!W270/Sheet4!$S270)*1000</f>
        <v>61.77299088649545</v>
      </c>
      <c r="X270" s="12"/>
      <c r="Y270" s="54">
        <f>(Sheet4!Y270/Sheet4!$X270)*1000</f>
        <v>4.3029728640369509</v>
      </c>
      <c r="Z270" s="54">
        <f>(Sheet4!Z270/Sheet4!$X270)*1000</f>
        <v>2.287656459361417</v>
      </c>
      <c r="AA270" s="54">
        <f>(Sheet4!AA270/Sheet4!$X270)*1000</f>
        <v>68.498970554593299</v>
      </c>
      <c r="AB270" s="54">
        <f>(Sheet4!AB270/Sheet4!$X270)*1000</f>
        <v>59.348344717147619</v>
      </c>
      <c r="AC270" s="12"/>
      <c r="AD270" s="54">
        <f>(Sheet4!AD270/Sheet4!$AC270)*1000</f>
        <v>4.4779662480037983</v>
      </c>
      <c r="AE270" s="54">
        <f>(Sheet4!AE270/Sheet4!$AC270)*1000</f>
        <v>2.9457464715784023</v>
      </c>
      <c r="AF270" s="54">
        <f>(Sheet4!AF270/Sheet4!$AC270)*1000</f>
        <v>61.731192541758382</v>
      </c>
      <c r="AG270" s="54">
        <f>(Sheet4!AG270/Sheet4!$AC270)*1000</f>
        <v>57.749579179075489</v>
      </c>
      <c r="AH270" s="12"/>
      <c r="AI270" s="54">
        <f>(Sheet4!AI270/Sheet4!$AH270)*1000</f>
        <v>3.9399401992638245</v>
      </c>
      <c r="AJ270" s="54">
        <f>(Sheet4!AJ270/Sheet4!$AH270)*1000</f>
        <v>2.4071415463995423</v>
      </c>
      <c r="AK270" s="54">
        <f>(Sheet4!AK270/Sheet4!$AH270)*1000</f>
        <v>63.837825584784277</v>
      </c>
      <c r="AL270" s="54">
        <f>(Sheet4!AL270/Sheet4!$AH270)*1000</f>
        <v>67.712999643786233</v>
      </c>
      <c r="AM270" s="12"/>
      <c r="AN270" s="54">
        <f>(Sheet4!AN270/Sheet4!$AM270)*1000</f>
        <v>4.2560051587941317</v>
      </c>
      <c r="AO270" s="54">
        <f>(Sheet4!AO270/Sheet4!$AM270)*1000</f>
        <v>2.6331345048095005</v>
      </c>
      <c r="AP270" s="54">
        <f>(Sheet4!AP270/Sheet4!$AM270)*1000</f>
        <v>67.666183029716805</v>
      </c>
      <c r="AQ270" s="54">
        <f>(Sheet4!AQ270/Sheet4!$AM270)*1000</f>
        <v>66.645171691117213</v>
      </c>
      <c r="AR270" s="12"/>
      <c r="AS270" s="54">
        <f>(Sheet4!AS270/Sheet4!$AR270)*1000</f>
        <v>3.718268808332351</v>
      </c>
      <c r="AT270" s="54">
        <f>(Sheet4!AT270/Sheet4!$AR270)*1000</f>
        <v>2.8717465147927088</v>
      </c>
      <c r="AU270" s="54">
        <f>(Sheet4!AU270/Sheet4!$AR270)*1000</f>
        <v>67.100286103104267</v>
      </c>
      <c r="AV270" s="54">
        <f>(Sheet4!AV270/Sheet4!$AR270)*1000</f>
        <v>66.714529108579882</v>
      </c>
      <c r="AW270" s="12"/>
      <c r="AX270" s="54">
        <f>(Sheet4!AX270/Sheet4!$AW270)*1000</f>
        <v>3.3842027967562736</v>
      </c>
      <c r="AY270" s="54">
        <f>(Sheet4!AY270/Sheet4!$AW270)*1000</f>
        <v>3.469339974033161</v>
      </c>
      <c r="AZ270" s="54">
        <f>(Sheet4!AZ270/Sheet4!$AW270)*1000</f>
        <v>62.76738394738522</v>
      </c>
      <c r="BA270" s="54">
        <f>(Sheet4!BA270/Sheet4!$AW270)*1000</f>
        <v>57.829427665325753</v>
      </c>
      <c r="BC270" s="54" t="e">
        <f>(Sheet4!BC266/Sheet4!$BB266)*1000</f>
        <v>#DIV/0!</v>
      </c>
      <c r="BD270" s="54" t="e">
        <f>(Sheet4!BD266/Sheet4!$BB266)*1000</f>
        <v>#REF!</v>
      </c>
      <c r="BE270" s="54" t="e">
        <f>(Sheet4!BE266/Sheet4!$BB266)*1000</f>
        <v>#REF!</v>
      </c>
      <c r="BF270" s="54" t="e">
        <f>(Sheet4!BF266/Sheet4!$BB266)*1000</f>
        <v>#REF!</v>
      </c>
      <c r="BH270" s="54" t="e">
        <f>(Sheet4!BH265/Sheet4!$BG265)*1000</f>
        <v>#REF!</v>
      </c>
      <c r="BI270" s="54" t="e">
        <f>(Sheet4!BI265/Sheet4!$BG265)*1000</f>
        <v>#REF!</v>
      </c>
      <c r="BJ270" s="54" t="e">
        <f>(Sheet4!BJ265/Sheet4!$BG265)*1000</f>
        <v>#REF!</v>
      </c>
      <c r="BK270" s="54" t="e">
        <f>(Sheet4!BK265/Sheet4!$BG265)*1000</f>
        <v>#REF!</v>
      </c>
      <c r="BM270" s="54" t="e">
        <f>(Sheet4!BM265/Sheet4!$BL265)*1000</f>
        <v>#REF!</v>
      </c>
      <c r="BN270" s="54" t="e">
        <f>(Sheet4!BN265/Sheet4!$BL265)*1000</f>
        <v>#REF!</v>
      </c>
      <c r="BO270" s="54" t="e">
        <f>(Sheet4!BO265/Sheet4!$BL265)*1000</f>
        <v>#REF!</v>
      </c>
      <c r="BP270" s="54" t="e">
        <f>(Sheet4!BP265/Sheet4!$BL265)*1000</f>
        <v>#REF!</v>
      </c>
      <c r="BR270" s="54" t="e">
        <f>(Sheet4!BR265/Sheet4!$BQ265)*1000</f>
        <v>#REF!</v>
      </c>
      <c r="BS270" s="54" t="e">
        <f>(Sheet4!BS265/Sheet4!$BQ265)*1000</f>
        <v>#REF!</v>
      </c>
      <c r="BT270" s="54" t="e">
        <f>(Sheet4!BT265/Sheet4!$BQ265)*1000</f>
        <v>#REF!</v>
      </c>
      <c r="BU270" s="54" t="e">
        <f>(Sheet4!BU265/Sheet4!$BQ265)*1000</f>
        <v>#REF!</v>
      </c>
    </row>
    <row r="271" spans="1:73" x14ac:dyDescent="0.3">
      <c r="A271" t="s">
        <v>717</v>
      </c>
      <c r="B271" t="str">
        <f>VLOOKUP(A271,classifications!A$3:C$336,3,FALSE)</f>
        <v>Predominantly Urban</v>
      </c>
      <c r="D271" s="12"/>
      <c r="E271" s="54">
        <f>(Sheet4!E271/Sheet4!$D271)*1000</f>
        <v>5.0989460914398368</v>
      </c>
      <c r="F271" s="54">
        <f>(Sheet4!F271/Sheet4!$D271)*1000</f>
        <v>2.8495968862941337</v>
      </c>
      <c r="G271" s="54">
        <f>(Sheet4!G271/Sheet4!$D271)*1000</f>
        <v>37.777693532489195</v>
      </c>
      <c r="H271" s="54">
        <f>(Sheet4!H271/Sheet4!$D271)*1000</f>
        <v>37.310132180857785</v>
      </c>
      <c r="I271" s="12"/>
      <c r="J271" s="54">
        <f>(Sheet4!J271/Sheet4!$I271)*1000</f>
        <v>3.9727972872363719</v>
      </c>
      <c r="K271" s="54">
        <f>(Sheet4!K271/Sheet4!$I271)*1000</f>
        <v>2.9968029930491689</v>
      </c>
      <c r="L271" s="54">
        <f>(Sheet4!L271/Sheet4!$I271)*1000</f>
        <v>40.947965740097722</v>
      </c>
      <c r="M271" s="54">
        <f>(Sheet4!M271/Sheet4!$I271)*1000</f>
        <v>40.090842545843579</v>
      </c>
      <c r="N271" s="12"/>
      <c r="O271" s="54">
        <f>(Sheet4!O271/Sheet4!$N271)*1000</f>
        <v>4.4263971978549952</v>
      </c>
      <c r="P271" s="54">
        <f>(Sheet4!P271/Sheet4!$N271)*1000</f>
        <v>2.7525495179938626</v>
      </c>
      <c r="Q271" s="54">
        <f>(Sheet4!Q271/Sheet4!$N271)*1000</f>
        <v>39.837574780694951</v>
      </c>
      <c r="R271" s="54">
        <f>(Sheet4!R271/Sheet4!$N271)*1000</f>
        <v>40.073153343045782</v>
      </c>
      <c r="S271" s="12"/>
      <c r="T271" s="54">
        <f>(Sheet4!T271/Sheet4!$S271)*1000</f>
        <v>5.7379350758750354</v>
      </c>
      <c r="U271" s="54">
        <f>(Sheet4!U271/Sheet4!$S271)*1000</f>
        <v>2.2707572853462903</v>
      </c>
      <c r="V271" s="54">
        <f>(Sheet4!V271/Sheet4!$S271)*1000</f>
        <v>44.835248013087373</v>
      </c>
      <c r="W271" s="54">
        <f>(Sheet4!W271/Sheet4!$S271)*1000</f>
        <v>40.360879491155039</v>
      </c>
      <c r="X271" s="12"/>
      <c r="Y271" s="54">
        <f>(Sheet4!Y271/Sheet4!$X271)*1000</f>
        <v>7.2934232715008429</v>
      </c>
      <c r="Z271" s="54">
        <f>(Sheet4!Z271/Sheet4!$X271)*1000</f>
        <v>2.1440616718862922</v>
      </c>
      <c r="AA271" s="54">
        <f>(Sheet4!AA271/Sheet4!$X271)*1000</f>
        <v>43.477475307154897</v>
      </c>
      <c r="AB271" s="54">
        <f>(Sheet4!AB271/Sheet4!$X271)*1000</f>
        <v>42.640327631895929</v>
      </c>
      <c r="AC271" s="12"/>
      <c r="AD271" s="54">
        <f>(Sheet4!AD271/Sheet4!$AC271)*1000</f>
        <v>8.2290355522834684</v>
      </c>
      <c r="AE271" s="54">
        <f>(Sheet4!AE271/Sheet4!$AC271)*1000</f>
        <v>3.1764314722017715</v>
      </c>
      <c r="AF271" s="54">
        <f>(Sheet4!AF271/Sheet4!$AC271)*1000</f>
        <v>43.3300876338851</v>
      </c>
      <c r="AG271" s="54">
        <f>(Sheet4!AG271/Sheet4!$AC271)*1000</f>
        <v>42.047640534827934</v>
      </c>
      <c r="AH271" s="12"/>
      <c r="AI271" s="54">
        <f>(Sheet4!AI271/Sheet4!$AH271)*1000</f>
        <v>6.5084451330445905</v>
      </c>
      <c r="AJ271" s="54">
        <f>(Sheet4!AJ271/Sheet4!$AH271)*1000</f>
        <v>3.3510569620996042</v>
      </c>
      <c r="AK271" s="54">
        <f>(Sheet4!AK271/Sheet4!$AH271)*1000</f>
        <v>52.220148596781577</v>
      </c>
      <c r="AL271" s="54">
        <f>(Sheet4!AL271/Sheet4!$AH271)*1000</f>
        <v>50.764698287498383</v>
      </c>
      <c r="AM271" s="12"/>
      <c r="AN271" s="54">
        <f>(Sheet4!AN271/Sheet4!$AM271)*1000</f>
        <v>6.9091436023764672</v>
      </c>
      <c r="AO271" s="54">
        <f>(Sheet4!AO271/Sheet4!$AM271)*1000</f>
        <v>4.5558614693522674</v>
      </c>
      <c r="AP271" s="54">
        <f>(Sheet4!AP271/Sheet4!$AM271)*1000</f>
        <v>53.435733951601222</v>
      </c>
      <c r="AQ271" s="54">
        <f>(Sheet4!AQ271/Sheet4!$AM271)*1000</f>
        <v>50.375307926387485</v>
      </c>
      <c r="AR271" s="12"/>
      <c r="AS271" s="54">
        <f>(Sheet4!AS271/Sheet4!$AR271)*1000</f>
        <v>6.3037380765281839</v>
      </c>
      <c r="AT271" s="54">
        <f>(Sheet4!AT271/Sheet4!$AR271)*1000</f>
        <v>4.2388193253451565</v>
      </c>
      <c r="AU271" s="54">
        <f>(Sheet4!AU271/Sheet4!$AR271)*1000</f>
        <v>54.324570812373452</v>
      </c>
      <c r="AV271" s="54">
        <f>(Sheet4!AV271/Sheet4!$AR271)*1000</f>
        <v>53.229016697162457</v>
      </c>
      <c r="AW271" s="12"/>
      <c r="AX271" s="54">
        <f>(Sheet4!AX271/Sheet4!$AW271)*1000</f>
        <v>5.8963943690858027</v>
      </c>
      <c r="AY271" s="54">
        <f>(Sheet4!AY271/Sheet4!$AW271)*1000</f>
        <v>3.7885045946300084</v>
      </c>
      <c r="AZ271" s="54">
        <f>(Sheet4!AZ271/Sheet4!$AW271)*1000</f>
        <v>44.56192923187357</v>
      </c>
      <c r="BA271" s="54">
        <f>(Sheet4!BA271/Sheet4!$AW271)*1000</f>
        <v>45.302539152628306</v>
      </c>
      <c r="BC271" s="54" t="e">
        <f>(Sheet4!BC267/Sheet4!$BB267)*1000</f>
        <v>#DIV/0!</v>
      </c>
      <c r="BD271" s="54" t="e">
        <f>(Sheet4!BD267/Sheet4!$BB267)*1000</f>
        <v>#REF!</v>
      </c>
      <c r="BE271" s="54" t="e">
        <f>(Sheet4!BE267/Sheet4!$BB267)*1000</f>
        <v>#REF!</v>
      </c>
      <c r="BF271" s="54" t="e">
        <f>(Sheet4!BF267/Sheet4!$BB267)*1000</f>
        <v>#REF!</v>
      </c>
      <c r="BH271" s="54" t="e">
        <f>(Sheet4!BH266/Sheet4!$BG266)*1000</f>
        <v>#REF!</v>
      </c>
      <c r="BI271" s="54" t="e">
        <f>(Sheet4!BI266/Sheet4!$BG266)*1000</f>
        <v>#REF!</v>
      </c>
      <c r="BJ271" s="54" t="e">
        <f>(Sheet4!BJ266/Sheet4!$BG266)*1000</f>
        <v>#REF!</v>
      </c>
      <c r="BK271" s="54" t="e">
        <f>(Sheet4!BK266/Sheet4!$BG266)*1000</f>
        <v>#REF!</v>
      </c>
      <c r="BM271" s="54" t="e">
        <f>(Sheet4!BM266/Sheet4!$BL266)*1000</f>
        <v>#REF!</v>
      </c>
      <c r="BN271" s="54" t="e">
        <f>(Sheet4!BN266/Sheet4!$BL266)*1000</f>
        <v>#REF!</v>
      </c>
      <c r="BO271" s="54" t="e">
        <f>(Sheet4!BO266/Sheet4!$BL266)*1000</f>
        <v>#REF!</v>
      </c>
      <c r="BP271" s="54" t="e">
        <f>(Sheet4!BP266/Sheet4!$BL266)*1000</f>
        <v>#REF!</v>
      </c>
      <c r="BR271" s="54" t="e">
        <f>(Sheet4!BR266/Sheet4!$BQ266)*1000</f>
        <v>#REF!</v>
      </c>
      <c r="BS271" s="54" t="e">
        <f>(Sheet4!BS266/Sheet4!$BQ266)*1000</f>
        <v>#REF!</v>
      </c>
      <c r="BT271" s="54" t="e">
        <f>(Sheet4!BT266/Sheet4!$BQ266)*1000</f>
        <v>#REF!</v>
      </c>
      <c r="BU271" s="54" t="e">
        <f>(Sheet4!BU266/Sheet4!$BQ266)*1000</f>
        <v>#REF!</v>
      </c>
    </row>
    <row r="272" spans="1:73" x14ac:dyDescent="0.3">
      <c r="A272" t="s">
        <v>719</v>
      </c>
      <c r="B272" t="str">
        <f>VLOOKUP(A272,classifications!A$3:C$336,3,FALSE)</f>
        <v>Urban with Significant Rural</v>
      </c>
      <c r="D272" s="12"/>
      <c r="E272" s="54">
        <f>(Sheet4!E272/Sheet4!$D272)*1000</f>
        <v>3.7411117626169612</v>
      </c>
      <c r="F272" s="54">
        <f>(Sheet4!F272/Sheet4!$D272)*1000</f>
        <v>4.1953306300428617</v>
      </c>
      <c r="G272" s="54">
        <f>(Sheet4!G272/Sheet4!$D272)*1000</f>
        <v>54.943965908809368</v>
      </c>
      <c r="H272" s="54">
        <f>(Sheet4!H272/Sheet4!$D272)*1000</f>
        <v>48.692262588056522</v>
      </c>
      <c r="I272" s="12"/>
      <c r="J272" s="54">
        <f>(Sheet4!J272/Sheet4!$I272)*1000</f>
        <v>3.4008030812095384</v>
      </c>
      <c r="K272" s="54">
        <f>(Sheet4!K272/Sheet4!$I272)*1000</f>
        <v>3.2614930754732443</v>
      </c>
      <c r="L272" s="54">
        <f>(Sheet4!L272/Sheet4!$I272)*1000</f>
        <v>59.206752437925097</v>
      </c>
      <c r="M272" s="54">
        <f>(Sheet4!M272/Sheet4!$I272)*1000</f>
        <v>55.830533475374907</v>
      </c>
      <c r="N272" s="12"/>
      <c r="O272" s="54">
        <f>(Sheet4!O272/Sheet4!$N272)*1000</f>
        <v>3.1906861192975615</v>
      </c>
      <c r="P272" s="54">
        <f>(Sheet4!P272/Sheet4!$N272)*1000</f>
        <v>2.9308847050036126</v>
      </c>
      <c r="Q272" s="54">
        <f>(Sheet4!Q272/Sheet4!$N272)*1000</f>
        <v>58.041259712107561</v>
      </c>
      <c r="R272" s="54">
        <f>(Sheet4!R272/Sheet4!$N272)*1000</f>
        <v>53.096914046325843</v>
      </c>
      <c r="S272" s="12"/>
      <c r="T272" s="54">
        <f>(Sheet4!T272/Sheet4!$S272)*1000</f>
        <v>3.7163979034057615</v>
      </c>
      <c r="U272" s="54">
        <f>(Sheet4!U272/Sheet4!$S272)*1000</f>
        <v>1.9906407776341877</v>
      </c>
      <c r="V272" s="54">
        <f>(Sheet4!V272/Sheet4!$S272)*1000</f>
        <v>62.849666487401976</v>
      </c>
      <c r="W272" s="54">
        <f>(Sheet4!W272/Sheet4!$S272)*1000</f>
        <v>57.335270462262102</v>
      </c>
      <c r="X272" s="12"/>
      <c r="Y272" s="54">
        <f>(Sheet4!Y272/Sheet4!$X272)*1000</f>
        <v>3.8877714085817185</v>
      </c>
      <c r="Z272" s="54">
        <f>(Sheet4!Z272/Sheet4!$X272)*1000</f>
        <v>2.2181763251417168</v>
      </c>
      <c r="AA272" s="54">
        <f>(Sheet4!AA272/Sheet4!$X272)*1000</f>
        <v>60.614251981650355</v>
      </c>
      <c r="AB272" s="54">
        <f>(Sheet4!AB272/Sheet4!$X272)*1000</f>
        <v>55.923484842461775</v>
      </c>
      <c r="AC272" s="12"/>
      <c r="AD272" s="54">
        <f>(Sheet4!AD272/Sheet4!$AC272)*1000</f>
        <v>3.8176033934252387</v>
      </c>
      <c r="AE272" s="54">
        <f>(Sheet4!AE272/Sheet4!$AC272)*1000</f>
        <v>1.8930913946820629</v>
      </c>
      <c r="AF272" s="54">
        <f>(Sheet4!AF272/Sheet4!$AC272)*1000</f>
        <v>60.877420368406582</v>
      </c>
      <c r="AG272" s="54">
        <f>(Sheet4!AG272/Sheet4!$AC272)*1000</f>
        <v>53.682102038411685</v>
      </c>
      <c r="AH272" s="12"/>
      <c r="AI272" s="54">
        <f>(Sheet4!AI272/Sheet4!$AH272)*1000</f>
        <v>3.3904617079547834</v>
      </c>
      <c r="AJ272" s="54">
        <f>(Sheet4!AJ272/Sheet4!$AH272)*1000</f>
        <v>2.2809971215988702</v>
      </c>
      <c r="AK272" s="54">
        <f>(Sheet4!AK272/Sheet4!$AH272)*1000</f>
        <v>61.610197764002145</v>
      </c>
      <c r="AL272" s="54">
        <f>(Sheet4!AL272/Sheet4!$AH272)*1000</f>
        <v>53.913772102008672</v>
      </c>
      <c r="AM272" s="12"/>
      <c r="AN272" s="54">
        <f>(Sheet4!AN272/Sheet4!$AM272)*1000</f>
        <v>3.4404021209427773</v>
      </c>
      <c r="AO272" s="54">
        <f>(Sheet4!AO272/Sheet4!$AM272)*1000</f>
        <v>2.3600085818493883</v>
      </c>
      <c r="AP272" s="54">
        <f>(Sheet4!AP272/Sheet4!$AM272)*1000</f>
        <v>62.417629570601036</v>
      </c>
      <c r="AQ272" s="54">
        <f>(Sheet4!AQ272/Sheet4!$AM272)*1000</f>
        <v>54.226560823857547</v>
      </c>
      <c r="AR272" s="12"/>
      <c r="AS272" s="54">
        <f>(Sheet4!AS272/Sheet4!$AR272)*1000</f>
        <v>3.0040937398318612</v>
      </c>
      <c r="AT272" s="54">
        <f>(Sheet4!AT272/Sheet4!$AR272)*1000</f>
        <v>2.5879094685705208</v>
      </c>
      <c r="AU272" s="54">
        <f>(Sheet4!AU272/Sheet4!$AR272)*1000</f>
        <v>64.160480654998366</v>
      </c>
      <c r="AV272" s="54">
        <f>(Sheet4!AV272/Sheet4!$AR272)*1000</f>
        <v>54.679046256989999</v>
      </c>
      <c r="AW272" s="12"/>
      <c r="AX272" s="54">
        <f>(Sheet4!AX272/Sheet4!$AW272)*1000</f>
        <v>2.9342767271876955</v>
      </c>
      <c r="AY272" s="54">
        <f>(Sheet4!AY272/Sheet4!$AW272)*1000</f>
        <v>2.8965610880207588</v>
      </c>
      <c r="AZ272" s="54">
        <f>(Sheet4!AZ272/Sheet4!$AW272)*1000</f>
        <v>51.195208605200229</v>
      </c>
      <c r="BA272" s="54">
        <f>(Sheet4!BA272/Sheet4!$AW272)*1000</f>
        <v>50.335292032194069</v>
      </c>
      <c r="BC272" s="54" t="e">
        <f>(Sheet4!BC268/Sheet4!$BB268)*1000</f>
        <v>#DIV/0!</v>
      </c>
      <c r="BD272" s="54" t="e">
        <f>(Sheet4!BD268/Sheet4!$BB268)*1000</f>
        <v>#REF!</v>
      </c>
      <c r="BE272" s="54" t="e">
        <f>(Sheet4!BE268/Sheet4!$BB268)*1000</f>
        <v>#REF!</v>
      </c>
      <c r="BF272" s="54" t="e">
        <f>(Sheet4!BF268/Sheet4!$BB268)*1000</f>
        <v>#REF!</v>
      </c>
      <c r="BH272" s="54" t="e">
        <f>(Sheet4!BH267/Sheet4!$BG267)*1000</f>
        <v>#REF!</v>
      </c>
      <c r="BI272" s="54" t="e">
        <f>(Sheet4!BI267/Sheet4!$BG267)*1000</f>
        <v>#REF!</v>
      </c>
      <c r="BJ272" s="54" t="e">
        <f>(Sheet4!BJ267/Sheet4!$BG267)*1000</f>
        <v>#REF!</v>
      </c>
      <c r="BK272" s="54" t="e">
        <f>(Sheet4!BK267/Sheet4!$BG267)*1000</f>
        <v>#REF!</v>
      </c>
      <c r="BM272" s="54" t="e">
        <f>(Sheet4!BM267/Sheet4!$BL267)*1000</f>
        <v>#REF!</v>
      </c>
      <c r="BN272" s="54" t="e">
        <f>(Sheet4!BN267/Sheet4!$BL267)*1000</f>
        <v>#REF!</v>
      </c>
      <c r="BO272" s="54" t="e">
        <f>(Sheet4!BO267/Sheet4!$BL267)*1000</f>
        <v>#REF!</v>
      </c>
      <c r="BP272" s="54" t="e">
        <f>(Sheet4!BP267/Sheet4!$BL267)*1000</f>
        <v>#REF!</v>
      </c>
      <c r="BR272" s="54" t="e">
        <f>(Sheet4!BR267/Sheet4!$BQ267)*1000</f>
        <v>#REF!</v>
      </c>
      <c r="BS272" s="54" t="e">
        <f>(Sheet4!BS267/Sheet4!$BQ267)*1000</f>
        <v>#REF!</v>
      </c>
      <c r="BT272" s="54" t="e">
        <f>(Sheet4!BT267/Sheet4!$BQ267)*1000</f>
        <v>#REF!</v>
      </c>
      <c r="BU272" s="54" t="e">
        <f>(Sheet4!BU267/Sheet4!$BQ267)*1000</f>
        <v>#REF!</v>
      </c>
    </row>
    <row r="273" spans="1:73" x14ac:dyDescent="0.3">
      <c r="A273" t="s">
        <v>721</v>
      </c>
      <c r="B273" t="str">
        <f>VLOOKUP(A273,classifications!A$3:C$336,3,FALSE)</f>
        <v>Predominantly Urban</v>
      </c>
      <c r="D273" s="12"/>
      <c r="E273" s="54">
        <f>(Sheet4!E273/Sheet4!$D273)*1000</f>
        <v>3.4148163392863946</v>
      </c>
      <c r="F273" s="54">
        <f>(Sheet4!F273/Sheet4!$D273)*1000</f>
        <v>3.2242573917815736</v>
      </c>
      <c r="G273" s="54">
        <f>(Sheet4!G273/Sheet4!$D273)*1000</f>
        <v>45.474987232550518</v>
      </c>
      <c r="H273" s="54">
        <f>(Sheet4!H273/Sheet4!$D273)*1000</f>
        <v>42.860518472784378</v>
      </c>
      <c r="I273" s="12"/>
      <c r="J273" s="54">
        <f>(Sheet4!J273/Sheet4!$I273)*1000</f>
        <v>2.8977791299056892</v>
      </c>
      <c r="K273" s="54">
        <f>(Sheet4!K273/Sheet4!$I273)*1000</f>
        <v>2.4718588378460602</v>
      </c>
      <c r="L273" s="54">
        <f>(Sheet4!L273/Sheet4!$I273)*1000</f>
        <v>47.817158503194399</v>
      </c>
      <c r="M273" s="54">
        <f>(Sheet4!M273/Sheet4!$I273)*1000</f>
        <v>44.371767569212047</v>
      </c>
      <c r="N273" s="12"/>
      <c r="O273" s="54">
        <f>(Sheet4!O273/Sheet4!$N273)*1000</f>
        <v>3.0483884388166507</v>
      </c>
      <c r="P273" s="54">
        <f>(Sheet4!P273/Sheet4!$N273)*1000</f>
        <v>1.6716968858026793</v>
      </c>
      <c r="Q273" s="54">
        <f>(Sheet4!Q273/Sheet4!$N273)*1000</f>
        <v>47.01174726363643</v>
      </c>
      <c r="R273" s="54">
        <f>(Sheet4!R273/Sheet4!$N273)*1000</f>
        <v>40.914970386003134</v>
      </c>
      <c r="S273" s="12"/>
      <c r="T273" s="54">
        <f>(Sheet4!T273/Sheet4!$S273)*1000</f>
        <v>3.5943690719173969</v>
      </c>
      <c r="U273" s="54">
        <f>(Sheet4!U273/Sheet4!$S273)*1000</f>
        <v>1.6733701524792892</v>
      </c>
      <c r="V273" s="54">
        <f>(Sheet4!V273/Sheet4!$S273)*1000</f>
        <v>51.641853763957258</v>
      </c>
      <c r="W273" s="54">
        <f>(Sheet4!W273/Sheet4!$S273)*1000</f>
        <v>43.762756633449399</v>
      </c>
      <c r="X273" s="12"/>
      <c r="Y273" s="54">
        <f>(Sheet4!Y273/Sheet4!$X273)*1000</f>
        <v>3.6624287134411131</v>
      </c>
      <c r="Z273" s="54">
        <f>(Sheet4!Z273/Sheet4!$X273)*1000</f>
        <v>1.8611117339731371</v>
      </c>
      <c r="AA273" s="54">
        <f>(Sheet4!AA273/Sheet4!$X273)*1000</f>
        <v>48.657981478574797</v>
      </c>
      <c r="AB273" s="54">
        <f>(Sheet4!AB273/Sheet4!$X273)*1000</f>
        <v>43.956618905606504</v>
      </c>
      <c r="AC273" s="12"/>
      <c r="AD273" s="54">
        <f>(Sheet4!AD273/Sheet4!$AC273)*1000</f>
        <v>3.6084698599764895</v>
      </c>
      <c r="AE273" s="54">
        <f>(Sheet4!AE273/Sheet4!$AC273)*1000</f>
        <v>2.1799622040682705</v>
      </c>
      <c r="AF273" s="54">
        <f>(Sheet4!AF273/Sheet4!$AC273)*1000</f>
        <v>47.304435813877355</v>
      </c>
      <c r="AG273" s="54">
        <f>(Sheet4!AG273/Sheet4!$AC273)*1000</f>
        <v>40.987753522908207</v>
      </c>
      <c r="AH273" s="12"/>
      <c r="AI273" s="54">
        <f>(Sheet4!AI273/Sheet4!$AH273)*1000</f>
        <v>3.3790028614313075</v>
      </c>
      <c r="AJ273" s="54">
        <f>(Sheet4!AJ273/Sheet4!$AH273)*1000</f>
        <v>1.9002269920959429</v>
      </c>
      <c r="AK273" s="54">
        <f>(Sheet4!AK273/Sheet4!$AH273)*1000</f>
        <v>55.343186909876003</v>
      </c>
      <c r="AL273" s="54">
        <f>(Sheet4!AL273/Sheet4!$AH273)*1000</f>
        <v>46.758892988384218</v>
      </c>
      <c r="AM273" s="12"/>
      <c r="AN273" s="54">
        <f>(Sheet4!AN273/Sheet4!$AM273)*1000</f>
        <v>3.9328325231992927</v>
      </c>
      <c r="AO273" s="54">
        <f>(Sheet4!AO273/Sheet4!$AM273)*1000</f>
        <v>1.5245249668581531</v>
      </c>
      <c r="AP273" s="54">
        <f>(Sheet4!AP273/Sheet4!$AM273)*1000</f>
        <v>52.224186183532183</v>
      </c>
      <c r="AQ273" s="54">
        <f>(Sheet4!AQ273/Sheet4!$AM273)*1000</f>
        <v>46.509058771542207</v>
      </c>
      <c r="AR273" s="12"/>
      <c r="AS273" s="54">
        <f>(Sheet4!AS273/Sheet4!$AR273)*1000</f>
        <v>3.4932190453824932</v>
      </c>
      <c r="AT273" s="54">
        <f>(Sheet4!AT273/Sheet4!$AR273)*1000</f>
        <v>2.326366465097164</v>
      </c>
      <c r="AU273" s="54">
        <f>(Sheet4!AU273/Sheet4!$AR273)*1000</f>
        <v>53.066106968825224</v>
      </c>
      <c r="AV273" s="54">
        <f>(Sheet4!AV273/Sheet4!$AR273)*1000</f>
        <v>47.22450537192509</v>
      </c>
      <c r="AW273" s="12"/>
      <c r="AX273" s="54">
        <f>(Sheet4!AX273/Sheet4!$AW273)*1000</f>
        <v>3.4870575107548194</v>
      </c>
      <c r="AY273" s="54">
        <f>(Sheet4!AY273/Sheet4!$AW273)*1000</f>
        <v>1.8132699055925061</v>
      </c>
      <c r="AZ273" s="54">
        <f>(Sheet4!AZ273/Sheet4!$AW273)*1000</f>
        <v>42.997254401033636</v>
      </c>
      <c r="BA273" s="54">
        <f>(Sheet4!BA273/Sheet4!$AW273)*1000</f>
        <v>39.855232054500874</v>
      </c>
      <c r="BC273" s="54" t="e">
        <f>(Sheet4!BC269/Sheet4!$BB269)*1000</f>
        <v>#DIV/0!</v>
      </c>
      <c r="BD273" s="54" t="e">
        <f>(Sheet4!BD269/Sheet4!$BB269)*1000</f>
        <v>#REF!</v>
      </c>
      <c r="BE273" s="54" t="e">
        <f>(Sheet4!BE269/Sheet4!$BB269)*1000</f>
        <v>#REF!</v>
      </c>
      <c r="BF273" s="54" t="e">
        <f>(Sheet4!BF269/Sheet4!$BB269)*1000</f>
        <v>#REF!</v>
      </c>
      <c r="BH273" s="54" t="e">
        <f>(Sheet4!BH268/Sheet4!$BG268)*1000</f>
        <v>#REF!</v>
      </c>
      <c r="BI273" s="54" t="e">
        <f>(Sheet4!BI268/Sheet4!$BG268)*1000</f>
        <v>#REF!</v>
      </c>
      <c r="BJ273" s="54" t="e">
        <f>(Sheet4!BJ268/Sheet4!$BG268)*1000</f>
        <v>#REF!</v>
      </c>
      <c r="BK273" s="54" t="e">
        <f>(Sheet4!BK268/Sheet4!$BG268)*1000</f>
        <v>#REF!</v>
      </c>
      <c r="BM273" s="54" t="e">
        <f>(Sheet4!BM268/Sheet4!$BL268)*1000</f>
        <v>#REF!</v>
      </c>
      <c r="BN273" s="54" t="e">
        <f>(Sheet4!BN268/Sheet4!$BL268)*1000</f>
        <v>#REF!</v>
      </c>
      <c r="BO273" s="54" t="e">
        <f>(Sheet4!BO268/Sheet4!$BL268)*1000</f>
        <v>#REF!</v>
      </c>
      <c r="BP273" s="54" t="e">
        <f>(Sheet4!BP268/Sheet4!$BL268)*1000</f>
        <v>#REF!</v>
      </c>
      <c r="BR273" s="54" t="e">
        <f>(Sheet4!BR268/Sheet4!$BQ268)*1000</f>
        <v>#REF!</v>
      </c>
      <c r="BS273" s="54" t="e">
        <f>(Sheet4!BS268/Sheet4!$BQ268)*1000</f>
        <v>#REF!</v>
      </c>
      <c r="BT273" s="54" t="e">
        <f>(Sheet4!BT268/Sheet4!$BQ268)*1000</f>
        <v>#REF!</v>
      </c>
      <c r="BU273" s="54" t="e">
        <f>(Sheet4!BU268/Sheet4!$BQ268)*1000</f>
        <v>#REF!</v>
      </c>
    </row>
    <row r="274" spans="1:73" x14ac:dyDescent="0.3">
      <c r="A274" t="s">
        <v>724</v>
      </c>
      <c r="B274" t="str">
        <f>VLOOKUP(A274,classifications!A$3:C$336,3,FALSE)</f>
        <v>Predominantly Rural</v>
      </c>
      <c r="D274" s="12"/>
      <c r="E274" s="54">
        <f>(Sheet4!E274/Sheet4!$D274)*1000</f>
        <v>2.454160348897191</v>
      </c>
      <c r="F274" s="54">
        <f>(Sheet4!F274/Sheet4!$D274)*1000</f>
        <v>1.2817907554749661</v>
      </c>
      <c r="G274" s="54">
        <f>(Sheet4!G274/Sheet4!$D274)*1000</f>
        <v>51.912525596736117</v>
      </c>
      <c r="H274" s="54">
        <f>(Sheet4!H274/Sheet4!$D274)*1000</f>
        <v>43.111937848779952</v>
      </c>
      <c r="I274" s="12"/>
      <c r="J274" s="54">
        <f>(Sheet4!J274/Sheet4!$I274)*1000</f>
        <v>2.5320755299603204</v>
      </c>
      <c r="K274" s="54">
        <f>(Sheet4!K274/Sheet4!$I274)*1000</f>
        <v>1.1425218854699009</v>
      </c>
      <c r="L274" s="54">
        <f>(Sheet4!L274/Sheet4!$I274)*1000</f>
        <v>58.314934613781283</v>
      </c>
      <c r="M274" s="54">
        <f>(Sheet4!M274/Sheet4!$I274)*1000</f>
        <v>46.642684000061763</v>
      </c>
      <c r="N274" s="12"/>
      <c r="O274" s="54">
        <f>(Sheet4!O274/Sheet4!$N274)*1000</f>
        <v>2.3492560689115116</v>
      </c>
      <c r="P274" s="54">
        <f>(Sheet4!P274/Sheet4!$N274)*1000</f>
        <v>1.3972699494833174</v>
      </c>
      <c r="Q274" s="54">
        <f>(Sheet4!Q274/Sheet4!$N274)*1000</f>
        <v>54.554946489167321</v>
      </c>
      <c r="R274" s="54">
        <f>(Sheet4!R274/Sheet4!$N274)*1000</f>
        <v>48.274909023907135</v>
      </c>
      <c r="S274" s="12"/>
      <c r="T274" s="54">
        <f>(Sheet4!T274/Sheet4!$S274)*1000</f>
        <v>2.6805976514309213</v>
      </c>
      <c r="U274" s="54">
        <f>(Sheet4!U274/Sheet4!$S274)*1000</f>
        <v>1.2489148148712246</v>
      </c>
      <c r="V274" s="54">
        <f>(Sheet4!V274/Sheet4!$S274)*1000</f>
        <v>59.384376380279335</v>
      </c>
      <c r="W274" s="54">
        <f>(Sheet4!W274/Sheet4!$S274)*1000</f>
        <v>51.235968746668291</v>
      </c>
      <c r="X274" s="12"/>
      <c r="Y274" s="54">
        <f>(Sheet4!Y274/Sheet4!$X274)*1000</f>
        <v>3.1668476293883461</v>
      </c>
      <c r="Z274" s="54">
        <f>(Sheet4!Z274/Sheet4!$X274)*1000</f>
        <v>1.7191458559536734</v>
      </c>
      <c r="AA274" s="54">
        <f>(Sheet4!AA274/Sheet4!$X274)*1000</f>
        <v>61.723368319459524</v>
      </c>
      <c r="AB274" s="54">
        <f>(Sheet4!AB274/Sheet4!$X274)*1000</f>
        <v>49.659186874170587</v>
      </c>
      <c r="AC274" s="12"/>
      <c r="AD274" s="54">
        <f>(Sheet4!AD274/Sheet4!$AC274)*1000</f>
        <v>2.4618781892512906</v>
      </c>
      <c r="AE274" s="54">
        <f>(Sheet4!AE274/Sheet4!$AC274)*1000</f>
        <v>1.3726835964310227</v>
      </c>
      <c r="AF274" s="54">
        <f>(Sheet4!AF274/Sheet4!$AC274)*1000</f>
        <v>60.248873504222495</v>
      </c>
      <c r="AG274" s="54">
        <f>(Sheet4!AG274/Sheet4!$AC274)*1000</f>
        <v>48.357255826445048</v>
      </c>
      <c r="AH274" s="12"/>
      <c r="AI274" s="54">
        <f>(Sheet4!AI274/Sheet4!$AH274)*1000</f>
        <v>2.4476194688960646</v>
      </c>
      <c r="AJ274" s="54">
        <f>(Sheet4!AJ274/Sheet4!$AH274)*1000</f>
        <v>1.2090650388522728</v>
      </c>
      <c r="AK274" s="54">
        <f>(Sheet4!AK274/Sheet4!$AH274)*1000</f>
        <v>65.230533315639704</v>
      </c>
      <c r="AL274" s="54">
        <f>(Sheet4!AL274/Sheet4!$AH274)*1000</f>
        <v>51.429498238008875</v>
      </c>
      <c r="AM274" s="12"/>
      <c r="AN274" s="54">
        <f>(Sheet4!AN274/Sheet4!$AM274)*1000</f>
        <v>3.228504762044524</v>
      </c>
      <c r="AO274" s="54">
        <f>(Sheet4!AO274/Sheet4!$AM274)*1000</f>
        <v>1.1006266234242696</v>
      </c>
      <c r="AP274" s="54">
        <f>(Sheet4!AP274/Sheet4!$AM274)*1000</f>
        <v>62.442217102270227</v>
      </c>
      <c r="AQ274" s="54">
        <f>(Sheet4!AQ274/Sheet4!$AM274)*1000</f>
        <v>55.26613151754399</v>
      </c>
      <c r="AR274" s="12"/>
      <c r="AS274" s="54">
        <f>(Sheet4!AS274/Sheet4!$AR274)*1000</f>
        <v>2.7831895352073479</v>
      </c>
      <c r="AT274" s="54">
        <f>(Sheet4!AT274/Sheet4!$AR274)*1000</f>
        <v>1.5820235252757555</v>
      </c>
      <c r="AU274" s="54">
        <f>(Sheet4!AU274/Sheet4!$AR274)*1000</f>
        <v>59.823926640983196</v>
      </c>
      <c r="AV274" s="54">
        <f>(Sheet4!AV274/Sheet4!$AR274)*1000</f>
        <v>54.696998549811767</v>
      </c>
      <c r="AW274" s="12"/>
      <c r="AX274" s="54">
        <f>(Sheet4!AX274/Sheet4!$AW274)*1000</f>
        <v>2.8958512201865569</v>
      </c>
      <c r="AY274" s="54">
        <f>(Sheet4!AY274/Sheet4!$AW274)*1000</f>
        <v>1.0622971812744655</v>
      </c>
      <c r="AZ274" s="54">
        <f>(Sheet4!AZ274/Sheet4!$AW274)*1000</f>
        <v>55.545045766090894</v>
      </c>
      <c r="BA274" s="54">
        <f>(Sheet4!BA274/Sheet4!$AW274)*1000</f>
        <v>46.129891296439119</v>
      </c>
      <c r="BC274" s="54" t="e">
        <f>(Sheet4!BC270/Sheet4!$BB270)*1000</f>
        <v>#DIV/0!</v>
      </c>
      <c r="BD274" s="54" t="e">
        <f>(Sheet4!BD270/Sheet4!$BB270)*1000</f>
        <v>#REF!</v>
      </c>
      <c r="BE274" s="54" t="e">
        <f>(Sheet4!BE270/Sheet4!$BB270)*1000</f>
        <v>#REF!</v>
      </c>
      <c r="BF274" s="54" t="e">
        <f>(Sheet4!BF270/Sheet4!$BB270)*1000</f>
        <v>#REF!</v>
      </c>
      <c r="BH274" s="54" t="e">
        <f>(Sheet4!BH269/Sheet4!$BG269)*1000</f>
        <v>#REF!</v>
      </c>
      <c r="BI274" s="54" t="e">
        <f>(Sheet4!BI269/Sheet4!$BG269)*1000</f>
        <v>#REF!</v>
      </c>
      <c r="BJ274" s="54" t="e">
        <f>(Sheet4!BJ269/Sheet4!$BG269)*1000</f>
        <v>#REF!</v>
      </c>
      <c r="BK274" s="54" t="e">
        <f>(Sheet4!BK269/Sheet4!$BG269)*1000</f>
        <v>#REF!</v>
      </c>
      <c r="BM274" s="54" t="e">
        <f>(Sheet4!BM269/Sheet4!$BL269)*1000</f>
        <v>#REF!</v>
      </c>
      <c r="BN274" s="54" t="e">
        <f>(Sheet4!BN269/Sheet4!$BL269)*1000</f>
        <v>#REF!</v>
      </c>
      <c r="BO274" s="54" t="e">
        <f>(Sheet4!BO269/Sheet4!$BL269)*1000</f>
        <v>#REF!</v>
      </c>
      <c r="BP274" s="54" t="e">
        <f>(Sheet4!BP269/Sheet4!$BL269)*1000</f>
        <v>#REF!</v>
      </c>
      <c r="BR274" s="54" t="e">
        <f>(Sheet4!BR269/Sheet4!$BQ269)*1000</f>
        <v>#REF!</v>
      </c>
      <c r="BS274" s="54" t="e">
        <f>(Sheet4!BS269/Sheet4!$BQ269)*1000</f>
        <v>#REF!</v>
      </c>
      <c r="BT274" s="54" t="e">
        <f>(Sheet4!BT269/Sheet4!$BQ269)*1000</f>
        <v>#REF!</v>
      </c>
      <c r="BU274" s="54" t="e">
        <f>(Sheet4!BU269/Sheet4!$BQ269)*1000</f>
        <v>#REF!</v>
      </c>
    </row>
    <row r="275" spans="1:73" x14ac:dyDescent="0.3">
      <c r="A275" t="s">
        <v>726</v>
      </c>
      <c r="B275" t="str">
        <f>VLOOKUP(A275,classifications!A$3:C$336,3,FALSE)</f>
        <v>Predominantly Urban</v>
      </c>
      <c r="D275" s="12"/>
      <c r="E275" s="54">
        <f>(Sheet4!E275/Sheet4!$D275)*1000</f>
        <v>40.408262112713466</v>
      </c>
      <c r="F275" s="54">
        <f>(Sheet4!F275/Sheet4!$D275)*1000</f>
        <v>20.729497054825554</v>
      </c>
      <c r="G275" s="54">
        <f>(Sheet4!G275/Sheet4!$D275)*1000</f>
        <v>81.519616267987445</v>
      </c>
      <c r="H275" s="54">
        <f>(Sheet4!H275/Sheet4!$D275)*1000</f>
        <v>81.601643672952832</v>
      </c>
      <c r="I275" s="12"/>
      <c r="J275" s="54">
        <f>(Sheet4!J275/Sheet4!$I275)*1000</f>
        <v>40.242921737019394</v>
      </c>
      <c r="K275" s="54">
        <f>(Sheet4!K275/Sheet4!$I275)*1000</f>
        <v>18.852608260249447</v>
      </c>
      <c r="L275" s="54">
        <f>(Sheet4!L275/Sheet4!$I275)*1000</f>
        <v>79.837192364883322</v>
      </c>
      <c r="M275" s="54">
        <f>(Sheet4!M275/Sheet4!$I275)*1000</f>
        <v>86.164385640154165</v>
      </c>
      <c r="N275" s="12"/>
      <c r="O275" s="54">
        <f>(Sheet4!O275/Sheet4!$N275)*1000</f>
        <v>43.919215250570147</v>
      </c>
      <c r="P275" s="54">
        <f>(Sheet4!P275/Sheet4!$N275)*1000</f>
        <v>17.911964212619143</v>
      </c>
      <c r="Q275" s="54">
        <f>(Sheet4!Q275/Sheet4!$N275)*1000</f>
        <v>77.49912285831239</v>
      </c>
      <c r="R275" s="54">
        <f>(Sheet4!R275/Sheet4!$N275)*1000</f>
        <v>80.905356411905743</v>
      </c>
      <c r="S275" s="12"/>
      <c r="T275" s="54">
        <f>(Sheet4!T275/Sheet4!$S275)*1000</f>
        <v>46.089895852366162</v>
      </c>
      <c r="U275" s="54">
        <f>(Sheet4!U275/Sheet4!$S275)*1000</f>
        <v>16.827362296026649</v>
      </c>
      <c r="V275" s="54">
        <f>(Sheet4!V275/Sheet4!$S275)*1000</f>
        <v>81.315267958790713</v>
      </c>
      <c r="W275" s="54">
        <f>(Sheet4!W275/Sheet4!$S275)*1000</f>
        <v>84.389801683790353</v>
      </c>
      <c r="X275" s="12"/>
      <c r="Y275" s="54">
        <f>(Sheet4!Y275/Sheet4!$X275)*1000</f>
        <v>43.920252664824318</v>
      </c>
      <c r="Z275" s="54">
        <f>(Sheet4!Z275/Sheet4!$X275)*1000</f>
        <v>14.865839879112949</v>
      </c>
      <c r="AA275" s="54">
        <f>(Sheet4!AA275/Sheet4!$X275)*1000</f>
        <v>76.657091904107162</v>
      </c>
      <c r="AB275" s="54">
        <f>(Sheet4!AB275/Sheet4!$X275)*1000</f>
        <v>86.179669738758733</v>
      </c>
      <c r="AC275" s="12"/>
      <c r="AD275" s="54">
        <f>(Sheet4!AD275/Sheet4!$AC275)*1000</f>
        <v>39.366258726735623</v>
      </c>
      <c r="AE275" s="54">
        <f>(Sheet4!AE275/Sheet4!$AC275)*1000</f>
        <v>17.335508717597687</v>
      </c>
      <c r="AF275" s="54">
        <f>(Sheet4!AF275/Sheet4!$AC275)*1000</f>
        <v>73.758153537380821</v>
      </c>
      <c r="AG275" s="54">
        <f>(Sheet4!AG275/Sheet4!$AC275)*1000</f>
        <v>83.829828239899243</v>
      </c>
      <c r="AH275" s="12"/>
      <c r="AI275" s="54">
        <f>(Sheet4!AI275/Sheet4!$AH275)*1000</f>
        <v>37.127716226571941</v>
      </c>
      <c r="AJ275" s="54">
        <f>(Sheet4!AJ275/Sheet4!$AH275)*1000</f>
        <v>19.177566209037419</v>
      </c>
      <c r="AK275" s="54">
        <f>(Sheet4!AK275/Sheet4!$AH275)*1000</f>
        <v>83.730565910301209</v>
      </c>
      <c r="AL275" s="54">
        <f>(Sheet4!AL275/Sheet4!$AH275)*1000</f>
        <v>90.25080853606265</v>
      </c>
      <c r="AM275" s="12"/>
      <c r="AN275" s="54">
        <f>(Sheet4!AN275/Sheet4!$AM275)*1000</f>
        <v>42.416707322830923</v>
      </c>
      <c r="AO275" s="54">
        <f>(Sheet4!AO275/Sheet4!$AM275)*1000</f>
        <v>15.907839033065265</v>
      </c>
      <c r="AP275" s="54">
        <f>(Sheet4!AP275/Sheet4!$AM275)*1000</f>
        <v>84.76102044349318</v>
      </c>
      <c r="AQ275" s="54">
        <f>(Sheet4!AQ275/Sheet4!$AM275)*1000</f>
        <v>91.443320061062934</v>
      </c>
      <c r="AR275" s="12"/>
      <c r="AS275" s="54">
        <f>(Sheet4!AS275/Sheet4!$AR275)*1000</f>
        <v>38.70113473648555</v>
      </c>
      <c r="AT275" s="54">
        <f>(Sheet4!AT275/Sheet4!$AR275)*1000</f>
        <v>21.752451923817151</v>
      </c>
      <c r="AU275" s="54">
        <f>(Sheet4!AU275/Sheet4!$AR275)*1000</f>
        <v>91.071456065528338</v>
      </c>
      <c r="AV275" s="54">
        <f>(Sheet4!AV275/Sheet4!$AR275)*1000</f>
        <v>96.623504595913715</v>
      </c>
      <c r="AW275" s="12"/>
      <c r="AX275" s="54">
        <f>(Sheet4!AX275/Sheet4!$AW275)*1000</f>
        <v>41.133358837722803</v>
      </c>
      <c r="AY275" s="54">
        <f>(Sheet4!AY275/Sheet4!$AW275)*1000</f>
        <v>20.408532121975245</v>
      </c>
      <c r="AZ275" s="54">
        <f>(Sheet4!AZ275/Sheet4!$AW275)*1000</f>
        <v>78.447083914461899</v>
      </c>
      <c r="BA275" s="54">
        <f>(Sheet4!BA275/Sheet4!$AW275)*1000</f>
        <v>86.863532438269843</v>
      </c>
      <c r="BC275" s="54" t="e">
        <f>(Sheet4!BC271/Sheet4!$BB271)*1000</f>
        <v>#DIV/0!</v>
      </c>
      <c r="BD275" s="54" t="e">
        <f>(Sheet4!BD271/Sheet4!$BB271)*1000</f>
        <v>#REF!</v>
      </c>
      <c r="BE275" s="54" t="e">
        <f>(Sheet4!BE271/Sheet4!$BB271)*1000</f>
        <v>#REF!</v>
      </c>
      <c r="BF275" s="54" t="e">
        <f>(Sheet4!BF271/Sheet4!$BB271)*1000</f>
        <v>#REF!</v>
      </c>
      <c r="BH275" s="54" t="e">
        <f>(Sheet4!BH270/Sheet4!$BG270)*1000</f>
        <v>#REF!</v>
      </c>
      <c r="BI275" s="54" t="e">
        <f>(Sheet4!BI270/Sheet4!$BG270)*1000</f>
        <v>#REF!</v>
      </c>
      <c r="BJ275" s="54" t="e">
        <f>(Sheet4!BJ270/Sheet4!$BG270)*1000</f>
        <v>#REF!</v>
      </c>
      <c r="BK275" s="54" t="e">
        <f>(Sheet4!BK270/Sheet4!$BG270)*1000</f>
        <v>#REF!</v>
      </c>
      <c r="BM275" s="54" t="e">
        <f>(Sheet4!BM270/Sheet4!$BL270)*1000</f>
        <v>#REF!</v>
      </c>
      <c r="BN275" s="54" t="e">
        <f>(Sheet4!BN270/Sheet4!$BL270)*1000</f>
        <v>#REF!</v>
      </c>
      <c r="BO275" s="54" t="e">
        <f>(Sheet4!BO270/Sheet4!$BL270)*1000</f>
        <v>#REF!</v>
      </c>
      <c r="BP275" s="54" t="e">
        <f>(Sheet4!BP270/Sheet4!$BL270)*1000</f>
        <v>#REF!</v>
      </c>
      <c r="BR275" s="54" t="e">
        <f>(Sheet4!BR270/Sheet4!$BQ270)*1000</f>
        <v>#REF!</v>
      </c>
      <c r="BS275" s="54" t="e">
        <f>(Sheet4!BS270/Sheet4!$BQ270)*1000</f>
        <v>#REF!</v>
      </c>
      <c r="BT275" s="54" t="e">
        <f>(Sheet4!BT270/Sheet4!$BQ270)*1000</f>
        <v>#REF!</v>
      </c>
      <c r="BU275" s="54" t="e">
        <f>(Sheet4!BU270/Sheet4!$BQ270)*1000</f>
        <v>#REF!</v>
      </c>
    </row>
    <row r="276" spans="1:73" x14ac:dyDescent="0.3">
      <c r="A276" t="s">
        <v>728</v>
      </c>
      <c r="B276" t="str">
        <f>VLOOKUP(A276,classifications!A$3:C$336,3,FALSE)</f>
        <v>Predominantly Urban</v>
      </c>
      <c r="D276" s="12"/>
      <c r="E276" s="54">
        <f>(Sheet4!E276/Sheet4!$D276)*1000</f>
        <v>4.5796618976533638</v>
      </c>
      <c r="F276" s="54">
        <f>(Sheet4!F276/Sheet4!$D276)*1000</f>
        <v>5.0508386505850078</v>
      </c>
      <c r="G276" s="54">
        <f>(Sheet4!G276/Sheet4!$D276)*1000</f>
        <v>43.114874653773157</v>
      </c>
      <c r="H276" s="54">
        <f>(Sheet4!H276/Sheet4!$D276)*1000</f>
        <v>42.410311284903408</v>
      </c>
      <c r="I276" s="12"/>
      <c r="J276" s="54">
        <f>(Sheet4!J276/Sheet4!$I276)*1000</f>
        <v>3.8544422446870015</v>
      </c>
      <c r="K276" s="54">
        <f>(Sheet4!K276/Sheet4!$I276)*1000</f>
        <v>4.2749268531983109</v>
      </c>
      <c r="L276" s="54">
        <f>(Sheet4!L276/Sheet4!$I276)*1000</f>
        <v>44.860451670550312</v>
      </c>
      <c r="M276" s="54">
        <f>(Sheet4!M276/Sheet4!$I276)*1000</f>
        <v>43.739159381186816</v>
      </c>
      <c r="N276" s="12"/>
      <c r="O276" s="54">
        <f>(Sheet4!O276/Sheet4!$N276)*1000</f>
        <v>3.7628288130143472</v>
      </c>
      <c r="P276" s="54">
        <f>(Sheet4!P276/Sheet4!$N276)*1000</f>
        <v>3.8323498996289311</v>
      </c>
      <c r="Q276" s="54">
        <f>(Sheet4!Q276/Sheet4!$N276)*1000</f>
        <v>46.809416631181946</v>
      </c>
      <c r="R276" s="54">
        <f>(Sheet4!R276/Sheet4!$N276)*1000</f>
        <v>42.360067087848584</v>
      </c>
      <c r="S276" s="12"/>
      <c r="T276" s="54">
        <f>(Sheet4!T276/Sheet4!$S276)*1000</f>
        <v>4.5669962422358914</v>
      </c>
      <c r="U276" s="54">
        <f>(Sheet4!U276/Sheet4!$S276)*1000</f>
        <v>3.7663729613161214</v>
      </c>
      <c r="V276" s="54">
        <f>(Sheet4!V276/Sheet4!$S276)*1000</f>
        <v>45.777573078396514</v>
      </c>
      <c r="W276" s="54">
        <f>(Sheet4!W276/Sheet4!$S276)*1000</f>
        <v>41.692672575209087</v>
      </c>
      <c r="X276" s="12"/>
      <c r="Y276" s="54">
        <f>(Sheet4!Y276/Sheet4!$X276)*1000</f>
        <v>4.9318596415924452</v>
      </c>
      <c r="Z276" s="54">
        <f>(Sheet4!Z276/Sheet4!$X276)*1000</f>
        <v>3.7858139285331043</v>
      </c>
      <c r="AA276" s="54">
        <f>(Sheet4!AA276/Sheet4!$X276)*1000</f>
        <v>44.670028973065783</v>
      </c>
      <c r="AB276" s="54">
        <f>(Sheet4!AB276/Sheet4!$X276)*1000</f>
        <v>45.588582465929818</v>
      </c>
      <c r="AC276" s="12"/>
      <c r="AD276" s="54">
        <f>(Sheet4!AD276/Sheet4!$AC276)*1000</f>
        <v>4.9784381537936033</v>
      </c>
      <c r="AE276" s="54">
        <f>(Sheet4!AE276/Sheet4!$AC276)*1000</f>
        <v>3.8939413346996283</v>
      </c>
      <c r="AF276" s="54">
        <f>(Sheet4!AF276/Sheet4!$AC276)*1000</f>
        <v>44.566841723239826</v>
      </c>
      <c r="AG276" s="54">
        <f>(Sheet4!AG276/Sheet4!$AC276)*1000</f>
        <v>44.554032705691469</v>
      </c>
      <c r="AH276" s="12"/>
      <c r="AI276" s="54">
        <f>(Sheet4!AI276/Sheet4!$AH276)*1000</f>
        <v>4.5054417753393938</v>
      </c>
      <c r="AJ276" s="54">
        <f>(Sheet4!AJ276/Sheet4!$AH276)*1000</f>
        <v>4.0510758281562502</v>
      </c>
      <c r="AK276" s="54">
        <f>(Sheet4!AK276/Sheet4!$AH276)*1000</f>
        <v>51.326366388809859</v>
      </c>
      <c r="AL276" s="54">
        <f>(Sheet4!AL276/Sheet4!$AH276)*1000</f>
        <v>49.479177725027917</v>
      </c>
      <c r="AM276" s="12"/>
      <c r="AN276" s="54">
        <f>(Sheet4!AN276/Sheet4!$AM276)*1000</f>
        <v>4.3491136777086776</v>
      </c>
      <c r="AO276" s="54">
        <f>(Sheet4!AO276/Sheet4!$AM276)*1000</f>
        <v>3.2195287049964039</v>
      </c>
      <c r="AP276" s="54">
        <f>(Sheet4!AP276/Sheet4!$AM276)*1000</f>
        <v>50.780555908110166</v>
      </c>
      <c r="AQ276" s="54">
        <f>(Sheet4!AQ276/Sheet4!$AM276)*1000</f>
        <v>50.645174937597837</v>
      </c>
      <c r="AR276" s="12"/>
      <c r="AS276" s="54">
        <f>(Sheet4!AS276/Sheet4!$AR276)*1000</f>
        <v>4.0235260412716869</v>
      </c>
      <c r="AT276" s="54">
        <f>(Sheet4!AT276/Sheet4!$AR276)*1000</f>
        <v>1.9633121834896397</v>
      </c>
      <c r="AU276" s="54">
        <f>(Sheet4!AU276/Sheet4!$AR276)*1000</f>
        <v>53.422314349031403</v>
      </c>
      <c r="AV276" s="54">
        <f>(Sheet4!AV276/Sheet4!$AR276)*1000</f>
        <v>54.222806441012153</v>
      </c>
      <c r="AW276" s="12"/>
      <c r="AX276" s="54">
        <f>(Sheet4!AX276/Sheet4!$AW276)*1000</f>
        <v>3.784004478510306</v>
      </c>
      <c r="AY276" s="54">
        <f>(Sheet4!AY276/Sheet4!$AW276)*1000</f>
        <v>2.6012400085866174</v>
      </c>
      <c r="AZ276" s="54">
        <f>(Sheet4!AZ276/Sheet4!$AW276)*1000</f>
        <v>45.126042284882082</v>
      </c>
      <c r="BA276" s="54">
        <f>(Sheet4!BA276/Sheet4!$AW276)*1000</f>
        <v>46.09835044343145</v>
      </c>
      <c r="BC276" s="54" t="e">
        <f>(Sheet4!BC272/Sheet4!$BB272)*1000</f>
        <v>#DIV/0!</v>
      </c>
      <c r="BD276" s="54" t="e">
        <f>(Sheet4!BD272/Sheet4!$BB272)*1000</f>
        <v>#REF!</v>
      </c>
      <c r="BE276" s="54" t="e">
        <f>(Sheet4!BE272/Sheet4!$BB272)*1000</f>
        <v>#REF!</v>
      </c>
      <c r="BF276" s="54" t="e">
        <f>(Sheet4!BF272/Sheet4!$BB272)*1000</f>
        <v>#REF!</v>
      </c>
      <c r="BH276" s="54" t="e">
        <f>(Sheet4!BH271/Sheet4!$BG271)*1000</f>
        <v>#REF!</v>
      </c>
      <c r="BI276" s="54" t="e">
        <f>(Sheet4!BI271/Sheet4!$BG271)*1000</f>
        <v>#REF!</v>
      </c>
      <c r="BJ276" s="54" t="e">
        <f>(Sheet4!BJ271/Sheet4!$BG271)*1000</f>
        <v>#REF!</v>
      </c>
      <c r="BK276" s="54" t="e">
        <f>(Sheet4!BK271/Sheet4!$BG271)*1000</f>
        <v>#REF!</v>
      </c>
      <c r="BM276" s="54" t="e">
        <f>(Sheet4!BM271/Sheet4!$BL271)*1000</f>
        <v>#REF!</v>
      </c>
      <c r="BN276" s="54" t="e">
        <f>(Sheet4!BN271/Sheet4!$BL271)*1000</f>
        <v>#REF!</v>
      </c>
      <c r="BO276" s="54" t="e">
        <f>(Sheet4!BO271/Sheet4!$BL271)*1000</f>
        <v>#REF!</v>
      </c>
      <c r="BP276" s="54" t="e">
        <f>(Sheet4!BP271/Sheet4!$BL271)*1000</f>
        <v>#REF!</v>
      </c>
      <c r="BR276" s="54" t="e">
        <f>(Sheet4!BR271/Sheet4!$BQ271)*1000</f>
        <v>#REF!</v>
      </c>
      <c r="BS276" s="54" t="e">
        <f>(Sheet4!BS271/Sheet4!$BQ271)*1000</f>
        <v>#REF!</v>
      </c>
      <c r="BT276" s="54" t="e">
        <f>(Sheet4!BT271/Sheet4!$BQ271)*1000</f>
        <v>#REF!</v>
      </c>
      <c r="BU276" s="54" t="e">
        <f>(Sheet4!BU271/Sheet4!$BQ271)*1000</f>
        <v>#REF!</v>
      </c>
    </row>
    <row r="277" spans="1:73" x14ac:dyDescent="0.3">
      <c r="A277" t="s">
        <v>730</v>
      </c>
      <c r="B277" t="str">
        <f>VLOOKUP(A277,classifications!A$3:C$336,3,FALSE)</f>
        <v>Urban with Significant Rural</v>
      </c>
      <c r="D277" s="12"/>
      <c r="E277" s="54">
        <f>(Sheet4!E277/Sheet4!$D277)*1000</f>
        <v>5.1021293580688267</v>
      </c>
      <c r="F277" s="54">
        <f>(Sheet4!F277/Sheet4!$D277)*1000</f>
        <v>5.9264529788452531</v>
      </c>
      <c r="G277" s="54">
        <f>(Sheet4!G277/Sheet4!$D277)*1000</f>
        <v>54.69170296582962</v>
      </c>
      <c r="H277" s="54">
        <f>(Sheet4!H277/Sheet4!$D277)*1000</f>
        <v>52.392273918400633</v>
      </c>
      <c r="I277" s="12"/>
      <c r="J277" s="54">
        <f>(Sheet4!J277/Sheet4!$I277)*1000</f>
        <v>4.8619986873467136</v>
      </c>
      <c r="K277" s="54">
        <f>(Sheet4!K277/Sheet4!$I277)*1000</f>
        <v>5.0174444713116166</v>
      </c>
      <c r="L277" s="54">
        <f>(Sheet4!L277/Sheet4!$I277)*1000</f>
        <v>56.910428684928668</v>
      </c>
      <c r="M277" s="54">
        <f>(Sheet4!M277/Sheet4!$I277)*1000</f>
        <v>56.012297488687004</v>
      </c>
      <c r="N277" s="12"/>
      <c r="O277" s="54">
        <f>(Sheet4!O277/Sheet4!$N277)*1000</f>
        <v>5.2285217151618513</v>
      </c>
      <c r="P277" s="54">
        <f>(Sheet4!P277/Sheet4!$N277)*1000</f>
        <v>4.3843781763054075</v>
      </c>
      <c r="Q277" s="54">
        <f>(Sheet4!Q277/Sheet4!$N277)*1000</f>
        <v>52.784812307268247</v>
      </c>
      <c r="R277" s="54">
        <f>(Sheet4!R277/Sheet4!$N277)*1000</f>
        <v>53.603114717384187</v>
      </c>
      <c r="S277" s="12"/>
      <c r="T277" s="54">
        <f>(Sheet4!T277/Sheet4!$S277)*1000</f>
        <v>6.5307873846813989</v>
      </c>
      <c r="U277" s="54">
        <f>(Sheet4!U277/Sheet4!$S277)*1000</f>
        <v>3.5786311950225271</v>
      </c>
      <c r="V277" s="54">
        <f>(Sheet4!V277/Sheet4!$S277)*1000</f>
        <v>55.74769362797683</v>
      </c>
      <c r="W277" s="54">
        <f>(Sheet4!W277/Sheet4!$S277)*1000</f>
        <v>57.807337481227201</v>
      </c>
      <c r="X277" s="12"/>
      <c r="Y277" s="54">
        <f>(Sheet4!Y277/Sheet4!$X277)*1000</f>
        <v>6.52602692736472</v>
      </c>
      <c r="Z277" s="54">
        <f>(Sheet4!Z277/Sheet4!$X277)*1000</f>
        <v>3.79041248606466</v>
      </c>
      <c r="AA277" s="54">
        <f>(Sheet4!AA277/Sheet4!$X277)*1000</f>
        <v>54.635108481262328</v>
      </c>
      <c r="AB277" s="54">
        <f>(Sheet4!AB277/Sheet4!$X277)*1000</f>
        <v>57.336420547122884</v>
      </c>
      <c r="AC277" s="12"/>
      <c r="AD277" s="54">
        <f>(Sheet4!AD277/Sheet4!$AC277)*1000</f>
        <v>6.4163194355683943</v>
      </c>
      <c r="AE277" s="54">
        <f>(Sheet4!AE277/Sheet4!$AC277)*1000</f>
        <v>3.2550252647903406</v>
      </c>
      <c r="AF277" s="54">
        <f>(Sheet4!AF277/Sheet4!$AC277)*1000</f>
        <v>57.584975757730689</v>
      </c>
      <c r="AG277" s="54">
        <f>(Sheet4!AG277/Sheet4!$AC277)*1000</f>
        <v>55.778521945857513</v>
      </c>
      <c r="AH277" s="12"/>
      <c r="AI277" s="54">
        <f>(Sheet4!AI277/Sheet4!$AH277)*1000</f>
        <v>5.8867873387486123</v>
      </c>
      <c r="AJ277" s="54">
        <f>(Sheet4!AJ277/Sheet4!$AH277)*1000</f>
        <v>3.9979332717832308</v>
      </c>
      <c r="AK277" s="54">
        <f>(Sheet4!AK277/Sheet4!$AH277)*1000</f>
        <v>59.613250777140628</v>
      </c>
      <c r="AL277" s="54">
        <f>(Sheet4!AL277/Sheet4!$AH277)*1000</f>
        <v>56.970549122911038</v>
      </c>
      <c r="AM277" s="12"/>
      <c r="AN277" s="54">
        <f>(Sheet4!AN277/Sheet4!$AM277)*1000</f>
        <v>5.8109000965659785</v>
      </c>
      <c r="AO277" s="54">
        <f>(Sheet4!AO277/Sheet4!$AM277)*1000</f>
        <v>5.1586562081759197</v>
      </c>
      <c r="AP277" s="54">
        <f>(Sheet4!AP277/Sheet4!$AM277)*1000</f>
        <v>57.778643671540138</v>
      </c>
      <c r="AQ277" s="54">
        <f>(Sheet4!AQ277/Sheet4!$AM277)*1000</f>
        <v>59.32031104409846</v>
      </c>
      <c r="AR277" s="12"/>
      <c r="AS277" s="54">
        <f>(Sheet4!AS277/Sheet4!$AR277)*1000</f>
        <v>5.3653852632997534</v>
      </c>
      <c r="AT277" s="54">
        <f>(Sheet4!AT277/Sheet4!$AR277)*1000</f>
        <v>4.691553519086284</v>
      </c>
      <c r="AU277" s="54">
        <f>(Sheet4!AU277/Sheet4!$AR277)*1000</f>
        <v>63.306492368855494</v>
      </c>
      <c r="AV277" s="54">
        <f>(Sheet4!AV277/Sheet4!$AR277)*1000</f>
        <v>59.314039284390688</v>
      </c>
      <c r="AW277" s="12"/>
      <c r="AX277" s="54">
        <f>(Sheet4!AX277/Sheet4!$AW277)*1000</f>
        <v>5.0446026954993739</v>
      </c>
      <c r="AY277" s="54">
        <f>(Sheet4!AY277/Sheet4!$AW277)*1000</f>
        <v>8.2815560917781372</v>
      </c>
      <c r="AZ277" s="54">
        <f>(Sheet4!AZ277/Sheet4!$AW277)*1000</f>
        <v>56.50795786075215</v>
      </c>
      <c r="BA277" s="54">
        <f>(Sheet4!BA277/Sheet4!$AW277)*1000</f>
        <v>51.37087078250196</v>
      </c>
      <c r="BC277" s="54" t="e">
        <f>(Sheet4!BC273/Sheet4!$BB273)*1000</f>
        <v>#DIV/0!</v>
      </c>
      <c r="BD277" s="54" t="e">
        <f>(Sheet4!BD273/Sheet4!$BB273)*1000</f>
        <v>#REF!</v>
      </c>
      <c r="BE277" s="54" t="e">
        <f>(Sheet4!BE273/Sheet4!$BB273)*1000</f>
        <v>#REF!</v>
      </c>
      <c r="BF277" s="54" t="e">
        <f>(Sheet4!BF273/Sheet4!$BB273)*1000</f>
        <v>#REF!</v>
      </c>
      <c r="BH277" s="54" t="e">
        <f>(Sheet4!BH272/Sheet4!$BG272)*1000</f>
        <v>#REF!</v>
      </c>
      <c r="BI277" s="54" t="e">
        <f>(Sheet4!BI272/Sheet4!$BG272)*1000</f>
        <v>#REF!</v>
      </c>
      <c r="BJ277" s="54" t="e">
        <f>(Sheet4!BJ272/Sheet4!$BG272)*1000</f>
        <v>#REF!</v>
      </c>
      <c r="BK277" s="54" t="e">
        <f>(Sheet4!BK272/Sheet4!$BG272)*1000</f>
        <v>#REF!</v>
      </c>
      <c r="BM277" s="54" t="e">
        <f>(Sheet4!BM272/Sheet4!$BL272)*1000</f>
        <v>#REF!</v>
      </c>
      <c r="BN277" s="54" t="e">
        <f>(Sheet4!BN272/Sheet4!$BL272)*1000</f>
        <v>#REF!</v>
      </c>
      <c r="BO277" s="54" t="e">
        <f>(Sheet4!BO272/Sheet4!$BL272)*1000</f>
        <v>#REF!</v>
      </c>
      <c r="BP277" s="54" t="e">
        <f>(Sheet4!BP272/Sheet4!$BL272)*1000</f>
        <v>#REF!</v>
      </c>
      <c r="BR277" s="54" t="e">
        <f>(Sheet4!BR272/Sheet4!$BQ272)*1000</f>
        <v>#REF!</v>
      </c>
      <c r="BS277" s="54" t="e">
        <f>(Sheet4!BS272/Sheet4!$BQ272)*1000</f>
        <v>#REF!</v>
      </c>
      <c r="BT277" s="54" t="e">
        <f>(Sheet4!BT272/Sheet4!$BQ272)*1000</f>
        <v>#REF!</v>
      </c>
      <c r="BU277" s="54" t="e">
        <f>(Sheet4!BU272/Sheet4!$BQ272)*1000</f>
        <v>#REF!</v>
      </c>
    </row>
    <row r="278" spans="1:73" x14ac:dyDescent="0.3">
      <c r="A278" t="s">
        <v>732</v>
      </c>
      <c r="B278" t="str">
        <f>VLOOKUP(A278,classifications!A$3:C$336,3,FALSE)</f>
        <v>Predominantly Rural</v>
      </c>
      <c r="D278" s="12"/>
      <c r="E278" s="54">
        <f>(Sheet4!E278/Sheet4!$D278)*1000</f>
        <v>3.6610355857656938</v>
      </c>
      <c r="F278" s="54">
        <f>(Sheet4!F278/Sheet4!$D278)*1000</f>
        <v>2.0741703318672529</v>
      </c>
      <c r="G278" s="54">
        <f>(Sheet4!G278/Sheet4!$D278)*1000</f>
        <v>61.525389844062374</v>
      </c>
      <c r="H278" s="54">
        <f>(Sheet4!H278/Sheet4!$D278)*1000</f>
        <v>49.217812874850061</v>
      </c>
      <c r="I278" s="12"/>
      <c r="J278" s="54">
        <f>(Sheet4!J278/Sheet4!$I278)*1000</f>
        <v>3.0788556509316614</v>
      </c>
      <c r="K278" s="54">
        <f>(Sheet4!K278/Sheet4!$I278)*1000</f>
        <v>3.3990566386285548</v>
      </c>
      <c r="L278" s="54">
        <f>(Sheet4!L278/Sheet4!$I278)*1000</f>
        <v>60.912080198031994</v>
      </c>
      <c r="M278" s="54">
        <f>(Sheet4!M278/Sheet4!$I278)*1000</f>
        <v>49.532629712188573</v>
      </c>
      <c r="N278" s="12"/>
      <c r="O278" s="54">
        <f>(Sheet4!O278/Sheet4!$N278)*1000</f>
        <v>3.1567489114658929</v>
      </c>
      <c r="P278" s="54">
        <f>(Sheet4!P278/Sheet4!$N278)*1000</f>
        <v>2.2738268021286889</v>
      </c>
      <c r="Q278" s="54">
        <f>(Sheet4!Q278/Sheet4!$N278)*1000</f>
        <v>61.211901306240925</v>
      </c>
      <c r="R278" s="54">
        <f>(Sheet4!R278/Sheet4!$N278)*1000</f>
        <v>48.246250604741171</v>
      </c>
      <c r="S278" s="12"/>
      <c r="T278" s="54">
        <f>(Sheet4!T278/Sheet4!$S278)*1000</f>
        <v>3.7470558846620512</v>
      </c>
      <c r="U278" s="54">
        <f>(Sheet4!U278/Sheet4!$S278)*1000</f>
        <v>1.6296719244403208</v>
      </c>
      <c r="V278" s="54">
        <f>(Sheet4!V278/Sheet4!$S278)*1000</f>
        <v>64.318511645611778</v>
      </c>
      <c r="W278" s="54">
        <f>(Sheet4!W278/Sheet4!$S278)*1000</f>
        <v>52.82754026598149</v>
      </c>
      <c r="X278" s="12"/>
      <c r="Y278" s="54">
        <f>(Sheet4!Y278/Sheet4!$X278)*1000</f>
        <v>4.1429493574320748</v>
      </c>
      <c r="Z278" s="54">
        <f>(Sheet4!Z278/Sheet4!$X278)*1000</f>
        <v>2.0538700780470629</v>
      </c>
      <c r="AA278" s="54">
        <f>(Sheet4!AA278/Sheet4!$X278)*1000</f>
        <v>61.240537527140425</v>
      </c>
      <c r="AB278" s="54">
        <f>(Sheet4!AB278/Sheet4!$X278)*1000</f>
        <v>52.966375212722262</v>
      </c>
      <c r="AC278" s="12"/>
      <c r="AD278" s="54">
        <f>(Sheet4!AD278/Sheet4!$AC278)*1000</f>
        <v>4.1836155245743951</v>
      </c>
      <c r="AE278" s="54">
        <f>(Sheet4!AE278/Sheet4!$AC278)*1000</f>
        <v>2.6075166011890278</v>
      </c>
      <c r="AF278" s="54">
        <f>(Sheet4!AF278/Sheet4!$AC278)*1000</f>
        <v>61.618514526764706</v>
      </c>
      <c r="AG278" s="54">
        <f>(Sheet4!AG278/Sheet4!$AC278)*1000</f>
        <v>52.080798247748845</v>
      </c>
      <c r="AH278" s="12"/>
      <c r="AI278" s="54">
        <f>(Sheet4!AI278/Sheet4!$AH278)*1000</f>
        <v>3.6836823137630583</v>
      </c>
      <c r="AJ278" s="54">
        <f>(Sheet4!AJ278/Sheet4!$AH278)*1000</f>
        <v>2.2124903060991743</v>
      </c>
      <c r="AK278" s="54">
        <f>(Sheet4!AK278/Sheet4!$AH278)*1000</f>
        <v>69.830299712604344</v>
      </c>
      <c r="AL278" s="54">
        <f>(Sheet4!AL278/Sheet4!$AH278)*1000</f>
        <v>56.68080835728297</v>
      </c>
      <c r="AM278" s="12"/>
      <c r="AN278" s="54">
        <f>(Sheet4!AN278/Sheet4!$AM278)*1000</f>
        <v>3.5658619181645905</v>
      </c>
      <c r="AO278" s="54">
        <f>(Sheet4!AO278/Sheet4!$AM278)*1000</f>
        <v>2.4333082900682896</v>
      </c>
      <c r="AP278" s="54">
        <f>(Sheet4!AP278/Sheet4!$AM278)*1000</f>
        <v>69.500667197434382</v>
      </c>
      <c r="AQ278" s="54">
        <f>(Sheet4!AQ278/Sheet4!$AM278)*1000</f>
        <v>56.437053566422591</v>
      </c>
      <c r="AR278" s="12"/>
      <c r="AS278" s="54">
        <f>(Sheet4!AS278/Sheet4!$AR278)*1000</f>
        <v>3.5384076070286139</v>
      </c>
      <c r="AT278" s="54">
        <f>(Sheet4!AT278/Sheet4!$AR278)*1000</f>
        <v>2.5634284211910083</v>
      </c>
      <c r="AU278" s="54">
        <f>(Sheet4!AU278/Sheet4!$AR278)*1000</f>
        <v>71.129661276894083</v>
      </c>
      <c r="AV278" s="54">
        <f>(Sheet4!AV278/Sheet4!$AR278)*1000</f>
        <v>51.805354717146486</v>
      </c>
      <c r="AW278" s="12"/>
      <c r="AX278" s="54">
        <f>(Sheet4!AX278/Sheet4!$AW278)*1000</f>
        <v>2.9538912666156385</v>
      </c>
      <c r="AY278" s="54">
        <f>(Sheet4!AY278/Sheet4!$AW278)*1000</f>
        <v>2.1453443870675621</v>
      </c>
      <c r="AZ278" s="54">
        <f>(Sheet4!AZ278/Sheet4!$AW278)*1000</f>
        <v>58.387865328431744</v>
      </c>
      <c r="BA278" s="54">
        <f>(Sheet4!BA278/Sheet4!$AW278)*1000</f>
        <v>44.933645252751752</v>
      </c>
      <c r="BC278" s="54" t="e">
        <f>(Sheet4!BC274/Sheet4!$BB274)*1000</f>
        <v>#DIV/0!</v>
      </c>
      <c r="BD278" s="54" t="e">
        <f>(Sheet4!BD274/Sheet4!$BB274)*1000</f>
        <v>#REF!</v>
      </c>
      <c r="BE278" s="54" t="e">
        <f>(Sheet4!BE274/Sheet4!$BB274)*1000</f>
        <v>#REF!</v>
      </c>
      <c r="BF278" s="54" t="e">
        <f>(Sheet4!BF274/Sheet4!$BB274)*1000</f>
        <v>#REF!</v>
      </c>
      <c r="BH278" s="54" t="e">
        <f>(Sheet4!BH273/Sheet4!$BG273)*1000</f>
        <v>#REF!</v>
      </c>
      <c r="BI278" s="54" t="e">
        <f>(Sheet4!BI273/Sheet4!$BG273)*1000</f>
        <v>#REF!</v>
      </c>
      <c r="BJ278" s="54" t="e">
        <f>(Sheet4!BJ273/Sheet4!$BG273)*1000</f>
        <v>#REF!</v>
      </c>
      <c r="BK278" s="54" t="e">
        <f>(Sheet4!BK273/Sheet4!$BG273)*1000</f>
        <v>#REF!</v>
      </c>
      <c r="BM278" s="54" t="e">
        <f>(Sheet4!BM273/Sheet4!$BL273)*1000</f>
        <v>#REF!</v>
      </c>
      <c r="BN278" s="54" t="e">
        <f>(Sheet4!BN273/Sheet4!$BL273)*1000</f>
        <v>#REF!</v>
      </c>
      <c r="BO278" s="54" t="e">
        <f>(Sheet4!BO273/Sheet4!$BL273)*1000</f>
        <v>#REF!</v>
      </c>
      <c r="BP278" s="54" t="e">
        <f>(Sheet4!BP273/Sheet4!$BL273)*1000</f>
        <v>#REF!</v>
      </c>
      <c r="BR278" s="54" t="e">
        <f>(Sheet4!BR273/Sheet4!$BQ273)*1000</f>
        <v>#REF!</v>
      </c>
      <c r="BS278" s="54" t="e">
        <f>(Sheet4!BS273/Sheet4!$BQ273)*1000</f>
        <v>#REF!</v>
      </c>
      <c r="BT278" s="54" t="e">
        <f>(Sheet4!BT273/Sheet4!$BQ273)*1000</f>
        <v>#REF!</v>
      </c>
      <c r="BU278" s="54" t="e">
        <f>(Sheet4!BU273/Sheet4!$BQ273)*1000</f>
        <v>#REF!</v>
      </c>
    </row>
    <row r="279" spans="1:73" x14ac:dyDescent="0.3">
      <c r="A279" t="s">
        <v>735</v>
      </c>
      <c r="B279" t="str">
        <f>VLOOKUP(A279,classifications!A$3:C$336,3,FALSE)</f>
        <v>Predominantly Rural</v>
      </c>
      <c r="D279" s="12"/>
      <c r="E279" s="54">
        <f>(Sheet4!E279/Sheet4!$D279)*1000</f>
        <v>6.9980556398749707</v>
      </c>
      <c r="F279" s="54">
        <f>(Sheet4!F279/Sheet4!$D279)*1000</f>
        <v>2.6581125759900237</v>
      </c>
      <c r="G279" s="54">
        <f>(Sheet4!G279/Sheet4!$D279)*1000</f>
        <v>58.634353643829321</v>
      </c>
      <c r="H279" s="54">
        <f>(Sheet4!H279/Sheet4!$D279)*1000</f>
        <v>57.297093304673851</v>
      </c>
      <c r="I279" s="12"/>
      <c r="J279" s="54">
        <f>(Sheet4!J279/Sheet4!$I279)*1000</f>
        <v>5.0525629533045393</v>
      </c>
      <c r="K279" s="54">
        <f>(Sheet4!K279/Sheet4!$I279)*1000</f>
        <v>4.5391573628881101</v>
      </c>
      <c r="L279" s="54">
        <f>(Sheet4!L279/Sheet4!$I279)*1000</f>
        <v>58.414147176269253</v>
      </c>
      <c r="M279" s="54">
        <f>(Sheet4!M279/Sheet4!$I279)*1000</f>
        <v>58.886806291255802</v>
      </c>
      <c r="N279" s="12"/>
      <c r="O279" s="54">
        <f>(Sheet4!O279/Sheet4!$N279)*1000</f>
        <v>5.2875778358988477</v>
      </c>
      <c r="P279" s="54">
        <f>(Sheet4!P279/Sheet4!$N279)*1000</f>
        <v>4.4373547535567663</v>
      </c>
      <c r="Q279" s="54">
        <f>(Sheet4!Q279/Sheet4!$N279)*1000</f>
        <v>59.224110707142678</v>
      </c>
      <c r="R279" s="54">
        <f>(Sheet4!R279/Sheet4!$N279)*1000</f>
        <v>54.948703207365362</v>
      </c>
      <c r="S279" s="12"/>
      <c r="T279" s="54">
        <f>(Sheet4!T279/Sheet4!$S279)*1000</f>
        <v>7.1817751422312455</v>
      </c>
      <c r="U279" s="54">
        <f>(Sheet4!U279/Sheet4!$S279)*1000</f>
        <v>3.4665104597138523</v>
      </c>
      <c r="V279" s="54">
        <f>(Sheet4!V279/Sheet4!$S279)*1000</f>
        <v>61.426244372938747</v>
      </c>
      <c r="W279" s="54">
        <f>(Sheet4!W279/Sheet4!$S279)*1000</f>
        <v>57.983806902528471</v>
      </c>
      <c r="X279" s="12"/>
      <c r="Y279" s="54">
        <f>(Sheet4!Y279/Sheet4!$X279)*1000</f>
        <v>7.2786760870596048</v>
      </c>
      <c r="Z279" s="54">
        <f>(Sheet4!Z279/Sheet4!$X279)*1000</f>
        <v>3.169108698057439</v>
      </c>
      <c r="AA279" s="54">
        <f>(Sheet4!AA279/Sheet4!$X279)*1000</f>
        <v>63.413786017987263</v>
      </c>
      <c r="AB279" s="54">
        <f>(Sheet4!AB279/Sheet4!$X279)*1000</f>
        <v>55.629317021512009</v>
      </c>
      <c r="AC279" s="12"/>
      <c r="AD279" s="54">
        <f>(Sheet4!AD279/Sheet4!$AC279)*1000</f>
        <v>7.2054285558828788</v>
      </c>
      <c r="AE279" s="54">
        <f>(Sheet4!AE279/Sheet4!$AC279)*1000</f>
        <v>3.2568226158737068</v>
      </c>
      <c r="AF279" s="54">
        <f>(Sheet4!AF279/Sheet4!$AC279)*1000</f>
        <v>64.188165064164849</v>
      </c>
      <c r="AG279" s="54">
        <f>(Sheet4!AG279/Sheet4!$AC279)*1000</f>
        <v>54.961796460245779</v>
      </c>
      <c r="AH279" s="12"/>
      <c r="AI279" s="54">
        <f>(Sheet4!AI279/Sheet4!$AH279)*1000</f>
        <v>6.5535293803866583</v>
      </c>
      <c r="AJ279" s="54">
        <f>(Sheet4!AJ279/Sheet4!$AH279)*1000</f>
        <v>3.6882653722176073</v>
      </c>
      <c r="AK279" s="54">
        <f>(Sheet4!AK279/Sheet4!$AH279)*1000</f>
        <v>74.641651489403856</v>
      </c>
      <c r="AL279" s="54">
        <f>(Sheet4!AL279/Sheet4!$AH279)*1000</f>
        <v>61.496490813628292</v>
      </c>
      <c r="AM279" s="12"/>
      <c r="AN279" s="54">
        <f>(Sheet4!AN279/Sheet4!$AM279)*1000</f>
        <v>6.8495199353931744</v>
      </c>
      <c r="AO279" s="54">
        <f>(Sheet4!AO279/Sheet4!$AM279)*1000</f>
        <v>4.6436155893877311</v>
      </c>
      <c r="AP279" s="54">
        <f>(Sheet4!AP279/Sheet4!$AM279)*1000</f>
        <v>74.260461220949352</v>
      </c>
      <c r="AQ279" s="54">
        <f>(Sheet4!AQ279/Sheet4!$AM279)*1000</f>
        <v>60.090329913558463</v>
      </c>
      <c r="AR279" s="12"/>
      <c r="AS279" s="54">
        <f>(Sheet4!AS279/Sheet4!$AR279)*1000</f>
        <v>6.7055372149962862</v>
      </c>
      <c r="AT279" s="54">
        <f>(Sheet4!AT279/Sheet4!$AR279)*1000</f>
        <v>4.8821016565323845</v>
      </c>
      <c r="AU279" s="54">
        <f>(Sheet4!AU279/Sheet4!$AR279)*1000</f>
        <v>73.878550368731013</v>
      </c>
      <c r="AV279" s="54">
        <f>(Sheet4!AV279/Sheet4!$AR279)*1000</f>
        <v>61.526244972685234</v>
      </c>
      <c r="AW279" s="12"/>
      <c r="AX279" s="54">
        <f>(Sheet4!AX279/Sheet4!$AW279)*1000</f>
        <v>6.5622507432383435</v>
      </c>
      <c r="AY279" s="54">
        <f>(Sheet4!AY279/Sheet4!$AW279)*1000</f>
        <v>5.8878979044304263</v>
      </c>
      <c r="AZ279" s="54">
        <f>(Sheet4!AZ279/Sheet4!$AW279)*1000</f>
        <v>64.360815024291213</v>
      </c>
      <c r="BA279" s="54">
        <f>(Sheet4!BA279/Sheet4!$AW279)*1000</f>
        <v>54.107751432093394</v>
      </c>
      <c r="BC279" s="54" t="e">
        <f>(Sheet4!BC275/Sheet4!$BB275)*1000</f>
        <v>#DIV/0!</v>
      </c>
      <c r="BD279" s="54" t="e">
        <f>(Sheet4!BD275/Sheet4!$BB275)*1000</f>
        <v>#REF!</v>
      </c>
      <c r="BE279" s="54" t="e">
        <f>(Sheet4!BE275/Sheet4!$BB275)*1000</f>
        <v>#REF!</v>
      </c>
      <c r="BF279" s="54" t="e">
        <f>(Sheet4!BF275/Sheet4!$BB275)*1000</f>
        <v>#REF!</v>
      </c>
      <c r="BH279" s="54" t="e">
        <f>(Sheet4!BH274/Sheet4!$BG274)*1000</f>
        <v>#REF!</v>
      </c>
      <c r="BI279" s="54" t="e">
        <f>(Sheet4!BI274/Sheet4!$BG274)*1000</f>
        <v>#REF!</v>
      </c>
      <c r="BJ279" s="54" t="e">
        <f>(Sheet4!BJ274/Sheet4!$BG274)*1000</f>
        <v>#REF!</v>
      </c>
      <c r="BK279" s="54" t="e">
        <f>(Sheet4!BK274/Sheet4!$BG274)*1000</f>
        <v>#REF!</v>
      </c>
      <c r="BM279" s="54" t="e">
        <f>(Sheet4!BM274/Sheet4!$BL274)*1000</f>
        <v>#REF!</v>
      </c>
      <c r="BN279" s="54" t="e">
        <f>(Sheet4!BN274/Sheet4!$BL274)*1000</f>
        <v>#REF!</v>
      </c>
      <c r="BO279" s="54" t="e">
        <f>(Sheet4!BO274/Sheet4!$BL274)*1000</f>
        <v>#REF!</v>
      </c>
      <c r="BP279" s="54" t="e">
        <f>(Sheet4!BP274/Sheet4!$BL274)*1000</f>
        <v>#REF!</v>
      </c>
      <c r="BR279" s="54" t="e">
        <f>(Sheet4!BR274/Sheet4!$BQ274)*1000</f>
        <v>#REF!</v>
      </c>
      <c r="BS279" s="54" t="e">
        <f>(Sheet4!BS274/Sheet4!$BQ274)*1000</f>
        <v>#REF!</v>
      </c>
      <c r="BT279" s="54" t="e">
        <f>(Sheet4!BT274/Sheet4!$BQ274)*1000</f>
        <v>#REF!</v>
      </c>
      <c r="BU279" s="54" t="e">
        <f>(Sheet4!BU274/Sheet4!$BQ274)*1000</f>
        <v>#REF!</v>
      </c>
    </row>
    <row r="280" spans="1:73" x14ac:dyDescent="0.3">
      <c r="A280" t="s">
        <v>737</v>
      </c>
      <c r="B280" t="str">
        <f>VLOOKUP(A280,classifications!A$3:C$336,3,FALSE)</f>
        <v>Predominantly Urban</v>
      </c>
      <c r="D280" s="12"/>
      <c r="E280" s="54">
        <f>(Sheet4!E280/Sheet4!$D280)*1000</f>
        <v>4.0437088162042443</v>
      </c>
      <c r="F280" s="54">
        <f>(Sheet4!F280/Sheet4!$D280)*1000</f>
        <v>1.0630052721385399</v>
      </c>
      <c r="G280" s="54">
        <f>(Sheet4!G280/Sheet4!$D280)*1000</f>
        <v>25.018916592378837</v>
      </c>
      <c r="H280" s="54">
        <f>(Sheet4!H280/Sheet4!$D280)*1000</f>
        <v>26.048224291049006</v>
      </c>
      <c r="I280" s="12"/>
      <c r="J280" s="54">
        <f>(Sheet4!J280/Sheet4!$I280)*1000</f>
        <v>3.7756564701576751</v>
      </c>
      <c r="K280" s="54">
        <f>(Sheet4!K280/Sheet4!$I280)*1000</f>
        <v>1.4974534142547806</v>
      </c>
      <c r="L280" s="54">
        <f>(Sheet4!L280/Sheet4!$I280)*1000</f>
        <v>27.332337064259356</v>
      </c>
      <c r="M280" s="54">
        <f>(Sheet4!M280/Sheet4!$I280)*1000</f>
        <v>28.125285919058221</v>
      </c>
      <c r="N280" s="12"/>
      <c r="O280" s="54">
        <f>(Sheet4!O280/Sheet4!$N280)*1000</f>
        <v>3.8775553514205074</v>
      </c>
      <c r="P280" s="54">
        <f>(Sheet4!P280/Sheet4!$N280)*1000</f>
        <v>1.8068983498409867</v>
      </c>
      <c r="Q280" s="54">
        <f>(Sheet4!Q280/Sheet4!$N280)*1000</f>
        <v>28.343444081649977</v>
      </c>
      <c r="R280" s="54">
        <f>(Sheet4!R280/Sheet4!$N280)*1000</f>
        <v>27.312663143821226</v>
      </c>
      <c r="S280" s="12"/>
      <c r="T280" s="54">
        <f>(Sheet4!T280/Sheet4!$S280)*1000</f>
        <v>4.172193416134089</v>
      </c>
      <c r="U280" s="54">
        <f>(Sheet4!U280/Sheet4!$S280)*1000</f>
        <v>1.8600024116724949</v>
      </c>
      <c r="V280" s="54">
        <f>(Sheet4!V280/Sheet4!$S280)*1000</f>
        <v>28.9159532135536</v>
      </c>
      <c r="W280" s="54">
        <f>(Sheet4!W280/Sheet4!$S280)*1000</f>
        <v>28.795369588809837</v>
      </c>
      <c r="X280" s="12"/>
      <c r="Y280" s="54">
        <f>(Sheet4!Y280/Sheet4!$X280)*1000</f>
        <v>4.6823964049733995</v>
      </c>
      <c r="Z280" s="54">
        <f>(Sheet4!Z280/Sheet4!$X280)*1000</f>
        <v>1.5837517252115911</v>
      </c>
      <c r="AA280" s="54">
        <f>(Sheet4!AA280/Sheet4!$X280)*1000</f>
        <v>30.082301200238312</v>
      </c>
      <c r="AB280" s="54">
        <f>(Sheet4!AB280/Sheet4!$X280)*1000</f>
        <v>27.80397404922504</v>
      </c>
      <c r="AC280" s="12"/>
      <c r="AD280" s="54">
        <f>(Sheet4!AD280/Sheet4!$AC280)*1000</f>
        <v>4.6722872551869807</v>
      </c>
      <c r="AE280" s="54">
        <f>(Sheet4!AE280/Sheet4!$AC280)*1000</f>
        <v>1.8273834598064633</v>
      </c>
      <c r="AF280" s="54">
        <f>(Sheet4!AF280/Sheet4!$AC280)*1000</f>
        <v>30.946857553086083</v>
      </c>
      <c r="AG280" s="54">
        <f>(Sheet4!AG280/Sheet4!$AC280)*1000</f>
        <v>27.131897927581033</v>
      </c>
      <c r="AH280" s="12"/>
      <c r="AI280" s="54">
        <f>(Sheet4!AI280/Sheet4!$AH280)*1000</f>
        <v>3.9907274274479887</v>
      </c>
      <c r="AJ280" s="54">
        <f>(Sheet4!AJ280/Sheet4!$AH280)*1000</f>
        <v>2.0393790897620234</v>
      </c>
      <c r="AK280" s="54">
        <f>(Sheet4!AK280/Sheet4!$AH280)*1000</f>
        <v>36.881950761466008</v>
      </c>
      <c r="AL280" s="54">
        <f>(Sheet4!AL280/Sheet4!$AH280)*1000</f>
        <v>30.05076440036386</v>
      </c>
      <c r="AM280" s="12"/>
      <c r="AN280" s="54">
        <f>(Sheet4!AN280/Sheet4!$AM280)*1000</f>
        <v>3.8430549678586123</v>
      </c>
      <c r="AO280" s="54">
        <f>(Sheet4!AO280/Sheet4!$AM280)*1000</f>
        <v>1.8606646224473826</v>
      </c>
      <c r="AP280" s="54">
        <f>(Sheet4!AP280/Sheet4!$AM280)*1000</f>
        <v>38.784133921481114</v>
      </c>
      <c r="AQ280" s="54">
        <f>(Sheet4!AQ280/Sheet4!$AM280)*1000</f>
        <v>30.098134118560854</v>
      </c>
      <c r="AR280" s="12"/>
      <c r="AS280" s="54">
        <f>(Sheet4!AS280/Sheet4!$AR280)*1000</f>
        <v>3.2614437630630011</v>
      </c>
      <c r="AT280" s="54">
        <f>(Sheet4!AT280/Sheet4!$AR280)*1000</f>
        <v>2.0556282872826661</v>
      </c>
      <c r="AU280" s="54">
        <f>(Sheet4!AU280/Sheet4!$AR280)*1000</f>
        <v>39.74884586233032</v>
      </c>
      <c r="AV280" s="54">
        <f>(Sheet4!AV280/Sheet4!$AR280)*1000</f>
        <v>32.749374124348286</v>
      </c>
      <c r="AW280" s="12"/>
      <c r="AX280" s="54">
        <f>(Sheet4!AX280/Sheet4!$AW280)*1000</f>
        <v>3.4215795581241895</v>
      </c>
      <c r="AY280" s="54">
        <f>(Sheet4!AY280/Sheet4!$AW280)*1000</f>
        <v>1.3794398052287877</v>
      </c>
      <c r="AZ280" s="54">
        <f>(Sheet4!AZ280/Sheet4!$AW280)*1000</f>
        <v>35.413206216296167</v>
      </c>
      <c r="BA280" s="54">
        <f>(Sheet4!BA280/Sheet4!$AW280)*1000</f>
        <v>28.390862135657237</v>
      </c>
      <c r="BC280" s="54" t="e">
        <f>(Sheet4!BC276/Sheet4!$BB276)*1000</f>
        <v>#DIV/0!</v>
      </c>
      <c r="BD280" s="54" t="e">
        <f>(Sheet4!BD276/Sheet4!$BB276)*1000</f>
        <v>#REF!</v>
      </c>
      <c r="BE280" s="54" t="e">
        <f>(Sheet4!BE276/Sheet4!$BB276)*1000</f>
        <v>#REF!</v>
      </c>
      <c r="BF280" s="54" t="e">
        <f>(Sheet4!BF276/Sheet4!$BB276)*1000</f>
        <v>#REF!</v>
      </c>
      <c r="BH280" s="54" t="e">
        <f>(Sheet4!BH275/Sheet4!$BG275)*1000</f>
        <v>#REF!</v>
      </c>
      <c r="BI280" s="54" t="e">
        <f>(Sheet4!BI275/Sheet4!$BG275)*1000</f>
        <v>#REF!</v>
      </c>
      <c r="BJ280" s="54" t="e">
        <f>(Sheet4!BJ275/Sheet4!$BG275)*1000</f>
        <v>#REF!</v>
      </c>
      <c r="BK280" s="54" t="e">
        <f>(Sheet4!BK275/Sheet4!$BG275)*1000</f>
        <v>#REF!</v>
      </c>
      <c r="BM280" s="54" t="e">
        <f>(Sheet4!BM275/Sheet4!$BL275)*1000</f>
        <v>#REF!</v>
      </c>
      <c r="BN280" s="54" t="e">
        <f>(Sheet4!BN275/Sheet4!$BL275)*1000</f>
        <v>#REF!</v>
      </c>
      <c r="BO280" s="54" t="e">
        <f>(Sheet4!BO275/Sheet4!$BL275)*1000</f>
        <v>#REF!</v>
      </c>
      <c r="BP280" s="54" t="e">
        <f>(Sheet4!BP275/Sheet4!$BL275)*1000</f>
        <v>#REF!</v>
      </c>
      <c r="BR280" s="54" t="e">
        <f>(Sheet4!BR275/Sheet4!$BQ275)*1000</f>
        <v>#REF!</v>
      </c>
      <c r="BS280" s="54" t="e">
        <f>(Sheet4!BS275/Sheet4!$BQ275)*1000</f>
        <v>#REF!</v>
      </c>
      <c r="BT280" s="54" t="e">
        <f>(Sheet4!BT275/Sheet4!$BQ275)*1000</f>
        <v>#REF!</v>
      </c>
      <c r="BU280" s="54" t="e">
        <f>(Sheet4!BU275/Sheet4!$BQ275)*1000</f>
        <v>#REF!</v>
      </c>
    </row>
    <row r="281" spans="1:73" x14ac:dyDescent="0.3">
      <c r="A281" t="s">
        <v>739</v>
      </c>
      <c r="B281" t="str">
        <f>VLOOKUP(A281,classifications!A$3:C$336,3,FALSE)</f>
        <v>Predominantly Urban</v>
      </c>
      <c r="D281" s="12"/>
      <c r="E281" s="54">
        <f>(Sheet4!E281/Sheet4!$D281)*1000</f>
        <v>3.7881598670248287</v>
      </c>
      <c r="F281" s="54">
        <f>(Sheet4!F281/Sheet4!$D281)*1000</f>
        <v>1.8439916296878942</v>
      </c>
      <c r="G281" s="54">
        <f>(Sheet4!G281/Sheet4!$D281)*1000</f>
        <v>32.071355426603937</v>
      </c>
      <c r="H281" s="54">
        <f>(Sheet4!H281/Sheet4!$D281)*1000</f>
        <v>32.620471646309788</v>
      </c>
      <c r="I281" s="12"/>
      <c r="J281" s="54">
        <f>(Sheet4!J281/Sheet4!$I281)*1000</f>
        <v>2.8946552258864884</v>
      </c>
      <c r="K281" s="54">
        <f>(Sheet4!K281/Sheet4!$I281)*1000</f>
        <v>1.7131632969532276</v>
      </c>
      <c r="L281" s="54">
        <f>(Sheet4!L281/Sheet4!$I281)*1000</f>
        <v>33.731594571044582</v>
      </c>
      <c r="M281" s="54">
        <f>(Sheet4!M281/Sheet4!$I281)*1000</f>
        <v>35.07923380248409</v>
      </c>
      <c r="N281" s="12"/>
      <c r="O281" s="54">
        <f>(Sheet4!O281/Sheet4!$N281)*1000</f>
        <v>2.8056112224448899</v>
      </c>
      <c r="P281" s="54">
        <f>(Sheet4!P281/Sheet4!$N281)*1000</f>
        <v>1.9892997003180675</v>
      </c>
      <c r="Q281" s="54">
        <f>(Sheet4!Q281/Sheet4!$N281)*1000</f>
        <v>33.92473019433362</v>
      </c>
      <c r="R281" s="54">
        <f>(Sheet4!R281/Sheet4!$N281)*1000</f>
        <v>35.211707819308337</v>
      </c>
      <c r="S281" s="12"/>
      <c r="T281" s="54">
        <f>(Sheet4!T281/Sheet4!$S281)*1000</f>
        <v>3.3183296645530111</v>
      </c>
      <c r="U281" s="54">
        <f>(Sheet4!U281/Sheet4!$S281)*1000</f>
        <v>1.7741564543154713</v>
      </c>
      <c r="V281" s="54">
        <f>(Sheet4!V281/Sheet4!$S281)*1000</f>
        <v>37.05650651801718</v>
      </c>
      <c r="W281" s="54">
        <f>(Sheet4!W281/Sheet4!$S281)*1000</f>
        <v>36.176729346226999</v>
      </c>
      <c r="X281" s="12"/>
      <c r="Y281" s="54">
        <f>(Sheet4!Y281/Sheet4!$X281)*1000</f>
        <v>4.240974336668117</v>
      </c>
      <c r="Z281" s="54">
        <f>(Sheet4!Z281/Sheet4!$X281)*1000</f>
        <v>1.8631288966217194</v>
      </c>
      <c r="AA281" s="54">
        <f>(Sheet4!AA281/Sheet4!$X281)*1000</f>
        <v>35.979411338263013</v>
      </c>
      <c r="AB281" s="54">
        <f>(Sheet4!AB281/Sheet4!$X281)*1000</f>
        <v>34.728867623604465</v>
      </c>
      <c r="AC281" s="12"/>
      <c r="AD281" s="54">
        <f>(Sheet4!AD281/Sheet4!$AC281)*1000</f>
        <v>5.9809170022267084</v>
      </c>
      <c r="AE281" s="54">
        <f>(Sheet4!AE281/Sheet4!$AC281)*1000</f>
        <v>1.6888560599812827</v>
      </c>
      <c r="AF281" s="54">
        <f>(Sheet4!AF281/Sheet4!$AC281)*1000</f>
        <v>36.950449465195582</v>
      </c>
      <c r="AG281" s="54">
        <f>(Sheet4!AG281/Sheet4!$AC281)*1000</f>
        <v>34.300630721403287</v>
      </c>
      <c r="AH281" s="12"/>
      <c r="AI281" s="54">
        <f>(Sheet4!AI281/Sheet4!$AH281)*1000</f>
        <v>4.4437650421446673</v>
      </c>
      <c r="AJ281" s="54">
        <f>(Sheet4!AJ281/Sheet4!$AH281)*1000</f>
        <v>1.3935647172165677</v>
      </c>
      <c r="AK281" s="54">
        <f>(Sheet4!AK281/Sheet4!$AH281)*1000</f>
        <v>44.62962107126733</v>
      </c>
      <c r="AL281" s="54">
        <f>(Sheet4!AL281/Sheet4!$AH281)*1000</f>
        <v>43.129405993039285</v>
      </c>
      <c r="AM281" s="12"/>
      <c r="AN281" s="54">
        <f>(Sheet4!AN281/Sheet4!$AM281)*1000</f>
        <v>4.5980986526829888</v>
      </c>
      <c r="AO281" s="54">
        <f>(Sheet4!AO281/Sheet4!$AM281)*1000</f>
        <v>2.0961401379076712</v>
      </c>
      <c r="AP281" s="54">
        <f>(Sheet4!AP281/Sheet4!$AM281)*1000</f>
        <v>44.569444346420681</v>
      </c>
      <c r="AQ281" s="54">
        <f>(Sheet4!AQ281/Sheet4!$AM281)*1000</f>
        <v>42.981459393460327</v>
      </c>
      <c r="AR281" s="12"/>
      <c r="AS281" s="54">
        <f>(Sheet4!AS281/Sheet4!$AR281)*1000</f>
        <v>4.5397543768696709</v>
      </c>
      <c r="AT281" s="54">
        <f>(Sheet4!AT281/Sheet4!$AR281)*1000</f>
        <v>1.9090788081743602</v>
      </c>
      <c r="AU281" s="54">
        <f>(Sheet4!AU281/Sheet4!$AR281)*1000</f>
        <v>45.401046665592446</v>
      </c>
      <c r="AV281" s="54">
        <f>(Sheet4!AV281/Sheet4!$AR281)*1000</f>
        <v>44.374697875142743</v>
      </c>
      <c r="AW281" s="12"/>
      <c r="AX281" s="54">
        <f>(Sheet4!AX281/Sheet4!$AW281)*1000</f>
        <v>4.436445820951743</v>
      </c>
      <c r="AY281" s="54">
        <f>(Sheet4!AY281/Sheet4!$AW281)*1000</f>
        <v>1.4683519580351287</v>
      </c>
      <c r="AZ281" s="54">
        <f>(Sheet4!AZ281/Sheet4!$AW281)*1000</f>
        <v>37.193599241060838</v>
      </c>
      <c r="BA281" s="54">
        <f>(Sheet4!BA281/Sheet4!$AW281)*1000</f>
        <v>38.020201174681567</v>
      </c>
      <c r="BC281" s="54" t="e">
        <f>(Sheet4!BC277/Sheet4!$BB277)*1000</f>
        <v>#DIV/0!</v>
      </c>
      <c r="BD281" s="54" t="e">
        <f>(Sheet4!BD277/Sheet4!$BB277)*1000</f>
        <v>#REF!</v>
      </c>
      <c r="BE281" s="54" t="e">
        <f>(Sheet4!BE277/Sheet4!$BB277)*1000</f>
        <v>#REF!</v>
      </c>
      <c r="BF281" s="54" t="e">
        <f>(Sheet4!BF277/Sheet4!$BB277)*1000</f>
        <v>#REF!</v>
      </c>
      <c r="BH281" s="54" t="e">
        <f>(Sheet4!BH276/Sheet4!$BG276)*1000</f>
        <v>#REF!</v>
      </c>
      <c r="BI281" s="54" t="e">
        <f>(Sheet4!BI276/Sheet4!$BG276)*1000</f>
        <v>#REF!</v>
      </c>
      <c r="BJ281" s="54" t="e">
        <f>(Sheet4!BJ276/Sheet4!$BG276)*1000</f>
        <v>#REF!</v>
      </c>
      <c r="BK281" s="54" t="e">
        <f>(Sheet4!BK276/Sheet4!$BG276)*1000</f>
        <v>#REF!</v>
      </c>
      <c r="BM281" s="54" t="e">
        <f>(Sheet4!BM276/Sheet4!$BL276)*1000</f>
        <v>#REF!</v>
      </c>
      <c r="BN281" s="54" t="e">
        <f>(Sheet4!BN276/Sheet4!$BL276)*1000</f>
        <v>#REF!</v>
      </c>
      <c r="BO281" s="54" t="e">
        <f>(Sheet4!BO276/Sheet4!$BL276)*1000</f>
        <v>#REF!</v>
      </c>
      <c r="BP281" s="54" t="e">
        <f>(Sheet4!BP276/Sheet4!$BL276)*1000</f>
        <v>#REF!</v>
      </c>
      <c r="BR281" s="54" t="e">
        <f>(Sheet4!BR276/Sheet4!$BQ276)*1000</f>
        <v>#REF!</v>
      </c>
      <c r="BS281" s="54" t="e">
        <f>(Sheet4!BS276/Sheet4!$BQ276)*1000</f>
        <v>#REF!</v>
      </c>
      <c r="BT281" s="54" t="e">
        <f>(Sheet4!BT276/Sheet4!$BQ276)*1000</f>
        <v>#REF!</v>
      </c>
      <c r="BU281" s="54" t="e">
        <f>(Sheet4!BU276/Sheet4!$BQ276)*1000</f>
        <v>#REF!</v>
      </c>
    </row>
    <row r="282" spans="1:73" x14ac:dyDescent="0.3">
      <c r="A282" t="s">
        <v>741</v>
      </c>
      <c r="B282" t="str">
        <f>VLOOKUP(A282,classifications!A$3:C$336,3,FALSE)</f>
        <v>Predominantly Urban</v>
      </c>
      <c r="D282" s="12"/>
      <c r="E282" s="54">
        <f>(Sheet4!E282/Sheet4!$D282)*1000</f>
        <v>26.098975136866585</v>
      </c>
      <c r="F282" s="54">
        <f>(Sheet4!F282/Sheet4!$D282)*1000</f>
        <v>9.5825857966751631</v>
      </c>
      <c r="G282" s="54">
        <f>(Sheet4!G282/Sheet4!$D282)*1000</f>
        <v>51.127657444695124</v>
      </c>
      <c r="H282" s="54">
        <f>(Sheet4!H282/Sheet4!$D282)*1000</f>
        <v>64.48706793664482</v>
      </c>
      <c r="I282" s="12"/>
      <c r="J282" s="54">
        <f>(Sheet4!J282/Sheet4!$I282)*1000</f>
        <v>23.177218276587315</v>
      </c>
      <c r="K282" s="54">
        <f>(Sheet4!K282/Sheet4!$I282)*1000</f>
        <v>11.133294723687019</v>
      </c>
      <c r="L282" s="54">
        <f>(Sheet4!L282/Sheet4!$I282)*1000</f>
        <v>54.687261864845915</v>
      </c>
      <c r="M282" s="54">
        <f>(Sheet4!M282/Sheet4!$I282)*1000</f>
        <v>69.466882067851373</v>
      </c>
      <c r="N282" s="12"/>
      <c r="O282" s="54">
        <f>(Sheet4!O282/Sheet4!$N282)*1000</f>
        <v>21.953698475437605</v>
      </c>
      <c r="P282" s="54">
        <f>(Sheet4!P282/Sheet4!$N282)*1000</f>
        <v>8.1460568417090151</v>
      </c>
      <c r="Q282" s="54">
        <f>(Sheet4!Q282/Sheet4!$N282)*1000</f>
        <v>55.125164690382086</v>
      </c>
      <c r="R282" s="54">
        <f>(Sheet4!R282/Sheet4!$N282)*1000</f>
        <v>69.580274797666092</v>
      </c>
      <c r="S282" s="12"/>
      <c r="T282" s="54">
        <f>(Sheet4!T282/Sheet4!$S282)*1000</f>
        <v>28.573455662973625</v>
      </c>
      <c r="U282" s="54">
        <f>(Sheet4!U282/Sheet4!$S282)*1000</f>
        <v>9.876736830706383</v>
      </c>
      <c r="V282" s="54">
        <f>(Sheet4!V282/Sheet4!$S282)*1000</f>
        <v>56.265659948991981</v>
      </c>
      <c r="W282" s="54">
        <f>(Sheet4!W282/Sheet4!$S282)*1000</f>
        <v>78.864530005489158</v>
      </c>
      <c r="X282" s="12"/>
      <c r="Y282" s="54">
        <f>(Sheet4!Y282/Sheet4!$X282)*1000</f>
        <v>29.622678454655283</v>
      </c>
      <c r="Z282" s="54">
        <f>(Sheet4!Z282/Sheet4!$X282)*1000</f>
        <v>9.1845820202385919</v>
      </c>
      <c r="AA282" s="54">
        <f>(Sheet4!AA282/Sheet4!$X282)*1000</f>
        <v>56.422742000435953</v>
      </c>
      <c r="AB282" s="54">
        <f>(Sheet4!AB282/Sheet4!$X282)*1000</f>
        <v>77.802941578521526</v>
      </c>
      <c r="AC282" s="12"/>
      <c r="AD282" s="54">
        <f>(Sheet4!AD282/Sheet4!$AC282)*1000</f>
        <v>28.046619162576309</v>
      </c>
      <c r="AE282" s="54">
        <f>(Sheet4!AE282/Sheet4!$AC282)*1000</f>
        <v>9.5725361203696266</v>
      </c>
      <c r="AF282" s="54">
        <f>(Sheet4!AF282/Sheet4!$AC282)*1000</f>
        <v>55.309202033389006</v>
      </c>
      <c r="AG282" s="54">
        <f>(Sheet4!AG282/Sheet4!$AC282)*1000</f>
        <v>73.115942557489916</v>
      </c>
      <c r="AH282" s="12"/>
      <c r="AI282" s="54">
        <f>(Sheet4!AI282/Sheet4!$AH282)*1000</f>
        <v>25.916045080851525</v>
      </c>
      <c r="AJ282" s="54">
        <f>(Sheet4!AJ282/Sheet4!$AH282)*1000</f>
        <v>11.513402660568774</v>
      </c>
      <c r="AK282" s="54">
        <f>(Sheet4!AK282/Sheet4!$AH282)*1000</f>
        <v>63.276528556650518</v>
      </c>
      <c r="AL282" s="54">
        <f>(Sheet4!AL282/Sheet4!$AH282)*1000</f>
        <v>84.800638826881553</v>
      </c>
      <c r="AM282" s="12"/>
      <c r="AN282" s="54">
        <f>(Sheet4!AN282/Sheet4!$AM282)*1000</f>
        <v>20.795084929526563</v>
      </c>
      <c r="AO282" s="54">
        <f>(Sheet4!AO282/Sheet4!$AM282)*1000</f>
        <v>9.1760028912179248</v>
      </c>
      <c r="AP282" s="54">
        <f>(Sheet4!AP282/Sheet4!$AM282)*1000</f>
        <v>67.455728225515003</v>
      </c>
      <c r="AQ282" s="54">
        <f>(Sheet4!AQ282/Sheet4!$AM282)*1000</f>
        <v>86.194434405493325</v>
      </c>
      <c r="AR282" s="12"/>
      <c r="AS282" s="54">
        <f>(Sheet4!AS282/Sheet4!$AR282)*1000</f>
        <v>19.676297823332117</v>
      </c>
      <c r="AT282" s="54">
        <f>(Sheet4!AT282/Sheet4!$AR282)*1000</f>
        <v>11.993515847542991</v>
      </c>
      <c r="AU282" s="54">
        <f>(Sheet4!AU282/Sheet4!$AR282)*1000</f>
        <v>70.571118083059261</v>
      </c>
      <c r="AV282" s="54">
        <f>(Sheet4!AV282/Sheet4!$AR282)*1000</f>
        <v>88.568612514125419</v>
      </c>
      <c r="AW282" s="12"/>
      <c r="AX282" s="54">
        <f>(Sheet4!AX282/Sheet4!$AW282)*1000</f>
        <v>17.86307503430346</v>
      </c>
      <c r="AY282" s="54">
        <f>(Sheet4!AY282/Sheet4!$AW282)*1000</f>
        <v>14.143857875352063</v>
      </c>
      <c r="AZ282" s="54">
        <f>(Sheet4!AZ282/Sheet4!$AW282)*1000</f>
        <v>61.876218675525379</v>
      </c>
      <c r="BA282" s="54">
        <f>(Sheet4!BA282/Sheet4!$AW282)*1000</f>
        <v>75.731205315230739</v>
      </c>
      <c r="BC282" s="54" t="e">
        <f>(Sheet4!BC278/Sheet4!$BB278)*1000</f>
        <v>#DIV/0!</v>
      </c>
      <c r="BD282" s="54" t="e">
        <f>(Sheet4!BD278/Sheet4!$BB278)*1000</f>
        <v>#REF!</v>
      </c>
      <c r="BE282" s="54" t="e">
        <f>(Sheet4!BE278/Sheet4!$BB278)*1000</f>
        <v>#REF!</v>
      </c>
      <c r="BF282" s="54" t="e">
        <f>(Sheet4!BF278/Sheet4!$BB278)*1000</f>
        <v>#REF!</v>
      </c>
      <c r="BH282" s="54" t="e">
        <f>(Sheet4!BH277/Sheet4!$BG277)*1000</f>
        <v>#REF!</v>
      </c>
      <c r="BI282" s="54" t="e">
        <f>(Sheet4!BI277/Sheet4!$BG277)*1000</f>
        <v>#REF!</v>
      </c>
      <c r="BJ282" s="54" t="e">
        <f>(Sheet4!BJ277/Sheet4!$BG277)*1000</f>
        <v>#REF!</v>
      </c>
      <c r="BK282" s="54" t="e">
        <f>(Sheet4!BK277/Sheet4!$BG277)*1000</f>
        <v>#REF!</v>
      </c>
      <c r="BM282" s="54" t="e">
        <f>(Sheet4!BM277/Sheet4!$BL277)*1000</f>
        <v>#REF!</v>
      </c>
      <c r="BN282" s="54" t="e">
        <f>(Sheet4!BN277/Sheet4!$BL277)*1000</f>
        <v>#REF!</v>
      </c>
      <c r="BO282" s="54" t="e">
        <f>(Sheet4!BO277/Sheet4!$BL277)*1000</f>
        <v>#REF!</v>
      </c>
      <c r="BP282" s="54" t="e">
        <f>(Sheet4!BP277/Sheet4!$BL277)*1000</f>
        <v>#REF!</v>
      </c>
      <c r="BR282" s="54" t="e">
        <f>(Sheet4!BR277/Sheet4!$BQ277)*1000</f>
        <v>#REF!</v>
      </c>
      <c r="BS282" s="54" t="e">
        <f>(Sheet4!BS277/Sheet4!$BQ277)*1000</f>
        <v>#REF!</v>
      </c>
      <c r="BT282" s="54" t="e">
        <f>(Sheet4!BT277/Sheet4!$BQ277)*1000</f>
        <v>#REF!</v>
      </c>
      <c r="BU282" s="54" t="e">
        <f>(Sheet4!BU277/Sheet4!$BQ277)*1000</f>
        <v>#REF!</v>
      </c>
    </row>
    <row r="283" spans="1:73" x14ac:dyDescent="0.3">
      <c r="A283" t="s">
        <v>743</v>
      </c>
      <c r="B283" t="str">
        <f>VLOOKUP(A283,classifications!A$3:C$336,3,FALSE)</f>
        <v>Predominantly Urban</v>
      </c>
      <c r="D283" s="12"/>
      <c r="E283" s="54">
        <f>(Sheet4!E283/Sheet4!$D283)*1000</f>
        <v>21.465015761593708</v>
      </c>
      <c r="F283" s="54">
        <f>(Sheet4!F283/Sheet4!$D283)*1000</f>
        <v>19.164148061486465</v>
      </c>
      <c r="G283" s="54">
        <f>(Sheet4!G283/Sheet4!$D283)*1000</f>
        <v>97.14991387995191</v>
      </c>
      <c r="H283" s="54">
        <f>(Sheet4!H283/Sheet4!$D283)*1000</f>
        <v>97.99811510838127</v>
      </c>
      <c r="I283" s="12"/>
      <c r="J283" s="54">
        <f>(Sheet4!J283/Sheet4!$I283)*1000</f>
        <v>19.269976768757047</v>
      </c>
      <c r="K283" s="54">
        <f>(Sheet4!K283/Sheet4!$I283)*1000</f>
        <v>20.594706895381862</v>
      </c>
      <c r="L283" s="54">
        <f>(Sheet4!L283/Sheet4!$I283)*1000</f>
        <v>98.227123364685283</v>
      </c>
      <c r="M283" s="54">
        <f>(Sheet4!M283/Sheet4!$I283)*1000</f>
        <v>102.96707237873065</v>
      </c>
      <c r="N283" s="12"/>
      <c r="O283" s="54">
        <f>(Sheet4!O283/Sheet4!$N283)*1000</f>
        <v>19.808937337706926</v>
      </c>
      <c r="P283" s="54">
        <f>(Sheet4!P283/Sheet4!$N283)*1000</f>
        <v>15.049937558090139</v>
      </c>
      <c r="Q283" s="54">
        <f>(Sheet4!Q283/Sheet4!$N283)*1000</f>
        <v>95.05862512815763</v>
      </c>
      <c r="R283" s="54">
        <f>(Sheet4!R283/Sheet4!$N283)*1000</f>
        <v>100.24561549198157</v>
      </c>
      <c r="S283" s="12"/>
      <c r="T283" s="54">
        <f>(Sheet4!T283/Sheet4!$S283)*1000</f>
        <v>22.130184244446131</v>
      </c>
      <c r="U283" s="54">
        <f>(Sheet4!U283/Sheet4!$S283)*1000</f>
        <v>17.157606085879646</v>
      </c>
      <c r="V283" s="54">
        <f>(Sheet4!V283/Sheet4!$S283)*1000</f>
        <v>98.168928652665102</v>
      </c>
      <c r="W283" s="54">
        <f>(Sheet4!W283/Sheet4!$S283)*1000</f>
        <v>104.93909065635503</v>
      </c>
      <c r="X283" s="12"/>
      <c r="Y283" s="54">
        <f>(Sheet4!Y283/Sheet4!$X283)*1000</f>
        <v>20.715106251780252</v>
      </c>
      <c r="Z283" s="54">
        <f>(Sheet4!Z283/Sheet4!$X283)*1000</f>
        <v>14.965083558440828</v>
      </c>
      <c r="AA283" s="54">
        <f>(Sheet4!AA283/Sheet4!$X283)*1000</f>
        <v>97.775426713034122</v>
      </c>
      <c r="AB283" s="54">
        <f>(Sheet4!AB283/Sheet4!$X283)*1000</f>
        <v>105.62262698097203</v>
      </c>
      <c r="AC283" s="12"/>
      <c r="AD283" s="54">
        <f>(Sheet4!AD283/Sheet4!$AC283)*1000</f>
        <v>20.04684336090228</v>
      </c>
      <c r="AE283" s="54">
        <f>(Sheet4!AE283/Sheet4!$AC283)*1000</f>
        <v>16.130788156654653</v>
      </c>
      <c r="AF283" s="54">
        <f>(Sheet4!AF283/Sheet4!$AC283)*1000</f>
        <v>96.411475068196594</v>
      </c>
      <c r="AG283" s="54">
        <f>(Sheet4!AG283/Sheet4!$AC283)*1000</f>
        <v>104.72881550994255</v>
      </c>
      <c r="AH283" s="12"/>
      <c r="AI283" s="54">
        <f>(Sheet4!AI283/Sheet4!$AH283)*1000</f>
        <v>19.018923024095379</v>
      </c>
      <c r="AJ283" s="54">
        <f>(Sheet4!AJ283/Sheet4!$AH283)*1000</f>
        <v>19.272591158118775</v>
      </c>
      <c r="AK283" s="54">
        <f>(Sheet4!AK283/Sheet4!$AH283)*1000</f>
        <v>110.11053124912995</v>
      </c>
      <c r="AL283" s="54">
        <f>(Sheet4!AL283/Sheet4!$AH283)*1000</f>
        <v>114.98281553067683</v>
      </c>
      <c r="AM283" s="12"/>
      <c r="AN283" s="54">
        <f>(Sheet4!AN283/Sheet4!$AM283)*1000</f>
        <v>18.929531907594477</v>
      </c>
      <c r="AO283" s="54">
        <f>(Sheet4!AO283/Sheet4!$AM283)*1000</f>
        <v>13.164907465831888</v>
      </c>
      <c r="AP283" s="54">
        <f>(Sheet4!AP283/Sheet4!$AM283)*1000</f>
        <v>112.11306260222865</v>
      </c>
      <c r="AQ283" s="54">
        <f>(Sheet4!AQ283/Sheet4!$AM283)*1000</f>
        <v>117.06904684599692</v>
      </c>
      <c r="AR283" s="12"/>
      <c r="AS283" s="54">
        <f>(Sheet4!AS283/Sheet4!$AR283)*1000</f>
        <v>17.647576264040257</v>
      </c>
      <c r="AT283" s="54">
        <f>(Sheet4!AT283/Sheet4!$AR283)*1000</f>
        <v>16.364502224904982</v>
      </c>
      <c r="AU283" s="54">
        <f>(Sheet4!AU283/Sheet4!$AR283)*1000</f>
        <v>119.3986841666237</v>
      </c>
      <c r="AV283" s="54">
        <f>(Sheet4!AV283/Sheet4!$AR283)*1000</f>
        <v>120.6059264067557</v>
      </c>
      <c r="AW283" s="12"/>
      <c r="AX283" s="54">
        <f>(Sheet4!AX283/Sheet4!$AW283)*1000</f>
        <v>17.51709706279285</v>
      </c>
      <c r="AY283" s="54">
        <f>(Sheet4!AY283/Sheet4!$AW283)*1000</f>
        <v>15.576144479657907</v>
      </c>
      <c r="AZ283" s="54">
        <f>(Sheet4!AZ283/Sheet4!$AW283)*1000</f>
        <v>100.81125752498218</v>
      </c>
      <c r="BA283" s="54">
        <f>(Sheet4!BA283/Sheet4!$AW283)*1000</f>
        <v>110.00045491076168</v>
      </c>
      <c r="BC283" s="54" t="e">
        <f>(Sheet4!BC279/Sheet4!$BB279)*1000</f>
        <v>#DIV/0!</v>
      </c>
      <c r="BD283" s="54" t="e">
        <f>(Sheet4!BD279/Sheet4!$BB279)*1000</f>
        <v>#REF!</v>
      </c>
      <c r="BE283" s="54" t="e">
        <f>(Sheet4!BE279/Sheet4!$BB279)*1000</f>
        <v>#REF!</v>
      </c>
      <c r="BF283" s="54" t="e">
        <f>(Sheet4!BF279/Sheet4!$BB279)*1000</f>
        <v>#REF!</v>
      </c>
      <c r="BH283" s="54" t="e">
        <f>(Sheet4!BH278/Sheet4!$BG278)*1000</f>
        <v>#REF!</v>
      </c>
      <c r="BI283" s="54" t="e">
        <f>(Sheet4!BI278/Sheet4!$BG278)*1000</f>
        <v>#REF!</v>
      </c>
      <c r="BJ283" s="54" t="e">
        <f>(Sheet4!BJ278/Sheet4!$BG278)*1000</f>
        <v>#REF!</v>
      </c>
      <c r="BK283" s="54" t="e">
        <f>(Sheet4!BK278/Sheet4!$BG278)*1000</f>
        <v>#REF!</v>
      </c>
      <c r="BM283" s="54" t="e">
        <f>(Sheet4!BM278/Sheet4!$BL278)*1000</f>
        <v>#REF!</v>
      </c>
      <c r="BN283" s="54" t="e">
        <f>(Sheet4!BN278/Sheet4!$BL278)*1000</f>
        <v>#REF!</v>
      </c>
      <c r="BO283" s="54" t="e">
        <f>(Sheet4!BO278/Sheet4!$BL278)*1000</f>
        <v>#REF!</v>
      </c>
      <c r="BP283" s="54" t="e">
        <f>(Sheet4!BP278/Sheet4!$BL278)*1000</f>
        <v>#REF!</v>
      </c>
      <c r="BR283" s="54" t="e">
        <f>(Sheet4!BR278/Sheet4!$BQ278)*1000</f>
        <v>#REF!</v>
      </c>
      <c r="BS283" s="54" t="e">
        <f>(Sheet4!BS278/Sheet4!$BQ278)*1000</f>
        <v>#REF!</v>
      </c>
      <c r="BT283" s="54" t="e">
        <f>(Sheet4!BT278/Sheet4!$BQ278)*1000</f>
        <v>#REF!</v>
      </c>
      <c r="BU283" s="54" t="e">
        <f>(Sheet4!BU278/Sheet4!$BQ278)*1000</f>
        <v>#REF!</v>
      </c>
    </row>
    <row r="284" spans="1:73" x14ac:dyDescent="0.3">
      <c r="A284" t="s">
        <v>745</v>
      </c>
      <c r="B284" t="str">
        <f>VLOOKUP(A284,classifications!A$3:C$336,3,FALSE)</f>
        <v>Predominantly Urban</v>
      </c>
      <c r="D284" s="12"/>
      <c r="E284" s="54">
        <f>(Sheet4!E284/Sheet4!$D284)*1000</f>
        <v>4.6322560912440984</v>
      </c>
      <c r="F284" s="54">
        <f>(Sheet4!F284/Sheet4!$D284)*1000</f>
        <v>3.2164334094687459</v>
      </c>
      <c r="G284" s="54">
        <f>(Sheet4!G284/Sheet4!$D284)*1000</f>
        <v>32.43565899886044</v>
      </c>
      <c r="H284" s="54">
        <f>(Sheet4!H284/Sheet4!$D284)*1000</f>
        <v>29.253757849922795</v>
      </c>
      <c r="I284" s="12"/>
      <c r="J284" s="54">
        <f>(Sheet4!J284/Sheet4!$I284)*1000</f>
        <v>3.9843960843004003</v>
      </c>
      <c r="K284" s="54">
        <f>(Sheet4!K284/Sheet4!$I284)*1000</f>
        <v>2.7331386932947326</v>
      </c>
      <c r="L284" s="54">
        <f>(Sheet4!L284/Sheet4!$I284)*1000</f>
        <v>34.073456169189626</v>
      </c>
      <c r="M284" s="54">
        <f>(Sheet4!M284/Sheet4!$I284)*1000</f>
        <v>33.366863760151134</v>
      </c>
      <c r="N284" s="12"/>
      <c r="O284" s="54">
        <f>(Sheet4!O284/Sheet4!$N284)*1000</f>
        <v>4.5475592815538706</v>
      </c>
      <c r="P284" s="54">
        <f>(Sheet4!P284/Sheet4!$N284)*1000</f>
        <v>3.5971047693320011</v>
      </c>
      <c r="Q284" s="54">
        <f>(Sheet4!Q284/Sheet4!$N284)*1000</f>
        <v>33.933663149172617</v>
      </c>
      <c r="R284" s="54">
        <f>(Sheet4!R284/Sheet4!$N284)*1000</f>
        <v>30.711866059025663</v>
      </c>
      <c r="S284" s="12"/>
      <c r="T284" s="54">
        <f>(Sheet4!T284/Sheet4!$S284)*1000</f>
        <v>4.8964346021163045</v>
      </c>
      <c r="U284" s="54">
        <f>(Sheet4!U284/Sheet4!$S284)*1000</f>
        <v>3.2900943966789402</v>
      </c>
      <c r="V284" s="54">
        <f>(Sheet4!V284/Sheet4!$S284)*1000</f>
        <v>34.812101741330842</v>
      </c>
      <c r="W284" s="54">
        <f>(Sheet4!W284/Sheet4!$S284)*1000</f>
        <v>32.412268181400322</v>
      </c>
      <c r="X284" s="12"/>
      <c r="Y284" s="54">
        <f>(Sheet4!Y284/Sheet4!$X284)*1000</f>
        <v>4.4229260615744455</v>
      </c>
      <c r="Z284" s="54">
        <f>(Sheet4!Z284/Sheet4!$X284)*1000</f>
        <v>3.0272257809905625</v>
      </c>
      <c r="AA284" s="54">
        <f>(Sheet4!AA284/Sheet4!$X284)*1000</f>
        <v>34.300537585246005</v>
      </c>
      <c r="AB284" s="54">
        <f>(Sheet4!AB284/Sheet4!$X284)*1000</f>
        <v>32.004851261664925</v>
      </c>
      <c r="AC284" s="12"/>
      <c r="AD284" s="54">
        <f>(Sheet4!AD284/Sheet4!$AC284)*1000</f>
        <v>5.1824876897972469</v>
      </c>
      <c r="AE284" s="54">
        <f>(Sheet4!AE284/Sheet4!$AC284)*1000</f>
        <v>3.3688562637278499</v>
      </c>
      <c r="AF284" s="54">
        <f>(Sheet4!AF284/Sheet4!$AC284)*1000</f>
        <v>33.865619003411922</v>
      </c>
      <c r="AG284" s="54">
        <f>(Sheet4!AG284/Sheet4!$AC284)*1000</f>
        <v>32.573586061357204</v>
      </c>
      <c r="AH284" s="12"/>
      <c r="AI284" s="54">
        <f>(Sheet4!AI284/Sheet4!$AH284)*1000</f>
        <v>4.5969557089993511</v>
      </c>
      <c r="AJ284" s="54">
        <f>(Sheet4!AJ284/Sheet4!$AH284)*1000</f>
        <v>4.8687674054858272</v>
      </c>
      <c r="AK284" s="54">
        <f>(Sheet4!AK284/Sheet4!$AH284)*1000</f>
        <v>38.392209972151221</v>
      </c>
      <c r="AL284" s="54">
        <f>(Sheet4!AL284/Sheet4!$AH284)*1000</f>
        <v>35.726547896082096</v>
      </c>
      <c r="AM284" s="12"/>
      <c r="AN284" s="54">
        <f>(Sheet4!AN284/Sheet4!$AM284)*1000</f>
        <v>5.0346700262948172</v>
      </c>
      <c r="AO284" s="54">
        <f>(Sheet4!AO284/Sheet4!$AM284)*1000</f>
        <v>4.2233961831951783</v>
      </c>
      <c r="AP284" s="54">
        <f>(Sheet4!AP284/Sheet4!$AM284)*1000</f>
        <v>36.426195555173777</v>
      </c>
      <c r="AQ284" s="54">
        <f>(Sheet4!AQ284/Sheet4!$AM284)*1000</f>
        <v>38.74071210754628</v>
      </c>
      <c r="AR284" s="12"/>
      <c r="AS284" s="54">
        <f>(Sheet4!AS284/Sheet4!$AR284)*1000</f>
        <v>4.4092298608664189</v>
      </c>
      <c r="AT284" s="54">
        <f>(Sheet4!AT284/Sheet4!$AR284)*1000</f>
        <v>2.70458159932195</v>
      </c>
      <c r="AU284" s="54">
        <f>(Sheet4!AU284/Sheet4!$AR284)*1000</f>
        <v>40.140181130781755</v>
      </c>
      <c r="AV284" s="54">
        <f>(Sheet4!AV284/Sheet4!$AR284)*1000</f>
        <v>40.544916053215502</v>
      </c>
      <c r="AW284" s="12"/>
      <c r="AX284" s="54">
        <f>(Sheet4!AX284/Sheet4!$AW284)*1000</f>
        <v>3.8013916149706062</v>
      </c>
      <c r="AY284" s="54">
        <f>(Sheet4!AY284/Sheet4!$AW284)*1000</f>
        <v>3.7536354389031361</v>
      </c>
      <c r="AZ284" s="54">
        <f>(Sheet4!AZ284/Sheet4!$AW284)*1000</f>
        <v>34.155217123454491</v>
      </c>
      <c r="BA284" s="54">
        <f>(Sheet4!BA284/Sheet4!$AW284)*1000</f>
        <v>35.688190375220273</v>
      </c>
      <c r="BC284" s="54" t="e">
        <f>(Sheet4!BC280/Sheet4!$BB280)*1000</f>
        <v>#DIV/0!</v>
      </c>
      <c r="BD284" s="54" t="e">
        <f>(Sheet4!BD280/Sheet4!$BB280)*1000</f>
        <v>#REF!</v>
      </c>
      <c r="BE284" s="54" t="e">
        <f>(Sheet4!BE280/Sheet4!$BB280)*1000</f>
        <v>#REF!</v>
      </c>
      <c r="BF284" s="54" t="e">
        <f>(Sheet4!BF280/Sheet4!$BB280)*1000</f>
        <v>#REF!</v>
      </c>
      <c r="BH284" s="54" t="e">
        <f>(Sheet4!BH279/Sheet4!$BG279)*1000</f>
        <v>#REF!</v>
      </c>
      <c r="BI284" s="54" t="e">
        <f>(Sheet4!BI279/Sheet4!$BG279)*1000</f>
        <v>#REF!</v>
      </c>
      <c r="BJ284" s="54" t="e">
        <f>(Sheet4!BJ279/Sheet4!$BG279)*1000</f>
        <v>#REF!</v>
      </c>
      <c r="BK284" s="54" t="e">
        <f>(Sheet4!BK279/Sheet4!$BG279)*1000</f>
        <v>#REF!</v>
      </c>
      <c r="BM284" s="54" t="e">
        <f>(Sheet4!BM279/Sheet4!$BL279)*1000</f>
        <v>#REF!</v>
      </c>
      <c r="BN284" s="54" t="e">
        <f>(Sheet4!BN279/Sheet4!$BL279)*1000</f>
        <v>#REF!</v>
      </c>
      <c r="BO284" s="54" t="e">
        <f>(Sheet4!BO279/Sheet4!$BL279)*1000</f>
        <v>#REF!</v>
      </c>
      <c r="BP284" s="54" t="e">
        <f>(Sheet4!BP279/Sheet4!$BL279)*1000</f>
        <v>#REF!</v>
      </c>
      <c r="BR284" s="54" t="e">
        <f>(Sheet4!BR279/Sheet4!$BQ279)*1000</f>
        <v>#REF!</v>
      </c>
      <c r="BS284" s="54" t="e">
        <f>(Sheet4!BS279/Sheet4!$BQ279)*1000</f>
        <v>#REF!</v>
      </c>
      <c r="BT284" s="54" t="e">
        <f>(Sheet4!BT279/Sheet4!$BQ279)*1000</f>
        <v>#REF!</v>
      </c>
      <c r="BU284" s="54" t="e">
        <f>(Sheet4!BU279/Sheet4!$BQ279)*1000</f>
        <v>#REF!</v>
      </c>
    </row>
    <row r="285" spans="1:73" x14ac:dyDescent="0.3">
      <c r="A285" t="s">
        <v>747</v>
      </c>
      <c r="B285" t="str">
        <f>VLOOKUP(A285,classifications!A$3:C$336,3,FALSE)</f>
        <v>Predominantly Urban</v>
      </c>
      <c r="D285" s="12"/>
      <c r="E285" s="54">
        <f>(Sheet4!E285/Sheet4!$D285)*1000</f>
        <v>7.7757449032932566</v>
      </c>
      <c r="F285" s="54">
        <f>(Sheet4!F285/Sheet4!$D285)*1000</f>
        <v>8.7849218795376665</v>
      </c>
      <c r="G285" s="54">
        <f>(Sheet4!G285/Sheet4!$D285)*1000</f>
        <v>55.011035604344549</v>
      </c>
      <c r="H285" s="54">
        <f>(Sheet4!H285/Sheet4!$D285)*1000</f>
        <v>60.398152988325492</v>
      </c>
      <c r="I285" s="12"/>
      <c r="J285" s="54">
        <f>(Sheet4!J285/Sheet4!$I285)*1000</f>
        <v>5.9310952659601366</v>
      </c>
      <c r="K285" s="54">
        <f>(Sheet4!K285/Sheet4!$I285)*1000</f>
        <v>7.0291786769539746</v>
      </c>
      <c r="L285" s="54">
        <f>(Sheet4!L285/Sheet4!$I285)*1000</f>
        <v>60.596866127738885</v>
      </c>
      <c r="M285" s="54">
        <f>(Sheet4!M285/Sheet4!$I285)*1000</f>
        <v>58.415147771685341</v>
      </c>
      <c r="N285" s="12"/>
      <c r="O285" s="54">
        <f>(Sheet4!O285/Sheet4!$N285)*1000</f>
        <v>6.1429150266265342</v>
      </c>
      <c r="P285" s="54">
        <f>(Sheet4!P285/Sheet4!$N285)*1000</f>
        <v>6.041618430192174</v>
      </c>
      <c r="Q285" s="54">
        <f>(Sheet4!Q285/Sheet4!$N285)*1000</f>
        <v>54.417978698772863</v>
      </c>
      <c r="R285" s="54">
        <f>(Sheet4!R285/Sheet4!$N285)*1000</f>
        <v>58.737554989580921</v>
      </c>
      <c r="S285" s="12"/>
      <c r="T285" s="54">
        <f>(Sheet4!T285/Sheet4!$S285)*1000</f>
        <v>10.77671652550009</v>
      </c>
      <c r="U285" s="54">
        <f>(Sheet4!U285/Sheet4!$S285)*1000</f>
        <v>7.9005226166876925</v>
      </c>
      <c r="V285" s="54">
        <f>(Sheet4!V285/Sheet4!$S285)*1000</f>
        <v>57.459001621913856</v>
      </c>
      <c r="W285" s="54">
        <f>(Sheet4!W285/Sheet4!$S285)*1000</f>
        <v>59.614344927013875</v>
      </c>
      <c r="X285" s="12"/>
      <c r="Y285" s="54">
        <f>(Sheet4!Y285/Sheet4!$X285)*1000</f>
        <v>8.596545542251949</v>
      </c>
      <c r="Z285" s="54">
        <f>(Sheet4!Z285/Sheet4!$X285)*1000</f>
        <v>7.8765668536211333</v>
      </c>
      <c r="AA285" s="54">
        <f>(Sheet4!AA285/Sheet4!$X285)*1000</f>
        <v>54.984772450735456</v>
      </c>
      <c r="AB285" s="54">
        <f>(Sheet4!AB285/Sheet4!$X285)*1000</f>
        <v>57.173507664173137</v>
      </c>
      <c r="AC285" s="12"/>
      <c r="AD285" s="54">
        <f>(Sheet4!AD285/Sheet4!$AC285)*1000</f>
        <v>10.567217251663225</v>
      </c>
      <c r="AE285" s="54">
        <f>(Sheet4!AE285/Sheet4!$AC285)*1000</f>
        <v>7.0830465703142922</v>
      </c>
      <c r="AF285" s="54">
        <f>(Sheet4!AF285/Sheet4!$AC285)*1000</f>
        <v>55.553165863730214</v>
      </c>
      <c r="AG285" s="54">
        <f>(Sheet4!AG285/Sheet4!$AC285)*1000</f>
        <v>56.513821977517779</v>
      </c>
      <c r="AH285" s="12"/>
      <c r="AI285" s="54">
        <f>(Sheet4!AI285/Sheet4!$AH285)*1000</f>
        <v>9.3882322749889511</v>
      </c>
      <c r="AJ285" s="54">
        <f>(Sheet4!AJ285/Sheet4!$AH285)*1000</f>
        <v>5.8453686146476382</v>
      </c>
      <c r="AK285" s="54">
        <f>(Sheet4!AK285/Sheet4!$AH285)*1000</f>
        <v>68.946835659599941</v>
      </c>
      <c r="AL285" s="54">
        <f>(Sheet4!AL285/Sheet4!$AH285)*1000</f>
        <v>68.640310232246463</v>
      </c>
      <c r="AM285" s="12"/>
      <c r="AN285" s="54">
        <f>(Sheet4!AN285/Sheet4!$AM285)*1000</f>
        <v>9.0255748013812074</v>
      </c>
      <c r="AO285" s="54">
        <f>(Sheet4!AO285/Sheet4!$AM285)*1000</f>
        <v>7.4955784509137864</v>
      </c>
      <c r="AP285" s="54">
        <f>(Sheet4!AP285/Sheet4!$AM285)*1000</f>
        <v>80.093203447404619</v>
      </c>
      <c r="AQ285" s="54">
        <f>(Sheet4!AQ285/Sheet4!$AM285)*1000</f>
        <v>69.172679037646333</v>
      </c>
      <c r="AR285" s="12"/>
      <c r="AS285" s="54">
        <f>(Sheet4!AS285/Sheet4!$AR285)*1000</f>
        <v>8.5632995485311607</v>
      </c>
      <c r="AT285" s="54">
        <f>(Sheet4!AT285/Sheet4!$AR285)*1000</f>
        <v>7.5337558172699008</v>
      </c>
      <c r="AU285" s="54">
        <f>(Sheet4!AU285/Sheet4!$AR285)*1000</f>
        <v>80.047025105563009</v>
      </c>
      <c r="AV285" s="54">
        <f>(Sheet4!AV285/Sheet4!$AR285)*1000</f>
        <v>74.572356750815644</v>
      </c>
      <c r="AW285" s="12"/>
      <c r="AX285" s="54">
        <f>(Sheet4!AX285/Sheet4!$AW285)*1000</f>
        <v>8.149942377630099</v>
      </c>
      <c r="AY285" s="54">
        <f>(Sheet4!AY285/Sheet4!$AW285)*1000</f>
        <v>5.5690122766701862</v>
      </c>
      <c r="AZ285" s="54">
        <f>(Sheet4!AZ285/Sheet4!$AW285)*1000</f>
        <v>71.720873099669447</v>
      </c>
      <c r="BA285" s="54">
        <f>(Sheet4!BA285/Sheet4!$AW285)*1000</f>
        <v>66.979966737745755</v>
      </c>
      <c r="BC285" s="54" t="e">
        <f>(Sheet4!BC281/Sheet4!$BB281)*1000</f>
        <v>#DIV/0!</v>
      </c>
      <c r="BD285" s="54" t="e">
        <f>(Sheet4!BD281/Sheet4!$BB281)*1000</f>
        <v>#REF!</v>
      </c>
      <c r="BE285" s="54" t="e">
        <f>(Sheet4!BE281/Sheet4!$BB281)*1000</f>
        <v>#REF!</v>
      </c>
      <c r="BF285" s="54" t="e">
        <f>(Sheet4!BF281/Sheet4!$BB281)*1000</f>
        <v>#REF!</v>
      </c>
      <c r="BH285" s="54" t="e">
        <f>(Sheet4!BH280/Sheet4!$BG280)*1000</f>
        <v>#REF!</v>
      </c>
      <c r="BI285" s="54" t="e">
        <f>(Sheet4!BI280/Sheet4!$BG280)*1000</f>
        <v>#REF!</v>
      </c>
      <c r="BJ285" s="54" t="e">
        <f>(Sheet4!BJ280/Sheet4!$BG280)*1000</f>
        <v>#REF!</v>
      </c>
      <c r="BK285" s="54" t="e">
        <f>(Sheet4!BK280/Sheet4!$BG280)*1000</f>
        <v>#REF!</v>
      </c>
      <c r="BM285" s="54" t="e">
        <f>(Sheet4!BM280/Sheet4!$BL280)*1000</f>
        <v>#REF!</v>
      </c>
      <c r="BN285" s="54" t="e">
        <f>(Sheet4!BN280/Sheet4!$BL280)*1000</f>
        <v>#REF!</v>
      </c>
      <c r="BO285" s="54" t="e">
        <f>(Sheet4!BO280/Sheet4!$BL280)*1000</f>
        <v>#REF!</v>
      </c>
      <c r="BP285" s="54" t="e">
        <f>(Sheet4!BP280/Sheet4!$BL280)*1000</f>
        <v>#REF!</v>
      </c>
      <c r="BR285" s="54" t="e">
        <f>(Sheet4!BR280/Sheet4!$BQ280)*1000</f>
        <v>#REF!</v>
      </c>
      <c r="BS285" s="54" t="e">
        <f>(Sheet4!BS280/Sheet4!$BQ280)*1000</f>
        <v>#REF!</v>
      </c>
      <c r="BT285" s="54" t="e">
        <f>(Sheet4!BT280/Sheet4!$BQ280)*1000</f>
        <v>#REF!</v>
      </c>
      <c r="BU285" s="54" t="e">
        <f>(Sheet4!BU280/Sheet4!$BQ280)*1000</f>
        <v>#REF!</v>
      </c>
    </row>
    <row r="286" spans="1:73" x14ac:dyDescent="0.3">
      <c r="A286" t="s">
        <v>749</v>
      </c>
      <c r="B286" t="str">
        <f>VLOOKUP(A286,classifications!A$3:C$336,3,FALSE)</f>
        <v>Predominantly Urban</v>
      </c>
      <c r="D286" s="12"/>
      <c r="E286" s="54">
        <f>(Sheet4!E286/Sheet4!$D286)*1000</f>
        <v>9.9500292323475215</v>
      </c>
      <c r="F286" s="54">
        <f>(Sheet4!F286/Sheet4!$D286)*1000</f>
        <v>9.9169360087366112</v>
      </c>
      <c r="G286" s="54">
        <f>(Sheet4!G286/Sheet4!$D286)*1000</f>
        <v>65.557675973216547</v>
      </c>
      <c r="H286" s="54">
        <f>(Sheet4!H286/Sheet4!$D286)*1000</f>
        <v>58.950062325571139</v>
      </c>
      <c r="I286" s="12"/>
      <c r="J286" s="54">
        <f>(Sheet4!J286/Sheet4!$I286)*1000</f>
        <v>7.6462910593865567</v>
      </c>
      <c r="K286" s="54">
        <f>(Sheet4!K286/Sheet4!$I286)*1000</f>
        <v>8.9406134435501414</v>
      </c>
      <c r="L286" s="54">
        <f>(Sheet4!L286/Sheet4!$I286)*1000</f>
        <v>67.576680443767671</v>
      </c>
      <c r="M286" s="54">
        <f>(Sheet4!M286/Sheet4!$I286)*1000</f>
        <v>61.170328475092454</v>
      </c>
      <c r="N286" s="12"/>
      <c r="O286" s="54">
        <f>(Sheet4!O286/Sheet4!$N286)*1000</f>
        <v>7.6992705393748997</v>
      </c>
      <c r="P286" s="54">
        <f>(Sheet4!P286/Sheet4!$N286)*1000</f>
        <v>6.389436132261328</v>
      </c>
      <c r="Q286" s="54">
        <f>(Sheet4!Q286/Sheet4!$N286)*1000</f>
        <v>73.531760822107458</v>
      </c>
      <c r="R286" s="54">
        <f>(Sheet4!R286/Sheet4!$N286)*1000</f>
        <v>62.2224588680049</v>
      </c>
      <c r="S286" s="12"/>
      <c r="T286" s="54">
        <f>(Sheet4!T286/Sheet4!$S286)*1000</f>
        <v>11.26076627630739</v>
      </c>
      <c r="U286" s="54">
        <f>(Sheet4!U286/Sheet4!$S286)*1000</f>
        <v>6.331564681381014</v>
      </c>
      <c r="V286" s="54">
        <f>(Sheet4!V286/Sheet4!$S286)*1000</f>
        <v>70.746078092786206</v>
      </c>
      <c r="W286" s="54">
        <f>(Sheet4!W286/Sheet4!$S286)*1000</f>
        <v>67.418082111498322</v>
      </c>
      <c r="X286" s="12"/>
      <c r="Y286" s="54">
        <f>(Sheet4!Y286/Sheet4!$X286)*1000</f>
        <v>12.257649354423549</v>
      </c>
      <c r="Z286" s="54">
        <f>(Sheet4!Z286/Sheet4!$X286)*1000</f>
        <v>5.7396105783202556</v>
      </c>
      <c r="AA286" s="54">
        <f>(Sheet4!AA286/Sheet4!$X286)*1000</f>
        <v>66.093743513098346</v>
      </c>
      <c r="AB286" s="54">
        <f>(Sheet4!AB286/Sheet4!$X286)*1000</f>
        <v>71.947523560426788</v>
      </c>
      <c r="AC286" s="12"/>
      <c r="AD286" s="54">
        <f>(Sheet4!AD286/Sheet4!$AC286)*1000</f>
        <v>13.398635285834102</v>
      </c>
      <c r="AE286" s="54">
        <f>(Sheet4!AE286/Sheet4!$AC286)*1000</f>
        <v>8.4595711194176673</v>
      </c>
      <c r="AF286" s="54">
        <f>(Sheet4!AF286/Sheet4!$AC286)*1000</f>
        <v>63.804011307039985</v>
      </c>
      <c r="AG286" s="54">
        <f>(Sheet4!AG286/Sheet4!$AC286)*1000</f>
        <v>74.9350259378527</v>
      </c>
      <c r="AH286" s="12"/>
      <c r="AI286" s="54">
        <f>(Sheet4!AI286/Sheet4!$AH286)*1000</f>
        <v>11.336953710886991</v>
      </c>
      <c r="AJ286" s="54">
        <f>(Sheet4!AJ286/Sheet4!$AH286)*1000</f>
        <v>7.5407292474786658</v>
      </c>
      <c r="AK286" s="54">
        <f>(Sheet4!AK286/Sheet4!$AH286)*1000</f>
        <v>69.687095940005179</v>
      </c>
      <c r="AL286" s="54">
        <f>(Sheet4!AL286/Sheet4!$AH286)*1000</f>
        <v>79.503491078355324</v>
      </c>
      <c r="AM286" s="12"/>
      <c r="AN286" s="54">
        <f>(Sheet4!AN286/Sheet4!$AM286)*1000</f>
        <v>11.408848057705622</v>
      </c>
      <c r="AO286" s="54">
        <f>(Sheet4!AO286/Sheet4!$AM286)*1000</f>
        <v>8.7013134643008456</v>
      </c>
      <c r="AP286" s="54">
        <f>(Sheet4!AP286/Sheet4!$AM286)*1000</f>
        <v>70.375231225521105</v>
      </c>
      <c r="AQ286" s="54">
        <f>(Sheet4!AQ286/Sheet4!$AM286)*1000</f>
        <v>79.36589953186521</v>
      </c>
      <c r="AR286" s="12"/>
      <c r="AS286" s="54">
        <f>(Sheet4!AS286/Sheet4!$AR286)*1000</f>
        <v>9.9195460616917064</v>
      </c>
      <c r="AT286" s="54">
        <f>(Sheet4!AT286/Sheet4!$AR286)*1000</f>
        <v>8.8116218147177907</v>
      </c>
      <c r="AU286" s="54">
        <f>(Sheet4!AU286/Sheet4!$AR286)*1000</f>
        <v>72.770949604978412</v>
      </c>
      <c r="AV286" s="54">
        <f>(Sheet4!AV286/Sheet4!$AR286)*1000</f>
        <v>82.731913395528963</v>
      </c>
      <c r="AW286" s="12"/>
      <c r="AX286" s="54">
        <f>(Sheet4!AX286/Sheet4!$AW286)*1000</f>
        <v>8.9937178518572178</v>
      </c>
      <c r="AY286" s="54">
        <f>(Sheet4!AY286/Sheet4!$AW286)*1000</f>
        <v>6.4373906833776635</v>
      </c>
      <c r="AZ286" s="54">
        <f>(Sheet4!AZ286/Sheet4!$AW286)*1000</f>
        <v>64.653343406849302</v>
      </c>
      <c r="BA286" s="54">
        <f>(Sheet4!BA286/Sheet4!$AW286)*1000</f>
        <v>72.218829885224011</v>
      </c>
      <c r="BC286" s="54" t="e">
        <f>(Sheet4!BC282/Sheet4!$BB282)*1000</f>
        <v>#DIV/0!</v>
      </c>
      <c r="BD286" s="54" t="e">
        <f>(Sheet4!BD282/Sheet4!$BB282)*1000</f>
        <v>#REF!</v>
      </c>
      <c r="BE286" s="54" t="e">
        <f>(Sheet4!BE282/Sheet4!$BB282)*1000</f>
        <v>#REF!</v>
      </c>
      <c r="BF286" s="54" t="e">
        <f>(Sheet4!BF282/Sheet4!$BB282)*1000</f>
        <v>#REF!</v>
      </c>
      <c r="BH286" s="54" t="e">
        <f>(Sheet4!BH281/Sheet4!$BG281)*1000</f>
        <v>#REF!</v>
      </c>
      <c r="BI286" s="54" t="e">
        <f>(Sheet4!BI281/Sheet4!$BG281)*1000</f>
        <v>#REF!</v>
      </c>
      <c r="BJ286" s="54" t="e">
        <f>(Sheet4!BJ281/Sheet4!$BG281)*1000</f>
        <v>#REF!</v>
      </c>
      <c r="BK286" s="54" t="e">
        <f>(Sheet4!BK281/Sheet4!$BG281)*1000</f>
        <v>#REF!</v>
      </c>
      <c r="BM286" s="54" t="e">
        <f>(Sheet4!BM281/Sheet4!$BL281)*1000</f>
        <v>#REF!</v>
      </c>
      <c r="BN286" s="54" t="e">
        <f>(Sheet4!BN281/Sheet4!$BL281)*1000</f>
        <v>#REF!</v>
      </c>
      <c r="BO286" s="54" t="e">
        <f>(Sheet4!BO281/Sheet4!$BL281)*1000</f>
        <v>#REF!</v>
      </c>
      <c r="BP286" s="54" t="e">
        <f>(Sheet4!BP281/Sheet4!$BL281)*1000</f>
        <v>#REF!</v>
      </c>
      <c r="BR286" s="54" t="e">
        <f>(Sheet4!BR281/Sheet4!$BQ281)*1000</f>
        <v>#REF!</v>
      </c>
      <c r="BS286" s="54" t="e">
        <f>(Sheet4!BS281/Sheet4!$BQ281)*1000</f>
        <v>#REF!</v>
      </c>
      <c r="BT286" s="54" t="e">
        <f>(Sheet4!BT281/Sheet4!$BQ281)*1000</f>
        <v>#REF!</v>
      </c>
      <c r="BU286" s="54" t="e">
        <f>(Sheet4!BU281/Sheet4!$BQ281)*1000</f>
        <v>#REF!</v>
      </c>
    </row>
    <row r="287" spans="1:73" x14ac:dyDescent="0.3">
      <c r="A287" t="s">
        <v>752</v>
      </c>
      <c r="B287" t="str">
        <f>VLOOKUP(A287,classifications!A$3:C$336,3,FALSE)</f>
        <v>Predominantly Rural</v>
      </c>
      <c r="D287" s="12"/>
      <c r="E287" s="54">
        <f>(Sheet4!E287/Sheet4!$D287)*1000</f>
        <v>6.1188954777666442</v>
      </c>
      <c r="F287" s="54">
        <f>(Sheet4!F287/Sheet4!$D287)*1000</f>
        <v>4.7308507318034732</v>
      </c>
      <c r="G287" s="54">
        <f>(Sheet4!G287/Sheet4!$D287)*1000</f>
        <v>65.106690539941198</v>
      </c>
      <c r="H287" s="54">
        <f>(Sheet4!H287/Sheet4!$D287)*1000</f>
        <v>60.014455377236061</v>
      </c>
      <c r="I287" s="12"/>
      <c r="J287" s="54">
        <f>(Sheet4!J287/Sheet4!$I287)*1000</f>
        <v>4.8738132878990186</v>
      </c>
      <c r="K287" s="54">
        <f>(Sheet4!K287/Sheet4!$I287)*1000</f>
        <v>4.4478665803851536</v>
      </c>
      <c r="L287" s="54">
        <f>(Sheet4!L287/Sheet4!$I287)*1000</f>
        <v>63.433294288218477</v>
      </c>
      <c r="M287" s="54">
        <f>(Sheet4!M287/Sheet4!$I287)*1000</f>
        <v>63.916579975589968</v>
      </c>
      <c r="N287" s="12"/>
      <c r="O287" s="54">
        <f>(Sheet4!O287/Sheet4!$N287)*1000</f>
        <v>4.8703810788138426</v>
      </c>
      <c r="P287" s="54">
        <f>(Sheet4!P287/Sheet4!$N287)*1000</f>
        <v>4.3328473811521144</v>
      </c>
      <c r="Q287" s="54">
        <f>(Sheet4!Q287/Sheet4!$N287)*1000</f>
        <v>62.858864826563945</v>
      </c>
      <c r="R287" s="54">
        <f>(Sheet4!R287/Sheet4!$N287)*1000</f>
        <v>59.454484741372994</v>
      </c>
      <c r="S287" s="12"/>
      <c r="T287" s="54">
        <f>(Sheet4!T287/Sheet4!$S287)*1000</f>
        <v>5.7474525571705346</v>
      </c>
      <c r="U287" s="54">
        <f>(Sheet4!U287/Sheet4!$S287)*1000</f>
        <v>3.6803151776522185</v>
      </c>
      <c r="V287" s="54">
        <f>(Sheet4!V287/Sheet4!$S287)*1000</f>
        <v>65.305328350586507</v>
      </c>
      <c r="W287" s="54">
        <f>(Sheet4!W287/Sheet4!$S287)*1000</f>
        <v>63.546234972721898</v>
      </c>
      <c r="X287" s="12"/>
      <c r="Y287" s="54">
        <f>(Sheet4!Y287/Sheet4!$X287)*1000</f>
        <v>6.3300836216142118</v>
      </c>
      <c r="Z287" s="54">
        <f>(Sheet4!Z287/Sheet4!$X287)*1000</f>
        <v>3.5077533444613787</v>
      </c>
      <c r="AA287" s="54">
        <f>(Sheet4!AA287/Sheet4!$X287)*1000</f>
        <v>63.03473079001057</v>
      </c>
      <c r="AB287" s="54">
        <f>(Sheet4!AB287/Sheet4!$X287)*1000</f>
        <v>60.704292361161514</v>
      </c>
      <c r="AC287" s="12"/>
      <c r="AD287" s="54">
        <f>(Sheet4!AD287/Sheet4!$AC287)*1000</f>
        <v>6.4851155361858215</v>
      </c>
      <c r="AE287" s="54">
        <f>(Sheet4!AE287/Sheet4!$AC287)*1000</f>
        <v>3.3147929658969604</v>
      </c>
      <c r="AF287" s="54">
        <f>(Sheet4!AF287/Sheet4!$AC287)*1000</f>
        <v>63.470660470491922</v>
      </c>
      <c r="AG287" s="54">
        <f>(Sheet4!AG287/Sheet4!$AC287)*1000</f>
        <v>63.101458348382337</v>
      </c>
      <c r="AH287" s="12"/>
      <c r="AI287" s="54">
        <f>(Sheet4!AI287/Sheet4!$AH287)*1000</f>
        <v>5.7835373170146385</v>
      </c>
      <c r="AJ287" s="54">
        <f>(Sheet4!AJ287/Sheet4!$AH287)*1000</f>
        <v>4.0236781057515394</v>
      </c>
      <c r="AK287" s="54">
        <f>(Sheet4!AK287/Sheet4!$AH287)*1000</f>
        <v>69.778417726581878</v>
      </c>
      <c r="AL287" s="54">
        <f>(Sheet4!AL287/Sheet4!$AH287)*1000</f>
        <v>68.538516918646508</v>
      </c>
      <c r="AM287" s="12"/>
      <c r="AN287" s="54">
        <f>(Sheet4!AN287/Sheet4!$AM287)*1000</f>
        <v>7.6904705039407686</v>
      </c>
      <c r="AO287" s="54">
        <f>(Sheet4!AO287/Sheet4!$AM287)*1000</f>
        <v>3.8293129527903833</v>
      </c>
      <c r="AP287" s="54">
        <f>(Sheet4!AP287/Sheet4!$AM287)*1000</f>
        <v>69.397340976036929</v>
      </c>
      <c r="AQ287" s="54">
        <f>(Sheet4!AQ287/Sheet4!$AM287)*1000</f>
        <v>68.179285088766818</v>
      </c>
      <c r="AR287" s="12"/>
      <c r="AS287" s="54">
        <f>(Sheet4!AS287/Sheet4!$AR287)*1000</f>
        <v>6.8393388639098216</v>
      </c>
      <c r="AT287" s="54">
        <f>(Sheet4!AT287/Sheet4!$AR287)*1000</f>
        <v>4.4724843265151035</v>
      </c>
      <c r="AU287" s="54">
        <f>(Sheet4!AU287/Sheet4!$AR287)*1000</f>
        <v>71.757646760813117</v>
      </c>
      <c r="AV287" s="54">
        <f>(Sheet4!AV287/Sheet4!$AR287)*1000</f>
        <v>68.773351909315437</v>
      </c>
      <c r="AW287" s="12"/>
      <c r="AX287" s="54">
        <f>(Sheet4!AX287/Sheet4!$AW287)*1000</f>
        <v>6.9613451752583844</v>
      </c>
      <c r="AY287" s="54">
        <f>(Sheet4!AY287/Sheet4!$AW287)*1000</f>
        <v>6.0763614526375678</v>
      </c>
      <c r="AZ287" s="54">
        <f>(Sheet4!AZ287/Sheet4!$AW287)*1000</f>
        <v>66.587123486835864</v>
      </c>
      <c r="BA287" s="54">
        <f>(Sheet4!BA287/Sheet4!$AW287)*1000</f>
        <v>63.386959132715958</v>
      </c>
      <c r="BC287" s="54" t="e">
        <f>(Sheet4!BC283/Sheet4!$BB283)*1000</f>
        <v>#DIV/0!</v>
      </c>
      <c r="BD287" s="54" t="e">
        <f>(Sheet4!BD283/Sheet4!$BB283)*1000</f>
        <v>#REF!</v>
      </c>
      <c r="BE287" s="54" t="e">
        <f>(Sheet4!BE283/Sheet4!$BB283)*1000</f>
        <v>#REF!</v>
      </c>
      <c r="BF287" s="54" t="e">
        <f>(Sheet4!BF283/Sheet4!$BB283)*1000</f>
        <v>#REF!</v>
      </c>
      <c r="BH287" s="54" t="e">
        <f>(Sheet4!BH282/Sheet4!$BG282)*1000</f>
        <v>#REF!</v>
      </c>
      <c r="BI287" s="54" t="e">
        <f>(Sheet4!BI282/Sheet4!$BG282)*1000</f>
        <v>#REF!</v>
      </c>
      <c r="BJ287" s="54" t="e">
        <f>(Sheet4!BJ282/Sheet4!$BG282)*1000</f>
        <v>#REF!</v>
      </c>
      <c r="BK287" s="54" t="e">
        <f>(Sheet4!BK282/Sheet4!$BG282)*1000</f>
        <v>#REF!</v>
      </c>
      <c r="BM287" s="54" t="e">
        <f>(Sheet4!BM282/Sheet4!$BL282)*1000</f>
        <v>#REF!</v>
      </c>
      <c r="BN287" s="54" t="e">
        <f>(Sheet4!BN282/Sheet4!$BL282)*1000</f>
        <v>#REF!</v>
      </c>
      <c r="BO287" s="54" t="e">
        <f>(Sheet4!BO282/Sheet4!$BL282)*1000</f>
        <v>#REF!</v>
      </c>
      <c r="BP287" s="54" t="e">
        <f>(Sheet4!BP282/Sheet4!$BL282)*1000</f>
        <v>#REF!</v>
      </c>
      <c r="BR287" s="54" t="e">
        <f>(Sheet4!BR282/Sheet4!$BQ282)*1000</f>
        <v>#REF!</v>
      </c>
      <c r="BS287" s="54" t="e">
        <f>(Sheet4!BS282/Sheet4!$BQ282)*1000</f>
        <v>#REF!</v>
      </c>
      <c r="BT287" s="54" t="e">
        <f>(Sheet4!BT282/Sheet4!$BQ282)*1000</f>
        <v>#REF!</v>
      </c>
      <c r="BU287" s="54" t="e">
        <f>(Sheet4!BU282/Sheet4!$BQ282)*1000</f>
        <v>#REF!</v>
      </c>
    </row>
    <row r="288" spans="1:73" x14ac:dyDescent="0.3">
      <c r="A288" t="s">
        <v>754</v>
      </c>
      <c r="B288" t="str">
        <f>VLOOKUP(A288,classifications!A$3:C$336,3,FALSE)</f>
        <v>Predominantly Rural</v>
      </c>
      <c r="D288" s="12"/>
      <c r="E288" s="54">
        <f>(Sheet4!E288/Sheet4!$D288)*1000</f>
        <v>3.4802396011109997</v>
      </c>
      <c r="F288" s="54">
        <f>(Sheet4!F288/Sheet4!$D288)*1000</f>
        <v>2.5767158585148744</v>
      </c>
      <c r="G288" s="54">
        <f>(Sheet4!G288/Sheet4!$D288)*1000</f>
        <v>54.492520831241841</v>
      </c>
      <c r="H288" s="54">
        <f>(Sheet4!H288/Sheet4!$D288)*1000</f>
        <v>45.015560686678043</v>
      </c>
      <c r="I288" s="12"/>
      <c r="J288" s="54">
        <f>(Sheet4!J288/Sheet4!$I288)*1000</f>
        <v>4.1443230718305202</v>
      </c>
      <c r="K288" s="54">
        <f>(Sheet4!K288/Sheet4!$I288)*1000</f>
        <v>2.1052631578947367</v>
      </c>
      <c r="L288" s="54">
        <f>(Sheet4!L288/Sheet4!$I288)*1000</f>
        <v>58.15292949354518</v>
      </c>
      <c r="M288" s="54">
        <f>(Sheet4!M288/Sheet4!$I288)*1000</f>
        <v>47.275736511089043</v>
      </c>
      <c r="N288" s="12"/>
      <c r="O288" s="54">
        <f>(Sheet4!O288/Sheet4!$N288)*1000</f>
        <v>2.925833076968392</v>
      </c>
      <c r="P288" s="54">
        <f>(Sheet4!P288/Sheet4!$N288)*1000</f>
        <v>1.8589185544944593</v>
      </c>
      <c r="Q288" s="54">
        <f>(Sheet4!Q288/Sheet4!$N288)*1000</f>
        <v>56.356650542948216</v>
      </c>
      <c r="R288" s="54">
        <f>(Sheet4!R288/Sheet4!$N288)*1000</f>
        <v>44.149315669243407</v>
      </c>
      <c r="S288" s="12"/>
      <c r="T288" s="54">
        <f>(Sheet4!T288/Sheet4!$S288)*1000</f>
        <v>3.3869875165317245</v>
      </c>
      <c r="U288" s="54">
        <f>(Sheet4!U288/Sheet4!$S288)*1000</f>
        <v>1.5096287216541402</v>
      </c>
      <c r="V288" s="54">
        <f>(Sheet4!V288/Sheet4!$S288)*1000</f>
        <v>60.152898293603428</v>
      </c>
      <c r="W288" s="54">
        <f>(Sheet4!W288/Sheet4!$S288)*1000</f>
        <v>46.114641463178607</v>
      </c>
      <c r="X288" s="12"/>
      <c r="Y288" s="54">
        <f>(Sheet4!Y288/Sheet4!$X288)*1000</f>
        <v>3.5780343134128452</v>
      </c>
      <c r="Z288" s="54">
        <f>(Sheet4!Z288/Sheet4!$X288)*1000</f>
        <v>1.6008674022577971</v>
      </c>
      <c r="AA288" s="54">
        <f>(Sheet4!AA288/Sheet4!$X288)*1000</f>
        <v>57.395242043497667</v>
      </c>
      <c r="AB288" s="54">
        <f>(Sheet4!AB288/Sheet4!$X288)*1000</f>
        <v>45.69168952101537</v>
      </c>
      <c r="AC288" s="12"/>
      <c r="AD288" s="54">
        <f>(Sheet4!AD288/Sheet4!$AC288)*1000</f>
        <v>3.5241120123502094</v>
      </c>
      <c r="AE288" s="54">
        <f>(Sheet4!AE288/Sheet4!$AC288)*1000</f>
        <v>1.4235640983461348</v>
      </c>
      <c r="AF288" s="54">
        <f>(Sheet4!AF288/Sheet4!$AC288)*1000</f>
        <v>54.070127930960304</v>
      </c>
      <c r="AG288" s="54">
        <f>(Sheet4!AG288/Sheet4!$AC288)*1000</f>
        <v>46.034899464739894</v>
      </c>
      <c r="AH288" s="12"/>
      <c r="AI288" s="54">
        <f>(Sheet4!AI288/Sheet4!$AH288)*1000</f>
        <v>3.126946476994608</v>
      </c>
      <c r="AJ288" s="54">
        <f>(Sheet4!AJ288/Sheet4!$AH288)*1000</f>
        <v>1.6924519161198179</v>
      </c>
      <c r="AK288" s="54">
        <f>(Sheet4!AK288/Sheet4!$AH288)*1000</f>
        <v>54.944916667190974</v>
      </c>
      <c r="AL288" s="54">
        <f>(Sheet4!AL288/Sheet4!$AH288)*1000</f>
        <v>47.740985648762752</v>
      </c>
      <c r="AM288" s="12"/>
      <c r="AN288" s="54">
        <f>(Sheet4!AN288/Sheet4!$AM288)*1000</f>
        <v>3.914468550023412</v>
      </c>
      <c r="AO288" s="54">
        <f>(Sheet4!AO288/Sheet4!$AM288)*1000</f>
        <v>1.7793038863742781</v>
      </c>
      <c r="AP288" s="54">
        <f>(Sheet4!AP288/Sheet4!$AM288)*1000</f>
        <v>56.787888247229596</v>
      </c>
      <c r="AQ288" s="54">
        <f>(Sheet4!AQ288/Sheet4!$AM288)*1000</f>
        <v>47.566723895739038</v>
      </c>
      <c r="AR288" s="12"/>
      <c r="AS288" s="54">
        <f>(Sheet4!AS288/Sheet4!$AR288)*1000</f>
        <v>3.2265056510295711</v>
      </c>
      <c r="AT288" s="54">
        <f>(Sheet4!AT288/Sheet4!$AR288)*1000</f>
        <v>1.6535067347886669</v>
      </c>
      <c r="AU288" s="54">
        <f>(Sheet4!AU288/Sheet4!$AR288)*1000</f>
        <v>57.686948444031586</v>
      </c>
      <c r="AV288" s="54">
        <f>(Sheet4!AV288/Sheet4!$AR288)*1000</f>
        <v>48.75677349434897</v>
      </c>
      <c r="AW288" s="12"/>
      <c r="AX288" s="54">
        <f>(Sheet4!AX288/Sheet4!$AW288)*1000</f>
        <v>3.244578542766372</v>
      </c>
      <c r="AY288" s="54">
        <f>(Sheet4!AY288/Sheet4!$AW288)*1000</f>
        <v>2.3719835558860218</v>
      </c>
      <c r="AZ288" s="54">
        <f>(Sheet4!AZ288/Sheet4!$AW288)*1000</f>
        <v>53.44951546398088</v>
      </c>
      <c r="BA288" s="54">
        <f>(Sheet4!BA288/Sheet4!$AW288)*1000</f>
        <v>42.339291969053605</v>
      </c>
      <c r="BC288" s="54" t="e">
        <f>(Sheet4!BC284/Sheet4!$BB284)*1000</f>
        <v>#DIV/0!</v>
      </c>
      <c r="BD288" s="54" t="e">
        <f>(Sheet4!BD284/Sheet4!$BB284)*1000</f>
        <v>#REF!</v>
      </c>
      <c r="BE288" s="54" t="e">
        <f>(Sheet4!BE284/Sheet4!$BB284)*1000</f>
        <v>#REF!</v>
      </c>
      <c r="BF288" s="54" t="e">
        <f>(Sheet4!BF284/Sheet4!$BB284)*1000</f>
        <v>#REF!</v>
      </c>
      <c r="BH288" s="54" t="e">
        <f>(Sheet4!BH283/Sheet4!$BG283)*1000</f>
        <v>#REF!</v>
      </c>
      <c r="BI288" s="54" t="e">
        <f>(Sheet4!BI283/Sheet4!$BG283)*1000</f>
        <v>#REF!</v>
      </c>
      <c r="BJ288" s="54" t="e">
        <f>(Sheet4!BJ283/Sheet4!$BG283)*1000</f>
        <v>#REF!</v>
      </c>
      <c r="BK288" s="54" t="e">
        <f>(Sheet4!BK283/Sheet4!$BG283)*1000</f>
        <v>#REF!</v>
      </c>
      <c r="BM288" s="54" t="e">
        <f>(Sheet4!BM283/Sheet4!$BL283)*1000</f>
        <v>#REF!</v>
      </c>
      <c r="BN288" s="54" t="e">
        <f>(Sheet4!BN283/Sheet4!$BL283)*1000</f>
        <v>#REF!</v>
      </c>
      <c r="BO288" s="54" t="e">
        <f>(Sheet4!BO283/Sheet4!$BL283)*1000</f>
        <v>#REF!</v>
      </c>
      <c r="BP288" s="54" t="e">
        <f>(Sheet4!BP283/Sheet4!$BL283)*1000</f>
        <v>#REF!</v>
      </c>
      <c r="BR288" s="54" t="e">
        <f>(Sheet4!BR283/Sheet4!$BQ283)*1000</f>
        <v>#REF!</v>
      </c>
      <c r="BS288" s="54" t="e">
        <f>(Sheet4!BS283/Sheet4!$BQ283)*1000</f>
        <v>#REF!</v>
      </c>
      <c r="BT288" s="54" t="e">
        <f>(Sheet4!BT283/Sheet4!$BQ283)*1000</f>
        <v>#REF!</v>
      </c>
      <c r="BU288" s="54" t="e">
        <f>(Sheet4!BU283/Sheet4!$BQ283)*1000</f>
        <v>#REF!</v>
      </c>
    </row>
    <row r="289" spans="1:73" x14ac:dyDescent="0.3">
      <c r="A289" t="s">
        <v>757</v>
      </c>
      <c r="B289" t="str">
        <f>VLOOKUP(A289,classifications!A$3:C$336,3,FALSE)</f>
        <v>Predominantly Urban</v>
      </c>
      <c r="D289" s="12"/>
      <c r="E289" s="54">
        <f>(Sheet4!E289/Sheet4!$D289)*1000</f>
        <v>17.999223314999956</v>
      </c>
      <c r="F289" s="54">
        <f>(Sheet4!F289/Sheet4!$D289)*1000</f>
        <v>4.3259548258329046</v>
      </c>
      <c r="G289" s="54">
        <f>(Sheet4!G289/Sheet4!$D289)*1000</f>
        <v>69.883587562202536</v>
      </c>
      <c r="H289" s="54">
        <f>(Sheet4!H289/Sheet4!$D289)*1000</f>
        <v>69.865525120341019</v>
      </c>
      <c r="I289" s="12"/>
      <c r="J289" s="54">
        <f>(Sheet4!J289/Sheet4!$I289)*1000</f>
        <v>16.15604373953305</v>
      </c>
      <c r="K289" s="54">
        <f>(Sheet4!K289/Sheet4!$I289)*1000</f>
        <v>11.203553613168429</v>
      </c>
      <c r="L289" s="54">
        <f>(Sheet4!L289/Sheet4!$I289)*1000</f>
        <v>79.15028523835538</v>
      </c>
      <c r="M289" s="54">
        <f>(Sheet4!M289/Sheet4!$I289)*1000</f>
        <v>80.59214945236026</v>
      </c>
      <c r="N289" s="12"/>
      <c r="O289" s="54">
        <f>(Sheet4!O289/Sheet4!$N289)*1000</f>
        <v>17.270121278941566</v>
      </c>
      <c r="P289" s="54">
        <f>(Sheet4!P289/Sheet4!$N289)*1000</f>
        <v>8.0617420066152157</v>
      </c>
      <c r="Q289" s="54">
        <f>(Sheet4!Q289/Sheet4!$N289)*1000</f>
        <v>71.49724366041896</v>
      </c>
      <c r="R289" s="54">
        <f>(Sheet4!R289/Sheet4!$N289)*1000</f>
        <v>69.839029768467483</v>
      </c>
      <c r="S289" s="12"/>
      <c r="T289" s="54">
        <f>(Sheet4!T289/Sheet4!$S289)*1000</f>
        <v>18.007473491646508</v>
      </c>
      <c r="U289" s="54">
        <f>(Sheet4!U289/Sheet4!$S289)*1000</f>
        <v>4.4650211113134093</v>
      </c>
      <c r="V289" s="54">
        <f>(Sheet4!V289/Sheet4!$S289)*1000</f>
        <v>74.726246521185004</v>
      </c>
      <c r="W289" s="54">
        <f>(Sheet4!W289/Sheet4!$S289)*1000</f>
        <v>75.159743716458152</v>
      </c>
      <c r="X289" s="12"/>
      <c r="Y289" s="54">
        <f>(Sheet4!Y289/Sheet4!$X289)*1000</f>
        <v>18.041499694355771</v>
      </c>
      <c r="Z289" s="54">
        <f>(Sheet4!Z289/Sheet4!$X289)*1000</f>
        <v>6.9364260001358415</v>
      </c>
      <c r="AA289" s="54">
        <f>(Sheet4!AA289/Sheet4!$X289)*1000</f>
        <v>78.669428784894379</v>
      </c>
      <c r="AB289" s="54">
        <f>(Sheet4!AB289/Sheet4!$X289)*1000</f>
        <v>72.013176662365012</v>
      </c>
      <c r="AC289" s="12"/>
      <c r="AD289" s="54">
        <f>(Sheet4!AD289/Sheet4!$AC289)*1000</f>
        <v>17.387423868040692</v>
      </c>
      <c r="AE289" s="54">
        <f>(Sheet4!AE289/Sheet4!$AC289)*1000</f>
        <v>4.7848471576024529</v>
      </c>
      <c r="AF289" s="54">
        <f>(Sheet4!AF289/Sheet4!$AC289)*1000</f>
        <v>80.102803970018257</v>
      </c>
      <c r="AG289" s="54">
        <f>(Sheet4!AG289/Sheet4!$AC289)*1000</f>
        <v>69.946366739114268</v>
      </c>
      <c r="AH289" s="12"/>
      <c r="AI289" s="54">
        <f>(Sheet4!AI289/Sheet4!$AH289)*1000</f>
        <v>14.982743674043542</v>
      </c>
      <c r="AJ289" s="54">
        <f>(Sheet4!AJ289/Sheet4!$AH289)*1000</f>
        <v>9.4950684528190781</v>
      </c>
      <c r="AK289" s="54">
        <f>(Sheet4!AK289/Sheet4!$AH289)*1000</f>
        <v>85.242978883491176</v>
      </c>
      <c r="AL289" s="54">
        <f>(Sheet4!AL289/Sheet4!$AH289)*1000</f>
        <v>84.171614570554652</v>
      </c>
      <c r="AM289" s="12"/>
      <c r="AN289" s="54">
        <f>(Sheet4!AN289/Sheet4!$AM289)*1000</f>
        <v>17.760252879930913</v>
      </c>
      <c r="AO289" s="54">
        <f>(Sheet4!AO289/Sheet4!$AM289)*1000</f>
        <v>10.3139817183452</v>
      </c>
      <c r="AP289" s="54">
        <f>(Sheet4!AP289/Sheet4!$AM289)*1000</f>
        <v>80.442539879099925</v>
      </c>
      <c r="AQ289" s="54">
        <f>(Sheet4!AQ289/Sheet4!$AM289)*1000</f>
        <v>86.626040767112571</v>
      </c>
      <c r="AR289" s="12"/>
      <c r="AS289" s="54">
        <f>(Sheet4!AS289/Sheet4!$AR289)*1000</f>
        <v>17.871800915127231</v>
      </c>
      <c r="AT289" s="54">
        <f>(Sheet4!AT289/Sheet4!$AR289)*1000</f>
        <v>9.3544533211966545</v>
      </c>
      <c r="AU289" s="54">
        <f>(Sheet4!AU289/Sheet4!$AR289)*1000</f>
        <v>78.346594280048436</v>
      </c>
      <c r="AV289" s="54">
        <f>(Sheet4!AV289/Sheet4!$AR289)*1000</f>
        <v>87.546630039904741</v>
      </c>
      <c r="AW289" s="12"/>
      <c r="AX289" s="54">
        <f>(Sheet4!AX289/Sheet4!$AW289)*1000</f>
        <v>20.081844817705598</v>
      </c>
      <c r="AY289" s="54">
        <f>(Sheet4!AY289/Sheet4!$AW289)*1000</f>
        <v>9.5889194708337033</v>
      </c>
      <c r="AZ289" s="54">
        <f>(Sheet4!AZ289/Sheet4!$AW289)*1000</f>
        <v>70.310671305077776</v>
      </c>
      <c r="BA289" s="54">
        <f>(Sheet4!BA289/Sheet4!$AW289)*1000</f>
        <v>75.25848918017968</v>
      </c>
      <c r="BC289" s="54" t="e">
        <f>(Sheet4!BC285/Sheet4!$BB285)*1000</f>
        <v>#DIV/0!</v>
      </c>
      <c r="BD289" s="54" t="e">
        <f>(Sheet4!BD285/Sheet4!$BB285)*1000</f>
        <v>#REF!</v>
      </c>
      <c r="BE289" s="54" t="e">
        <f>(Sheet4!BE285/Sheet4!$BB285)*1000</f>
        <v>#REF!</v>
      </c>
      <c r="BF289" s="54" t="e">
        <f>(Sheet4!BF285/Sheet4!$BB285)*1000</f>
        <v>#REF!</v>
      </c>
      <c r="BH289" s="54" t="e">
        <f>(Sheet4!BH284/Sheet4!$BG284)*1000</f>
        <v>#REF!</v>
      </c>
      <c r="BI289" s="54" t="e">
        <f>(Sheet4!BI284/Sheet4!$BG284)*1000</f>
        <v>#REF!</v>
      </c>
      <c r="BJ289" s="54" t="e">
        <f>(Sheet4!BJ284/Sheet4!$BG284)*1000</f>
        <v>#REF!</v>
      </c>
      <c r="BK289" s="54" t="e">
        <f>(Sheet4!BK284/Sheet4!$BG284)*1000</f>
        <v>#REF!</v>
      </c>
      <c r="BM289" s="54" t="e">
        <f>(Sheet4!BM284/Sheet4!$BL284)*1000</f>
        <v>#REF!</v>
      </c>
      <c r="BN289" s="54" t="e">
        <f>(Sheet4!BN284/Sheet4!$BL284)*1000</f>
        <v>#REF!</v>
      </c>
      <c r="BO289" s="54" t="e">
        <f>(Sheet4!BO284/Sheet4!$BL284)*1000</f>
        <v>#REF!</v>
      </c>
      <c r="BP289" s="54" t="e">
        <f>(Sheet4!BP284/Sheet4!$BL284)*1000</f>
        <v>#REF!</v>
      </c>
      <c r="BR289" s="54" t="e">
        <f>(Sheet4!BR284/Sheet4!$BQ284)*1000</f>
        <v>#REF!</v>
      </c>
      <c r="BS289" s="54" t="e">
        <f>(Sheet4!BS284/Sheet4!$BQ284)*1000</f>
        <v>#REF!</v>
      </c>
      <c r="BT289" s="54" t="e">
        <f>(Sheet4!BT284/Sheet4!$BQ284)*1000</f>
        <v>#REF!</v>
      </c>
      <c r="BU289" s="54" t="e">
        <f>(Sheet4!BU284/Sheet4!$BQ284)*1000</f>
        <v>#REF!</v>
      </c>
    </row>
    <row r="290" spans="1:73" x14ac:dyDescent="0.3">
      <c r="A290" t="s">
        <v>759</v>
      </c>
      <c r="B290" t="str">
        <f>VLOOKUP(A290,classifications!A$3:C$336,3,FALSE)</f>
        <v>Urban with Significant Rural</v>
      </c>
      <c r="D290" s="12"/>
      <c r="E290" s="54">
        <f>(Sheet4!E290/Sheet4!$D290)*1000</f>
        <v>4.3334976775566334</v>
      </c>
      <c r="F290" s="54">
        <f>(Sheet4!F290/Sheet4!$D290)*1000</f>
        <v>8.0312427018190302</v>
      </c>
      <c r="G290" s="54">
        <f>(Sheet4!G290/Sheet4!$D290)*1000</f>
        <v>48.025274411604428</v>
      </c>
      <c r="H290" s="54">
        <f>(Sheet4!H290/Sheet4!$D290)*1000</f>
        <v>48.862132496042761</v>
      </c>
      <c r="I290" s="12"/>
      <c r="J290" s="54">
        <f>(Sheet4!J290/Sheet4!$I290)*1000</f>
        <v>4.2532836901437578</v>
      </c>
      <c r="K290" s="54">
        <f>(Sheet4!K290/Sheet4!$I290)*1000</f>
        <v>3.923621884372738</v>
      </c>
      <c r="L290" s="54">
        <f>(Sheet4!L290/Sheet4!$I290)*1000</f>
        <v>51.524201054917775</v>
      </c>
      <c r="M290" s="54">
        <f>(Sheet4!M290/Sheet4!$I290)*1000</f>
        <v>53.159582169821078</v>
      </c>
      <c r="N290" s="12"/>
      <c r="O290" s="54">
        <f>(Sheet4!O290/Sheet4!$N290)*1000</f>
        <v>3.8261627497099933</v>
      </c>
      <c r="P290" s="54">
        <f>(Sheet4!P290/Sheet4!$N290)*1000</f>
        <v>3.3903519172472136</v>
      </c>
      <c r="Q290" s="54">
        <f>(Sheet4!Q290/Sheet4!$N290)*1000</f>
        <v>51.630765681178744</v>
      </c>
      <c r="R290" s="54">
        <f>(Sheet4!R290/Sheet4!$N290)*1000</f>
        <v>48.426274266011241</v>
      </c>
      <c r="S290" s="12"/>
      <c r="T290" s="54">
        <f>(Sheet4!T290/Sheet4!$S290)*1000</f>
        <v>4.8329534644678969</v>
      </c>
      <c r="U290" s="54">
        <f>(Sheet4!U290/Sheet4!$S290)*1000</f>
        <v>2.9751074167001845</v>
      </c>
      <c r="V290" s="54">
        <f>(Sheet4!V290/Sheet4!$S290)*1000</f>
        <v>52.032458038855161</v>
      </c>
      <c r="W290" s="54">
        <f>(Sheet4!W290/Sheet4!$S290)*1000</f>
        <v>54.381899088953155</v>
      </c>
      <c r="X290" s="12"/>
      <c r="Y290" s="54">
        <f>(Sheet4!Y290/Sheet4!$X290)*1000</f>
        <v>5.6204750412803257</v>
      </c>
      <c r="Z290" s="54">
        <f>(Sheet4!Z290/Sheet4!$X290)*1000</f>
        <v>3.1817604470976759</v>
      </c>
      <c r="AA290" s="54">
        <f>(Sheet4!AA290/Sheet4!$X290)*1000</f>
        <v>51.59405563317668</v>
      </c>
      <c r="AB290" s="54">
        <f>(Sheet4!AB290/Sheet4!$X290)*1000</f>
        <v>52.038612981074557</v>
      </c>
      <c r="AC290" s="12"/>
      <c r="AD290" s="54">
        <f>(Sheet4!AD290/Sheet4!$AC290)*1000</f>
        <v>5.4737160730501468</v>
      </c>
      <c r="AE290" s="54">
        <f>(Sheet4!AE290/Sheet4!$AC290)*1000</f>
        <v>2.9197356472606195</v>
      </c>
      <c r="AF290" s="54">
        <f>(Sheet4!AF290/Sheet4!$AC290)*1000</f>
        <v>51.975078195943901</v>
      </c>
      <c r="AG290" s="54">
        <f>(Sheet4!AG290/Sheet4!$AC290)*1000</f>
        <v>51.357077994147915</v>
      </c>
      <c r="AH290" s="12"/>
      <c r="AI290" s="54">
        <f>(Sheet4!AI290/Sheet4!$AH290)*1000</f>
        <v>4.9030434206457887</v>
      </c>
      <c r="AJ290" s="54">
        <f>(Sheet4!AJ290/Sheet4!$AH290)*1000</f>
        <v>3.6788601212824896</v>
      </c>
      <c r="AK290" s="54">
        <f>(Sheet4!AK290/Sheet4!$AH290)*1000</f>
        <v>51.857414196740137</v>
      </c>
      <c r="AL290" s="54">
        <f>(Sheet4!AL290/Sheet4!$AH290)*1000</f>
        <v>56.621632707148855</v>
      </c>
      <c r="AM290" s="12"/>
      <c r="AN290" s="54">
        <f>(Sheet4!AN290/Sheet4!$AM290)*1000</f>
        <v>5.2735496161537156</v>
      </c>
      <c r="AO290" s="54">
        <f>(Sheet4!AO290/Sheet4!$AM290)*1000</f>
        <v>4.7247472039463307</v>
      </c>
      <c r="AP290" s="54">
        <f>(Sheet4!AP290/Sheet4!$AM290)*1000</f>
        <v>51.915446580077841</v>
      </c>
      <c r="AQ290" s="54">
        <f>(Sheet4!AQ290/Sheet4!$AM290)*1000</f>
        <v>55.340730601096347</v>
      </c>
      <c r="AR290" s="12"/>
      <c r="AS290" s="54">
        <f>(Sheet4!AS290/Sheet4!$AR290)*1000</f>
        <v>4.8595771536762387</v>
      </c>
      <c r="AT290" s="54">
        <f>(Sheet4!AT290/Sheet4!$AR290)*1000</f>
        <v>4.6828652571789213</v>
      </c>
      <c r="AU290" s="54">
        <f>(Sheet4!AU290/Sheet4!$AR290)*1000</f>
        <v>53.146102871568317</v>
      </c>
      <c r="AV290" s="54">
        <f>(Sheet4!AV290/Sheet4!$AR290)*1000</f>
        <v>56.314294730198796</v>
      </c>
      <c r="AW290" s="12"/>
      <c r="AX290" s="54">
        <f>(Sheet4!AX290/Sheet4!$AW290)*1000</f>
        <v>4.6319376518474114</v>
      </c>
      <c r="AY290" s="54">
        <f>(Sheet4!AY290/Sheet4!$AW290)*1000</f>
        <v>5.540655665288865</v>
      </c>
      <c r="AZ290" s="54">
        <f>(Sheet4!AZ290/Sheet4!$AW290)*1000</f>
        <v>45.972296721673558</v>
      </c>
      <c r="BA290" s="54">
        <f>(Sheet4!BA290/Sheet4!$AW290)*1000</f>
        <v>46.477140062474369</v>
      </c>
      <c r="BC290" s="54" t="e">
        <f>(Sheet4!BC286/Sheet4!$BB286)*1000</f>
        <v>#DIV/0!</v>
      </c>
      <c r="BD290" s="54" t="e">
        <f>(Sheet4!BD286/Sheet4!$BB286)*1000</f>
        <v>#REF!</v>
      </c>
      <c r="BE290" s="54" t="e">
        <f>(Sheet4!BE286/Sheet4!$BB286)*1000</f>
        <v>#REF!</v>
      </c>
      <c r="BF290" s="54" t="e">
        <f>(Sheet4!BF286/Sheet4!$BB286)*1000</f>
        <v>#REF!</v>
      </c>
      <c r="BH290" s="54" t="e">
        <f>(Sheet4!BH285/Sheet4!$BG285)*1000</f>
        <v>#REF!</v>
      </c>
      <c r="BI290" s="54" t="e">
        <f>(Sheet4!BI285/Sheet4!$BG285)*1000</f>
        <v>#REF!</v>
      </c>
      <c r="BJ290" s="54" t="e">
        <f>(Sheet4!BJ285/Sheet4!$BG285)*1000</f>
        <v>#REF!</v>
      </c>
      <c r="BK290" s="54" t="e">
        <f>(Sheet4!BK285/Sheet4!$BG285)*1000</f>
        <v>#REF!</v>
      </c>
      <c r="BM290" s="54" t="e">
        <f>(Sheet4!BM285/Sheet4!$BL285)*1000</f>
        <v>#REF!</v>
      </c>
      <c r="BN290" s="54" t="e">
        <f>(Sheet4!BN285/Sheet4!$BL285)*1000</f>
        <v>#REF!</v>
      </c>
      <c r="BO290" s="54" t="e">
        <f>(Sheet4!BO285/Sheet4!$BL285)*1000</f>
        <v>#REF!</v>
      </c>
      <c r="BP290" s="54" t="e">
        <f>(Sheet4!BP285/Sheet4!$BL285)*1000</f>
        <v>#REF!</v>
      </c>
      <c r="BR290" s="54" t="e">
        <f>(Sheet4!BR285/Sheet4!$BQ285)*1000</f>
        <v>#REF!</v>
      </c>
      <c r="BS290" s="54" t="e">
        <f>(Sheet4!BS285/Sheet4!$BQ285)*1000</f>
        <v>#REF!</v>
      </c>
      <c r="BT290" s="54" t="e">
        <f>(Sheet4!BT285/Sheet4!$BQ285)*1000</f>
        <v>#REF!</v>
      </c>
      <c r="BU290" s="54" t="e">
        <f>(Sheet4!BU285/Sheet4!$BQ285)*1000</f>
        <v>#REF!</v>
      </c>
    </row>
    <row r="291" spans="1:73" x14ac:dyDescent="0.3">
      <c r="A291" t="s">
        <v>761</v>
      </c>
      <c r="B291" t="str">
        <f>VLOOKUP(A291,classifications!A$3:C$336,3,FALSE)</f>
        <v>Predominantly Rural</v>
      </c>
      <c r="D291" s="12"/>
      <c r="E291" s="54">
        <f>(Sheet4!E291/Sheet4!$D291)*1000</f>
        <v>3.0379274997670298</v>
      </c>
      <c r="F291" s="54">
        <f>(Sheet4!F291/Sheet4!$D291)*1000</f>
        <v>2.3296990028888271</v>
      </c>
      <c r="G291" s="54">
        <f>(Sheet4!G291/Sheet4!$D291)*1000</f>
        <v>62.678221973721001</v>
      </c>
      <c r="H291" s="54">
        <f>(Sheet4!H291/Sheet4!$D291)*1000</f>
        <v>50.097847358121335</v>
      </c>
      <c r="I291" s="12"/>
      <c r="J291" s="54">
        <f>(Sheet4!J291/Sheet4!$I291)*1000</f>
        <v>3.0805775154956763</v>
      </c>
      <c r="K291" s="54">
        <f>(Sheet4!K291/Sheet4!$I291)*1000</f>
        <v>1.7073080206361577</v>
      </c>
      <c r="L291" s="54">
        <f>(Sheet4!L291/Sheet4!$I291)*1000</f>
        <v>61.258954088260403</v>
      </c>
      <c r="M291" s="54">
        <f>(Sheet4!M291/Sheet4!$I291)*1000</f>
        <v>58.029915005752883</v>
      </c>
      <c r="N291" s="12"/>
      <c r="O291" s="54">
        <f>(Sheet4!O291/Sheet4!$N291)*1000</f>
        <v>2.5564076914527063</v>
      </c>
      <c r="P291" s="54">
        <f>(Sheet4!P291/Sheet4!$N291)*1000</f>
        <v>1.815419954799748</v>
      </c>
      <c r="Q291" s="54">
        <f>(Sheet4!Q291/Sheet4!$N291)*1000</f>
        <v>56.907858174947201</v>
      </c>
      <c r="R291" s="54">
        <f>(Sheet4!R291/Sheet4!$N291)*1000</f>
        <v>53.499314586343601</v>
      </c>
      <c r="S291" s="12"/>
      <c r="T291" s="54">
        <f>(Sheet4!T291/Sheet4!$S291)*1000</f>
        <v>3.4227039361095266</v>
      </c>
      <c r="U291" s="54">
        <f>(Sheet4!U291/Sheet4!$S291)*1000</f>
        <v>1.5273356274037135</v>
      </c>
      <c r="V291" s="54">
        <f>(Sheet4!V291/Sheet4!$S291)*1000</f>
        <v>63.706457133393442</v>
      </c>
      <c r="W291" s="54">
        <f>(Sheet4!W291/Sheet4!$S291)*1000</f>
        <v>57.339491746867125</v>
      </c>
      <c r="X291" s="12"/>
      <c r="Y291" s="54">
        <f>(Sheet4!Y291/Sheet4!$X291)*1000</f>
        <v>3.449414700377968</v>
      </c>
      <c r="Z291" s="54">
        <f>(Sheet4!Z291/Sheet4!$X291)*1000</f>
        <v>1.3394003889765513</v>
      </c>
      <c r="AA291" s="54">
        <f>(Sheet4!AA291/Sheet4!$X291)*1000</f>
        <v>60.34640930608051</v>
      </c>
      <c r="AB291" s="54">
        <f>(Sheet4!AB291/Sheet4!$X291)*1000</f>
        <v>56.786906902498991</v>
      </c>
      <c r="AC291" s="12"/>
      <c r="AD291" s="54">
        <f>(Sheet4!AD291/Sheet4!$AC291)*1000</f>
        <v>3.6900369003690034</v>
      </c>
      <c r="AE291" s="54">
        <f>(Sheet4!AE291/Sheet4!$AC291)*1000</f>
        <v>2.0642285630777097</v>
      </c>
      <c r="AF291" s="54">
        <f>(Sheet4!AF291/Sheet4!$AC291)*1000</f>
        <v>60.428921120894373</v>
      </c>
      <c r="AG291" s="54">
        <f>(Sheet4!AG291/Sheet4!$AC291)*1000</f>
        <v>54.309305469292319</v>
      </c>
      <c r="AH291" s="12"/>
      <c r="AI291" s="54">
        <f>(Sheet4!AI291/Sheet4!$AH291)*1000</f>
        <v>3.5243723906089035</v>
      </c>
      <c r="AJ291" s="54">
        <f>(Sheet4!AJ291/Sheet4!$AH291)*1000</f>
        <v>1.9700337978275406</v>
      </c>
      <c r="AK291" s="54">
        <f>(Sheet4!AK291/Sheet4!$AH291)*1000</f>
        <v>68.951182923963913</v>
      </c>
      <c r="AL291" s="54">
        <f>(Sheet4!AL291/Sheet4!$AH291)*1000</f>
        <v>57.438233114641513</v>
      </c>
      <c r="AM291" s="12"/>
      <c r="AN291" s="54">
        <f>(Sheet4!AN291/Sheet4!$AM291)*1000</f>
        <v>4.8263938913701194</v>
      </c>
      <c r="AO291" s="54">
        <f>(Sheet4!AO291/Sheet4!$AM291)*1000</f>
        <v>1.2246074052730154</v>
      </c>
      <c r="AP291" s="54">
        <f>(Sheet4!AP291/Sheet4!$AM291)*1000</f>
        <v>66.272871344186711</v>
      </c>
      <c r="AQ291" s="54">
        <f>(Sheet4!AQ291/Sheet4!$AM291)*1000</f>
        <v>61.0682898717764</v>
      </c>
      <c r="AR291" s="12"/>
      <c r="AS291" s="54">
        <f>(Sheet4!AS291/Sheet4!$AR291)*1000</f>
        <v>3.8891676822711303</v>
      </c>
      <c r="AT291" s="54">
        <f>(Sheet4!AT291/Sheet4!$AR291)*1000</f>
        <v>1.9714674887088679</v>
      </c>
      <c r="AU291" s="54">
        <f>(Sheet4!AU291/Sheet4!$AR291)*1000</f>
        <v>65.721557100867443</v>
      </c>
      <c r="AV291" s="54">
        <f>(Sheet4!AV291/Sheet4!$AR291)*1000</f>
        <v>58.050756326618391</v>
      </c>
      <c r="AW291" s="12"/>
      <c r="AX291" s="54">
        <f>(Sheet4!AX291/Sheet4!$AW291)*1000</f>
        <v>3.6516503678369761</v>
      </c>
      <c r="AY291" s="54">
        <f>(Sheet4!AY291/Sheet4!$AW291)*1000</f>
        <v>1.4784730757583853</v>
      </c>
      <c r="AZ291" s="54">
        <f>(Sheet4!AZ291/Sheet4!$AW291)*1000</f>
        <v>58.087960241543314</v>
      </c>
      <c r="BA291" s="54">
        <f>(Sheet4!BA291/Sheet4!$AW291)*1000</f>
        <v>48.45116585617842</v>
      </c>
      <c r="BC291" s="54" t="e">
        <f>(Sheet4!BC287/Sheet4!$BB287)*1000</f>
        <v>#DIV/0!</v>
      </c>
      <c r="BD291" s="54" t="e">
        <f>(Sheet4!BD287/Sheet4!$BB287)*1000</f>
        <v>#REF!</v>
      </c>
      <c r="BE291" s="54" t="e">
        <f>(Sheet4!BE287/Sheet4!$BB287)*1000</f>
        <v>#REF!</v>
      </c>
      <c r="BF291" s="54" t="e">
        <f>(Sheet4!BF287/Sheet4!$BB287)*1000</f>
        <v>#REF!</v>
      </c>
      <c r="BH291" s="54" t="e">
        <f>(Sheet4!BH286/Sheet4!$BG286)*1000</f>
        <v>#REF!</v>
      </c>
      <c r="BI291" s="54" t="e">
        <f>(Sheet4!BI286/Sheet4!$BG286)*1000</f>
        <v>#REF!</v>
      </c>
      <c r="BJ291" s="54" t="e">
        <f>(Sheet4!BJ286/Sheet4!$BG286)*1000</f>
        <v>#REF!</v>
      </c>
      <c r="BK291" s="54" t="e">
        <f>(Sheet4!BK286/Sheet4!$BG286)*1000</f>
        <v>#REF!</v>
      </c>
      <c r="BM291" s="54" t="e">
        <f>(Sheet4!BM286/Sheet4!$BL286)*1000</f>
        <v>#REF!</v>
      </c>
      <c r="BN291" s="54" t="e">
        <f>(Sheet4!BN286/Sheet4!$BL286)*1000</f>
        <v>#REF!</v>
      </c>
      <c r="BO291" s="54" t="e">
        <f>(Sheet4!BO286/Sheet4!$BL286)*1000</f>
        <v>#REF!</v>
      </c>
      <c r="BP291" s="54" t="e">
        <f>(Sheet4!BP286/Sheet4!$BL286)*1000</f>
        <v>#REF!</v>
      </c>
      <c r="BR291" s="54" t="e">
        <f>(Sheet4!BR286/Sheet4!$BQ286)*1000</f>
        <v>#REF!</v>
      </c>
      <c r="BS291" s="54" t="e">
        <f>(Sheet4!BS286/Sheet4!$BQ286)*1000</f>
        <v>#REF!</v>
      </c>
      <c r="BT291" s="54" t="e">
        <f>(Sheet4!BT286/Sheet4!$BQ286)*1000</f>
        <v>#REF!</v>
      </c>
      <c r="BU291" s="54" t="e">
        <f>(Sheet4!BU286/Sheet4!$BQ286)*1000</f>
        <v>#REF!</v>
      </c>
    </row>
    <row r="292" spans="1:73" x14ac:dyDescent="0.3">
      <c r="A292" t="s">
        <v>766</v>
      </c>
      <c r="B292" t="str">
        <f>VLOOKUP(A292,classifications!A$3:C$336,3,FALSE)</f>
        <v>Urban with Significant Rural</v>
      </c>
      <c r="D292" s="12"/>
      <c r="E292" s="54">
        <f>(Sheet4!E292/Sheet4!$D292)*1000</f>
        <v>4.4477792744334055</v>
      </c>
      <c r="F292" s="54">
        <f>(Sheet4!F292/Sheet4!$D292)*1000</f>
        <v>1.6181961181373568</v>
      </c>
      <c r="G292" s="54">
        <f>(Sheet4!G292/Sheet4!$D292)*1000</f>
        <v>39.966732057459524</v>
      </c>
      <c r="H292" s="54">
        <f>(Sheet4!H292/Sheet4!$D292)*1000</f>
        <v>42.154460887567012</v>
      </c>
      <c r="I292" s="12"/>
      <c r="J292" s="54">
        <f>(Sheet4!J292/Sheet4!$I292)*1000</f>
        <v>3.9851773043250898</v>
      </c>
      <c r="K292" s="54">
        <f>(Sheet4!K292/Sheet4!$I292)*1000</f>
        <v>2.1278322258387354</v>
      </c>
      <c r="L292" s="54">
        <f>(Sheet4!L292/Sheet4!$I292)*1000</f>
        <v>45.541019375895992</v>
      </c>
      <c r="M292" s="54">
        <f>(Sheet4!M292/Sheet4!$I292)*1000</f>
        <v>45.577084328876303</v>
      </c>
      <c r="N292" s="12"/>
      <c r="O292" s="54">
        <f>(Sheet4!O292/Sheet4!$N292)*1000</f>
        <v>3.7404689972665803</v>
      </c>
      <c r="P292" s="54">
        <f>(Sheet4!P292/Sheet4!$N292)*1000</f>
        <v>2.3467846353042727</v>
      </c>
      <c r="Q292" s="54">
        <f>(Sheet4!Q292/Sheet4!$N292)*1000</f>
        <v>46.836786073946193</v>
      </c>
      <c r="R292" s="54">
        <f>(Sheet4!R292/Sheet4!$N292)*1000</f>
        <v>45.775787656452309</v>
      </c>
      <c r="S292" s="12"/>
      <c r="T292" s="54">
        <f>(Sheet4!T292/Sheet4!$S292)*1000</f>
        <v>4.3989449684831685</v>
      </c>
      <c r="U292" s="54">
        <f>(Sheet4!U292/Sheet4!$S292)*1000</f>
        <v>2.4498189458625776</v>
      </c>
      <c r="V292" s="54">
        <f>(Sheet4!V292/Sheet4!$S292)*1000</f>
        <v>50.909741159640575</v>
      </c>
      <c r="W292" s="54">
        <f>(Sheet4!W292/Sheet4!$S292)*1000</f>
        <v>47.091957619920422</v>
      </c>
      <c r="X292" s="12"/>
      <c r="Y292" s="54">
        <f>(Sheet4!Y292/Sheet4!$X292)*1000</f>
        <v>4.1606657065130417</v>
      </c>
      <c r="Z292" s="54">
        <f>(Sheet4!Z292/Sheet4!$X292)*1000</f>
        <v>2.4359453068046442</v>
      </c>
      <c r="AA292" s="54">
        <f>(Sheet4!AA292/Sheet4!$X292)*1000</f>
        <v>51.67048950054231</v>
      </c>
      <c r="AB292" s="54">
        <f>(Sheet4!AB292/Sheet4!$X292)*1000</f>
        <v>47.776533134190359</v>
      </c>
      <c r="AC292" s="12"/>
      <c r="AD292" s="54">
        <f>(Sheet4!AD292/Sheet4!$AC292)*1000</f>
        <v>4.5019944985450326</v>
      </c>
      <c r="AE292" s="54">
        <f>(Sheet4!AE292/Sheet4!$AC292)*1000</f>
        <v>2.3350226868681507</v>
      </c>
      <c r="AF292" s="54">
        <f>(Sheet4!AF292/Sheet4!$AC292)*1000</f>
        <v>53.307506567251309</v>
      </c>
      <c r="AG292" s="54">
        <f>(Sheet4!AG292/Sheet4!$AC292)*1000</f>
        <v>48.363272923466091</v>
      </c>
      <c r="AH292" s="12"/>
      <c r="AI292" s="54">
        <f>(Sheet4!AI292/Sheet4!$AH292)*1000</f>
        <v>4.3466425479228317</v>
      </c>
      <c r="AJ292" s="54">
        <f>(Sheet4!AJ292/Sheet4!$AH292)*1000</f>
        <v>3.2314433487587917</v>
      </c>
      <c r="AK292" s="54">
        <f>(Sheet4!AK292/Sheet4!$AH292)*1000</f>
        <v>62.802398995442616</v>
      </c>
      <c r="AL292" s="54">
        <f>(Sheet4!AL292/Sheet4!$AH292)*1000</f>
        <v>54.916974736786649</v>
      </c>
      <c r="AM292" s="12"/>
      <c r="AN292" s="54">
        <f>(Sheet4!AN292/Sheet4!$AM292)*1000</f>
        <v>5.0461171225723787</v>
      </c>
      <c r="AO292" s="54">
        <f>(Sheet4!AO292/Sheet4!$AM292)*1000</f>
        <v>2.4923430657574883</v>
      </c>
      <c r="AP292" s="54">
        <f>(Sheet4!AP292/Sheet4!$AM292)*1000</f>
        <v>59.623164749142155</v>
      </c>
      <c r="AQ292" s="54">
        <f>(Sheet4!AQ292/Sheet4!$AM292)*1000</f>
        <v>58.833337721261266</v>
      </c>
      <c r="AR292" s="12"/>
      <c r="AS292" s="54">
        <f>(Sheet4!AS292/Sheet4!$AR292)*1000</f>
        <v>4.0155372421395201</v>
      </c>
      <c r="AT292" s="54">
        <f>(Sheet4!AT292/Sheet4!$AR292)*1000</f>
        <v>1.7321925358248911</v>
      </c>
      <c r="AU292" s="54">
        <f>(Sheet4!AU292/Sheet4!$AR292)*1000</f>
        <v>63.277518240512308</v>
      </c>
      <c r="AV292" s="54">
        <f>(Sheet4!AV292/Sheet4!$AR292)*1000</f>
        <v>61.239130054415341</v>
      </c>
      <c r="AW292" s="12"/>
      <c r="AX292" s="54">
        <f>(Sheet4!AX292/Sheet4!$AW292)*1000</f>
        <v>3.9128004471771938</v>
      </c>
      <c r="AY292" s="54">
        <f>(Sheet4!AY292/Sheet4!$AW292)*1000</f>
        <v>1.764253773057574</v>
      </c>
      <c r="AZ292" s="54">
        <f>(Sheet4!AZ292/Sheet4!$AW292)*1000</f>
        <v>59.836151481274456</v>
      </c>
      <c r="BA292" s="54">
        <f>(Sheet4!BA292/Sheet4!$AW292)*1000</f>
        <v>56.70940469536054</v>
      </c>
      <c r="BC292" s="54" t="e">
        <f>(Sheet4!BC288/Sheet4!$BB288)*1000</f>
        <v>#DIV/0!</v>
      </c>
      <c r="BD292" s="54" t="e">
        <f>(Sheet4!BD288/Sheet4!$BB288)*1000</f>
        <v>#REF!</v>
      </c>
      <c r="BE292" s="54" t="e">
        <f>(Sheet4!BE288/Sheet4!$BB288)*1000</f>
        <v>#REF!</v>
      </c>
      <c r="BF292" s="54" t="e">
        <f>(Sheet4!BF288/Sheet4!$BB288)*1000</f>
        <v>#REF!</v>
      </c>
      <c r="BH292" s="54" t="e">
        <f>(Sheet4!BH287/Sheet4!$BG287)*1000</f>
        <v>#REF!</v>
      </c>
      <c r="BI292" s="54" t="e">
        <f>(Sheet4!BI287/Sheet4!$BG287)*1000</f>
        <v>#REF!</v>
      </c>
      <c r="BJ292" s="54" t="e">
        <f>(Sheet4!BJ287/Sheet4!$BG287)*1000</f>
        <v>#REF!</v>
      </c>
      <c r="BK292" s="54" t="e">
        <f>(Sheet4!BK287/Sheet4!$BG287)*1000</f>
        <v>#REF!</v>
      </c>
      <c r="BM292" s="54" t="e">
        <f>(Sheet4!BM287/Sheet4!$BL287)*1000</f>
        <v>#REF!</v>
      </c>
      <c r="BN292" s="54" t="e">
        <f>(Sheet4!BN287/Sheet4!$BL287)*1000</f>
        <v>#REF!</v>
      </c>
      <c r="BO292" s="54" t="e">
        <f>(Sheet4!BO287/Sheet4!$BL287)*1000</f>
        <v>#REF!</v>
      </c>
      <c r="BP292" s="54" t="e">
        <f>(Sheet4!BP287/Sheet4!$BL287)*1000</f>
        <v>#REF!</v>
      </c>
      <c r="BR292" s="54" t="e">
        <f>(Sheet4!BR287/Sheet4!$BQ287)*1000</f>
        <v>#REF!</v>
      </c>
      <c r="BS292" s="54" t="e">
        <f>(Sheet4!BS287/Sheet4!$BQ287)*1000</f>
        <v>#REF!</v>
      </c>
      <c r="BT292" s="54" t="e">
        <f>(Sheet4!BT287/Sheet4!$BQ287)*1000</f>
        <v>#REF!</v>
      </c>
      <c r="BU292" s="54" t="e">
        <f>(Sheet4!BU287/Sheet4!$BQ287)*1000</f>
        <v>#REF!</v>
      </c>
    </row>
    <row r="293" spans="1:73" x14ac:dyDescent="0.3">
      <c r="A293" t="s">
        <v>768</v>
      </c>
      <c r="B293" t="str">
        <f>VLOOKUP(A293,classifications!A$3:C$336,3,FALSE)</f>
        <v>Predominantly Rural</v>
      </c>
      <c r="D293" s="12"/>
      <c r="E293" s="54">
        <f>(Sheet4!E293/Sheet4!$D293)*1000</f>
        <v>2.3054884054078255</v>
      </c>
      <c r="F293" s="54">
        <f>(Sheet4!F293/Sheet4!$D293)*1000</f>
        <v>1.4549198674903752</v>
      </c>
      <c r="G293" s="54">
        <f>(Sheet4!G293/Sheet4!$D293)*1000</f>
        <v>49.187483212463064</v>
      </c>
      <c r="H293" s="54">
        <f>(Sheet4!H293/Sheet4!$D293)*1000</f>
        <v>48.504790043871431</v>
      </c>
      <c r="I293" s="12"/>
      <c r="J293" s="54">
        <f>(Sheet4!J293/Sheet4!$I293)*1000</f>
        <v>2.1981925971978598</v>
      </c>
      <c r="K293" s="54">
        <f>(Sheet4!K293/Sheet4!$I293)*1000</f>
        <v>1.2323200923684969</v>
      </c>
      <c r="L293" s="54">
        <f>(Sheet4!L293/Sheet4!$I293)*1000</f>
        <v>57.186313475586736</v>
      </c>
      <c r="M293" s="54">
        <f>(Sheet4!M293/Sheet4!$I293)*1000</f>
        <v>50.780469391833378</v>
      </c>
      <c r="N293" s="12"/>
      <c r="O293" s="54">
        <f>(Sheet4!O293/Sheet4!$N293)*1000</f>
        <v>1.9275038274718861</v>
      </c>
      <c r="P293" s="54">
        <f>(Sheet4!P293/Sheet4!$N293)*1000</f>
        <v>1.2225881419964533</v>
      </c>
      <c r="Q293" s="54">
        <f>(Sheet4!Q293/Sheet4!$N293)*1000</f>
        <v>58.188586974479854</v>
      </c>
      <c r="R293" s="54">
        <f>(Sheet4!R293/Sheet4!$N293)*1000</f>
        <v>50.864072430086686</v>
      </c>
      <c r="S293" s="12"/>
      <c r="T293" s="54">
        <f>(Sheet4!T293/Sheet4!$S293)*1000</f>
        <v>2.1984719531573105</v>
      </c>
      <c r="U293" s="54">
        <f>(Sheet4!U293/Sheet4!$S293)*1000</f>
        <v>0.64212794671426399</v>
      </c>
      <c r="V293" s="54">
        <f>(Sheet4!V293/Sheet4!$S293)*1000</f>
        <v>61.861953374980956</v>
      </c>
      <c r="W293" s="54">
        <f>(Sheet4!W293/Sheet4!$S293)*1000</f>
        <v>52.327985894952221</v>
      </c>
      <c r="X293" s="12"/>
      <c r="Y293" s="54">
        <f>(Sheet4!Y293/Sheet4!$X293)*1000</f>
        <v>2.3236300264635643</v>
      </c>
      <c r="Z293" s="54">
        <f>(Sheet4!Z293/Sheet4!$X293)*1000</f>
        <v>0.94666408485552622</v>
      </c>
      <c r="AA293" s="54">
        <f>(Sheet4!AA293/Sheet4!$X293)*1000</f>
        <v>59.962563738462528</v>
      </c>
      <c r="AB293" s="54">
        <f>(Sheet4!AB293/Sheet4!$X293)*1000</f>
        <v>49.248047505324983</v>
      </c>
      <c r="AC293" s="12"/>
      <c r="AD293" s="54">
        <f>(Sheet4!AD293/Sheet4!$AC293)*1000</f>
        <v>2.2150517022885317</v>
      </c>
      <c r="AE293" s="54">
        <f>(Sheet4!AE293/Sheet4!$AC293)*1000</f>
        <v>0.86259224944889934</v>
      </c>
      <c r="AF293" s="54">
        <f>(Sheet4!AF293/Sheet4!$AC293)*1000</f>
        <v>58.954452999371696</v>
      </c>
      <c r="AG293" s="54">
        <f>(Sheet4!AG293/Sheet4!$AC293)*1000</f>
        <v>50.2326869216106</v>
      </c>
      <c r="AH293" s="12"/>
      <c r="AI293" s="54">
        <f>(Sheet4!AI293/Sheet4!$AH293)*1000</f>
        <v>1.9821920712317151</v>
      </c>
      <c r="AJ293" s="54">
        <f>(Sheet4!AJ293/Sheet4!$AH293)*1000</f>
        <v>0.71019715921136317</v>
      </c>
      <c r="AK293" s="54">
        <f>(Sheet4!AK293/Sheet4!$AH293)*1000</f>
        <v>65.104939580241677</v>
      </c>
      <c r="AL293" s="54">
        <f>(Sheet4!AL293/Sheet4!$AH293)*1000</f>
        <v>60.737757048971801</v>
      </c>
      <c r="AM293" s="12"/>
      <c r="AN293" s="54">
        <f>(Sheet4!AN293/Sheet4!$AM293)*1000</f>
        <v>1.9078940433650613</v>
      </c>
      <c r="AO293" s="54">
        <f>(Sheet4!AO293/Sheet4!$AM293)*1000</f>
        <v>1.3386880856760375</v>
      </c>
      <c r="AP293" s="54">
        <f>(Sheet4!AP293/Sheet4!$AM293)*1000</f>
        <v>64.868397474412092</v>
      </c>
      <c r="AQ293" s="54">
        <f>(Sheet4!AQ293/Sheet4!$AM293)*1000</f>
        <v>58.01684428000717</v>
      </c>
      <c r="AR293" s="12"/>
      <c r="AS293" s="54">
        <f>(Sheet4!AS293/Sheet4!$AR293)*1000</f>
        <v>1.7979031431946231</v>
      </c>
      <c r="AT293" s="54">
        <f>(Sheet4!AT293/Sheet4!$AR293)*1000</f>
        <v>0.83623402009052228</v>
      </c>
      <c r="AU293" s="54">
        <f>(Sheet4!AU293/Sheet4!$AR293)*1000</f>
        <v>65.884787857882031</v>
      </c>
      <c r="AV293" s="54">
        <f>(Sheet4!AV293/Sheet4!$AR293)*1000</f>
        <v>56.508513907617051</v>
      </c>
      <c r="AW293" s="12"/>
      <c r="AX293" s="54">
        <f>(Sheet4!AX293/Sheet4!$AW293)*1000</f>
        <v>1.6530472210092946</v>
      </c>
      <c r="AY293" s="54">
        <f>(Sheet4!AY293/Sheet4!$AW293)*1000</f>
        <v>0.50942964672613478</v>
      </c>
      <c r="AZ293" s="54">
        <f>(Sheet4!AZ293/Sheet4!$AW293)*1000</f>
        <v>55.954088952654232</v>
      </c>
      <c r="BA293" s="54">
        <f>(Sheet4!BA293/Sheet4!$AW293)*1000</f>
        <v>48.936435655916661</v>
      </c>
      <c r="BC293" s="54" t="e">
        <f>(Sheet4!#REF!/Sheet4!#REF!)*1000</f>
        <v>#REF!</v>
      </c>
      <c r="BD293" s="54" t="e">
        <f>(Sheet4!#REF!/Sheet4!#REF!)*1000</f>
        <v>#REF!</v>
      </c>
      <c r="BE293" s="54" t="e">
        <f>(Sheet4!#REF!/Sheet4!#REF!)*1000</f>
        <v>#REF!</v>
      </c>
      <c r="BF293" s="54" t="e">
        <f>(Sheet4!#REF!/Sheet4!#REF!)*1000</f>
        <v>#REF!</v>
      </c>
      <c r="BH293" s="54" t="e">
        <f>(Sheet4!BH288/Sheet4!$BG288)*1000</f>
        <v>#REF!</v>
      </c>
      <c r="BI293" s="54" t="e">
        <f>(Sheet4!BI288/Sheet4!$BG288)*1000</f>
        <v>#REF!</v>
      </c>
      <c r="BJ293" s="54" t="e">
        <f>(Sheet4!BJ288/Sheet4!$BG288)*1000</f>
        <v>#REF!</v>
      </c>
      <c r="BK293" s="54" t="e">
        <f>(Sheet4!BK288/Sheet4!$BG288)*1000</f>
        <v>#REF!</v>
      </c>
      <c r="BM293" s="54" t="e">
        <f>(Sheet4!BM288/Sheet4!$BL288)*1000</f>
        <v>#REF!</v>
      </c>
      <c r="BN293" s="54" t="e">
        <f>(Sheet4!BN288/Sheet4!$BL288)*1000</f>
        <v>#REF!</v>
      </c>
      <c r="BO293" s="54" t="e">
        <f>(Sheet4!BO288/Sheet4!$BL288)*1000</f>
        <v>#REF!</v>
      </c>
      <c r="BP293" s="54" t="e">
        <f>(Sheet4!BP288/Sheet4!$BL288)*1000</f>
        <v>#REF!</v>
      </c>
      <c r="BR293" s="54" t="e">
        <f>(Sheet4!BR288/Sheet4!$BQ288)*1000</f>
        <v>#REF!</v>
      </c>
      <c r="BS293" s="54" t="e">
        <f>(Sheet4!BS288/Sheet4!$BQ288)*1000</f>
        <v>#REF!</v>
      </c>
      <c r="BT293" s="54" t="e">
        <f>(Sheet4!BT288/Sheet4!$BQ288)*1000</f>
        <v>#REF!</v>
      </c>
      <c r="BU293" s="54" t="e">
        <f>(Sheet4!BU288/Sheet4!$BQ288)*1000</f>
        <v>#REF!</v>
      </c>
    </row>
    <row r="294" spans="1:73" x14ac:dyDescent="0.3">
      <c r="A294" t="s">
        <v>772</v>
      </c>
      <c r="B294" t="str">
        <f>VLOOKUP(A294,classifications!A$3:C$336,3,FALSE)</f>
        <v>Predominantly Rural</v>
      </c>
      <c r="D294" s="12"/>
      <c r="E294" s="54">
        <f>(Sheet4!E294/Sheet4!$D294)*1000</f>
        <v>3.4236831623072401</v>
      </c>
      <c r="F294" s="54">
        <f>(Sheet4!F294/Sheet4!$D294)*1000</f>
        <v>2.6175527778304657</v>
      </c>
      <c r="G294" s="54">
        <f>(Sheet4!G294/Sheet4!$D294)*1000</f>
        <v>49.221372887464199</v>
      </c>
      <c r="H294" s="54">
        <f>(Sheet4!H294/Sheet4!$D294)*1000</f>
        <v>44.280267824965385</v>
      </c>
      <c r="I294" s="12"/>
      <c r="J294" s="54">
        <f>(Sheet4!J294/Sheet4!$I294)*1000</f>
        <v>3.5926243887872791</v>
      </c>
      <c r="K294" s="54">
        <f>(Sheet4!K294/Sheet4!$I294)*1000</f>
        <v>3.3313426150572951</v>
      </c>
      <c r="L294" s="54">
        <f>(Sheet4!L294/Sheet4!$I294)*1000</f>
        <v>48.719719308723079</v>
      </c>
      <c r="M294" s="54">
        <f>(Sheet4!M294/Sheet4!$I294)*1000</f>
        <v>45.164420887611506</v>
      </c>
      <c r="N294" s="12"/>
      <c r="O294" s="54">
        <f>(Sheet4!O294/Sheet4!$N294)*1000</f>
        <v>3.3906155912733338</v>
      </c>
      <c r="P294" s="54">
        <f>(Sheet4!P294/Sheet4!$N294)*1000</f>
        <v>3.6685349020334428</v>
      </c>
      <c r="Q294" s="54">
        <f>(Sheet4!Q294/Sheet4!$N294)*1000</f>
        <v>48.061512807448239</v>
      </c>
      <c r="R294" s="54">
        <f>(Sheet4!R294/Sheet4!$N294)*1000</f>
        <v>43.929779054147943</v>
      </c>
      <c r="S294" s="12"/>
      <c r="T294" s="54">
        <f>(Sheet4!T294/Sheet4!$S294)*1000</f>
        <v>4.4127850501873347</v>
      </c>
      <c r="U294" s="54">
        <f>(Sheet4!U294/Sheet4!$S294)*1000</f>
        <v>2.4330450067070633</v>
      </c>
      <c r="V294" s="54">
        <f>(Sheet4!V294/Sheet4!$S294)*1000</f>
        <v>46.126092788750633</v>
      </c>
      <c r="W294" s="54">
        <f>(Sheet4!W294/Sheet4!$S294)*1000</f>
        <v>46.357370831213288</v>
      </c>
      <c r="X294" s="12"/>
      <c r="Y294" s="54">
        <f>(Sheet4!Y294/Sheet4!$X294)*1000</f>
        <v>5.0180003498789238</v>
      </c>
      <c r="Z294" s="54">
        <f>(Sheet4!Z294/Sheet4!$X294)*1000</f>
        <v>2.8266534080969348</v>
      </c>
      <c r="AA294" s="54">
        <f>(Sheet4!AA294/Sheet4!$X294)*1000</f>
        <v>46.156395878794577</v>
      </c>
      <c r="AB294" s="54">
        <f>(Sheet4!AB294/Sheet4!$X294)*1000</f>
        <v>46.819324365384084</v>
      </c>
      <c r="AC294" s="12"/>
      <c r="AD294" s="54">
        <f>(Sheet4!AD294/Sheet4!$AC294)*1000</f>
        <v>5.3702137050796344</v>
      </c>
      <c r="AE294" s="54">
        <f>(Sheet4!AE294/Sheet4!$AC294)*1000</f>
        <v>2.5839555669989331</v>
      </c>
      <c r="AF294" s="54">
        <f>(Sheet4!AF294/Sheet4!$AC294)*1000</f>
        <v>43.577812925295184</v>
      </c>
      <c r="AG294" s="54">
        <f>(Sheet4!AG294/Sheet4!$AC294)*1000</f>
        <v>46.502004634567996</v>
      </c>
      <c r="AH294" s="12"/>
      <c r="AI294" s="54">
        <f>(Sheet4!AI294/Sheet4!$AH294)*1000</f>
        <v>4.5851408489374554</v>
      </c>
      <c r="AJ294" s="54">
        <f>(Sheet4!AJ294/Sheet4!$AH294)*1000</f>
        <v>3.0750645214430836</v>
      </c>
      <c r="AK294" s="54">
        <f>(Sheet4!AK294/Sheet4!$AH294)*1000</f>
        <v>53.25535848296817</v>
      </c>
      <c r="AL294" s="54">
        <f>(Sheet4!AL294/Sheet4!$AH294)*1000</f>
        <v>50.299269672176159</v>
      </c>
      <c r="AM294" s="12"/>
      <c r="AN294" s="54">
        <f>(Sheet4!AN294/Sheet4!$AM294)*1000</f>
        <v>4.7267759562841531</v>
      </c>
      <c r="AO294" s="54">
        <f>(Sheet4!AO294/Sheet4!$AM294)*1000</f>
        <v>3.6976320582877964</v>
      </c>
      <c r="AP294" s="54">
        <f>(Sheet4!AP294/Sheet4!$AM294)*1000</f>
        <v>53.989071038251367</v>
      </c>
      <c r="AQ294" s="54">
        <f>(Sheet4!AQ294/Sheet4!$AM294)*1000</f>
        <v>49.499089253187613</v>
      </c>
      <c r="AR294" s="12"/>
      <c r="AS294" s="54">
        <f>(Sheet4!AS294/Sheet4!$AR294)*1000</f>
        <v>4.2750106197409687</v>
      </c>
      <c r="AT294" s="54">
        <f>(Sheet4!AT294/Sheet4!$AR294)*1000</f>
        <v>4.2478963874804547</v>
      </c>
      <c r="AU294" s="54">
        <f>(Sheet4!AU294/Sheet4!$AR294)*1000</f>
        <v>56.460869643809367</v>
      </c>
      <c r="AV294" s="54">
        <f>(Sheet4!AV294/Sheet4!$AR294)*1000</f>
        <v>50.667462017479636</v>
      </c>
      <c r="AW294" s="12"/>
      <c r="AX294" s="54">
        <f>(Sheet4!AX294/Sheet4!$AW294)*1000</f>
        <v>3.8028597505324004</v>
      </c>
      <c r="AY294" s="54">
        <f>(Sheet4!AY294/Sheet4!$AW294)*1000</f>
        <v>3.9549741405536962</v>
      </c>
      <c r="AZ294" s="54">
        <f>(Sheet4!AZ294/Sheet4!$AW294)*1000</f>
        <v>53.007390969773979</v>
      </c>
      <c r="BA294" s="54">
        <f>(Sheet4!BA294/Sheet4!$AW294)*1000</f>
        <v>40.918770915728622</v>
      </c>
      <c r="BC294" s="54" t="e">
        <f>(Sheet4!BC289/Sheet4!$BB289)*1000</f>
        <v>#DIV/0!</v>
      </c>
      <c r="BD294" s="54" t="e">
        <f>(Sheet4!BD289/Sheet4!$BB289)*1000</f>
        <v>#REF!</v>
      </c>
      <c r="BE294" s="54" t="e">
        <f>(Sheet4!BE289/Sheet4!$BB289)*1000</f>
        <v>#REF!</v>
      </c>
      <c r="BF294" s="54" t="e">
        <f>(Sheet4!BF289/Sheet4!$BB289)*1000</f>
        <v>#REF!</v>
      </c>
      <c r="BH294" s="54" t="e">
        <f>(Sheet4!#REF!/Sheet4!#REF!)*1000</f>
        <v>#REF!</v>
      </c>
      <c r="BI294" s="54" t="e">
        <f>(Sheet4!#REF!/Sheet4!#REF!)*1000</f>
        <v>#REF!</v>
      </c>
      <c r="BJ294" s="54" t="e">
        <f>(Sheet4!#REF!/Sheet4!#REF!)*1000</f>
        <v>#REF!</v>
      </c>
      <c r="BK294" s="54" t="e">
        <f>(Sheet4!#REF!/Sheet4!#REF!)*1000</f>
        <v>#REF!</v>
      </c>
      <c r="BM294" s="54" t="e">
        <f>(Sheet4!#REF!/Sheet4!#REF!)*1000</f>
        <v>#REF!</v>
      </c>
      <c r="BN294" s="54" t="e">
        <f>(Sheet4!#REF!/Sheet4!#REF!)*1000</f>
        <v>#REF!</v>
      </c>
      <c r="BO294" s="54" t="e">
        <f>(Sheet4!#REF!/Sheet4!#REF!)*1000</f>
        <v>#REF!</v>
      </c>
      <c r="BP294" s="54" t="e">
        <f>(Sheet4!#REF!/Sheet4!#REF!)*1000</f>
        <v>#REF!</v>
      </c>
      <c r="BR294" s="54" t="e">
        <f>(Sheet4!#REF!/Sheet4!#REF!)*1000</f>
        <v>#REF!</v>
      </c>
      <c r="BS294" s="54" t="e">
        <f>(Sheet4!#REF!/Sheet4!#REF!)*1000</f>
        <v>#REF!</v>
      </c>
      <c r="BT294" s="54" t="e">
        <f>(Sheet4!#REF!/Sheet4!#REF!)*1000</f>
        <v>#REF!</v>
      </c>
      <c r="BU294" s="54" t="e">
        <f>(Sheet4!#REF!/Sheet4!#REF!)*1000</f>
        <v>#REF!</v>
      </c>
    </row>
    <row r="295" spans="1:73" x14ac:dyDescent="0.3">
      <c r="A295" t="s">
        <v>775</v>
      </c>
      <c r="B295" t="str">
        <f>VLOOKUP(A295,classifications!A$3:C$336,3,FALSE)</f>
        <v>Predominantly Urban</v>
      </c>
      <c r="D295" s="12"/>
      <c r="E295" s="54">
        <f>(Sheet4!E295/Sheet4!$D295)*1000</f>
        <v>67.018243754041762</v>
      </c>
      <c r="F295" s="54">
        <f>(Sheet4!F295/Sheet4!$D295)*1000</f>
        <v>40.904992212476436</v>
      </c>
      <c r="G295" s="54">
        <f>(Sheet4!G295/Sheet4!$D295)*1000</f>
        <v>85.976992649670734</v>
      </c>
      <c r="H295" s="54">
        <f>(Sheet4!H295/Sheet4!$D295)*1000</f>
        <v>95.167181280797152</v>
      </c>
      <c r="I295" s="12"/>
      <c r="J295" s="54">
        <f>(Sheet4!J295/Sheet4!$I295)*1000</f>
        <v>59.963260435243164</v>
      </c>
      <c r="K295" s="54">
        <f>(Sheet4!K295/Sheet4!$I295)*1000</f>
        <v>35.48809539772143</v>
      </c>
      <c r="L295" s="54">
        <f>(Sheet4!L295/Sheet4!$I295)*1000</f>
        <v>81.028171469180336</v>
      </c>
      <c r="M295" s="54">
        <f>(Sheet4!M295/Sheet4!$I295)*1000</f>
        <v>95.339617497329456</v>
      </c>
      <c r="N295" s="12"/>
      <c r="O295" s="54">
        <f>(Sheet4!O295/Sheet4!$N295)*1000</f>
        <v>60.140431235741616</v>
      </c>
      <c r="P295" s="54">
        <f>(Sheet4!P295/Sheet4!$N295)*1000</f>
        <v>32.853097565089257</v>
      </c>
      <c r="Q295" s="54">
        <f>(Sheet4!Q295/Sheet4!$N295)*1000</f>
        <v>73.881743051671947</v>
      </c>
      <c r="R295" s="54">
        <f>(Sheet4!R295/Sheet4!$N295)*1000</f>
        <v>102.01237428208746</v>
      </c>
      <c r="S295" s="12"/>
      <c r="T295" s="54">
        <f>(Sheet4!T295/Sheet4!$S295)*1000</f>
        <v>62.892835549523923</v>
      </c>
      <c r="U295" s="54">
        <f>(Sheet4!U295/Sheet4!$S295)*1000</f>
        <v>32.327239352933248</v>
      </c>
      <c r="V295" s="54">
        <f>(Sheet4!V295/Sheet4!$S295)*1000</f>
        <v>74.497931700442379</v>
      </c>
      <c r="W295" s="54">
        <f>(Sheet4!W295/Sheet4!$S295)*1000</f>
        <v>91.896876454443046</v>
      </c>
      <c r="X295" s="12"/>
      <c r="Y295" s="54">
        <f>(Sheet4!Y295/Sheet4!$X295)*1000</f>
        <v>69.843350262763238</v>
      </c>
      <c r="Z295" s="54">
        <f>(Sheet4!Z295/Sheet4!$X295)*1000</f>
        <v>28.292732107524984</v>
      </c>
      <c r="AA295" s="54">
        <f>(Sheet4!AA295/Sheet4!$X295)*1000</f>
        <v>75.241443916537492</v>
      </c>
      <c r="AB295" s="54">
        <f>(Sheet4!AB295/Sheet4!$X295)*1000</f>
        <v>88.990829542065214</v>
      </c>
      <c r="AC295" s="12"/>
      <c r="AD295" s="54">
        <f>(Sheet4!AD295/Sheet4!$AC295)*1000</f>
        <v>60.29573425244034</v>
      </c>
      <c r="AE295" s="54">
        <f>(Sheet4!AE295/Sheet4!$AC295)*1000</f>
        <v>28.040202666402177</v>
      </c>
      <c r="AF295" s="54">
        <f>(Sheet4!AF295/Sheet4!$AC295)*1000</f>
        <v>68.453635514559423</v>
      </c>
      <c r="AG295" s="54">
        <f>(Sheet4!AG295/Sheet4!$AC295)*1000</f>
        <v>90.637837122996686</v>
      </c>
      <c r="AH295" s="12"/>
      <c r="AI295" s="54">
        <f>(Sheet4!AI295/Sheet4!$AH295)*1000</f>
        <v>55.054004150394618</v>
      </c>
      <c r="AJ295" s="54">
        <f>(Sheet4!AJ295/Sheet4!$AH295)*1000</f>
        <v>30.625500416673475</v>
      </c>
      <c r="AK295" s="54">
        <f>(Sheet4!AK295/Sheet4!$AH295)*1000</f>
        <v>71.13269824670337</v>
      </c>
      <c r="AL295" s="54">
        <f>(Sheet4!AL295/Sheet4!$AH295)*1000</f>
        <v>90.160786940963092</v>
      </c>
      <c r="AM295" s="12"/>
      <c r="AN295" s="54">
        <f>(Sheet4!AN295/Sheet4!$AM295)*1000</f>
        <v>76.21296862026287</v>
      </c>
      <c r="AO295" s="54">
        <f>(Sheet4!AO295/Sheet4!$AM295)*1000</f>
        <v>26.550578872334757</v>
      </c>
      <c r="AP295" s="54">
        <f>(Sheet4!AP295/Sheet4!$AM295)*1000</f>
        <v>72.9739468283436</v>
      </c>
      <c r="AQ295" s="54">
        <f>(Sheet4!AQ295/Sheet4!$AM295)*1000</f>
        <v>86.764268145571904</v>
      </c>
      <c r="AR295" s="12"/>
      <c r="AS295" s="54">
        <f>(Sheet4!AS295/Sheet4!$AR295)*1000</f>
        <v>67.932817229648279</v>
      </c>
      <c r="AT295" s="54">
        <f>(Sheet4!AT295/Sheet4!$AR295)*1000</f>
        <v>33.954928305468073</v>
      </c>
      <c r="AU295" s="54">
        <f>(Sheet4!AU295/Sheet4!$AR295)*1000</f>
        <v>73.447192490346978</v>
      </c>
      <c r="AV295" s="54">
        <f>(Sheet4!AV295/Sheet4!$AR295)*1000</f>
        <v>89.798979783175227</v>
      </c>
      <c r="AW295" s="12"/>
      <c r="AX295" s="54">
        <f>(Sheet4!AX295/Sheet4!$AW295)*1000</f>
        <v>78.866621208976909</v>
      </c>
      <c r="AY295" s="54">
        <f>(Sheet4!AY295/Sheet4!$AW295)*1000</f>
        <v>33.196466158726395</v>
      </c>
      <c r="AZ295" s="54">
        <f>(Sheet4!AZ295/Sheet4!$AW295)*1000</f>
        <v>60.222792090361978</v>
      </c>
      <c r="BA295" s="54">
        <f>(Sheet4!BA295/Sheet4!$AW295)*1000</f>
        <v>77.851234769203401</v>
      </c>
      <c r="BC295" s="54" t="e">
        <f>(Sheet4!BC290/Sheet4!$BB290)*1000</f>
        <v>#DIV/0!</v>
      </c>
      <c r="BD295" s="54" t="e">
        <f>(Sheet4!BD290/Sheet4!$BB290)*1000</f>
        <v>#REF!</v>
      </c>
      <c r="BE295" s="54" t="e">
        <f>(Sheet4!BE290/Sheet4!$BB290)*1000</f>
        <v>#REF!</v>
      </c>
      <c r="BF295" s="54" t="e">
        <f>(Sheet4!BF290/Sheet4!$BB290)*1000</f>
        <v>#REF!</v>
      </c>
      <c r="BH295" s="54" t="e">
        <f>(Sheet4!BH289/Sheet4!$BG289)*1000</f>
        <v>#REF!</v>
      </c>
      <c r="BI295" s="54" t="e">
        <f>(Sheet4!BI289/Sheet4!$BG289)*1000</f>
        <v>#REF!</v>
      </c>
      <c r="BJ295" s="54" t="e">
        <f>(Sheet4!BJ289/Sheet4!$BG289)*1000</f>
        <v>#REF!</v>
      </c>
      <c r="BK295" s="54" t="e">
        <f>(Sheet4!BK289/Sheet4!$BG289)*1000</f>
        <v>#REF!</v>
      </c>
      <c r="BM295" s="54" t="e">
        <f>(Sheet4!BM289/Sheet4!$BL289)*1000</f>
        <v>#REF!</v>
      </c>
      <c r="BN295" s="54" t="e">
        <f>(Sheet4!BN289/Sheet4!$BL289)*1000</f>
        <v>#REF!</v>
      </c>
      <c r="BO295" s="54" t="e">
        <f>(Sheet4!BO289/Sheet4!$BL289)*1000</f>
        <v>#REF!</v>
      </c>
      <c r="BP295" s="54" t="e">
        <f>(Sheet4!BP289/Sheet4!$BL289)*1000</f>
        <v>#REF!</v>
      </c>
      <c r="BR295" s="54" t="e">
        <f>(Sheet4!BR289/Sheet4!$BQ289)*1000</f>
        <v>#REF!</v>
      </c>
      <c r="BS295" s="54" t="e">
        <f>(Sheet4!BS289/Sheet4!$BQ289)*1000</f>
        <v>#REF!</v>
      </c>
      <c r="BT295" s="54" t="e">
        <f>(Sheet4!BT289/Sheet4!$BQ289)*1000</f>
        <v>#REF!</v>
      </c>
      <c r="BU295" s="54" t="e">
        <f>(Sheet4!BU289/Sheet4!$BQ289)*1000</f>
        <v>#REF!</v>
      </c>
    </row>
    <row r="296" spans="1:73" x14ac:dyDescent="0.3">
      <c r="A296" t="s">
        <v>778</v>
      </c>
      <c r="B296" t="str">
        <f>VLOOKUP(A296,classifications!A$3:C$336,3,FALSE)</f>
        <v>Predominantly Urban</v>
      </c>
      <c r="D296" s="12"/>
      <c r="E296" s="54">
        <f>(Sheet4!E296/Sheet4!$D296)*1000</f>
        <v>3.0145667385468466</v>
      </c>
      <c r="F296" s="54">
        <f>(Sheet4!F296/Sheet4!$D296)*1000</f>
        <v>1.4837075084401581</v>
      </c>
      <c r="G296" s="54">
        <f>(Sheet4!G296/Sheet4!$D296)*1000</f>
        <v>23.742463583153633</v>
      </c>
      <c r="H296" s="54">
        <f>(Sheet4!H296/Sheet4!$D296)*1000</f>
        <v>24.911826280483588</v>
      </c>
      <c r="I296" s="12"/>
      <c r="J296" s="54">
        <f>(Sheet4!J296/Sheet4!$I296)*1000</f>
        <v>2.3216414632615923</v>
      </c>
      <c r="K296" s="54">
        <f>(Sheet4!K296/Sheet4!$I296)*1000</f>
        <v>1.195331618246847</v>
      </c>
      <c r="L296" s="54">
        <f>(Sheet4!L296/Sheet4!$I296)*1000</f>
        <v>24.119972391290709</v>
      </c>
      <c r="M296" s="54">
        <f>(Sheet4!M296/Sheet4!$I296)*1000</f>
        <v>25.967873501913783</v>
      </c>
      <c r="N296" s="12"/>
      <c r="O296" s="54">
        <f>(Sheet4!O296/Sheet4!$N296)*1000</f>
        <v>2.5890372408617619</v>
      </c>
      <c r="P296" s="54">
        <f>(Sheet4!P296/Sheet4!$N296)*1000</f>
        <v>1.7166442575279073</v>
      </c>
      <c r="Q296" s="54">
        <f>(Sheet4!Q296/Sheet4!$N296)*1000</f>
        <v>24.786592039023169</v>
      </c>
      <c r="R296" s="54">
        <f>(Sheet4!R296/Sheet4!$N296)*1000</f>
        <v>24.330070979644162</v>
      </c>
      <c r="S296" s="12"/>
      <c r="T296" s="54">
        <f>(Sheet4!T296/Sheet4!$S296)*1000</f>
        <v>2.6470350093736181</v>
      </c>
      <c r="U296" s="54">
        <f>(Sheet4!U296/Sheet4!$S296)*1000</f>
        <v>1.6972165648336728</v>
      </c>
      <c r="V296" s="54">
        <f>(Sheet4!V296/Sheet4!$S296)*1000</f>
        <v>25.975198839041589</v>
      </c>
      <c r="W296" s="54">
        <f>(Sheet4!W296/Sheet4!$S296)*1000</f>
        <v>25.632641367240296</v>
      </c>
      <c r="X296" s="12"/>
      <c r="Y296" s="54">
        <f>(Sheet4!Y296/Sheet4!$X296)*1000</f>
        <v>3.4197688707935603</v>
      </c>
      <c r="Z296" s="54">
        <f>(Sheet4!Z296/Sheet4!$X296)*1000</f>
        <v>1.5485160313302961</v>
      </c>
      <c r="AA296" s="54">
        <f>(Sheet4!AA296/Sheet4!$X296)*1000</f>
        <v>24.773153262745002</v>
      </c>
      <c r="AB296" s="54">
        <f>(Sheet4!AB296/Sheet4!$X296)*1000</f>
        <v>25.396904209232755</v>
      </c>
      <c r="AC296" s="12"/>
      <c r="AD296" s="54">
        <f>(Sheet4!AD296/Sheet4!$AC296)*1000</f>
        <v>4.6951404214808079</v>
      </c>
      <c r="AE296" s="54">
        <f>(Sheet4!AE296/Sheet4!$AC296)*1000</f>
        <v>1.7896552363643108</v>
      </c>
      <c r="AF296" s="54">
        <f>(Sheet4!AF296/Sheet4!$AC296)*1000</f>
        <v>25.506450795299294</v>
      </c>
      <c r="AG296" s="54">
        <f>(Sheet4!AG296/Sheet4!$AC296)*1000</f>
        <v>25.957728281498241</v>
      </c>
      <c r="AH296" s="12"/>
      <c r="AI296" s="54">
        <f>(Sheet4!AI296/Sheet4!$AH296)*1000</f>
        <v>3.6038811027260129</v>
      </c>
      <c r="AJ296" s="54">
        <f>(Sheet4!AJ296/Sheet4!$AH296)*1000</f>
        <v>2.2732173109502538</v>
      </c>
      <c r="AK296" s="54">
        <f>(Sheet4!AK296/Sheet4!$AH296)*1000</f>
        <v>30.15247189280764</v>
      </c>
      <c r="AL296" s="54">
        <f>(Sheet4!AL296/Sheet4!$AH296)*1000</f>
        <v>29.145233328199598</v>
      </c>
      <c r="AM296" s="12"/>
      <c r="AN296" s="54">
        <f>(Sheet4!AN296/Sheet4!$AM296)*1000</f>
        <v>4.0111871642010746</v>
      </c>
      <c r="AO296" s="54">
        <f>(Sheet4!AO296/Sheet4!$AM296)*1000</f>
        <v>2.4165256004514117</v>
      </c>
      <c r="AP296" s="54">
        <f>(Sheet4!AP296/Sheet4!$AM296)*1000</f>
        <v>31.062167267731411</v>
      </c>
      <c r="AQ296" s="54">
        <f>(Sheet4!AQ296/Sheet4!$AM296)*1000</f>
        <v>28.544441991118962</v>
      </c>
      <c r="AR296" s="12"/>
      <c r="AS296" s="54">
        <f>(Sheet4!AS296/Sheet4!$AR296)*1000</f>
        <v>3.7546172055181311</v>
      </c>
      <c r="AT296" s="54">
        <f>(Sheet4!AT296/Sheet4!$AR296)*1000</f>
        <v>1.3661451582476829</v>
      </c>
      <c r="AU296" s="54">
        <f>(Sheet4!AU296/Sheet4!$AR296)*1000</f>
        <v>34.393997480694452</v>
      </c>
      <c r="AV296" s="54">
        <f>(Sheet4!AV296/Sheet4!$AR296)*1000</f>
        <v>29.769185363686706</v>
      </c>
      <c r="AW296" s="12"/>
      <c r="AX296" s="54">
        <f>(Sheet4!AX296/Sheet4!$AW296)*1000</f>
        <v>3.2475386438955951</v>
      </c>
      <c r="AY296" s="54">
        <f>(Sheet4!AY296/Sheet4!$AW296)*1000</f>
        <v>1.6086504269575945</v>
      </c>
      <c r="AZ296" s="54">
        <f>(Sheet4!AZ296/Sheet4!$AW296)*1000</f>
        <v>31.426135126635863</v>
      </c>
      <c r="BA296" s="54">
        <f>(Sheet4!BA296/Sheet4!$AW296)*1000</f>
        <v>26.288734608964901</v>
      </c>
      <c r="BC296" s="54" t="e">
        <f>(Sheet4!BC291/Sheet4!$BB291)*1000</f>
        <v>#DIV/0!</v>
      </c>
      <c r="BD296" s="54" t="e">
        <f>(Sheet4!BD291/Sheet4!$BB291)*1000</f>
        <v>#REF!</v>
      </c>
      <c r="BE296" s="54" t="e">
        <f>(Sheet4!BE291/Sheet4!$BB291)*1000</f>
        <v>#REF!</v>
      </c>
      <c r="BF296" s="54" t="e">
        <f>(Sheet4!BF291/Sheet4!$BB291)*1000</f>
        <v>#REF!</v>
      </c>
      <c r="BH296" s="54" t="e">
        <f>(Sheet4!BH290/Sheet4!$BG290)*1000</f>
        <v>#REF!</v>
      </c>
      <c r="BI296" s="54" t="e">
        <f>(Sheet4!BI290/Sheet4!$BG290)*1000</f>
        <v>#REF!</v>
      </c>
      <c r="BJ296" s="54" t="e">
        <f>(Sheet4!BJ290/Sheet4!$BG290)*1000</f>
        <v>#REF!</v>
      </c>
      <c r="BK296" s="54" t="e">
        <f>(Sheet4!BK290/Sheet4!$BG290)*1000</f>
        <v>#REF!</v>
      </c>
      <c r="BM296" s="54" t="e">
        <f>(Sheet4!BM290/Sheet4!$BL290)*1000</f>
        <v>#REF!</v>
      </c>
      <c r="BN296" s="54" t="e">
        <f>(Sheet4!BN290/Sheet4!$BL290)*1000</f>
        <v>#REF!</v>
      </c>
      <c r="BO296" s="54" t="e">
        <f>(Sheet4!BO290/Sheet4!$BL290)*1000</f>
        <v>#REF!</v>
      </c>
      <c r="BP296" s="54" t="e">
        <f>(Sheet4!BP290/Sheet4!$BL290)*1000</f>
        <v>#REF!</v>
      </c>
      <c r="BR296" s="54" t="e">
        <f>(Sheet4!BR290/Sheet4!$BQ290)*1000</f>
        <v>#REF!</v>
      </c>
      <c r="BS296" s="54" t="e">
        <f>(Sheet4!BS290/Sheet4!$BQ290)*1000</f>
        <v>#REF!</v>
      </c>
      <c r="BT296" s="54" t="e">
        <f>(Sheet4!BT290/Sheet4!$BQ290)*1000</f>
        <v>#REF!</v>
      </c>
      <c r="BU296" s="54" t="e">
        <f>(Sheet4!BU290/Sheet4!$BQ290)*1000</f>
        <v>#REF!</v>
      </c>
    </row>
    <row r="297" spans="1:73" x14ac:dyDescent="0.3">
      <c r="A297" t="s">
        <v>780</v>
      </c>
      <c r="B297" t="str">
        <f>VLOOKUP(A297,classifications!A$3:C$336,3,FALSE)</f>
        <v>Predominantly Rural</v>
      </c>
      <c r="D297" s="12"/>
      <c r="E297" s="54">
        <f>(Sheet4!E297/Sheet4!$D297)*1000</f>
        <v>3.815997250795351</v>
      </c>
      <c r="F297" s="54">
        <f>(Sheet4!F297/Sheet4!$D297)*1000</f>
        <v>3.5419201001857399</v>
      </c>
      <c r="G297" s="54">
        <f>(Sheet4!G297/Sheet4!$D297)*1000</f>
        <v>39.755944838811011</v>
      </c>
      <c r="H297" s="54">
        <f>(Sheet4!H297/Sheet4!$D297)*1000</f>
        <v>37.352499056542115</v>
      </c>
      <c r="I297" s="12"/>
      <c r="J297" s="54">
        <f>(Sheet4!J297/Sheet4!$I297)*1000</f>
        <v>3.5813584839195327</v>
      </c>
      <c r="K297" s="54">
        <f>(Sheet4!K297/Sheet4!$I297)*1000</f>
        <v>3.0928007984668091</v>
      </c>
      <c r="L297" s="54">
        <f>(Sheet4!L297/Sheet4!$I297)*1000</f>
        <v>41.948862897713212</v>
      </c>
      <c r="M297" s="54">
        <f>(Sheet4!M297/Sheet4!$I297)*1000</f>
        <v>39.780757117635467</v>
      </c>
      <c r="N297" s="12"/>
      <c r="O297" s="54">
        <f>(Sheet4!O297/Sheet4!$N297)*1000</f>
        <v>3.7944535549299765</v>
      </c>
      <c r="P297" s="54">
        <f>(Sheet4!P297/Sheet4!$N297)*1000</f>
        <v>3.5569095103050357</v>
      </c>
      <c r="Q297" s="54">
        <f>(Sheet4!Q297/Sheet4!$N297)*1000</f>
        <v>41.928607595991757</v>
      </c>
      <c r="R297" s="54">
        <f>(Sheet4!R297/Sheet4!$N297)*1000</f>
        <v>38.159158677338084</v>
      </c>
      <c r="S297" s="12"/>
      <c r="T297" s="54">
        <f>(Sheet4!T297/Sheet4!$S297)*1000</f>
        <v>4.1852402179296684</v>
      </c>
      <c r="U297" s="54">
        <f>(Sheet4!U297/Sheet4!$S297)*1000</f>
        <v>3.3246656760772657</v>
      </c>
      <c r="V297" s="54">
        <f>(Sheet4!V297/Sheet4!$S297)*1000</f>
        <v>43.757223047713389</v>
      </c>
      <c r="W297" s="54">
        <f>(Sheet4!W297/Sheet4!$S297)*1000</f>
        <v>39.045732210665349</v>
      </c>
      <c r="X297" s="12"/>
      <c r="Y297" s="54">
        <f>(Sheet4!Y297/Sheet4!$X297)*1000</f>
        <v>4.3296955701994113</v>
      </c>
      <c r="Z297" s="54">
        <f>(Sheet4!Z297/Sheet4!$X297)*1000</f>
        <v>3.5497362263478864</v>
      </c>
      <c r="AA297" s="54">
        <f>(Sheet4!AA297/Sheet4!$X297)*1000</f>
        <v>43.303097114150432</v>
      </c>
      <c r="AB297" s="54">
        <f>(Sheet4!AB297/Sheet4!$X297)*1000</f>
        <v>38.715462233385942</v>
      </c>
      <c r="AC297" s="12"/>
      <c r="AD297" s="54">
        <f>(Sheet4!AD297/Sheet4!$AC297)*1000</f>
        <v>4.7578417032341944</v>
      </c>
      <c r="AE297" s="54">
        <f>(Sheet4!AE297/Sheet4!$AC297)*1000</f>
        <v>3.6790996261986026</v>
      </c>
      <c r="AF297" s="54">
        <f>(Sheet4!AF297/Sheet4!$AC297)*1000</f>
        <v>42.981066146595161</v>
      </c>
      <c r="AG297" s="54">
        <f>(Sheet4!AG297/Sheet4!$AC297)*1000</f>
        <v>38.322769380789858</v>
      </c>
      <c r="AH297" s="12"/>
      <c r="AI297" s="54">
        <f>(Sheet4!AI297/Sheet4!$AH297)*1000</f>
        <v>3.9432065365300994</v>
      </c>
      <c r="AJ297" s="54">
        <f>(Sheet4!AJ297/Sheet4!$AH297)*1000</f>
        <v>3.6670208026320297</v>
      </c>
      <c r="AK297" s="54">
        <f>(Sheet4!AK297/Sheet4!$AH297)*1000</f>
        <v>47.260015764762329</v>
      </c>
      <c r="AL297" s="54">
        <f>(Sheet4!AL297/Sheet4!$AH297)*1000</f>
        <v>41.812907348758074</v>
      </c>
      <c r="AM297" s="12"/>
      <c r="AN297" s="54">
        <f>(Sheet4!AN297/Sheet4!$AM297)*1000</f>
        <v>4.332776510649234</v>
      </c>
      <c r="AO297" s="54">
        <f>(Sheet4!AO297/Sheet4!$AM297)*1000</f>
        <v>3.3871149089273667</v>
      </c>
      <c r="AP297" s="54">
        <f>(Sheet4!AP297/Sheet4!$AM297)*1000</f>
        <v>46.194866523177744</v>
      </c>
      <c r="AQ297" s="54">
        <f>(Sheet4!AQ297/Sheet4!$AM297)*1000</f>
        <v>42.701339586880401</v>
      </c>
      <c r="AR297" s="12"/>
      <c r="AS297" s="54">
        <f>(Sheet4!AS297/Sheet4!$AR297)*1000</f>
        <v>3.7918179927363487</v>
      </c>
      <c r="AT297" s="54">
        <f>(Sheet4!AT297/Sheet4!$AR297)*1000</f>
        <v>5.3377437882981615</v>
      </c>
      <c r="AU297" s="54">
        <f>(Sheet4!AU297/Sheet4!$AR297)*1000</f>
        <v>47.761707438042976</v>
      </c>
      <c r="AV297" s="54">
        <f>(Sheet4!AV297/Sheet4!$AR297)*1000</f>
        <v>42.463961729836967</v>
      </c>
      <c r="AW297" s="12"/>
      <c r="AX297" s="54">
        <f>(Sheet4!AX297/Sheet4!$AW297)*1000</f>
        <v>3.4796754419029101</v>
      </c>
      <c r="AY297" s="54">
        <f>(Sheet4!AY297/Sheet4!$AW297)*1000</f>
        <v>3.6740928839248514</v>
      </c>
      <c r="AZ297" s="54">
        <f>(Sheet4!AZ297/Sheet4!$AW297)*1000</f>
        <v>41.446624476759183</v>
      </c>
      <c r="BA297" s="54">
        <f>(Sheet4!BA297/Sheet4!$AW297)*1000</f>
        <v>36.832186005911879</v>
      </c>
      <c r="BC297" s="54" t="e">
        <f>(Sheet4!BC292/Sheet4!$BB292)*1000</f>
        <v>#DIV/0!</v>
      </c>
      <c r="BD297" s="54" t="e">
        <f>(Sheet4!BD292/Sheet4!$BB292)*1000</f>
        <v>#REF!</v>
      </c>
      <c r="BE297" s="54" t="e">
        <f>(Sheet4!BE292/Sheet4!$BB292)*1000</f>
        <v>#REF!</v>
      </c>
      <c r="BF297" s="54" t="e">
        <f>(Sheet4!BF292/Sheet4!$BB292)*1000</f>
        <v>#REF!</v>
      </c>
      <c r="BH297" s="54" t="e">
        <f>(Sheet4!BH291/Sheet4!$BG291)*1000</f>
        <v>#REF!</v>
      </c>
      <c r="BI297" s="54" t="e">
        <f>(Sheet4!BI291/Sheet4!$BG291)*1000</f>
        <v>#REF!</v>
      </c>
      <c r="BJ297" s="54" t="e">
        <f>(Sheet4!BJ291/Sheet4!$BG291)*1000</f>
        <v>#REF!</v>
      </c>
      <c r="BK297" s="54" t="e">
        <f>(Sheet4!BK291/Sheet4!$BG291)*1000</f>
        <v>#REF!</v>
      </c>
      <c r="BM297" s="54" t="e">
        <f>(Sheet4!BM291/Sheet4!$BL291)*1000</f>
        <v>#REF!</v>
      </c>
      <c r="BN297" s="54" t="e">
        <f>(Sheet4!BN291/Sheet4!$BL291)*1000</f>
        <v>#REF!</v>
      </c>
      <c r="BO297" s="54" t="e">
        <f>(Sheet4!BO291/Sheet4!$BL291)*1000</f>
        <v>#REF!</v>
      </c>
      <c r="BP297" s="54" t="e">
        <f>(Sheet4!BP291/Sheet4!$BL291)*1000</f>
        <v>#REF!</v>
      </c>
      <c r="BR297" s="54" t="e">
        <f>(Sheet4!BR291/Sheet4!$BQ291)*1000</f>
        <v>#REF!</v>
      </c>
      <c r="BS297" s="54" t="e">
        <f>(Sheet4!BS291/Sheet4!$BQ291)*1000</f>
        <v>#REF!</v>
      </c>
      <c r="BT297" s="54" t="e">
        <f>(Sheet4!BT291/Sheet4!$BQ291)*1000</f>
        <v>#REF!</v>
      </c>
      <c r="BU297" s="54" t="e">
        <f>(Sheet4!BU291/Sheet4!$BQ291)*1000</f>
        <v>#REF!</v>
      </c>
    </row>
    <row r="298" spans="1:73" x14ac:dyDescent="0.3">
      <c r="A298" t="s">
        <v>782</v>
      </c>
      <c r="B298" t="str">
        <f>VLOOKUP(A298,classifications!A$3:C$336,3,FALSE)</f>
        <v>Predominantly Rural</v>
      </c>
      <c r="D298" s="12"/>
      <c r="E298" s="54">
        <f>(Sheet4!E298/Sheet4!$D298)*1000</f>
        <v>7.5415168635507621</v>
      </c>
      <c r="F298" s="54">
        <f>(Sheet4!F298/Sheet4!$D298)*1000</f>
        <v>7.2590309878445467</v>
      </c>
      <c r="G298" s="54">
        <f>(Sheet4!G298/Sheet4!$D298)*1000</f>
        <v>75.877418250299598</v>
      </c>
      <c r="H298" s="54">
        <f>(Sheet4!H298/Sheet4!$D298)*1000</f>
        <v>69.58568738229755</v>
      </c>
      <c r="I298" s="12"/>
      <c r="J298" s="54">
        <f>(Sheet4!J298/Sheet4!$I298)*1000</f>
        <v>6.4197028981824955</v>
      </c>
      <c r="K298" s="54">
        <f>(Sheet4!K298/Sheet4!$I298)*1000</f>
        <v>5.6998153700221899</v>
      </c>
      <c r="L298" s="54">
        <f>(Sheet4!L298/Sheet4!$I298)*1000</f>
        <v>79.306197808154209</v>
      </c>
      <c r="M298" s="54">
        <f>(Sheet4!M298/Sheet4!$I298)*1000</f>
        <v>72.081914731439596</v>
      </c>
      <c r="N298" s="12"/>
      <c r="O298" s="54">
        <f>(Sheet4!O298/Sheet4!$N298)*1000</f>
        <v>5.9729327856044758</v>
      </c>
      <c r="P298" s="54">
        <f>(Sheet4!P298/Sheet4!$N298)*1000</f>
        <v>4.8220301250871573</v>
      </c>
      <c r="Q298" s="54">
        <f>(Sheet4!Q298/Sheet4!$N298)*1000</f>
        <v>71.986021153086867</v>
      </c>
      <c r="R298" s="54">
        <f>(Sheet4!R298/Sheet4!$N298)*1000</f>
        <v>67.231197022774424</v>
      </c>
      <c r="S298" s="12"/>
      <c r="T298" s="54">
        <f>(Sheet4!T298/Sheet4!$S298)*1000</f>
        <v>7.2657743785850863</v>
      </c>
      <c r="U298" s="54">
        <f>(Sheet4!U298/Sheet4!$S298)*1000</f>
        <v>4.0734890680854603</v>
      </c>
      <c r="V298" s="54">
        <f>(Sheet4!V298/Sheet4!$S298)*1000</f>
        <v>74.204006983124117</v>
      </c>
      <c r="W298" s="54">
        <f>(Sheet4!W298/Sheet4!$S298)*1000</f>
        <v>68.218472025937331</v>
      </c>
      <c r="X298" s="12"/>
      <c r="Y298" s="54">
        <f>(Sheet4!Y298/Sheet4!$X298)*1000</f>
        <v>6.3252665648052311</v>
      </c>
      <c r="Z298" s="54">
        <f>(Sheet4!Z298/Sheet4!$X298)*1000</f>
        <v>5.0930717794535623</v>
      </c>
      <c r="AA298" s="54">
        <f>(Sheet4!AA298/Sheet4!$X298)*1000</f>
        <v>77.948642121346538</v>
      </c>
      <c r="AB298" s="54">
        <f>(Sheet4!AB298/Sheet4!$X298)*1000</f>
        <v>68.986478715888737</v>
      </c>
      <c r="AC298" s="12"/>
      <c r="AD298" s="54">
        <f>(Sheet4!AD298/Sheet4!$AC298)*1000</f>
        <v>6.5231519090170593</v>
      </c>
      <c r="AE298" s="54">
        <f>(Sheet4!AE298/Sheet4!$AC298)*1000</f>
        <v>4.1186027619821282</v>
      </c>
      <c r="AF298" s="54">
        <f>(Sheet4!AF298/Sheet4!$AC298)*1000</f>
        <v>75.507717303005691</v>
      </c>
      <c r="AG298" s="54">
        <f>(Sheet4!AG298/Sheet4!$AC298)*1000</f>
        <v>69.650690495532089</v>
      </c>
      <c r="AH298" s="12"/>
      <c r="AI298" s="54">
        <f>(Sheet4!AI298/Sheet4!$AH298)*1000</f>
        <v>6.0300777371467316</v>
      </c>
      <c r="AJ298" s="54">
        <f>(Sheet4!AJ298/Sheet4!$AH298)*1000</f>
        <v>4.5689745638889567</v>
      </c>
      <c r="AK298" s="54">
        <f>(Sheet4!AK298/Sheet4!$AH298)*1000</f>
        <v>86.584489703662442</v>
      </c>
      <c r="AL298" s="54">
        <f>(Sheet4!AL298/Sheet4!$AH298)*1000</f>
        <v>80.949959234414223</v>
      </c>
      <c r="AM298" s="12"/>
      <c r="AN298" s="54">
        <f>(Sheet4!AN298/Sheet4!$AM298)*1000</f>
        <v>7.1925660726497451</v>
      </c>
      <c r="AO298" s="54">
        <f>(Sheet4!AO298/Sheet4!$AM298)*1000</f>
        <v>5.7604891588559468</v>
      </c>
      <c r="AP298" s="54">
        <f>(Sheet4!AP298/Sheet4!$AM298)*1000</f>
        <v>85.88438794802687</v>
      </c>
      <c r="AQ298" s="54">
        <f>(Sheet4!AQ298/Sheet4!$AM298)*1000</f>
        <v>81.990426002654985</v>
      </c>
      <c r="AR298" s="12"/>
      <c r="AS298" s="54">
        <f>(Sheet4!AS298/Sheet4!$AR298)*1000</f>
        <v>6.7115706516951121</v>
      </c>
      <c r="AT298" s="54">
        <f>(Sheet4!AT298/Sheet4!$AR298)*1000</f>
        <v>5.8706220616855811</v>
      </c>
      <c r="AU298" s="54">
        <f>(Sheet4!AU298/Sheet4!$AR298)*1000</f>
        <v>87.971231549187479</v>
      </c>
      <c r="AV298" s="54">
        <f>(Sheet4!AV298/Sheet4!$AR298)*1000</f>
        <v>85.071961172202236</v>
      </c>
      <c r="AW298" s="12"/>
      <c r="AX298" s="54">
        <f>(Sheet4!AX298/Sheet4!$AW298)*1000</f>
        <v>7.0994639666468133</v>
      </c>
      <c r="AY298" s="54">
        <f>(Sheet4!AY298/Sheet4!$AW298)*1000</f>
        <v>7.2821123684732969</v>
      </c>
      <c r="AZ298" s="54">
        <f>(Sheet4!AZ298/Sheet4!$AW298)*1000</f>
        <v>82.866785785189592</v>
      </c>
      <c r="BA298" s="54">
        <f>(Sheet4!BA298/Sheet4!$AW298)*1000</f>
        <v>74.981139567202703</v>
      </c>
      <c r="BC298" s="54" t="e">
        <f>(Sheet4!BC293/Sheet4!$BB293)*1000</f>
        <v>#DIV/0!</v>
      </c>
      <c r="BD298" s="54" t="e">
        <f>(Sheet4!BD293/Sheet4!$BB293)*1000</f>
        <v>#REF!</v>
      </c>
      <c r="BE298" s="54" t="e">
        <f>(Sheet4!BE293/Sheet4!$BB293)*1000</f>
        <v>#REF!</v>
      </c>
      <c r="BF298" s="54" t="e">
        <f>(Sheet4!BF293/Sheet4!$BB293)*1000</f>
        <v>#REF!</v>
      </c>
      <c r="BH298" s="54" t="e">
        <f>(Sheet4!BH292/Sheet4!$BG292)*1000</f>
        <v>#REF!</v>
      </c>
      <c r="BI298" s="54" t="e">
        <f>(Sheet4!BI292/Sheet4!$BG292)*1000</f>
        <v>#REF!</v>
      </c>
      <c r="BJ298" s="54" t="e">
        <f>(Sheet4!BJ292/Sheet4!$BG292)*1000</f>
        <v>#REF!</v>
      </c>
      <c r="BK298" s="54" t="e">
        <f>(Sheet4!BK292/Sheet4!$BG292)*1000</f>
        <v>#REF!</v>
      </c>
      <c r="BM298" s="54" t="e">
        <f>(Sheet4!BM292/Sheet4!$BL292)*1000</f>
        <v>#REF!</v>
      </c>
      <c r="BN298" s="54" t="e">
        <f>(Sheet4!BN292/Sheet4!$BL292)*1000</f>
        <v>#REF!</v>
      </c>
      <c r="BO298" s="54" t="e">
        <f>(Sheet4!BO292/Sheet4!$BL292)*1000</f>
        <v>#REF!</v>
      </c>
      <c r="BP298" s="54" t="e">
        <f>(Sheet4!BP292/Sheet4!$BL292)*1000</f>
        <v>#REF!</v>
      </c>
      <c r="BR298" s="54" t="e">
        <f>(Sheet4!BR292/Sheet4!$BQ292)*1000</f>
        <v>#REF!</v>
      </c>
      <c r="BS298" s="54" t="e">
        <f>(Sheet4!BS292/Sheet4!$BQ292)*1000</f>
        <v>#REF!</v>
      </c>
      <c r="BT298" s="54" t="e">
        <f>(Sheet4!BT292/Sheet4!$BQ292)*1000</f>
        <v>#REF!</v>
      </c>
      <c r="BU298" s="54" t="e">
        <f>(Sheet4!BU292/Sheet4!$BQ292)*1000</f>
        <v>#REF!</v>
      </c>
    </row>
    <row r="299" spans="1:73" x14ac:dyDescent="0.3">
      <c r="A299" t="s">
        <v>784</v>
      </c>
      <c r="B299" t="str">
        <f>VLOOKUP(A299,classifications!A$3:C$336,3,FALSE)</f>
        <v>Predominantly Urban</v>
      </c>
      <c r="D299" s="12"/>
      <c r="E299" s="54">
        <f>(Sheet4!E299/Sheet4!$D299)*1000</f>
        <v>8.0497319053329459</v>
      </c>
      <c r="F299" s="54">
        <f>(Sheet4!F299/Sheet4!$D299)*1000</f>
        <v>7.6224344925498633</v>
      </c>
      <c r="G299" s="54">
        <f>(Sheet4!G299/Sheet4!$D299)*1000</f>
        <v>58.374340101172997</v>
      </c>
      <c r="H299" s="54">
        <f>(Sheet4!H299/Sheet4!$D299)*1000</f>
        <v>55.52798798053729</v>
      </c>
      <c r="I299" s="12"/>
      <c r="J299" s="54">
        <f>(Sheet4!J299/Sheet4!$I299)*1000</f>
        <v>6.8065485584114391</v>
      </c>
      <c r="K299" s="54">
        <f>(Sheet4!K299/Sheet4!$I299)*1000</f>
        <v>7.7534272893194824</v>
      </c>
      <c r="L299" s="54">
        <f>(Sheet4!L299/Sheet4!$I299)*1000</f>
        <v>60.264028214241605</v>
      </c>
      <c r="M299" s="54">
        <f>(Sheet4!M299/Sheet4!$I299)*1000</f>
        <v>59.118167721041296</v>
      </c>
      <c r="N299" s="12"/>
      <c r="O299" s="54">
        <f>(Sheet4!O299/Sheet4!$N299)*1000</f>
        <v>6.6722268557130944</v>
      </c>
      <c r="P299" s="54">
        <f>(Sheet4!P299/Sheet4!$N299)*1000</f>
        <v>5.9544155648833046</v>
      </c>
      <c r="Q299" s="54">
        <f>(Sheet4!Q299/Sheet4!$N299)*1000</f>
        <v>58.56656503370295</v>
      </c>
      <c r="R299" s="54">
        <f>(Sheet4!R299/Sheet4!$N299)*1000</f>
        <v>59.728735695046424</v>
      </c>
      <c r="S299" s="12"/>
      <c r="T299" s="54">
        <f>(Sheet4!T299/Sheet4!$S299)*1000</f>
        <v>7.7029482763297077</v>
      </c>
      <c r="U299" s="54">
        <f>(Sheet4!U299/Sheet4!$S299)*1000</f>
        <v>4.6448235645121914</v>
      </c>
      <c r="V299" s="54">
        <f>(Sheet4!V299/Sheet4!$S299)*1000</f>
        <v>61.664270796604193</v>
      </c>
      <c r="W299" s="54">
        <f>(Sheet4!W299/Sheet4!$S299)*1000</f>
        <v>60.335240988364205</v>
      </c>
      <c r="X299" s="12"/>
      <c r="Y299" s="54">
        <f>(Sheet4!Y299/Sheet4!$X299)*1000</f>
        <v>8.6729566959137276</v>
      </c>
      <c r="Z299" s="54">
        <f>(Sheet4!Z299/Sheet4!$X299)*1000</f>
        <v>4.8827532253822232</v>
      </c>
      <c r="AA299" s="54">
        <f>(Sheet4!AA299/Sheet4!$X299)*1000</f>
        <v>60.447675634117225</v>
      </c>
      <c r="AB299" s="54">
        <f>(Sheet4!AB299/Sheet4!$X299)*1000</f>
        <v>61.742549417644007</v>
      </c>
      <c r="AC299" s="12"/>
      <c r="AD299" s="54">
        <f>(Sheet4!AD299/Sheet4!$AC299)*1000</f>
        <v>8.5644235715383239</v>
      </c>
      <c r="AE299" s="54">
        <f>(Sheet4!AE299/Sheet4!$AC299)*1000</f>
        <v>4.6229181837008735</v>
      </c>
      <c r="AF299" s="54">
        <f>(Sheet4!AF299/Sheet4!$AC299)*1000</f>
        <v>61.193541275578028</v>
      </c>
      <c r="AG299" s="54">
        <f>(Sheet4!AG299/Sheet4!$AC299)*1000</f>
        <v>59.002331500644672</v>
      </c>
      <c r="AH299" s="12"/>
      <c r="AI299" s="54">
        <f>(Sheet4!AI299/Sheet4!$AH299)*1000</f>
        <v>7.5862528306913548</v>
      </c>
      <c r="AJ299" s="54">
        <f>(Sheet4!AJ299/Sheet4!$AH299)*1000</f>
        <v>5.0219794858132412</v>
      </c>
      <c r="AK299" s="54">
        <f>(Sheet4!AK299/Sheet4!$AH299)*1000</f>
        <v>61.922205941121618</v>
      </c>
      <c r="AL299" s="54">
        <f>(Sheet4!AL299/Sheet4!$AH299)*1000</f>
        <v>64.493139736246164</v>
      </c>
      <c r="AM299" s="12"/>
      <c r="AN299" s="54">
        <f>(Sheet4!AN299/Sheet4!$AM299)*1000</f>
        <v>8.6013809921408022</v>
      </c>
      <c r="AO299" s="54">
        <f>(Sheet4!AO299/Sheet4!$AM299)*1000</f>
        <v>5.056127655626681</v>
      </c>
      <c r="AP299" s="54">
        <f>(Sheet4!AP299/Sheet4!$AM299)*1000</f>
        <v>64.112758936026395</v>
      </c>
      <c r="AQ299" s="54">
        <f>(Sheet4!AQ299/Sheet4!$AM299)*1000</f>
        <v>64.768796469325281</v>
      </c>
      <c r="AR299" s="12"/>
      <c r="AS299" s="54">
        <f>(Sheet4!AS299/Sheet4!$AR299)*1000</f>
        <v>7.5022123601590263</v>
      </c>
      <c r="AT299" s="54">
        <f>(Sheet4!AT299/Sheet4!$AR299)*1000</f>
        <v>5.4219334046571834</v>
      </c>
      <c r="AU299" s="54">
        <f>(Sheet4!AU299/Sheet4!$AR299)*1000</f>
        <v>63.590495436594423</v>
      </c>
      <c r="AV299" s="54">
        <f>(Sheet4!AV299/Sheet4!$AR299)*1000</f>
        <v>63.583891376418222</v>
      </c>
      <c r="AW299" s="12"/>
      <c r="AX299" s="54">
        <f>(Sheet4!AX299/Sheet4!$AW299)*1000</f>
        <v>6.8683770401856252</v>
      </c>
      <c r="AY299" s="54">
        <f>(Sheet4!AY299/Sheet4!$AW299)*1000</f>
        <v>6.7493868700957869</v>
      </c>
      <c r="AZ299" s="54">
        <f>(Sheet4!AZ299/Sheet4!$AW299)*1000</f>
        <v>56.315403277518129</v>
      </c>
      <c r="BA299" s="54">
        <f>(Sheet4!BA299/Sheet4!$AW299)*1000</f>
        <v>58.206024868945548</v>
      </c>
      <c r="BC299" s="54" t="e">
        <f>(Sheet4!BC294/Sheet4!$BB294)*1000</f>
        <v>#DIV/0!</v>
      </c>
      <c r="BD299" s="54" t="e">
        <f>(Sheet4!BD294/Sheet4!$BB294)*1000</f>
        <v>#REF!</v>
      </c>
      <c r="BE299" s="54" t="e">
        <f>(Sheet4!BE294/Sheet4!$BB294)*1000</f>
        <v>#REF!</v>
      </c>
      <c r="BF299" s="54" t="e">
        <f>(Sheet4!BF294/Sheet4!$BB294)*1000</f>
        <v>#REF!</v>
      </c>
      <c r="BH299" s="54" t="e">
        <f>(Sheet4!BH293/Sheet4!$BG293)*1000</f>
        <v>#REF!</v>
      </c>
      <c r="BI299" s="54" t="e">
        <f>(Sheet4!BI293/Sheet4!$BG293)*1000</f>
        <v>#REF!</v>
      </c>
      <c r="BJ299" s="54" t="e">
        <f>(Sheet4!BJ293/Sheet4!$BG293)*1000</f>
        <v>#REF!</v>
      </c>
      <c r="BK299" s="54" t="e">
        <f>(Sheet4!BK293/Sheet4!$BG293)*1000</f>
        <v>#REF!</v>
      </c>
      <c r="BM299" s="54" t="e">
        <f>(Sheet4!BM293/Sheet4!$BL293)*1000</f>
        <v>#REF!</v>
      </c>
      <c r="BN299" s="54" t="e">
        <f>(Sheet4!BN293/Sheet4!$BL293)*1000</f>
        <v>#REF!</v>
      </c>
      <c r="BO299" s="54" t="e">
        <f>(Sheet4!BO293/Sheet4!$BL293)*1000</f>
        <v>#REF!</v>
      </c>
      <c r="BP299" s="54" t="e">
        <f>(Sheet4!BP293/Sheet4!$BL293)*1000</f>
        <v>#REF!</v>
      </c>
      <c r="BR299" s="54" t="e">
        <f>(Sheet4!BR293/Sheet4!$BQ293)*1000</f>
        <v>#REF!</v>
      </c>
      <c r="BS299" s="54" t="e">
        <f>(Sheet4!BS293/Sheet4!$BQ293)*1000</f>
        <v>#REF!</v>
      </c>
      <c r="BT299" s="54" t="e">
        <f>(Sheet4!BT293/Sheet4!$BQ293)*1000</f>
        <v>#REF!</v>
      </c>
      <c r="BU299" s="54" t="e">
        <f>(Sheet4!BU293/Sheet4!$BQ293)*1000</f>
        <v>#REF!</v>
      </c>
    </row>
    <row r="300" spans="1:73" x14ac:dyDescent="0.3">
      <c r="A300" t="s">
        <v>786</v>
      </c>
      <c r="B300" t="str">
        <f>VLOOKUP(A300,classifications!A$3:C$336,3,FALSE)</f>
        <v>Predominantly Urban</v>
      </c>
      <c r="D300" s="12"/>
      <c r="E300" s="54">
        <f>(Sheet4!E300/Sheet4!$D300)*1000</f>
        <v>2.4106029008526217</v>
      </c>
      <c r="F300" s="54">
        <f>(Sheet4!F300/Sheet4!$D300)*1000</f>
        <v>2.2292605295822558</v>
      </c>
      <c r="G300" s="54">
        <f>(Sheet4!G300/Sheet4!$D300)*1000</f>
        <v>21.210804253416583</v>
      </c>
      <c r="H300" s="54">
        <f>(Sheet4!H300/Sheet4!$D300)*1000</f>
        <v>22.26133936974146</v>
      </c>
      <c r="I300" s="12"/>
      <c r="J300" s="54">
        <f>(Sheet4!J300/Sheet4!$I300)*1000</f>
        <v>1.8446326184731687</v>
      </c>
      <c r="K300" s="54">
        <f>(Sheet4!K300/Sheet4!$I300)*1000</f>
        <v>1.7041783581833334</v>
      </c>
      <c r="L300" s="54">
        <f>(Sheet4!L300/Sheet4!$I300)*1000</f>
        <v>24.101951065735715</v>
      </c>
      <c r="M300" s="54">
        <f>(Sheet4!M300/Sheet4!$I300)*1000</f>
        <v>23.958375599661661</v>
      </c>
      <c r="N300" s="12"/>
      <c r="O300" s="54">
        <f>(Sheet4!O300/Sheet4!$N300)*1000</f>
        <v>1.9085040696042661</v>
      </c>
      <c r="P300" s="54">
        <f>(Sheet4!P300/Sheet4!$N300)*1000</f>
        <v>2.1049677238282345</v>
      </c>
      <c r="Q300" s="54">
        <f>(Sheet4!Q300/Sheet4!$N300)*1000</f>
        <v>23.535098387750647</v>
      </c>
      <c r="R300" s="54">
        <f>(Sheet4!R300/Sheet4!$N300)*1000</f>
        <v>22.481055290485546</v>
      </c>
      <c r="S300" s="12"/>
      <c r="T300" s="54">
        <f>(Sheet4!T300/Sheet4!$S300)*1000</f>
        <v>2.1555008817958154</v>
      </c>
      <c r="U300" s="54">
        <f>(Sheet4!U300/Sheet4!$S300)*1000</f>
        <v>1.9004488294043913</v>
      </c>
      <c r="V300" s="54">
        <f>(Sheet4!V300/Sheet4!$S300)*1000</f>
        <v>25.166172632914776</v>
      </c>
      <c r="W300" s="54">
        <f>(Sheet4!W300/Sheet4!$S300)*1000</f>
        <v>23.318600448518367</v>
      </c>
      <c r="X300" s="12"/>
      <c r="Y300" s="54">
        <f>(Sheet4!Y300/Sheet4!$X300)*1000</f>
        <v>2.2350015542430834</v>
      </c>
      <c r="Z300" s="54">
        <f>(Sheet4!Z300/Sheet4!$X300)*1000</f>
        <v>1.5946534037923532</v>
      </c>
      <c r="AA300" s="54">
        <f>(Sheet4!AA300/Sheet4!$X300)*1000</f>
        <v>23.792353124028597</v>
      </c>
      <c r="AB300" s="54">
        <f>(Sheet4!AB300/Sheet4!$X300)*1000</f>
        <v>23.326080198943114</v>
      </c>
      <c r="AC300" s="12"/>
      <c r="AD300" s="54">
        <f>(Sheet4!AD300/Sheet4!$AC300)*1000</f>
        <v>2.1600417111502841</v>
      </c>
      <c r="AE300" s="54">
        <f>(Sheet4!AE300/Sheet4!$AC300)*1000</f>
        <v>1.5734786602775777</v>
      </c>
      <c r="AF300" s="54">
        <f>(Sheet4!AF300/Sheet4!$AC300)*1000</f>
        <v>24.073913151426375</v>
      </c>
      <c r="AG300" s="54">
        <f>(Sheet4!AG300/Sheet4!$AC300)*1000</f>
        <v>22.668023934255285</v>
      </c>
      <c r="AH300" s="12"/>
      <c r="AI300" s="54">
        <f>(Sheet4!AI300/Sheet4!$AH300)*1000</f>
        <v>2.332742660999517</v>
      </c>
      <c r="AJ300" s="54">
        <f>(Sheet4!AJ300/Sheet4!$AH300)*1000</f>
        <v>2.0043618880035687</v>
      </c>
      <c r="AK300" s="54">
        <f>(Sheet4!AK300/Sheet4!$AH300)*1000</f>
        <v>27.233918635918659</v>
      </c>
      <c r="AL300" s="54">
        <f>(Sheet4!AL300/Sheet4!$AH300)*1000</f>
        <v>25.031289111389235</v>
      </c>
      <c r="AM300" s="12"/>
      <c r="AN300" s="54">
        <f>(Sheet4!AN300/Sheet4!$AM300)*1000</f>
        <v>2.9142883660494685</v>
      </c>
      <c r="AO300" s="54">
        <f>(Sheet4!AO300/Sheet4!$AM300)*1000</f>
        <v>2.2243878292882888</v>
      </c>
      <c r="AP300" s="54">
        <f>(Sheet4!AP300/Sheet4!$AM300)*1000</f>
        <v>27.302117654338176</v>
      </c>
      <c r="AQ300" s="54">
        <f>(Sheet4!AQ300/Sheet4!$AM300)*1000</f>
        <v>25.288103082896345</v>
      </c>
      <c r="AR300" s="12"/>
      <c r="AS300" s="54">
        <f>(Sheet4!AS300/Sheet4!$AR300)*1000</f>
        <v>2.2344920388505329</v>
      </c>
      <c r="AT300" s="54">
        <f>(Sheet4!AT300/Sheet4!$AR300)*1000</f>
        <v>1.4320501464456454</v>
      </c>
      <c r="AU300" s="54">
        <f>(Sheet4!AU300/Sheet4!$AR300)*1000</f>
        <v>28.107070438966581</v>
      </c>
      <c r="AV300" s="54">
        <f>(Sheet4!AV300/Sheet4!$AR300)*1000</f>
        <v>25.212106996367407</v>
      </c>
      <c r="AW300" s="12"/>
      <c r="AX300" s="54">
        <f>(Sheet4!AX300/Sheet4!$AW300)*1000</f>
        <v>2.1181737457451533</v>
      </c>
      <c r="AY300" s="54">
        <f>(Sheet4!AY300/Sheet4!$AW300)*1000</f>
        <v>2.1582556361304328</v>
      </c>
      <c r="AZ300" s="54">
        <f>(Sheet4!AZ300/Sheet4!$AW300)*1000</f>
        <v>26.768536332692022</v>
      </c>
      <c r="BA300" s="54">
        <f>(Sheet4!BA300/Sheet4!$AW300)*1000</f>
        <v>22.088204824626313</v>
      </c>
      <c r="BC300" s="54" t="e">
        <f>(Sheet4!BC295/Sheet4!$BB295)*1000</f>
        <v>#DIV/0!</v>
      </c>
      <c r="BD300" s="54" t="e">
        <f>(Sheet4!BD295/Sheet4!$BB295)*1000</f>
        <v>#REF!</v>
      </c>
      <c r="BE300" s="54" t="e">
        <f>(Sheet4!BE295/Sheet4!$BB295)*1000</f>
        <v>#REF!</v>
      </c>
      <c r="BF300" s="54" t="e">
        <f>(Sheet4!BF295/Sheet4!$BB295)*1000</f>
        <v>#REF!</v>
      </c>
      <c r="BH300" s="54" t="e">
        <f>(Sheet4!BH294/Sheet4!$BG294)*1000</f>
        <v>#REF!</v>
      </c>
      <c r="BI300" s="54" t="e">
        <f>(Sheet4!BI294/Sheet4!$BG294)*1000</f>
        <v>#REF!</v>
      </c>
      <c r="BJ300" s="54" t="e">
        <f>(Sheet4!BJ294/Sheet4!$BG294)*1000</f>
        <v>#REF!</v>
      </c>
      <c r="BK300" s="54" t="e">
        <f>(Sheet4!BK294/Sheet4!$BG294)*1000</f>
        <v>#REF!</v>
      </c>
      <c r="BM300" s="54" t="e">
        <f>(Sheet4!BM294/Sheet4!$BL294)*1000</f>
        <v>#REF!</v>
      </c>
      <c r="BN300" s="54" t="e">
        <f>(Sheet4!BN294/Sheet4!$BL294)*1000</f>
        <v>#REF!</v>
      </c>
      <c r="BO300" s="54" t="e">
        <f>(Sheet4!BO294/Sheet4!$BL294)*1000</f>
        <v>#REF!</v>
      </c>
      <c r="BP300" s="54" t="e">
        <f>(Sheet4!BP294/Sheet4!$BL294)*1000</f>
        <v>#REF!</v>
      </c>
      <c r="BR300" s="54" t="e">
        <f>(Sheet4!BR294/Sheet4!$BQ294)*1000</f>
        <v>#REF!</v>
      </c>
      <c r="BS300" s="54" t="e">
        <f>(Sheet4!BS294/Sheet4!$BQ294)*1000</f>
        <v>#REF!</v>
      </c>
      <c r="BT300" s="54" t="e">
        <f>(Sheet4!BT294/Sheet4!$BQ294)*1000</f>
        <v>#REF!</v>
      </c>
      <c r="BU300" s="54" t="e">
        <f>(Sheet4!BU294/Sheet4!$BQ294)*1000</f>
        <v>#REF!</v>
      </c>
    </row>
    <row r="301" spans="1:73" x14ac:dyDescent="0.3">
      <c r="A301" t="s">
        <v>788</v>
      </c>
      <c r="B301" t="str">
        <f>VLOOKUP(A301,classifications!A$3:C$336,3,FALSE)</f>
        <v>Predominantly Urban</v>
      </c>
      <c r="D301" s="12"/>
      <c r="E301" s="54">
        <f>(Sheet4!E301/Sheet4!$D301)*1000</f>
        <v>8.7342828138663027</v>
      </c>
      <c r="F301" s="54">
        <f>(Sheet4!F301/Sheet4!$D301)*1000</f>
        <v>8.5935693968419891</v>
      </c>
      <c r="G301" s="54">
        <f>(Sheet4!G301/Sheet4!$D301)*1000</f>
        <v>55.883328475370128</v>
      </c>
      <c r="H301" s="54">
        <f>(Sheet4!H301/Sheet4!$D301)*1000</f>
        <v>54.757621139175619</v>
      </c>
      <c r="I301" s="12"/>
      <c r="J301" s="54">
        <f>(Sheet4!J301/Sheet4!$I301)*1000</f>
        <v>6.4442417743212506</v>
      </c>
      <c r="K301" s="54">
        <f>(Sheet4!K301/Sheet4!$I301)*1000</f>
        <v>8.1279627977831002</v>
      </c>
      <c r="L301" s="54">
        <f>(Sheet4!L301/Sheet4!$I301)*1000</f>
        <v>55.452550135800116</v>
      </c>
      <c r="M301" s="54">
        <f>(Sheet4!M301/Sheet4!$I301)*1000</f>
        <v>58.499283416350131</v>
      </c>
      <c r="N301" s="12"/>
      <c r="O301" s="54">
        <f>(Sheet4!O301/Sheet4!$N301)*1000</f>
        <v>6.3554045842589186</v>
      </c>
      <c r="P301" s="54">
        <f>(Sheet4!P301/Sheet4!$N301)*1000</f>
        <v>6.494864872941716</v>
      </c>
      <c r="Q301" s="54">
        <f>(Sheet4!Q301/Sheet4!$N301)*1000</f>
        <v>55.515156344945062</v>
      </c>
      <c r="R301" s="54">
        <f>(Sheet4!R301/Sheet4!$N301)*1000</f>
        <v>55.963421558568342</v>
      </c>
      <c r="S301" s="12"/>
      <c r="T301" s="54">
        <f>(Sheet4!T301/Sheet4!$S301)*1000</f>
        <v>7.6216785579426434</v>
      </c>
      <c r="U301" s="54">
        <f>(Sheet4!U301/Sheet4!$S301)*1000</f>
        <v>5.534908678975297</v>
      </c>
      <c r="V301" s="54">
        <f>(Sheet4!V301/Sheet4!$S301)*1000</f>
        <v>55.378897788023927</v>
      </c>
      <c r="W301" s="54">
        <f>(Sheet4!W301/Sheet4!$S301)*1000</f>
        <v>60.784625474491726</v>
      </c>
      <c r="X301" s="12"/>
      <c r="Y301" s="54">
        <f>(Sheet4!Y301/Sheet4!$X301)*1000</f>
        <v>8.6357154175249562</v>
      </c>
      <c r="Z301" s="54">
        <f>(Sheet4!Z301/Sheet4!$X301)*1000</f>
        <v>5.9420060212327677</v>
      </c>
      <c r="AA301" s="54">
        <f>(Sheet4!AA301/Sheet4!$X301)*1000</f>
        <v>55.03287909998415</v>
      </c>
      <c r="AB301" s="54">
        <f>(Sheet4!AB301/Sheet4!$X301)*1000</f>
        <v>60.390587862462368</v>
      </c>
      <c r="AC301" s="12"/>
      <c r="AD301" s="54">
        <f>(Sheet4!AD301/Sheet4!$AC301)*1000</f>
        <v>9.3964760749746112</v>
      </c>
      <c r="AE301" s="54">
        <f>(Sheet4!AE301/Sheet4!$AC301)*1000</f>
        <v>5.639857623174688</v>
      </c>
      <c r="AF301" s="54">
        <f>(Sheet4!AF301/Sheet4!$AC301)*1000</f>
        <v>53.499768292562685</v>
      </c>
      <c r="AG301" s="54">
        <f>(Sheet4!AG301/Sheet4!$AC301)*1000</f>
        <v>58.262095621222429</v>
      </c>
      <c r="AH301" s="12"/>
      <c r="AI301" s="54">
        <f>(Sheet4!AI301/Sheet4!$AH301)*1000</f>
        <v>8.2271158619189357</v>
      </c>
      <c r="AJ301" s="54">
        <f>(Sheet4!AJ301/Sheet4!$AH301)*1000</f>
        <v>5.8341326424665532</v>
      </c>
      <c r="AK301" s="54">
        <f>(Sheet4!AK301/Sheet4!$AH301)*1000</f>
        <v>61.119955700145361</v>
      </c>
      <c r="AL301" s="54">
        <f>(Sheet4!AL301/Sheet4!$AH301)*1000</f>
        <v>70.682000217543916</v>
      </c>
      <c r="AM301" s="12"/>
      <c r="AN301" s="54">
        <f>(Sheet4!AN301/Sheet4!$AM301)*1000</f>
        <v>8.8072197455692063</v>
      </c>
      <c r="AO301" s="54">
        <f>(Sheet4!AO301/Sheet4!$AM301)*1000</f>
        <v>6.0988266924985419</v>
      </c>
      <c r="AP301" s="54">
        <f>(Sheet4!AP301/Sheet4!$AM301)*1000</f>
        <v>61.808692557849888</v>
      </c>
      <c r="AQ301" s="54">
        <f>(Sheet4!AQ301/Sheet4!$AM301)*1000</f>
        <v>69.568139808435561</v>
      </c>
      <c r="AR301" s="12"/>
      <c r="AS301" s="54">
        <f>(Sheet4!AS301/Sheet4!$AR301)*1000</f>
        <v>8.5025745835524287</v>
      </c>
      <c r="AT301" s="54">
        <f>(Sheet4!AT301/Sheet4!$AR301)*1000</f>
        <v>7.946980445070591</v>
      </c>
      <c r="AU301" s="54">
        <f>(Sheet4!AU301/Sheet4!$AR301)*1000</f>
        <v>61.472522893454901</v>
      </c>
      <c r="AV301" s="54">
        <f>(Sheet4!AV301/Sheet4!$AR301)*1000</f>
        <v>71.195420316887081</v>
      </c>
      <c r="AW301" s="12"/>
      <c r="AX301" s="54">
        <f>(Sheet4!AX301/Sheet4!$AW301)*1000</f>
        <v>7.3994080473562116</v>
      </c>
      <c r="AY301" s="54">
        <f>(Sheet4!AY301/Sheet4!$AW301)*1000</f>
        <v>8.5493160547156215</v>
      </c>
      <c r="AZ301" s="54">
        <f>(Sheet4!AZ301/Sheet4!$AW301)*1000</f>
        <v>52.835773138148944</v>
      </c>
      <c r="BA301" s="54">
        <f>(Sheet4!BA301/Sheet4!$AW301)*1000</f>
        <v>62.215022798176143</v>
      </c>
      <c r="BC301" s="54" t="e">
        <f>(Sheet4!BC296/Sheet4!$BB296)*1000</f>
        <v>#DIV/0!</v>
      </c>
      <c r="BD301" s="54" t="e">
        <f>(Sheet4!BD296/Sheet4!$BB296)*1000</f>
        <v>#REF!</v>
      </c>
      <c r="BE301" s="54" t="e">
        <f>(Sheet4!BE296/Sheet4!$BB296)*1000</f>
        <v>#REF!</v>
      </c>
      <c r="BF301" s="54" t="e">
        <f>(Sheet4!BF296/Sheet4!$BB296)*1000</f>
        <v>#REF!</v>
      </c>
      <c r="BH301" s="54" t="e">
        <f>(Sheet4!BH295/Sheet4!$BG295)*1000</f>
        <v>#REF!</v>
      </c>
      <c r="BI301" s="54" t="e">
        <f>(Sheet4!BI295/Sheet4!$BG295)*1000</f>
        <v>#REF!</v>
      </c>
      <c r="BJ301" s="54" t="e">
        <f>(Sheet4!BJ295/Sheet4!$BG295)*1000</f>
        <v>#REF!</v>
      </c>
      <c r="BK301" s="54" t="e">
        <f>(Sheet4!BK295/Sheet4!$BG295)*1000</f>
        <v>#REF!</v>
      </c>
      <c r="BM301" s="54" t="e">
        <f>(Sheet4!BM295/Sheet4!$BL295)*1000</f>
        <v>#REF!</v>
      </c>
      <c r="BN301" s="54" t="e">
        <f>(Sheet4!BN295/Sheet4!$BL295)*1000</f>
        <v>#REF!</v>
      </c>
      <c r="BO301" s="54" t="e">
        <f>(Sheet4!BO295/Sheet4!$BL295)*1000</f>
        <v>#REF!</v>
      </c>
      <c r="BP301" s="54" t="e">
        <f>(Sheet4!BP295/Sheet4!$BL295)*1000</f>
        <v>#REF!</v>
      </c>
      <c r="BR301" s="54" t="e">
        <f>(Sheet4!BR295/Sheet4!$BQ295)*1000</f>
        <v>#REF!</v>
      </c>
      <c r="BS301" s="54" t="e">
        <f>(Sheet4!BS295/Sheet4!$BQ295)*1000</f>
        <v>#REF!</v>
      </c>
      <c r="BT301" s="54" t="e">
        <f>(Sheet4!BT295/Sheet4!$BQ295)*1000</f>
        <v>#REF!</v>
      </c>
      <c r="BU301" s="54" t="e">
        <f>(Sheet4!BU295/Sheet4!$BQ295)*1000</f>
        <v>#REF!</v>
      </c>
    </row>
    <row r="302" spans="1:73" x14ac:dyDescent="0.3">
      <c r="A302" t="s">
        <v>790</v>
      </c>
      <c r="B302" t="str">
        <f>VLOOKUP(A302,classifications!A$3:C$336,3,FALSE)</f>
        <v>Predominantly Urban</v>
      </c>
      <c r="D302" s="12"/>
      <c r="E302" s="54">
        <f>(Sheet4!E302/Sheet4!$D302)*1000</f>
        <v>6.7573236609591918</v>
      </c>
      <c r="F302" s="54">
        <f>(Sheet4!F302/Sheet4!$D302)*1000</f>
        <v>4.1563671801888429</v>
      </c>
      <c r="G302" s="54">
        <f>(Sheet4!G302/Sheet4!$D302)*1000</f>
        <v>62.848918634594661</v>
      </c>
      <c r="H302" s="54">
        <f>(Sheet4!H302/Sheet4!$D302)*1000</f>
        <v>62.564943237190448</v>
      </c>
      <c r="I302" s="12"/>
      <c r="J302" s="54">
        <f>(Sheet4!J302/Sheet4!$I302)*1000</f>
        <v>5.4449820628375187</v>
      </c>
      <c r="K302" s="54">
        <f>(Sheet4!K302/Sheet4!$I302)*1000</f>
        <v>4.8704821968874867</v>
      </c>
      <c r="L302" s="54">
        <f>(Sheet4!L302/Sheet4!$I302)*1000</f>
        <v>65.122751471357986</v>
      </c>
      <c r="M302" s="54">
        <f>(Sheet4!M302/Sheet4!$I302)*1000</f>
        <v>60.992735768361655</v>
      </c>
      <c r="N302" s="12"/>
      <c r="O302" s="54">
        <f>(Sheet4!O302/Sheet4!$N302)*1000</f>
        <v>5.6622275646094957</v>
      </c>
      <c r="P302" s="54">
        <f>(Sheet4!P302/Sheet4!$N302)*1000</f>
        <v>4.1944769556827888</v>
      </c>
      <c r="Q302" s="54">
        <f>(Sheet4!Q302/Sheet4!$N302)*1000</f>
        <v>62.664093885426873</v>
      </c>
      <c r="R302" s="54">
        <f>(Sheet4!R302/Sheet4!$N302)*1000</f>
        <v>59.462879195267767</v>
      </c>
      <c r="S302" s="12"/>
      <c r="T302" s="54">
        <f>(Sheet4!T302/Sheet4!$S302)*1000</f>
        <v>7.5401156736547605</v>
      </c>
      <c r="U302" s="54">
        <f>(Sheet4!U302/Sheet4!$S302)*1000</f>
        <v>3.9080632817694809</v>
      </c>
      <c r="V302" s="54">
        <f>(Sheet4!V302/Sheet4!$S302)*1000</f>
        <v>61.224233756131831</v>
      </c>
      <c r="W302" s="54">
        <f>(Sheet4!W302/Sheet4!$S302)*1000</f>
        <v>60.659666026823238</v>
      </c>
      <c r="X302" s="12"/>
      <c r="Y302" s="54">
        <f>(Sheet4!Y302/Sheet4!$X302)*1000</f>
        <v>8.9578163771712163</v>
      </c>
      <c r="Z302" s="54">
        <f>(Sheet4!Z302/Sheet4!$X302)*1000</f>
        <v>4.6401985111662531</v>
      </c>
      <c r="AA302" s="54">
        <f>(Sheet4!AA302/Sheet4!$X302)*1000</f>
        <v>65.192307692307693</v>
      </c>
      <c r="AB302" s="54">
        <f>(Sheet4!AB302/Sheet4!$X302)*1000</f>
        <v>61.197270471464016</v>
      </c>
      <c r="AC302" s="12"/>
      <c r="AD302" s="54">
        <f>(Sheet4!AD302/Sheet4!$AC302)*1000</f>
        <v>9.6390270223868253</v>
      </c>
      <c r="AE302" s="54">
        <f>(Sheet4!AE302/Sheet4!$AC302)*1000</f>
        <v>4.1266317977521201</v>
      </c>
      <c r="AF302" s="54">
        <f>(Sheet4!AF302/Sheet4!$AC302)*1000</f>
        <v>63.193264944477484</v>
      </c>
      <c r="AG302" s="54">
        <f>(Sheet4!AG302/Sheet4!$AC302)*1000</f>
        <v>60.017046116489972</v>
      </c>
      <c r="AH302" s="12"/>
      <c r="AI302" s="54">
        <f>(Sheet4!AI302/Sheet4!$AH302)*1000</f>
        <v>7.4069584192023274</v>
      </c>
      <c r="AJ302" s="54">
        <f>(Sheet4!AJ302/Sheet4!$AH302)*1000</f>
        <v>4.4247787610619467</v>
      </c>
      <c r="AK302" s="54">
        <f>(Sheet4!AK302/Sheet4!$AH302)*1000</f>
        <v>68.487089344162939</v>
      </c>
      <c r="AL302" s="54">
        <f>(Sheet4!AL302/Sheet4!$AH302)*1000</f>
        <v>63.595587343920471</v>
      </c>
      <c r="AM302" s="12"/>
      <c r="AN302" s="54">
        <f>(Sheet4!AN302/Sheet4!$AM302)*1000</f>
        <v>8.2093595032712425</v>
      </c>
      <c r="AO302" s="54">
        <f>(Sheet4!AO302/Sheet4!$AM302)*1000</f>
        <v>4.1195625643681657</v>
      </c>
      <c r="AP302" s="54">
        <f>(Sheet4!AP302/Sheet4!$AM302)*1000</f>
        <v>73.247251144488303</v>
      </c>
      <c r="AQ302" s="54">
        <f>(Sheet4!AQ302/Sheet4!$AM302)*1000</f>
        <v>62.870954107358656</v>
      </c>
      <c r="AR302" s="12"/>
      <c r="AS302" s="54">
        <f>(Sheet4!AS302/Sheet4!$AR302)*1000</f>
        <v>7.912622210274721</v>
      </c>
      <c r="AT302" s="54">
        <f>(Sheet4!AT302/Sheet4!$AR302)*1000</f>
        <v>4.7101724530882016</v>
      </c>
      <c r="AU302" s="54">
        <f>(Sheet4!AU302/Sheet4!$AR302)*1000</f>
        <v>73.673876074544623</v>
      </c>
      <c r="AV302" s="54">
        <f>(Sheet4!AV302/Sheet4!$AR302)*1000</f>
        <v>62.143888171389499</v>
      </c>
      <c r="AW302" s="12"/>
      <c r="AX302" s="54">
        <f>(Sheet4!AX302/Sheet4!$AW302)*1000</f>
        <v>8.0485210842507691</v>
      </c>
      <c r="AY302" s="54">
        <f>(Sheet4!AY302/Sheet4!$AW302)*1000</f>
        <v>5.863922504239846</v>
      </c>
      <c r="AZ302" s="54">
        <f>(Sheet4!AZ302/Sheet4!$AW302)*1000</f>
        <v>66.015119721751134</v>
      </c>
      <c r="BA302" s="54">
        <f>(Sheet4!BA302/Sheet4!$AW302)*1000</f>
        <v>53.85035499726925</v>
      </c>
      <c r="BC302" s="54" t="e">
        <f>(Sheet4!BC297/Sheet4!$BB297)*1000</f>
        <v>#DIV/0!</v>
      </c>
      <c r="BD302" s="54" t="e">
        <f>(Sheet4!BD297/Sheet4!$BB297)*1000</f>
        <v>#REF!</v>
      </c>
      <c r="BE302" s="54" t="e">
        <f>(Sheet4!BE297/Sheet4!$BB297)*1000</f>
        <v>#REF!</v>
      </c>
      <c r="BF302" s="54" t="e">
        <f>(Sheet4!BF297/Sheet4!$BB297)*1000</f>
        <v>#REF!</v>
      </c>
      <c r="BH302" s="54" t="e">
        <f>(Sheet4!BH296/Sheet4!$BG296)*1000</f>
        <v>#REF!</v>
      </c>
      <c r="BI302" s="54" t="e">
        <f>(Sheet4!BI296/Sheet4!$BG296)*1000</f>
        <v>#REF!</v>
      </c>
      <c r="BJ302" s="54" t="e">
        <f>(Sheet4!BJ296/Sheet4!$BG296)*1000</f>
        <v>#REF!</v>
      </c>
      <c r="BK302" s="54" t="e">
        <f>(Sheet4!BK296/Sheet4!$BG296)*1000</f>
        <v>#REF!</v>
      </c>
      <c r="BM302" s="54" t="e">
        <f>(Sheet4!BM296/Sheet4!$BL296)*1000</f>
        <v>#REF!</v>
      </c>
      <c r="BN302" s="54" t="e">
        <f>(Sheet4!BN296/Sheet4!$BL296)*1000</f>
        <v>#REF!</v>
      </c>
      <c r="BO302" s="54" t="e">
        <f>(Sheet4!BO296/Sheet4!$BL296)*1000</f>
        <v>#REF!</v>
      </c>
      <c r="BP302" s="54" t="e">
        <f>(Sheet4!BP296/Sheet4!$BL296)*1000</f>
        <v>#REF!</v>
      </c>
      <c r="BR302" s="54" t="e">
        <f>(Sheet4!BR296/Sheet4!$BQ296)*1000</f>
        <v>#REF!</v>
      </c>
      <c r="BS302" s="54" t="e">
        <f>(Sheet4!BS296/Sheet4!$BQ296)*1000</f>
        <v>#REF!</v>
      </c>
      <c r="BT302" s="54" t="e">
        <f>(Sheet4!BT296/Sheet4!$BQ296)*1000</f>
        <v>#REF!</v>
      </c>
      <c r="BU302" s="54" t="e">
        <f>(Sheet4!BU296/Sheet4!$BQ296)*1000</f>
        <v>#REF!</v>
      </c>
    </row>
    <row r="303" spans="1:73" x14ac:dyDescent="0.3">
      <c r="A303" t="s">
        <v>792</v>
      </c>
      <c r="B303" t="str">
        <f>VLOOKUP(A303,classifications!A$3:C$336,3,FALSE)</f>
        <v>Predominantly Urban</v>
      </c>
      <c r="D303" s="12"/>
      <c r="E303" s="54">
        <f>(Sheet4!E303/Sheet4!$D303)*1000</f>
        <v>10.806397387253254</v>
      </c>
      <c r="F303" s="54">
        <f>(Sheet4!F303/Sheet4!$D303)*1000</f>
        <v>4.3225589549013019</v>
      </c>
      <c r="G303" s="54">
        <f>(Sheet4!G303/Sheet4!$D303)*1000</f>
        <v>34.176232329539083</v>
      </c>
      <c r="H303" s="54">
        <f>(Sheet4!H303/Sheet4!$D303)*1000</f>
        <v>39.399324400044826</v>
      </c>
      <c r="I303" s="12"/>
      <c r="J303" s="54">
        <f>(Sheet4!J303/Sheet4!$I303)*1000</f>
        <v>7.6630183689400821</v>
      </c>
      <c r="K303" s="54">
        <f>(Sheet4!K303/Sheet4!$I303)*1000</f>
        <v>5.1259379630072175</v>
      </c>
      <c r="L303" s="54">
        <f>(Sheet4!L303/Sheet4!$I303)*1000</f>
        <v>36.407302968025618</v>
      </c>
      <c r="M303" s="54">
        <f>(Sheet4!M303/Sheet4!$I303)*1000</f>
        <v>40.51362933932355</v>
      </c>
      <c r="N303" s="12"/>
      <c r="O303" s="54">
        <f>(Sheet4!O303/Sheet4!$N303)*1000</f>
        <v>8.3191634751378594</v>
      </c>
      <c r="P303" s="54">
        <f>(Sheet4!P303/Sheet4!$N303)*1000</f>
        <v>5.3832218284679074</v>
      </c>
      <c r="Q303" s="54">
        <f>(Sheet4!Q303/Sheet4!$N303)*1000</f>
        <v>36.705229869531365</v>
      </c>
      <c r="R303" s="54">
        <f>(Sheet4!R303/Sheet4!$N303)*1000</f>
        <v>39.879542962480336</v>
      </c>
      <c r="S303" s="12"/>
      <c r="T303" s="54">
        <f>(Sheet4!T303/Sheet4!$S303)*1000</f>
        <v>9.2675222112537021</v>
      </c>
      <c r="U303" s="54">
        <f>(Sheet4!U303/Sheet4!$S303)*1000</f>
        <v>5.2556762092793683</v>
      </c>
      <c r="V303" s="54">
        <f>(Sheet4!V303/Sheet4!$S303)*1000</f>
        <v>38.835143139190521</v>
      </c>
      <c r="W303" s="54">
        <f>(Sheet4!W303/Sheet4!$S303)*1000</f>
        <v>41.212240868706814</v>
      </c>
      <c r="X303" s="12"/>
      <c r="Y303" s="54">
        <f>(Sheet4!Y303/Sheet4!$X303)*1000</f>
        <v>11.779417183445313</v>
      </c>
      <c r="Z303" s="54">
        <f>(Sheet4!Z303/Sheet4!$X303)*1000</f>
        <v>5.0841610938198238</v>
      </c>
      <c r="AA303" s="54">
        <f>(Sheet4!AA303/Sheet4!$X303)*1000</f>
        <v>37.392299671509093</v>
      </c>
      <c r="AB303" s="54">
        <f>(Sheet4!AB303/Sheet4!$X303)*1000</f>
        <v>40.159776720265299</v>
      </c>
      <c r="AC303" s="12"/>
      <c r="AD303" s="54">
        <f>(Sheet4!AD303/Sheet4!$AC303)*1000</f>
        <v>14.413778937046784</v>
      </c>
      <c r="AE303" s="54">
        <f>(Sheet4!AE303/Sheet4!$AC303)*1000</f>
        <v>3.8098264843014218</v>
      </c>
      <c r="AF303" s="54">
        <f>(Sheet4!AF303/Sheet4!$AC303)*1000</f>
        <v>37.249483561160702</v>
      </c>
      <c r="AG303" s="54">
        <f>(Sheet4!AG303/Sheet4!$AC303)*1000</f>
        <v>40.067127359825129</v>
      </c>
      <c r="AH303" s="12"/>
      <c r="AI303" s="54">
        <f>(Sheet4!AI303/Sheet4!$AH303)*1000</f>
        <v>10.822310965428622</v>
      </c>
      <c r="AJ303" s="54">
        <f>(Sheet4!AJ303/Sheet4!$AH303)*1000</f>
        <v>3.0508683240614638</v>
      </c>
      <c r="AK303" s="54">
        <f>(Sheet4!AK303/Sheet4!$AH303)*1000</f>
        <v>43.681663242615208</v>
      </c>
      <c r="AL303" s="54">
        <f>(Sheet4!AL303/Sheet4!$AH303)*1000</f>
        <v>47.059547717427272</v>
      </c>
      <c r="AM303" s="12"/>
      <c r="AN303" s="54">
        <f>(Sheet4!AN303/Sheet4!$AM303)*1000</f>
        <v>10.976764068272724</v>
      </c>
      <c r="AO303" s="54">
        <f>(Sheet4!AO303/Sheet4!$AM303)*1000</f>
        <v>4.3815456016610179</v>
      </c>
      <c r="AP303" s="54">
        <f>(Sheet4!AP303/Sheet4!$AM303)*1000</f>
        <v>44.853592256724987</v>
      </c>
      <c r="AQ303" s="54">
        <f>(Sheet4!AQ303/Sheet4!$AM303)*1000</f>
        <v>46.10546242862813</v>
      </c>
      <c r="AR303" s="12"/>
      <c r="AS303" s="54">
        <f>(Sheet4!AS303/Sheet4!$AR303)*1000</f>
        <v>11.235699070083575</v>
      </c>
      <c r="AT303" s="54">
        <f>(Sheet4!AT303/Sheet4!$AR303)*1000</f>
        <v>4.0363461005403307</v>
      </c>
      <c r="AU303" s="54">
        <f>(Sheet4!AU303/Sheet4!$AR303)*1000</f>
        <v>43.811252406429297</v>
      </c>
      <c r="AV303" s="54">
        <f>(Sheet4!AV303/Sheet4!$AR303)*1000</f>
        <v>48.705749230132483</v>
      </c>
      <c r="AW303" s="12"/>
      <c r="AX303" s="54">
        <f>(Sheet4!AX303/Sheet4!$AW303)*1000</f>
        <v>10.090504411759145</v>
      </c>
      <c r="AY303" s="54">
        <f>(Sheet4!AY303/Sheet4!$AW303)*1000</f>
        <v>3.1201897075342182</v>
      </c>
      <c r="AZ303" s="54">
        <f>(Sheet4!AZ303/Sheet4!$AW303)*1000</f>
        <v>38.573108881383625</v>
      </c>
      <c r="BA303" s="54">
        <f>(Sheet4!BA303/Sheet4!$AW303)*1000</f>
        <v>42.457272311247436</v>
      </c>
      <c r="BC303" s="54" t="e">
        <f>(Sheet4!BC298/Sheet4!$BB298)*1000</f>
        <v>#DIV/0!</v>
      </c>
      <c r="BD303" s="54" t="e">
        <f>(Sheet4!BD298/Sheet4!$BB298)*1000</f>
        <v>#REF!</v>
      </c>
      <c r="BE303" s="54" t="e">
        <f>(Sheet4!BE298/Sheet4!$BB298)*1000</f>
        <v>#REF!</v>
      </c>
      <c r="BF303" s="54" t="e">
        <f>(Sheet4!BF298/Sheet4!$BB298)*1000</f>
        <v>#REF!</v>
      </c>
      <c r="BH303" s="54" t="e">
        <f>(Sheet4!BH297/Sheet4!$BG297)*1000</f>
        <v>#REF!</v>
      </c>
      <c r="BI303" s="54" t="e">
        <f>(Sheet4!BI297/Sheet4!$BG297)*1000</f>
        <v>#REF!</v>
      </c>
      <c r="BJ303" s="54" t="e">
        <f>(Sheet4!BJ297/Sheet4!$BG297)*1000</f>
        <v>#REF!</v>
      </c>
      <c r="BK303" s="54" t="e">
        <f>(Sheet4!BK297/Sheet4!$BG297)*1000</f>
        <v>#REF!</v>
      </c>
      <c r="BM303" s="54" t="e">
        <f>(Sheet4!BM297/Sheet4!$BL297)*1000</f>
        <v>#REF!</v>
      </c>
      <c r="BN303" s="54" t="e">
        <f>(Sheet4!BN297/Sheet4!$BL297)*1000</f>
        <v>#REF!</v>
      </c>
      <c r="BO303" s="54" t="e">
        <f>(Sheet4!BO297/Sheet4!$BL297)*1000</f>
        <v>#REF!</v>
      </c>
      <c r="BP303" s="54" t="e">
        <f>(Sheet4!BP297/Sheet4!$BL297)*1000</f>
        <v>#REF!</v>
      </c>
      <c r="BR303" s="54" t="e">
        <f>(Sheet4!BR297/Sheet4!$BQ297)*1000</f>
        <v>#REF!</v>
      </c>
      <c r="BS303" s="54" t="e">
        <f>(Sheet4!BS297/Sheet4!$BQ297)*1000</f>
        <v>#REF!</v>
      </c>
      <c r="BT303" s="54" t="e">
        <f>(Sheet4!BT297/Sheet4!$BQ297)*1000</f>
        <v>#REF!</v>
      </c>
      <c r="BU303" s="54" t="e">
        <f>(Sheet4!BU297/Sheet4!$BQ297)*1000</f>
        <v>#REF!</v>
      </c>
    </row>
    <row r="304" spans="1:73" x14ac:dyDescent="0.3">
      <c r="A304" t="s">
        <v>794</v>
      </c>
      <c r="B304" t="str">
        <f>VLOOKUP(A304,classifications!A$3:C$336,3,FALSE)</f>
        <v>Predominantly Urban</v>
      </c>
      <c r="D304" s="12"/>
      <c r="E304" s="54">
        <f>(Sheet4!E304/Sheet4!$D304)*1000</f>
        <v>7.4078578015585892</v>
      </c>
      <c r="F304" s="54">
        <f>(Sheet4!F304/Sheet4!$D304)*1000</f>
        <v>7.9348189584410047</v>
      </c>
      <c r="G304" s="54">
        <f>(Sheet4!G304/Sheet4!$D304)*1000</f>
        <v>51.581390164067329</v>
      </c>
      <c r="H304" s="54">
        <f>(Sheet4!H304/Sheet4!$D304)*1000</f>
        <v>50.010640561821667</v>
      </c>
      <c r="I304" s="12"/>
      <c r="J304" s="54">
        <f>(Sheet4!J304/Sheet4!$I304)*1000</f>
        <v>7.3578125313685732</v>
      </c>
      <c r="K304" s="54">
        <f>(Sheet4!K304/Sheet4!$I304)*1000</f>
        <v>4.7278713537170507</v>
      </c>
      <c r="L304" s="54">
        <f>(Sheet4!L304/Sheet4!$I304)*1000</f>
        <v>55.078195579289719</v>
      </c>
      <c r="M304" s="54">
        <f>(Sheet4!M304/Sheet4!$I304)*1000</f>
        <v>53.943907972134667</v>
      </c>
      <c r="N304" s="12"/>
      <c r="O304" s="54">
        <f>(Sheet4!O304/Sheet4!$N304)*1000</f>
        <v>6.6060201468668733</v>
      </c>
      <c r="P304" s="54">
        <f>(Sheet4!P304/Sheet4!$N304)*1000</f>
        <v>4.742783695186473</v>
      </c>
      <c r="Q304" s="54">
        <f>(Sheet4!Q304/Sheet4!$N304)*1000</f>
        <v>54.023893267439199</v>
      </c>
      <c r="R304" s="54">
        <f>(Sheet4!R304/Sheet4!$N304)*1000</f>
        <v>54.492193338182403</v>
      </c>
      <c r="S304" s="12"/>
      <c r="T304" s="54">
        <f>(Sheet4!T304/Sheet4!$S304)*1000</f>
        <v>6.7501166380448483</v>
      </c>
      <c r="U304" s="54">
        <f>(Sheet4!U304/Sheet4!$S304)*1000</f>
        <v>5.290900247173389</v>
      </c>
      <c r="V304" s="54">
        <f>(Sheet4!V304/Sheet4!$S304)*1000</f>
        <v>56.05574802211656</v>
      </c>
      <c r="W304" s="54">
        <f>(Sheet4!W304/Sheet4!$S304)*1000</f>
        <v>58.547335192924287</v>
      </c>
      <c r="X304" s="12"/>
      <c r="Y304" s="54">
        <f>(Sheet4!Y304/Sheet4!$X304)*1000</f>
        <v>7.634797247115908</v>
      </c>
      <c r="Z304" s="54">
        <f>(Sheet4!Z304/Sheet4!$X304)*1000</f>
        <v>6.0405010645145323</v>
      </c>
      <c r="AA304" s="54">
        <f>(Sheet4!AA304/Sheet4!$X304)*1000</f>
        <v>54.463534188245781</v>
      </c>
      <c r="AB304" s="54">
        <f>(Sheet4!AB304/Sheet4!$X304)*1000</f>
        <v>58.028420062385507</v>
      </c>
      <c r="AC304" s="12"/>
      <c r="AD304" s="54">
        <f>(Sheet4!AD304/Sheet4!$AC304)*1000</f>
        <v>8.5257095764615851</v>
      </c>
      <c r="AE304" s="54">
        <f>(Sheet4!AE304/Sheet4!$AC304)*1000</f>
        <v>5.0035809942409761</v>
      </c>
      <c r="AF304" s="54">
        <f>(Sheet4!AF304/Sheet4!$AC304)*1000</f>
        <v>58.335867826974201</v>
      </c>
      <c r="AG304" s="54">
        <f>(Sheet4!AG304/Sheet4!$AC304)*1000</f>
        <v>56.677818438686508</v>
      </c>
      <c r="AH304" s="12"/>
      <c r="AI304" s="54">
        <f>(Sheet4!AI304/Sheet4!$AH304)*1000</f>
        <v>7.0176124479543365</v>
      </c>
      <c r="AJ304" s="54">
        <f>(Sheet4!AJ304/Sheet4!$AH304)*1000</f>
        <v>4.6621185761479369</v>
      </c>
      <c r="AK304" s="54">
        <f>(Sheet4!AK304/Sheet4!$AH304)*1000</f>
        <v>66.745508923509988</v>
      </c>
      <c r="AL304" s="54">
        <f>(Sheet4!AL304/Sheet4!$AH304)*1000</f>
        <v>68.319096115878565</v>
      </c>
      <c r="AM304" s="12"/>
      <c r="AN304" s="54">
        <f>(Sheet4!AN304/Sheet4!$AM304)*1000</f>
        <v>7.9300428889695853</v>
      </c>
      <c r="AO304" s="54">
        <f>(Sheet4!AO304/Sheet4!$AM304)*1000</f>
        <v>6.605097604302637</v>
      </c>
      <c r="AP304" s="54">
        <f>(Sheet4!AP304/Sheet4!$AM304)*1000</f>
        <v>62.753334445633079</v>
      </c>
      <c r="AQ304" s="54">
        <f>(Sheet4!AQ304/Sheet4!$AM304)*1000</f>
        <v>70.104327173155625</v>
      </c>
      <c r="AR304" s="12"/>
      <c r="AS304" s="54">
        <f>(Sheet4!AS304/Sheet4!$AR304)*1000</f>
        <v>7.172353836122582</v>
      </c>
      <c r="AT304" s="54">
        <f>(Sheet4!AT304/Sheet4!$AR304)*1000</f>
        <v>6.2041848609985966</v>
      </c>
      <c r="AU304" s="54">
        <f>(Sheet4!AU304/Sheet4!$AR304)*1000</f>
        <v>63.02977613562269</v>
      </c>
      <c r="AV304" s="54">
        <f>(Sheet4!AV304/Sheet4!$AR304)*1000</f>
        <v>73.432652980577345</v>
      </c>
      <c r="AW304" s="12"/>
      <c r="AX304" s="54">
        <f>(Sheet4!AX304/Sheet4!$AW304)*1000</f>
        <v>7.2308382785618113</v>
      </c>
      <c r="AY304" s="54">
        <f>(Sheet4!AY304/Sheet4!$AW304)*1000</f>
        <v>5.156335710367526</v>
      </c>
      <c r="AZ304" s="54">
        <f>(Sheet4!AZ304/Sheet4!$AW304)*1000</f>
        <v>52.849947638757293</v>
      </c>
      <c r="BA304" s="54">
        <f>(Sheet4!BA304/Sheet4!$AW304)*1000</f>
        <v>65.217174487607849</v>
      </c>
      <c r="BC304" s="54" t="e">
        <f>(Sheet4!BC299/Sheet4!$BB299)*1000</f>
        <v>#DIV/0!</v>
      </c>
      <c r="BD304" s="54" t="e">
        <f>(Sheet4!BD299/Sheet4!$BB299)*1000</f>
        <v>#REF!</v>
      </c>
      <c r="BE304" s="54" t="e">
        <f>(Sheet4!BE299/Sheet4!$BB299)*1000</f>
        <v>#REF!</v>
      </c>
      <c r="BF304" s="54" t="e">
        <f>(Sheet4!BF299/Sheet4!$BB299)*1000</f>
        <v>#REF!</v>
      </c>
      <c r="BH304" s="54" t="e">
        <f>(Sheet4!BH298/Sheet4!$BG298)*1000</f>
        <v>#REF!</v>
      </c>
      <c r="BI304" s="54" t="e">
        <f>(Sheet4!BI298/Sheet4!$BG298)*1000</f>
        <v>#REF!</v>
      </c>
      <c r="BJ304" s="54" t="e">
        <f>(Sheet4!BJ298/Sheet4!$BG298)*1000</f>
        <v>#REF!</v>
      </c>
      <c r="BK304" s="54" t="e">
        <f>(Sheet4!BK298/Sheet4!$BG298)*1000</f>
        <v>#REF!</v>
      </c>
      <c r="BM304" s="54" t="e">
        <f>(Sheet4!BM298/Sheet4!$BL298)*1000</f>
        <v>#REF!</v>
      </c>
      <c r="BN304" s="54" t="e">
        <f>(Sheet4!BN298/Sheet4!$BL298)*1000</f>
        <v>#REF!</v>
      </c>
      <c r="BO304" s="54" t="e">
        <f>(Sheet4!BO298/Sheet4!$BL298)*1000</f>
        <v>#REF!</v>
      </c>
      <c r="BP304" s="54" t="e">
        <f>(Sheet4!BP298/Sheet4!$BL298)*1000</f>
        <v>#REF!</v>
      </c>
      <c r="BR304" s="54" t="e">
        <f>(Sheet4!BR298/Sheet4!$BQ298)*1000</f>
        <v>#REF!</v>
      </c>
      <c r="BS304" s="54" t="e">
        <f>(Sheet4!BS298/Sheet4!$BQ298)*1000</f>
        <v>#REF!</v>
      </c>
      <c r="BT304" s="54" t="e">
        <f>(Sheet4!BT298/Sheet4!$BQ298)*1000</f>
        <v>#REF!</v>
      </c>
      <c r="BU304" s="54" t="e">
        <f>(Sheet4!BU298/Sheet4!$BQ298)*1000</f>
        <v>#REF!</v>
      </c>
    </row>
    <row r="305" spans="1:73" x14ac:dyDescent="0.3">
      <c r="A305" t="s">
        <v>796</v>
      </c>
      <c r="B305" t="str">
        <f>VLOOKUP(A305,classifications!A$3:C$336,3,FALSE)</f>
        <v>Predominantly Urban</v>
      </c>
      <c r="D305" s="12"/>
      <c r="E305" s="54">
        <f>(Sheet4!E305/Sheet4!$D305)*1000</f>
        <v>4.9524752852435281</v>
      </c>
      <c r="F305" s="54">
        <f>(Sheet4!F305/Sheet4!$D305)*1000</f>
        <v>4.4000838111202114</v>
      </c>
      <c r="G305" s="54">
        <f>(Sheet4!G305/Sheet4!$D305)*1000</f>
        <v>51.762890721728027</v>
      </c>
      <c r="H305" s="54">
        <f>(Sheet4!H305/Sheet4!$D305)*1000</f>
        <v>42.134135888302637</v>
      </c>
      <c r="I305" s="12"/>
      <c r="J305" s="54">
        <f>(Sheet4!J305/Sheet4!$I305)*1000</f>
        <v>3.9140053321232067</v>
      </c>
      <c r="K305" s="54">
        <f>(Sheet4!K305/Sheet4!$I305)*1000</f>
        <v>3.8478264980051811</v>
      </c>
      <c r="L305" s="54">
        <f>(Sheet4!L305/Sheet4!$I305)*1000</f>
        <v>54.805528768884599</v>
      </c>
      <c r="M305" s="54">
        <f>(Sheet4!M305/Sheet4!$I305)*1000</f>
        <v>46.656078053207779</v>
      </c>
      <c r="N305" s="12"/>
      <c r="O305" s="54">
        <f>(Sheet4!O305/Sheet4!$N305)*1000</f>
        <v>3.4770187852987888</v>
      </c>
      <c r="P305" s="54">
        <f>(Sheet4!P305/Sheet4!$N305)*1000</f>
        <v>2.8192044205125315</v>
      </c>
      <c r="Q305" s="54">
        <f>(Sheet4!Q305/Sheet4!$N305)*1000</f>
        <v>51.394096585943444</v>
      </c>
      <c r="R305" s="54">
        <f>(Sheet4!R305/Sheet4!$N305)*1000</f>
        <v>44.534032496029624</v>
      </c>
      <c r="S305" s="12"/>
      <c r="T305" s="54">
        <f>(Sheet4!T305/Sheet4!$S305)*1000</f>
        <v>4.3434898915991687</v>
      </c>
      <c r="U305" s="54">
        <f>(Sheet4!U305/Sheet4!$S305)*1000</f>
        <v>2.4793311398398687</v>
      </c>
      <c r="V305" s="54">
        <f>(Sheet4!V305/Sheet4!$S305)*1000</f>
        <v>54.94607920810536</v>
      </c>
      <c r="W305" s="54">
        <f>(Sheet4!W305/Sheet4!$S305)*1000</f>
        <v>47.619935313691315</v>
      </c>
      <c r="X305" s="12"/>
      <c r="Y305" s="54">
        <f>(Sheet4!Y305/Sheet4!$X305)*1000</f>
        <v>4.7921110218553498</v>
      </c>
      <c r="Z305" s="54">
        <f>(Sheet4!Z305/Sheet4!$X305)*1000</f>
        <v>2.4560723156329924</v>
      </c>
      <c r="AA305" s="54">
        <f>(Sheet4!AA305/Sheet4!$X305)*1000</f>
        <v>55.252393747172285</v>
      </c>
      <c r="AB305" s="54">
        <f>(Sheet4!AB305/Sheet4!$X305)*1000</f>
        <v>45.991339113413289</v>
      </c>
      <c r="AC305" s="12"/>
      <c r="AD305" s="54">
        <f>(Sheet4!AD305/Sheet4!$AC305)*1000</f>
        <v>5.0162019662047124</v>
      </c>
      <c r="AE305" s="54">
        <f>(Sheet4!AE305/Sheet4!$AC305)*1000</f>
        <v>2.8010178862383976</v>
      </c>
      <c r="AF305" s="54">
        <f>(Sheet4!AF305/Sheet4!$AC305)*1000</f>
        <v>52.093440492100399</v>
      </c>
      <c r="AG305" s="54">
        <f>(Sheet4!AG305/Sheet4!$AC305)*1000</f>
        <v>44.21214506709628</v>
      </c>
      <c r="AH305" s="12"/>
      <c r="AI305" s="54">
        <f>(Sheet4!AI305/Sheet4!$AH305)*1000</f>
        <v>4.3144337419731462</v>
      </c>
      <c r="AJ305" s="54">
        <f>(Sheet4!AJ305/Sheet4!$AH305)*1000</f>
        <v>3.1833771161704609</v>
      </c>
      <c r="AK305" s="54">
        <f>(Sheet4!AK305/Sheet4!$AH305)*1000</f>
        <v>57.154845300642144</v>
      </c>
      <c r="AL305" s="54">
        <f>(Sheet4!AL305/Sheet4!$AH305)*1000</f>
        <v>51.609019264448335</v>
      </c>
      <c r="AM305" s="12"/>
      <c r="AN305" s="54">
        <f>(Sheet4!AN305/Sheet4!$AM305)*1000</f>
        <v>4.5353328788911611</v>
      </c>
      <c r="AO305" s="54">
        <f>(Sheet4!AO305/Sheet4!$AM305)*1000</f>
        <v>4.0990683935469203</v>
      </c>
      <c r="AP305" s="54">
        <f>(Sheet4!AP305/Sheet4!$AM305)*1000</f>
        <v>57.768688934333106</v>
      </c>
      <c r="AQ305" s="54">
        <f>(Sheet4!AQ305/Sheet4!$AM305)*1000</f>
        <v>51.879118382185865</v>
      </c>
      <c r="AR305" s="12"/>
      <c r="AS305" s="54">
        <f>(Sheet4!AS305/Sheet4!$AR305)*1000</f>
        <v>3.9341593560640318</v>
      </c>
      <c r="AT305" s="54">
        <f>(Sheet4!AT305/Sheet4!$AR305)*1000</f>
        <v>4.2145247354616986</v>
      </c>
      <c r="AU305" s="54">
        <f>(Sheet4!AU305/Sheet4!$AR305)*1000</f>
        <v>58.813421362033104</v>
      </c>
      <c r="AV305" s="54">
        <f>(Sheet4!AV305/Sheet4!$AR305)*1000</f>
        <v>52.039432034005607</v>
      </c>
      <c r="AW305" s="12"/>
      <c r="AX305" s="54">
        <f>(Sheet4!AX305/Sheet4!$AW305)*1000</f>
        <v>3.7750503490566887</v>
      </c>
      <c r="AY305" s="54">
        <f>(Sheet4!AY305/Sheet4!$AW305)*1000</f>
        <v>4.4885168025865418</v>
      </c>
      <c r="AZ305" s="54">
        <f>(Sheet4!AZ305/Sheet4!$AW305)*1000</f>
        <v>51.84823936347955</v>
      </c>
      <c r="BA305" s="54">
        <f>(Sheet4!BA305/Sheet4!$AW305)*1000</f>
        <v>45.959883316625572</v>
      </c>
      <c r="BC305" s="54" t="e">
        <f>(Sheet4!BC300/Sheet4!$BB300)*1000</f>
        <v>#DIV/0!</v>
      </c>
      <c r="BD305" s="54" t="e">
        <f>(Sheet4!BD300/Sheet4!$BB300)*1000</f>
        <v>#REF!</v>
      </c>
      <c r="BE305" s="54" t="e">
        <f>(Sheet4!BE300/Sheet4!$BB300)*1000</f>
        <v>#REF!</v>
      </c>
      <c r="BF305" s="54" t="e">
        <f>(Sheet4!BF300/Sheet4!$BB300)*1000</f>
        <v>#REF!</v>
      </c>
      <c r="BH305" s="54" t="e">
        <f>(Sheet4!BH299/Sheet4!$BG299)*1000</f>
        <v>#REF!</v>
      </c>
      <c r="BI305" s="54" t="e">
        <f>(Sheet4!BI299/Sheet4!$BG299)*1000</f>
        <v>#REF!</v>
      </c>
      <c r="BJ305" s="54" t="e">
        <f>(Sheet4!BJ299/Sheet4!$BG299)*1000</f>
        <v>#REF!</v>
      </c>
      <c r="BK305" s="54" t="e">
        <f>(Sheet4!BK299/Sheet4!$BG299)*1000</f>
        <v>#REF!</v>
      </c>
      <c r="BM305" s="54" t="e">
        <f>(Sheet4!BM299/Sheet4!$BL299)*1000</f>
        <v>#REF!</v>
      </c>
      <c r="BN305" s="54" t="e">
        <f>(Sheet4!BN299/Sheet4!$BL299)*1000</f>
        <v>#REF!</v>
      </c>
      <c r="BO305" s="54" t="e">
        <f>(Sheet4!BO299/Sheet4!$BL299)*1000</f>
        <v>#REF!</v>
      </c>
      <c r="BP305" s="54" t="e">
        <f>(Sheet4!BP299/Sheet4!$BL299)*1000</f>
        <v>#REF!</v>
      </c>
      <c r="BR305" s="54" t="e">
        <f>(Sheet4!BR299/Sheet4!$BQ299)*1000</f>
        <v>#REF!</v>
      </c>
      <c r="BS305" s="54" t="e">
        <f>(Sheet4!BS299/Sheet4!$BQ299)*1000</f>
        <v>#REF!</v>
      </c>
      <c r="BT305" s="54" t="e">
        <f>(Sheet4!BT299/Sheet4!$BQ299)*1000</f>
        <v>#REF!</v>
      </c>
      <c r="BU305" s="54" t="e">
        <f>(Sheet4!BU299/Sheet4!$BQ299)*1000</f>
        <v>#REF!</v>
      </c>
    </row>
    <row r="306" spans="1:73" x14ac:dyDescent="0.3">
      <c r="A306" t="s">
        <v>799</v>
      </c>
      <c r="B306" t="str">
        <f>VLOOKUP(A306,classifications!A$3:C$336,3,FALSE)</f>
        <v>Predominantly Rural</v>
      </c>
      <c r="D306" s="12"/>
      <c r="E306" s="54">
        <f>(Sheet4!E306/Sheet4!$D306)*1000</f>
        <v>4.0828877462117976</v>
      </c>
      <c r="F306" s="54">
        <f>(Sheet4!F306/Sheet4!$D306)*1000</f>
        <v>2.2464424210328509</v>
      </c>
      <c r="G306" s="54">
        <f>(Sheet4!G306/Sheet4!$D306)*1000</f>
        <v>43.997813348822113</v>
      </c>
      <c r="H306" s="54">
        <f>(Sheet4!H306/Sheet4!$D306)*1000</f>
        <v>41.537830773698687</v>
      </c>
      <c r="I306" s="12"/>
      <c r="J306" s="54">
        <f>(Sheet4!J306/Sheet4!$I306)*1000</f>
        <v>4.6698421593350146</v>
      </c>
      <c r="K306" s="54">
        <f>(Sheet4!K306/Sheet4!$I306)*1000</f>
        <v>2.173599259617752</v>
      </c>
      <c r="L306" s="54">
        <f>(Sheet4!L306/Sheet4!$I306)*1000</f>
        <v>47.292765140901871</v>
      </c>
      <c r="M306" s="54">
        <f>(Sheet4!M306/Sheet4!$I306)*1000</f>
        <v>43.718213233483617</v>
      </c>
      <c r="N306" s="12"/>
      <c r="O306" s="54">
        <f>(Sheet4!O306/Sheet4!$N306)*1000</f>
        <v>5.2730728474593374</v>
      </c>
      <c r="P306" s="54">
        <f>(Sheet4!P306/Sheet4!$N306)*1000</f>
        <v>2.0099910853951863</v>
      </c>
      <c r="Q306" s="54">
        <f>(Sheet4!Q306/Sheet4!$N306)*1000</f>
        <v>48.508906194809349</v>
      </c>
      <c r="R306" s="54">
        <f>(Sheet4!R306/Sheet4!$N306)*1000</f>
        <v>42.697593056700249</v>
      </c>
      <c r="S306" s="12"/>
      <c r="T306" s="54">
        <f>(Sheet4!T306/Sheet4!$S306)*1000</f>
        <v>6.2996325214362496</v>
      </c>
      <c r="U306" s="54">
        <f>(Sheet4!U306/Sheet4!$S306)*1000</f>
        <v>2.5998483421800396</v>
      </c>
      <c r="V306" s="54">
        <f>(Sheet4!V306/Sheet4!$S306)*1000</f>
        <v>51.921971218345597</v>
      </c>
      <c r="W306" s="54">
        <f>(Sheet4!W306/Sheet4!$S306)*1000</f>
        <v>45.19736348712992</v>
      </c>
      <c r="X306" s="12"/>
      <c r="Y306" s="54">
        <f>(Sheet4!Y306/Sheet4!$X306)*1000</f>
        <v>6.0718599281893697</v>
      </c>
      <c r="Z306" s="54">
        <f>(Sheet4!Z306/Sheet4!$X306)*1000</f>
        <v>2.4484631374836701</v>
      </c>
      <c r="AA306" s="54">
        <f>(Sheet4!AA306/Sheet4!$X306)*1000</f>
        <v>53.79224215136103</v>
      </c>
      <c r="AB306" s="54">
        <f>(Sheet4!AB306/Sheet4!$X306)*1000</f>
        <v>42.23188096196666</v>
      </c>
      <c r="AC306" s="12"/>
      <c r="AD306" s="54">
        <f>(Sheet4!AD306/Sheet4!$AC306)*1000</f>
        <v>6.6913532124991884</v>
      </c>
      <c r="AE306" s="54">
        <f>(Sheet4!AE306/Sheet4!$AC306)*1000</f>
        <v>2.2981225232248423</v>
      </c>
      <c r="AF306" s="54">
        <f>(Sheet4!AF306/Sheet4!$AC306)*1000</f>
        <v>51.224582602481647</v>
      </c>
      <c r="AG306" s="54">
        <f>(Sheet4!AG306/Sheet4!$AC306)*1000</f>
        <v>43.33138439550445</v>
      </c>
      <c r="AH306" s="12"/>
      <c r="AI306" s="54">
        <f>(Sheet4!AI306/Sheet4!$AH306)*1000</f>
        <v>5.5910925361706196</v>
      </c>
      <c r="AJ306" s="54">
        <f>(Sheet4!AJ306/Sheet4!$AH306)*1000</f>
        <v>2.1056325671170377</v>
      </c>
      <c r="AK306" s="54">
        <f>(Sheet4!AK306/Sheet4!$AH306)*1000</f>
        <v>62.044377801528185</v>
      </c>
      <c r="AL306" s="54">
        <f>(Sheet4!AL306/Sheet4!$AH306)*1000</f>
        <v>47.34482923638916</v>
      </c>
      <c r="AM306" s="12"/>
      <c r="AN306" s="54">
        <f>(Sheet4!AN306/Sheet4!$AM306)*1000</f>
        <v>5.9918328883304541</v>
      </c>
      <c r="AO306" s="54">
        <f>(Sheet4!AO306/Sheet4!$AM306)*1000</f>
        <v>3.0783728600596825</v>
      </c>
      <c r="AP306" s="54">
        <f>(Sheet4!AP306/Sheet4!$AM306)*1000</f>
        <v>59.117323700329827</v>
      </c>
      <c r="AQ306" s="54">
        <f>(Sheet4!AQ306/Sheet4!$AM306)*1000</f>
        <v>45.217527878121565</v>
      </c>
      <c r="AR306" s="12"/>
      <c r="AS306" s="54">
        <f>(Sheet4!AS306/Sheet4!$AR306)*1000</f>
        <v>5.0219032240618704</v>
      </c>
      <c r="AT306" s="54">
        <f>(Sheet4!AT306/Sheet4!$AR306)*1000</f>
        <v>2.526403621951125</v>
      </c>
      <c r="AU306" s="54">
        <f>(Sheet4!AU306/Sheet4!$AR306)*1000</f>
        <v>61.475821467477381</v>
      </c>
      <c r="AV306" s="54">
        <f>(Sheet4!AV306/Sheet4!$AR306)*1000</f>
        <v>47.592190554186338</v>
      </c>
      <c r="AW306" s="12"/>
      <c r="AX306" s="54">
        <f>(Sheet4!AX306/Sheet4!$AW306)*1000</f>
        <v>4.3178419944463098</v>
      </c>
      <c r="AY306" s="54">
        <f>(Sheet4!AY306/Sheet4!$AW306)*1000</f>
        <v>1.960574898538342</v>
      </c>
      <c r="AZ306" s="54">
        <f>(Sheet4!AZ306/Sheet4!$AW306)*1000</f>
        <v>49.990845564676086</v>
      </c>
      <c r="BA306" s="54">
        <f>(Sheet4!BA306/Sheet4!$AW306)*1000</f>
        <v>37.365353513777428</v>
      </c>
      <c r="BC306" s="54" t="e">
        <f>(Sheet4!BC301/Sheet4!$BB301)*1000</f>
        <v>#DIV/0!</v>
      </c>
      <c r="BD306" s="54" t="e">
        <f>(Sheet4!BD301/Sheet4!$BB301)*1000</f>
        <v>#REF!</v>
      </c>
      <c r="BE306" s="54" t="e">
        <f>(Sheet4!BE301/Sheet4!$BB301)*1000</f>
        <v>#REF!</v>
      </c>
      <c r="BF306" s="54" t="e">
        <f>(Sheet4!BF301/Sheet4!$BB301)*1000</f>
        <v>#REF!</v>
      </c>
      <c r="BH306" s="54" t="e">
        <f>(Sheet4!BH300/Sheet4!$BG300)*1000</f>
        <v>#REF!</v>
      </c>
      <c r="BI306" s="54" t="e">
        <f>(Sheet4!BI300/Sheet4!$BG300)*1000</f>
        <v>#REF!</v>
      </c>
      <c r="BJ306" s="54" t="e">
        <f>(Sheet4!BJ300/Sheet4!$BG300)*1000</f>
        <v>#REF!</v>
      </c>
      <c r="BK306" s="54" t="e">
        <f>(Sheet4!BK300/Sheet4!$BG300)*1000</f>
        <v>#REF!</v>
      </c>
      <c r="BM306" s="54" t="e">
        <f>(Sheet4!BM300/Sheet4!$BL300)*1000</f>
        <v>#REF!</v>
      </c>
      <c r="BN306" s="54" t="e">
        <f>(Sheet4!BN300/Sheet4!$BL300)*1000</f>
        <v>#REF!</v>
      </c>
      <c r="BO306" s="54" t="e">
        <f>(Sheet4!BO300/Sheet4!$BL300)*1000</f>
        <v>#REF!</v>
      </c>
      <c r="BP306" s="54" t="e">
        <f>(Sheet4!BP300/Sheet4!$BL300)*1000</f>
        <v>#REF!</v>
      </c>
      <c r="BR306" s="54" t="e">
        <f>(Sheet4!BR300/Sheet4!$BQ300)*1000</f>
        <v>#REF!</v>
      </c>
      <c r="BS306" s="54" t="e">
        <f>(Sheet4!BS300/Sheet4!$BQ300)*1000</f>
        <v>#REF!</v>
      </c>
      <c r="BT306" s="54" t="e">
        <f>(Sheet4!BT300/Sheet4!$BQ300)*1000</f>
        <v>#REF!</v>
      </c>
      <c r="BU306" s="54" t="e">
        <f>(Sheet4!BU300/Sheet4!$BQ300)*1000</f>
        <v>#REF!</v>
      </c>
    </row>
    <row r="307" spans="1:73" x14ac:dyDescent="0.3">
      <c r="A307" t="s">
        <v>802</v>
      </c>
      <c r="B307" t="str">
        <f>VLOOKUP(A307,classifications!A$3:C$336,3,FALSE)</f>
        <v>Predominantly Rural</v>
      </c>
      <c r="D307" s="12"/>
      <c r="E307" s="54">
        <f>(Sheet4!E307/Sheet4!$D307)*1000</f>
        <v>2.9807228020651486</v>
      </c>
      <c r="F307" s="54">
        <f>(Sheet4!F307/Sheet4!$D307)*1000</f>
        <v>1.820005200014857</v>
      </c>
      <c r="G307" s="54">
        <f>(Sheet4!G307/Sheet4!$D307)*1000</f>
        <v>49.140140400401144</v>
      </c>
      <c r="H307" s="54">
        <f>(Sheet4!H307/Sheet4!$D307)*1000</f>
        <v>44.896556847305277</v>
      </c>
      <c r="I307" s="12"/>
      <c r="J307" s="54">
        <f>(Sheet4!J307/Sheet4!$I307)*1000</f>
        <v>2.8012503594319584</v>
      </c>
      <c r="K307" s="54">
        <f>(Sheet4!K307/Sheet4!$I307)*1000</f>
        <v>1.4841061506924285</v>
      </c>
      <c r="L307" s="54">
        <f>(Sheet4!L307/Sheet4!$I307)*1000</f>
        <v>52.518806407628304</v>
      </c>
      <c r="M307" s="54">
        <f>(Sheet4!M307/Sheet4!$I307)*1000</f>
        <v>47.955179994249086</v>
      </c>
      <c r="N307" s="12"/>
      <c r="O307" s="54">
        <f>(Sheet4!O307/Sheet4!$N307)*1000</f>
        <v>1.941442399253007</v>
      </c>
      <c r="P307" s="54">
        <f>(Sheet4!P307/Sheet4!$N307)*1000</f>
        <v>1.3312747880592048</v>
      </c>
      <c r="Q307" s="54">
        <f>(Sheet4!Q307/Sheet4!$N307)*1000</f>
        <v>55.479027799606165</v>
      </c>
      <c r="R307" s="54">
        <f>(Sheet4!R307/Sheet4!$N307)*1000</f>
        <v>48.785674004086275</v>
      </c>
      <c r="S307" s="12"/>
      <c r="T307" s="54">
        <f>(Sheet4!T307/Sheet4!$S307)*1000</f>
        <v>2.4034477042930549</v>
      </c>
      <c r="U307" s="54">
        <f>(Sheet4!U307/Sheet4!$S307)*1000</f>
        <v>1.4917951268025857</v>
      </c>
      <c r="V307" s="54">
        <f>(Sheet4!V307/Sheet4!$S307)*1000</f>
        <v>57.360443486748807</v>
      </c>
      <c r="W307" s="54">
        <f>(Sheet4!W307/Sheet4!$S307)*1000</f>
        <v>50.039597031143522</v>
      </c>
      <c r="X307" s="12"/>
      <c r="Y307" s="54">
        <f>(Sheet4!Y307/Sheet4!$X307)*1000</f>
        <v>2.2456319719569859</v>
      </c>
      <c r="Z307" s="54">
        <f>(Sheet4!Z307/Sheet4!$X307)*1000</f>
        <v>1.0497873039636318</v>
      </c>
      <c r="AA307" s="54">
        <f>(Sheet4!AA307/Sheet4!$X307)*1000</f>
        <v>57.236229529147572</v>
      </c>
      <c r="AB307" s="54">
        <f>(Sheet4!AB307/Sheet4!$X307)*1000</f>
        <v>46.10848410713308</v>
      </c>
      <c r="AC307" s="12"/>
      <c r="AD307" s="54">
        <f>(Sheet4!AD307/Sheet4!$AC307)*1000</f>
        <v>2.0999618188760203</v>
      </c>
      <c r="AE307" s="54">
        <f>(Sheet4!AE307/Sheet4!$AC307)*1000</f>
        <v>1.0636170251449975</v>
      </c>
      <c r="AF307" s="54">
        <f>(Sheet4!AF307/Sheet4!$AC307)*1000</f>
        <v>55.871711423428664</v>
      </c>
      <c r="AG307" s="54">
        <f>(Sheet4!AG307/Sheet4!$AC307)*1000</f>
        <v>48.244577371320517</v>
      </c>
      <c r="AH307" s="12"/>
      <c r="AI307" s="54">
        <f>(Sheet4!AI307/Sheet4!$AH307)*1000</f>
        <v>2.4360205024179091</v>
      </c>
      <c r="AJ307" s="54">
        <f>(Sheet4!AJ307/Sheet4!$AH307)*1000</f>
        <v>0.9508630213898901</v>
      </c>
      <c r="AK307" s="54">
        <f>(Sheet4!AK307/Sheet4!$AH307)*1000</f>
        <v>57.196674696176629</v>
      </c>
      <c r="AL307" s="54">
        <f>(Sheet4!AL307/Sheet4!$AH307)*1000</f>
        <v>50.250846720880951</v>
      </c>
      <c r="AM307" s="12"/>
      <c r="AN307" s="54">
        <f>(Sheet4!AN307/Sheet4!$AM307)*1000</f>
        <v>2.976003164813033</v>
      </c>
      <c r="AO307" s="54">
        <f>(Sheet4!AO307/Sheet4!$AM307)*1000</f>
        <v>0.88111271949147207</v>
      </c>
      <c r="AP307" s="54">
        <f>(Sheet4!AP307/Sheet4!$AM307)*1000</f>
        <v>56.274331747929836</v>
      </c>
      <c r="AQ307" s="54">
        <f>(Sheet4!AQ307/Sheet4!$AM307)*1000</f>
        <v>45.386295999928073</v>
      </c>
      <c r="AR307" s="12"/>
      <c r="AS307" s="54">
        <f>(Sheet4!AS307/Sheet4!$AR307)*1000</f>
        <v>2.5336556904657823</v>
      </c>
      <c r="AT307" s="54">
        <f>(Sheet4!AT307/Sheet4!$AR307)*1000</f>
        <v>0.53527937122516522</v>
      </c>
      <c r="AU307" s="54">
        <f>(Sheet4!AU307/Sheet4!$AR307)*1000</f>
        <v>58.425743369226794</v>
      </c>
      <c r="AV307" s="54">
        <f>(Sheet4!AV307/Sheet4!$AR307)*1000</f>
        <v>46.926158210739494</v>
      </c>
      <c r="AW307" s="12"/>
      <c r="AX307" s="54">
        <f>(Sheet4!AX307/Sheet4!$AW307)*1000</f>
        <v>2.7505815136158205</v>
      </c>
      <c r="AY307" s="54">
        <f>(Sheet4!AY307/Sheet4!$AW307)*1000</f>
        <v>0.99056311744363956</v>
      </c>
      <c r="AZ307" s="54">
        <f>(Sheet4!AZ307/Sheet4!$AW307)*1000</f>
        <v>56.170235347183528</v>
      </c>
      <c r="BA307" s="54">
        <f>(Sheet4!BA307/Sheet4!$AW307)*1000</f>
        <v>42.567681109430687</v>
      </c>
      <c r="BC307" s="54" t="e">
        <f>(Sheet4!BC302/Sheet4!$BB302)*1000</f>
        <v>#DIV/0!</v>
      </c>
      <c r="BD307" s="54" t="e">
        <f>(Sheet4!BD302/Sheet4!$BB302)*1000</f>
        <v>#REF!</v>
      </c>
      <c r="BE307" s="54" t="e">
        <f>(Sheet4!BE302/Sheet4!$BB302)*1000</f>
        <v>#REF!</v>
      </c>
      <c r="BF307" s="54" t="e">
        <f>(Sheet4!BF302/Sheet4!$BB302)*1000</f>
        <v>#REF!</v>
      </c>
      <c r="BH307" s="54" t="e">
        <f>(Sheet4!BH301/Sheet4!$BG301)*1000</f>
        <v>#REF!</v>
      </c>
      <c r="BI307" s="54" t="e">
        <f>(Sheet4!BI301/Sheet4!$BG301)*1000</f>
        <v>#REF!</v>
      </c>
      <c r="BJ307" s="54" t="e">
        <f>(Sheet4!BJ301/Sheet4!$BG301)*1000</f>
        <v>#REF!</v>
      </c>
      <c r="BK307" s="54" t="e">
        <f>(Sheet4!BK301/Sheet4!$BG301)*1000</f>
        <v>#REF!</v>
      </c>
      <c r="BM307" s="54" t="e">
        <f>(Sheet4!BM301/Sheet4!$BL301)*1000</f>
        <v>#REF!</v>
      </c>
      <c r="BN307" s="54" t="e">
        <f>(Sheet4!BN301/Sheet4!$BL301)*1000</f>
        <v>#REF!</v>
      </c>
      <c r="BO307" s="54" t="e">
        <f>(Sheet4!BO301/Sheet4!$BL301)*1000</f>
        <v>#REF!</v>
      </c>
      <c r="BP307" s="54" t="e">
        <f>(Sheet4!BP301/Sheet4!$BL301)*1000</f>
        <v>#REF!</v>
      </c>
      <c r="BR307" s="54" t="e">
        <f>(Sheet4!BR301/Sheet4!$BQ301)*1000</f>
        <v>#REF!</v>
      </c>
      <c r="BS307" s="54" t="e">
        <f>(Sheet4!BS301/Sheet4!$BQ301)*1000</f>
        <v>#REF!</v>
      </c>
      <c r="BT307" s="54" t="e">
        <f>(Sheet4!BT301/Sheet4!$BQ301)*1000</f>
        <v>#REF!</v>
      </c>
      <c r="BU307" s="54" t="e">
        <f>(Sheet4!BU301/Sheet4!$BQ301)*1000</f>
        <v>#REF!</v>
      </c>
    </row>
    <row r="308" spans="1:73" x14ac:dyDescent="0.3">
      <c r="A308" t="s">
        <v>804</v>
      </c>
      <c r="B308" t="str">
        <f>VLOOKUP(A308,classifications!A$3:C$336,3,FALSE)</f>
        <v>Urban with Significant Rural</v>
      </c>
      <c r="D308" s="12"/>
      <c r="E308" s="54">
        <f>(Sheet4!E308/Sheet4!$D308)*1000</f>
        <v>2.1112108355091386</v>
      </c>
      <c r="F308" s="54">
        <f>(Sheet4!F308/Sheet4!$D308)*1000</f>
        <v>1.6114556135770235</v>
      </c>
      <c r="G308" s="54">
        <f>(Sheet4!G308/Sheet4!$D308)*1000</f>
        <v>32.433093994778069</v>
      </c>
      <c r="H308" s="54">
        <f>(Sheet4!H308/Sheet4!$D308)*1000</f>
        <v>32.076125979112277</v>
      </c>
      <c r="I308" s="12"/>
      <c r="J308" s="54">
        <f>(Sheet4!J308/Sheet4!$I308)*1000</f>
        <v>1.4986695484620796</v>
      </c>
      <c r="K308" s="54">
        <f>(Sheet4!K308/Sheet4!$I308)*1000</f>
        <v>1.1520384964368366</v>
      </c>
      <c r="L308" s="54">
        <f>(Sheet4!L308/Sheet4!$I308)*1000</f>
        <v>35.030126316433368</v>
      </c>
      <c r="M308" s="54">
        <f>(Sheet4!M308/Sheet4!$I308)*1000</f>
        <v>35.42773252316821</v>
      </c>
      <c r="N308" s="12"/>
      <c r="O308" s="54">
        <f>(Sheet4!O308/Sheet4!$N308)*1000</f>
        <v>1.4420196399012926</v>
      </c>
      <c r="P308" s="54">
        <f>(Sheet4!P308/Sheet4!$N308)*1000</f>
        <v>1.198298010622201</v>
      </c>
      <c r="Q308" s="54">
        <f>(Sheet4!Q308/Sheet4!$N308)*1000</f>
        <v>35.095914616189212</v>
      </c>
      <c r="R308" s="54">
        <f>(Sheet4!R308/Sheet4!$N308)*1000</f>
        <v>31.805672620921474</v>
      </c>
      <c r="S308" s="12"/>
      <c r="T308" s="54">
        <f>(Sheet4!T308/Sheet4!$S308)*1000</f>
        <v>1.5858746047939878</v>
      </c>
      <c r="U308" s="54">
        <f>(Sheet4!U308/Sheet4!$S308)*1000</f>
        <v>1.2727401286881685</v>
      </c>
      <c r="V308" s="54">
        <f>(Sheet4!V308/Sheet4!$S308)*1000</f>
        <v>37.131688198870691</v>
      </c>
      <c r="W308" s="54">
        <f>(Sheet4!W308/Sheet4!$S308)*1000</f>
        <v>33.010434448832818</v>
      </c>
      <c r="X308" s="12"/>
      <c r="Y308" s="54">
        <f>(Sheet4!Y308/Sheet4!$X308)*1000</f>
        <v>1.9779315053363991</v>
      </c>
      <c r="Z308" s="54">
        <f>(Sheet4!Z308/Sheet4!$X308)*1000</f>
        <v>0.97390536049558729</v>
      </c>
      <c r="AA308" s="54">
        <f>(Sheet4!AA308/Sheet4!$X308)*1000</f>
        <v>37.942148013534272</v>
      </c>
      <c r="AB308" s="54">
        <f>(Sheet4!AB308/Sheet4!$X308)*1000</f>
        <v>32.4099639554614</v>
      </c>
      <c r="AC308" s="12"/>
      <c r="AD308" s="54">
        <f>(Sheet4!AD308/Sheet4!$AC308)*1000</f>
        <v>2.1698481106322558</v>
      </c>
      <c r="AE308" s="54">
        <f>(Sheet4!AE308/Sheet4!$AC308)*1000</f>
        <v>1.0899237053406261</v>
      </c>
      <c r="AF308" s="54">
        <f>(Sheet4!AF308/Sheet4!$AC308)*1000</f>
        <v>36.00747947643665</v>
      </c>
      <c r="AG308" s="54">
        <f>(Sheet4!AG308/Sheet4!$AC308)*1000</f>
        <v>33.177677562570615</v>
      </c>
      <c r="AH308" s="12"/>
      <c r="AI308" s="54">
        <f>(Sheet4!AI308/Sheet4!$AH308)*1000</f>
        <v>1.8666534279898725</v>
      </c>
      <c r="AJ308" s="54">
        <f>(Sheet4!AJ308/Sheet4!$AH308)*1000</f>
        <v>0.82410763044233726</v>
      </c>
      <c r="AK308" s="54">
        <f>(Sheet4!AK308/Sheet4!$AH308)*1000</f>
        <v>42.049347167750582</v>
      </c>
      <c r="AL308" s="54">
        <f>(Sheet4!AL308/Sheet4!$AH308)*1000</f>
        <v>35.595492230551557</v>
      </c>
      <c r="AM308" s="12"/>
      <c r="AN308" s="54">
        <f>(Sheet4!AN308/Sheet4!$AM308)*1000</f>
        <v>2.0383526943856247</v>
      </c>
      <c r="AO308" s="54">
        <f>(Sheet4!AO308/Sheet4!$AM308)*1000</f>
        <v>1.4347628188636679</v>
      </c>
      <c r="AP308" s="54">
        <f>(Sheet4!AP308/Sheet4!$AM308)*1000</f>
        <v>42.182026874591834</v>
      </c>
      <c r="AQ308" s="54">
        <f>(Sheet4!AQ308/Sheet4!$AM308)*1000</f>
        <v>37.125724802596423</v>
      </c>
      <c r="AR308" s="12"/>
      <c r="AS308" s="54">
        <f>(Sheet4!AS308/Sheet4!$AR308)*1000</f>
        <v>1.6684601790879743</v>
      </c>
      <c r="AT308" s="54">
        <f>(Sheet4!AT308/Sheet4!$AR308)*1000</f>
        <v>1.066234907346161</v>
      </c>
      <c r="AU308" s="54">
        <f>(Sheet4!AU308/Sheet4!$AR308)*1000</f>
        <v>41.701631931760964</v>
      </c>
      <c r="AV308" s="54">
        <f>(Sheet4!AV308/Sheet4!$AR308)*1000</f>
        <v>38.423946846215365</v>
      </c>
      <c r="AW308" s="12"/>
      <c r="AX308" s="54">
        <f>(Sheet4!AX308/Sheet4!$AW308)*1000</f>
        <v>1.6511929127240728</v>
      </c>
      <c r="AY308" s="54">
        <f>(Sheet4!AY308/Sheet4!$AW308)*1000</f>
        <v>0.86020229585026553</v>
      </c>
      <c r="AZ308" s="54">
        <f>(Sheet4!AZ308/Sheet4!$AW308)*1000</f>
        <v>34.882686204134906</v>
      </c>
      <c r="BA308" s="54">
        <f>(Sheet4!BA308/Sheet4!$AW308)*1000</f>
        <v>32.608588180622704</v>
      </c>
      <c r="BC308" s="54" t="e">
        <f>(Sheet4!BC303/Sheet4!$BB303)*1000</f>
        <v>#DIV/0!</v>
      </c>
      <c r="BD308" s="54" t="e">
        <f>(Sheet4!BD303/Sheet4!$BB303)*1000</f>
        <v>#REF!</v>
      </c>
      <c r="BE308" s="54" t="e">
        <f>(Sheet4!BE303/Sheet4!$BB303)*1000</f>
        <v>#REF!</v>
      </c>
      <c r="BF308" s="54" t="e">
        <f>(Sheet4!BF303/Sheet4!$BB303)*1000</f>
        <v>#REF!</v>
      </c>
      <c r="BH308" s="54" t="e">
        <f>(Sheet4!BH302/Sheet4!$BG302)*1000</f>
        <v>#REF!</v>
      </c>
      <c r="BI308" s="54" t="e">
        <f>(Sheet4!BI302/Sheet4!$BG302)*1000</f>
        <v>#REF!</v>
      </c>
      <c r="BJ308" s="54" t="e">
        <f>(Sheet4!BJ302/Sheet4!$BG302)*1000</f>
        <v>#REF!</v>
      </c>
      <c r="BK308" s="54" t="e">
        <f>(Sheet4!BK302/Sheet4!$BG302)*1000</f>
        <v>#REF!</v>
      </c>
      <c r="BM308" s="54" t="e">
        <f>(Sheet4!BM302/Sheet4!$BL302)*1000</f>
        <v>#REF!</v>
      </c>
      <c r="BN308" s="54" t="e">
        <f>(Sheet4!BN302/Sheet4!$BL302)*1000</f>
        <v>#REF!</v>
      </c>
      <c r="BO308" s="54" t="e">
        <f>(Sheet4!BO302/Sheet4!$BL302)*1000</f>
        <v>#REF!</v>
      </c>
      <c r="BP308" s="54" t="e">
        <f>(Sheet4!BP302/Sheet4!$BL302)*1000</f>
        <v>#REF!</v>
      </c>
      <c r="BR308" s="54" t="e">
        <f>(Sheet4!BR302/Sheet4!$BQ302)*1000</f>
        <v>#REF!</v>
      </c>
      <c r="BS308" s="54" t="e">
        <f>(Sheet4!BS302/Sheet4!$BQ302)*1000</f>
        <v>#REF!</v>
      </c>
      <c r="BT308" s="54" t="e">
        <f>(Sheet4!BT302/Sheet4!$BQ302)*1000</f>
        <v>#REF!</v>
      </c>
      <c r="BU308" s="54" t="e">
        <f>(Sheet4!BU302/Sheet4!$BQ302)*1000</f>
        <v>#REF!</v>
      </c>
    </row>
    <row r="309" spans="1:73" x14ac:dyDescent="0.3">
      <c r="A309" t="s">
        <v>806</v>
      </c>
      <c r="B309" t="str">
        <f>VLOOKUP(A309,classifications!A$3:C$336,3,FALSE)</f>
        <v>Predominantly Urban</v>
      </c>
      <c r="D309" s="12"/>
      <c r="E309" s="54">
        <f>(Sheet4!E309/Sheet4!$D309)*1000</f>
        <v>14.242882350859276</v>
      </c>
      <c r="F309" s="54">
        <f>(Sheet4!F309/Sheet4!$D309)*1000</f>
        <v>5.8549015840592977</v>
      </c>
      <c r="G309" s="54">
        <f>(Sheet4!G309/Sheet4!$D309)*1000</f>
        <v>59.540000910088324</v>
      </c>
      <c r="H309" s="54">
        <f>(Sheet4!H309/Sheet4!$D309)*1000</f>
        <v>55.267641809457842</v>
      </c>
      <c r="I309" s="12"/>
      <c r="J309" s="54">
        <f>(Sheet4!J309/Sheet4!$I309)*1000</f>
        <v>11.675276974650117</v>
      </c>
      <c r="K309" s="54">
        <f>(Sheet4!K309/Sheet4!$I309)*1000</f>
        <v>7.9021080639584698</v>
      </c>
      <c r="L309" s="54">
        <f>(Sheet4!L309/Sheet4!$I309)*1000</f>
        <v>63.978513481687855</v>
      </c>
      <c r="M309" s="54">
        <f>(Sheet4!M309/Sheet4!$I309)*1000</f>
        <v>60.521028025675584</v>
      </c>
      <c r="N309" s="12"/>
      <c r="O309" s="54">
        <f>(Sheet4!O309/Sheet4!$N309)*1000</f>
        <v>12.720606789271349</v>
      </c>
      <c r="P309" s="54">
        <f>(Sheet4!P309/Sheet4!$N309)*1000</f>
        <v>6.7585954391850107</v>
      </c>
      <c r="Q309" s="54">
        <f>(Sheet4!Q309/Sheet4!$N309)*1000</f>
        <v>62.821293039042523</v>
      </c>
      <c r="R309" s="54">
        <f>(Sheet4!R309/Sheet4!$N309)*1000</f>
        <v>57.596493050917061</v>
      </c>
      <c r="S309" s="12"/>
      <c r="T309" s="54">
        <f>(Sheet4!T309/Sheet4!$S309)*1000</f>
        <v>13.670244630598956</v>
      </c>
      <c r="U309" s="54">
        <f>(Sheet4!U309/Sheet4!$S309)*1000</f>
        <v>9.668359079615426</v>
      </c>
      <c r="V309" s="54">
        <f>(Sheet4!V309/Sheet4!$S309)*1000</f>
        <v>66.225068007502927</v>
      </c>
      <c r="W309" s="54">
        <f>(Sheet4!W309/Sheet4!$S309)*1000</f>
        <v>64.44263309338389</v>
      </c>
      <c r="X309" s="12"/>
      <c r="Y309" s="54">
        <f>(Sheet4!Y309/Sheet4!$X309)*1000</f>
        <v>14.398592699140845</v>
      </c>
      <c r="Z309" s="54">
        <f>(Sheet4!Z309/Sheet4!$X309)*1000</f>
        <v>7.7897212611281734</v>
      </c>
      <c r="AA309" s="54">
        <f>(Sheet4!AA309/Sheet4!$X309)*1000</f>
        <v>64.120631341600898</v>
      </c>
      <c r="AB309" s="54">
        <f>(Sheet4!AB309/Sheet4!$X309)*1000</f>
        <v>61.025152587178788</v>
      </c>
      <c r="AC309" s="12"/>
      <c r="AD309" s="54">
        <f>(Sheet4!AD309/Sheet4!$AC309)*1000</f>
        <v>12.130291900251306</v>
      </c>
      <c r="AE309" s="54">
        <f>(Sheet4!AE309/Sheet4!$AC309)*1000</f>
        <v>7.4521554223854629</v>
      </c>
      <c r="AF309" s="54">
        <f>(Sheet4!AF309/Sheet4!$AC309)*1000</f>
        <v>62.966363812101299</v>
      </c>
      <c r="AG309" s="54">
        <f>(Sheet4!AG309/Sheet4!$AC309)*1000</f>
        <v>63.39648173207037</v>
      </c>
      <c r="AH309" s="12"/>
      <c r="AI309" s="54">
        <f>(Sheet4!AI309/Sheet4!$AH309)*1000</f>
        <v>11.519818603690377</v>
      </c>
      <c r="AJ309" s="54">
        <f>(Sheet4!AJ309/Sheet4!$AH309)*1000</f>
        <v>7.5277546922363729</v>
      </c>
      <c r="AK309" s="54">
        <f>(Sheet4!AK309/Sheet4!$AH309)*1000</f>
        <v>75.517743306927741</v>
      </c>
      <c r="AL309" s="54">
        <f>(Sheet4!AL309/Sheet4!$AH309)*1000</f>
        <v>73.894015747274977</v>
      </c>
      <c r="AM309" s="12"/>
      <c r="AN309" s="54">
        <f>(Sheet4!AN309/Sheet4!$AM309)*1000</f>
        <v>13.49258908110323</v>
      </c>
      <c r="AO309" s="54">
        <f>(Sheet4!AO309/Sheet4!$AM309)*1000</f>
        <v>6.3222689656158133</v>
      </c>
      <c r="AP309" s="54">
        <f>(Sheet4!AP309/Sheet4!$AM309)*1000</f>
        <v>76.877266035551457</v>
      </c>
      <c r="AQ309" s="54">
        <f>(Sheet4!AQ309/Sheet4!$AM309)*1000</f>
        <v>75.92916390732421</v>
      </c>
      <c r="AR309" s="12"/>
      <c r="AS309" s="54">
        <f>(Sheet4!AS309/Sheet4!$AR309)*1000</f>
        <v>13.289462439107769</v>
      </c>
      <c r="AT309" s="54">
        <f>(Sheet4!AT309/Sheet4!$AR309)*1000</f>
        <v>7.9053072386975467</v>
      </c>
      <c r="AU309" s="54">
        <f>(Sheet4!AU309/Sheet4!$AR309)*1000</f>
        <v>77.524238194266403</v>
      </c>
      <c r="AV309" s="54">
        <f>(Sheet4!AV309/Sheet4!$AR309)*1000</f>
        <v>79.233493813444241</v>
      </c>
      <c r="AW309" s="12"/>
      <c r="AX309" s="54">
        <f>(Sheet4!AX309/Sheet4!$AW309)*1000</f>
        <v>15.383011392717002</v>
      </c>
      <c r="AY309" s="54">
        <f>(Sheet4!AY309/Sheet4!$AW309)*1000</f>
        <v>5.6868803669933463</v>
      </c>
      <c r="AZ309" s="54">
        <f>(Sheet4!AZ309/Sheet4!$AW309)*1000</f>
        <v>70.839573104847119</v>
      </c>
      <c r="BA309" s="54">
        <f>(Sheet4!BA309/Sheet4!$AW309)*1000</f>
        <v>76.843970958997588</v>
      </c>
      <c r="BC309" s="54" t="e">
        <f>(Sheet4!BC304/Sheet4!$BB304)*1000</f>
        <v>#DIV/0!</v>
      </c>
      <c r="BD309" s="54" t="e">
        <f>(Sheet4!BD304/Sheet4!$BB304)*1000</f>
        <v>#REF!</v>
      </c>
      <c r="BE309" s="54" t="e">
        <f>(Sheet4!BE304/Sheet4!$BB304)*1000</f>
        <v>#REF!</v>
      </c>
      <c r="BF309" s="54" t="e">
        <f>(Sheet4!BF304/Sheet4!$BB304)*1000</f>
        <v>#REF!</v>
      </c>
      <c r="BH309" s="54" t="e">
        <f>(Sheet4!BH303/Sheet4!$BG303)*1000</f>
        <v>#REF!</v>
      </c>
      <c r="BI309" s="54" t="e">
        <f>(Sheet4!BI303/Sheet4!$BG303)*1000</f>
        <v>#REF!</v>
      </c>
      <c r="BJ309" s="54" t="e">
        <f>(Sheet4!BJ303/Sheet4!$BG303)*1000</f>
        <v>#REF!</v>
      </c>
      <c r="BK309" s="54" t="e">
        <f>(Sheet4!BK303/Sheet4!$BG303)*1000</f>
        <v>#REF!</v>
      </c>
      <c r="BM309" s="54" t="e">
        <f>(Sheet4!BM303/Sheet4!$BL303)*1000</f>
        <v>#REF!</v>
      </c>
      <c r="BN309" s="54" t="e">
        <f>(Sheet4!BN303/Sheet4!$BL303)*1000</f>
        <v>#REF!</v>
      </c>
      <c r="BO309" s="54" t="e">
        <f>(Sheet4!BO303/Sheet4!$BL303)*1000</f>
        <v>#REF!</v>
      </c>
      <c r="BP309" s="54" t="e">
        <f>(Sheet4!BP303/Sheet4!$BL303)*1000</f>
        <v>#REF!</v>
      </c>
      <c r="BR309" s="54" t="e">
        <f>(Sheet4!BR303/Sheet4!$BQ303)*1000</f>
        <v>#REF!</v>
      </c>
      <c r="BS309" s="54" t="e">
        <f>(Sheet4!BS303/Sheet4!$BQ303)*1000</f>
        <v>#REF!</v>
      </c>
      <c r="BT309" s="54" t="e">
        <f>(Sheet4!BT303/Sheet4!$BQ303)*1000</f>
        <v>#REF!</v>
      </c>
      <c r="BU309" s="54" t="e">
        <f>(Sheet4!BU303/Sheet4!$BQ303)*1000</f>
        <v>#REF!</v>
      </c>
    </row>
    <row r="310" spans="1:73" x14ac:dyDescent="0.3">
      <c r="A310" t="s">
        <v>47</v>
      </c>
      <c r="B310" t="str">
        <f>VLOOKUP(A310,classifications!A$3:C$336,3,FALSE)</f>
        <v>Predominantly Rural</v>
      </c>
      <c r="D310" s="12"/>
      <c r="E310" s="54">
        <f>(Sheet4!E310/Sheet4!$D310)*1000</f>
        <v>3.1101648824669237</v>
      </c>
      <c r="F310" s="54">
        <f>(Sheet4!F310/Sheet4!$D310)*1000</f>
        <v>2.8341309166240771</v>
      </c>
      <c r="G310" s="54">
        <f>(Sheet4!G310/Sheet4!$D310)*1000</f>
        <v>45.695919890023696</v>
      </c>
      <c r="H310" s="54">
        <f>(Sheet4!H310/Sheet4!$D310)*1000</f>
        <v>40.421211433818804</v>
      </c>
      <c r="I310" s="12"/>
      <c r="J310" s="54">
        <f>(Sheet4!J310/Sheet4!$I310)*1000</f>
        <v>3.1065548306927617</v>
      </c>
      <c r="K310" s="54">
        <f>(Sheet4!K310/Sheet4!$I310)*1000</f>
        <v>2.3953172773499452</v>
      </c>
      <c r="L310" s="54">
        <f>(Sheet4!L310/Sheet4!$I310)*1000</f>
        <v>46.080563321942627</v>
      </c>
      <c r="M310" s="54">
        <f>(Sheet4!M310/Sheet4!$I310)*1000</f>
        <v>41.276303526757246</v>
      </c>
      <c r="N310" s="12"/>
      <c r="O310" s="54">
        <f>(Sheet4!O310/Sheet4!$N310)*1000</f>
        <v>2.8191179064183092</v>
      </c>
      <c r="P310" s="54">
        <f>(Sheet4!P310/Sheet4!$N310)*1000</f>
        <v>2.1597861920201868</v>
      </c>
      <c r="Q310" s="54">
        <f>(Sheet4!Q310/Sheet4!$N310)*1000</f>
        <v>46.728439445944296</v>
      </c>
      <c r="R310" s="54">
        <f>(Sheet4!R310/Sheet4!$N310)*1000</f>
        <v>41.027797750674928</v>
      </c>
      <c r="S310" s="12"/>
      <c r="T310" s="54">
        <f>(Sheet4!T310/Sheet4!$S310)*1000</f>
        <v>3.4290972569928413</v>
      </c>
      <c r="U310" s="54">
        <f>(Sheet4!U310/Sheet4!$S310)*1000</f>
        <v>2.3140316927615463</v>
      </c>
      <c r="V310" s="54">
        <f>(Sheet4!V310/Sheet4!$S310)*1000</f>
        <v>49.049352477096498</v>
      </c>
      <c r="W310" s="54">
        <f>(Sheet4!W310/Sheet4!$S310)*1000</f>
        <v>42.79740720191618</v>
      </c>
      <c r="X310" s="12"/>
      <c r="Y310" s="54">
        <f>(Sheet4!Y310/Sheet4!$X310)*1000</f>
        <v>3.5357177453206901</v>
      </c>
      <c r="Z310" s="54">
        <f>(Sheet4!Z310/Sheet4!$X310)*1000</f>
        <v>1.9885048811202362</v>
      </c>
      <c r="AA310" s="54">
        <f>(Sheet4!AA310/Sheet4!$X310)*1000</f>
        <v>48.730478209861261</v>
      </c>
      <c r="AB310" s="54">
        <f>(Sheet4!AB310/Sheet4!$X310)*1000</f>
        <v>41.454541540647305</v>
      </c>
      <c r="AC310" s="12"/>
      <c r="AD310" s="54">
        <f>(Sheet4!AD310/Sheet4!$AC310)*1000</f>
        <v>3.3084374531193075</v>
      </c>
      <c r="AE310" s="54">
        <f>(Sheet4!AE310/Sheet4!$AC310)*1000</f>
        <v>1.9770257817020636</v>
      </c>
      <c r="AF310" s="54">
        <f>(Sheet4!AF310/Sheet4!$AC310)*1000</f>
        <v>47.052142045819849</v>
      </c>
      <c r="AG310" s="54">
        <f>(Sheet4!AG310/Sheet4!$AC310)*1000</f>
        <v>41.182679325346655</v>
      </c>
      <c r="AH310" s="12"/>
      <c r="AI310" s="54">
        <f>(Sheet4!AI310/Sheet4!$AH310)*1000</f>
        <v>3.0822474810092495</v>
      </c>
      <c r="AJ310" s="54">
        <f>(Sheet4!AJ310/Sheet4!$AH310)*1000</f>
        <v>1.8477487061759601</v>
      </c>
      <c r="AK310" s="54">
        <f>(Sheet4!AK310/Sheet4!$AH310)*1000</f>
        <v>52.731495183321734</v>
      </c>
      <c r="AL310" s="54">
        <f>(Sheet4!AL310/Sheet4!$AH310)*1000</f>
        <v>45.660456844535808</v>
      </c>
      <c r="AM310" s="12"/>
      <c r="AN310" s="54">
        <f>(Sheet4!AN310/Sheet4!$AM310)*1000</f>
        <v>3.6283082415188956</v>
      </c>
      <c r="AO310" s="54">
        <f>(Sheet4!AO310/Sheet4!$AM310)*1000</f>
        <v>1.5591632048108286</v>
      </c>
      <c r="AP310" s="54">
        <f>(Sheet4!AP310/Sheet4!$AM310)*1000</f>
        <v>52.467037111802895</v>
      </c>
      <c r="AQ310" s="54">
        <f>(Sheet4!AQ310/Sheet4!$AM310)*1000</f>
        <v>45.157297521275808</v>
      </c>
      <c r="AR310" s="12"/>
      <c r="AS310" s="54">
        <f>(Sheet4!AS310/Sheet4!$AR310)*1000</f>
        <v>3.0963678442727764</v>
      </c>
      <c r="AT310" s="54">
        <f>(Sheet4!AT310/Sheet4!$AR310)*1000</f>
        <v>2.4755091041668869</v>
      </c>
      <c r="AU310" s="54">
        <f>(Sheet4!AU310/Sheet4!$AR310)*1000</f>
        <v>52.450674754562648</v>
      </c>
      <c r="AV310" s="54">
        <f>(Sheet4!AV310/Sheet4!$AR310)*1000</f>
        <v>44.234203768480455</v>
      </c>
      <c r="AW310" s="12"/>
      <c r="AX310" s="54">
        <f>(Sheet4!AX310/Sheet4!$AW310)*1000</f>
        <v>2.933192203080115</v>
      </c>
      <c r="AY310" s="54">
        <f>(Sheet4!AY310/Sheet4!$AW310)*1000</f>
        <v>1.8141556803610408</v>
      </c>
      <c r="AZ310" s="54">
        <f>(Sheet4!AZ310/Sheet4!$AW310)*1000</f>
        <v>44.806222369671737</v>
      </c>
      <c r="BA310" s="54">
        <f>(Sheet4!BA310/Sheet4!$AW310)*1000</f>
        <v>37.594361109136337</v>
      </c>
      <c r="BC310" s="54" t="e">
        <f>(Sheet4!BC305/Sheet4!$BB305)*1000</f>
        <v>#DIV/0!</v>
      </c>
      <c r="BD310" s="54" t="e">
        <f>(Sheet4!BD305/Sheet4!$BB305)*1000</f>
        <v>#REF!</v>
      </c>
      <c r="BE310" s="54" t="e">
        <f>(Sheet4!BE305/Sheet4!$BB305)*1000</f>
        <v>#REF!</v>
      </c>
      <c r="BF310" s="54" t="e">
        <f>(Sheet4!BF305/Sheet4!$BB305)*1000</f>
        <v>#REF!</v>
      </c>
      <c r="BH310" s="54" t="e">
        <f>(Sheet4!BH304/Sheet4!$BG304)*1000</f>
        <v>#REF!</v>
      </c>
      <c r="BI310" s="54" t="e">
        <f>(Sheet4!BI304/Sheet4!$BG304)*1000</f>
        <v>#REF!</v>
      </c>
      <c r="BJ310" s="54" t="e">
        <f>(Sheet4!BJ304/Sheet4!$BG304)*1000</f>
        <v>#REF!</v>
      </c>
      <c r="BK310" s="54" t="e">
        <f>(Sheet4!BK304/Sheet4!$BG304)*1000</f>
        <v>#REF!</v>
      </c>
      <c r="BM310" s="54" t="e">
        <f>(Sheet4!BM304/Sheet4!$BL304)*1000</f>
        <v>#REF!</v>
      </c>
      <c r="BN310" s="54" t="e">
        <f>(Sheet4!BN304/Sheet4!$BL304)*1000</f>
        <v>#REF!</v>
      </c>
      <c r="BO310" s="54" t="e">
        <f>(Sheet4!BO304/Sheet4!$BL304)*1000</f>
        <v>#REF!</v>
      </c>
      <c r="BP310" s="54" t="e">
        <f>(Sheet4!BP304/Sheet4!$BL304)*1000</f>
        <v>#REF!</v>
      </c>
      <c r="BR310" s="54" t="e">
        <f>(Sheet4!BR304/Sheet4!$BQ304)*1000</f>
        <v>#REF!</v>
      </c>
      <c r="BS310" s="54" t="e">
        <f>(Sheet4!BS304/Sheet4!$BQ304)*1000</f>
        <v>#REF!</v>
      </c>
      <c r="BT310" s="54" t="e">
        <f>(Sheet4!BT304/Sheet4!$BQ304)*1000</f>
        <v>#REF!</v>
      </c>
      <c r="BU310" s="54" t="e">
        <f>(Sheet4!BU304/Sheet4!$BQ304)*1000</f>
        <v>#REF!</v>
      </c>
    </row>
    <row r="311" spans="1:73" x14ac:dyDescent="0.3">
      <c r="A311" t="s">
        <v>860</v>
      </c>
      <c r="B311" t="str">
        <f>VLOOKUP(A311,classifications!A$3:C$336,3,FALSE)</f>
        <v>Predominantly Rural</v>
      </c>
      <c r="D311" s="12"/>
      <c r="E311" s="54">
        <f>(Sheet4!E311/Sheet4!$D311)*1000</f>
        <v>3.1965525576588063</v>
      </c>
      <c r="F311" s="54">
        <f>(Sheet4!F311/Sheet4!$D311)*1000</f>
        <v>2.7256132629841714</v>
      </c>
      <c r="G311" s="54">
        <f>(Sheet4!G311/Sheet4!$D311)*1000</f>
        <v>37.3917464762905</v>
      </c>
      <c r="H311" s="54">
        <f>(Sheet4!H311/Sheet4!$D311)*1000</f>
        <v>34.741150092104057</v>
      </c>
      <c r="I311" s="12"/>
      <c r="J311" s="54">
        <f>(Sheet4!J311/Sheet4!$I311)*1000</f>
        <v>3.1615028786315684</v>
      </c>
      <c r="K311" s="54">
        <f>(Sheet4!K311/Sheet4!$I311)*1000</f>
        <v>1.9135412160138441</v>
      </c>
      <c r="L311" s="54">
        <f>(Sheet4!L311/Sheet4!$I311)*1000</f>
        <v>38.978002595760259</v>
      </c>
      <c r="M311" s="54">
        <f>(Sheet4!M311/Sheet4!$I311)*1000</f>
        <v>36.652634031082563</v>
      </c>
      <c r="N311" s="12"/>
      <c r="O311" s="54">
        <f>(Sheet4!O311/Sheet4!$N311)*1000</f>
        <v>2.3154092765485075</v>
      </c>
      <c r="P311" s="54">
        <f>(Sheet4!P311/Sheet4!$N311)*1000</f>
        <v>1.7603737791290084</v>
      </c>
      <c r="Q311" s="54">
        <f>(Sheet4!Q311/Sheet4!$N311)*1000</f>
        <v>40.082675436779795</v>
      </c>
      <c r="R311" s="54">
        <f>(Sheet4!R311/Sheet4!$N311)*1000</f>
        <v>34.022847580625118</v>
      </c>
      <c r="S311" s="12"/>
      <c r="T311" s="54">
        <f>(Sheet4!T311/Sheet4!$S311)*1000</f>
        <v>2.8945532023833613</v>
      </c>
      <c r="U311" s="54">
        <f>(Sheet4!U311/Sheet4!$S311)*1000</f>
        <v>1.424566126707931</v>
      </c>
      <c r="V311" s="54">
        <f>(Sheet4!V311/Sheet4!$S311)*1000</f>
        <v>41.110087992765678</v>
      </c>
      <c r="W311" s="54">
        <f>(Sheet4!W311/Sheet4!$S311)*1000</f>
        <v>35.866032975608952</v>
      </c>
      <c r="X311" s="12"/>
      <c r="Y311" s="54">
        <f>(Sheet4!Y311/Sheet4!$X311)*1000</f>
        <v>3.4407063930544592</v>
      </c>
      <c r="Z311" s="54">
        <f>(Sheet4!Z311/Sheet4!$X311)*1000</f>
        <v>1.3565509076558802</v>
      </c>
      <c r="AA311" s="54">
        <f>(Sheet4!AA311/Sheet4!$X311)*1000</f>
        <v>41.251479873717443</v>
      </c>
      <c r="AB311" s="54">
        <f>(Sheet4!AB311/Sheet4!$X311)*1000</f>
        <v>35.689621152328336</v>
      </c>
      <c r="AC311" s="12"/>
      <c r="AD311" s="54">
        <f>(Sheet4!AD311/Sheet4!$AC311)*1000</f>
        <v>3.2244503128533122</v>
      </c>
      <c r="AE311" s="54">
        <f>(Sheet4!AE311/Sheet4!$AC311)*1000</f>
        <v>1.7836516287555664</v>
      </c>
      <c r="AF311" s="54">
        <f>(Sheet4!AF311/Sheet4!$AC311)*1000</f>
        <v>42.207646436982401</v>
      </c>
      <c r="AG311" s="54">
        <f>(Sheet4!AG311/Sheet4!$AC311)*1000</f>
        <v>34.293457631131048</v>
      </c>
      <c r="AH311" s="12"/>
      <c r="AI311" s="54">
        <f>(Sheet4!AI311/Sheet4!$AH311)*1000</f>
        <v>2.8795567669584021</v>
      </c>
      <c r="AJ311" s="54">
        <f>(Sheet4!AJ311/Sheet4!$AH311)*1000</f>
        <v>1.8387043209551541</v>
      </c>
      <c r="AK311" s="54">
        <f>(Sheet4!AK311/Sheet4!$AH311)*1000</f>
        <v>47.879212516149416</v>
      </c>
      <c r="AL311" s="54">
        <f>(Sheet4!AL311/Sheet4!$AH311)*1000</f>
        <v>38.013389331464928</v>
      </c>
      <c r="AM311" s="12"/>
      <c r="AN311" s="54">
        <f>(Sheet4!AN311/Sheet4!$AM311)*1000</f>
        <v>3.0292166332996304</v>
      </c>
      <c r="AO311" s="54">
        <f>(Sheet4!AO311/Sheet4!$AM311)*1000</f>
        <v>2.3847024560018366</v>
      </c>
      <c r="AP311" s="54">
        <f>(Sheet4!AP311/Sheet4!$AM311)*1000</f>
        <v>46.880349971198271</v>
      </c>
      <c r="AQ311" s="54">
        <f>(Sheet4!AQ311/Sheet4!$AM311)*1000</f>
        <v>38.114957159948275</v>
      </c>
      <c r="AR311" s="12"/>
      <c r="AS311" s="54">
        <f>(Sheet4!AS311/Sheet4!$AR311)*1000</f>
        <v>2.8301016992636123</v>
      </c>
      <c r="AT311" s="54">
        <f>(Sheet4!AT311/Sheet4!$AR311)*1000</f>
        <v>1.9522089625232</v>
      </c>
      <c r="AU311" s="54">
        <f>(Sheet4!AU311/Sheet4!$AR311)*1000</f>
        <v>46.111416213355994</v>
      </c>
      <c r="AV311" s="54">
        <f>(Sheet4!AV311/Sheet4!$AR311)*1000</f>
        <v>38.35870136013245</v>
      </c>
      <c r="AW311" s="12"/>
      <c r="AX311" s="54">
        <f>(Sheet4!AX311/Sheet4!$AW311)*1000</f>
        <v>2.7079597240916553</v>
      </c>
      <c r="AY311" s="54">
        <f>(Sheet4!AY311/Sheet4!$AW311)*1000</f>
        <v>1.8412528507466861</v>
      </c>
      <c r="AZ311" s="54">
        <f>(Sheet4!AZ311/Sheet4!$AW311)*1000</f>
        <v>41.60592396144952</v>
      </c>
      <c r="BA311" s="54">
        <f>(Sheet4!BA311/Sheet4!$AW311)*1000</f>
        <v>33.274354662843038</v>
      </c>
      <c r="BC311" s="54" t="e">
        <f>(Sheet4!BC306/Sheet4!$BB306)*1000</f>
        <v>#DIV/0!</v>
      </c>
      <c r="BD311" s="54" t="e">
        <f>(Sheet4!BD306/Sheet4!$BB306)*1000</f>
        <v>#REF!</v>
      </c>
      <c r="BE311" s="54" t="e">
        <f>(Sheet4!BE306/Sheet4!$BB306)*1000</f>
        <v>#REF!</v>
      </c>
      <c r="BF311" s="54" t="e">
        <f>(Sheet4!BF306/Sheet4!$BB306)*1000</f>
        <v>#REF!</v>
      </c>
      <c r="BH311" s="54" t="e">
        <f>(Sheet4!BH305/Sheet4!$BG305)*1000</f>
        <v>#REF!</v>
      </c>
      <c r="BI311" s="54" t="e">
        <f>(Sheet4!BI305/Sheet4!$BG305)*1000</f>
        <v>#REF!</v>
      </c>
      <c r="BJ311" s="54" t="e">
        <f>(Sheet4!BJ305/Sheet4!$BG305)*1000</f>
        <v>#REF!</v>
      </c>
      <c r="BK311" s="54" t="e">
        <f>(Sheet4!BK305/Sheet4!$BG305)*1000</f>
        <v>#REF!</v>
      </c>
      <c r="BM311" s="54" t="e">
        <f>(Sheet4!BM305/Sheet4!$BL305)*1000</f>
        <v>#REF!</v>
      </c>
      <c r="BN311" s="54" t="e">
        <f>(Sheet4!BN305/Sheet4!$BL305)*1000</f>
        <v>#REF!</v>
      </c>
      <c r="BO311" s="54" t="e">
        <f>(Sheet4!BO305/Sheet4!$BL305)*1000</f>
        <v>#REF!</v>
      </c>
      <c r="BP311" s="54" t="e">
        <f>(Sheet4!BP305/Sheet4!$BL305)*1000</f>
        <v>#REF!</v>
      </c>
      <c r="BR311" s="54" t="e">
        <f>(Sheet4!BR305/Sheet4!$BQ305)*1000</f>
        <v>#REF!</v>
      </c>
      <c r="BS311" s="54" t="e">
        <f>(Sheet4!BS305/Sheet4!$BQ305)*1000</f>
        <v>#REF!</v>
      </c>
      <c r="BT311" s="54" t="e">
        <f>(Sheet4!BT305/Sheet4!$BQ305)*1000</f>
        <v>#REF!</v>
      </c>
      <c r="BU311" s="54" t="e">
        <f>(Sheet4!BU305/Sheet4!$BQ305)*1000</f>
        <v>#REF!</v>
      </c>
    </row>
    <row r="312" spans="1:73" x14ac:dyDescent="0.3">
      <c r="A312" t="s">
        <v>861</v>
      </c>
      <c r="B312" t="str">
        <f>VLOOKUP(A312,classifications!A$3:C$336,3,FALSE)</f>
        <v>Predominantly Rural</v>
      </c>
      <c r="D312" s="12"/>
      <c r="E312" s="54">
        <f>(Sheet4!E312/Sheet4!$D312)*1000</f>
        <v>4.9626489232043207</v>
      </c>
      <c r="F312" s="54">
        <f>(Sheet4!F312/Sheet4!$D312)*1000</f>
        <v>5.9423492981729753</v>
      </c>
      <c r="G312" s="54">
        <f>(Sheet4!G312/Sheet4!$D312)*1000</f>
        <v>43.829928680145322</v>
      </c>
      <c r="H312" s="54">
        <f>(Sheet4!H312/Sheet4!$D312)*1000</f>
        <v>37.240277348510915</v>
      </c>
      <c r="I312" s="12"/>
      <c r="J312" s="54">
        <f>(Sheet4!J312/Sheet4!$I312)*1000</f>
        <v>4.7880654116219938</v>
      </c>
      <c r="K312" s="54">
        <f>(Sheet4!K312/Sheet4!$I312)*1000</f>
        <v>5.7561760795017145</v>
      </c>
      <c r="L312" s="54">
        <f>(Sheet4!L312/Sheet4!$I312)*1000</f>
        <v>43.844915669396038</v>
      </c>
      <c r="M312" s="54">
        <f>(Sheet4!M312/Sheet4!$I312)*1000</f>
        <v>40.707303986749714</v>
      </c>
      <c r="N312" s="12"/>
      <c r="O312" s="54">
        <f>(Sheet4!O312/Sheet4!$N312)*1000</f>
        <v>4.2812458134075806</v>
      </c>
      <c r="P312" s="54">
        <f>(Sheet4!P312/Sheet4!$N312)*1000</f>
        <v>5.4695099575370314</v>
      </c>
      <c r="Q312" s="54">
        <f>(Sheet4!Q312/Sheet4!$N312)*1000</f>
        <v>45.055015464908344</v>
      </c>
      <c r="R312" s="54">
        <f>(Sheet4!R312/Sheet4!$N312)*1000</f>
        <v>38.659358453858658</v>
      </c>
      <c r="S312" s="12"/>
      <c r="T312" s="54">
        <f>(Sheet4!T312/Sheet4!$S312)*1000</f>
        <v>4.9976555620361154</v>
      </c>
      <c r="U312" s="54">
        <f>(Sheet4!U312/Sheet4!$S312)*1000</f>
        <v>3.4651936734483821</v>
      </c>
      <c r="V312" s="54">
        <f>(Sheet4!V312/Sheet4!$S312)*1000</f>
        <v>43.818117359133588</v>
      </c>
      <c r="W312" s="54">
        <f>(Sheet4!W312/Sheet4!$S312)*1000</f>
        <v>42.428609004929037</v>
      </c>
      <c r="X312" s="12"/>
      <c r="Y312" s="54">
        <f>(Sheet4!Y312/Sheet4!$X312)*1000</f>
        <v>5.2257607926397736</v>
      </c>
      <c r="Z312" s="54">
        <f>(Sheet4!Z312/Sheet4!$X312)*1000</f>
        <v>4.2632696390658174</v>
      </c>
      <c r="AA312" s="54">
        <f>(Sheet4!AA312/Sheet4!$X312)*1000</f>
        <v>47.09412597310687</v>
      </c>
      <c r="AB312" s="54">
        <f>(Sheet4!AB312/Sheet4!$X312)*1000</f>
        <v>42.360934182590228</v>
      </c>
      <c r="AC312" s="12"/>
      <c r="AD312" s="54">
        <f>(Sheet4!AD312/Sheet4!$AC312)*1000</f>
        <v>5.4729549995189233</v>
      </c>
      <c r="AE312" s="54">
        <f>(Sheet4!AE312/Sheet4!$AC312)*1000</f>
        <v>5.3371215765732627</v>
      </c>
      <c r="AF312" s="54">
        <f>(Sheet4!AF312/Sheet4!$AC312)*1000</f>
        <v>47.021003243022975</v>
      </c>
      <c r="AG312" s="54">
        <f>(Sheet4!AG312/Sheet4!$AC312)*1000</f>
        <v>41.004714551721399</v>
      </c>
      <c r="AH312" s="12"/>
      <c r="AI312" s="54">
        <f>(Sheet4!AI312/Sheet4!$AH312)*1000</f>
        <v>4.8201374631795053</v>
      </c>
      <c r="AJ312" s="54">
        <f>(Sheet4!AJ312/Sheet4!$AH312)*1000</f>
        <v>5.1604480942604658</v>
      </c>
      <c r="AK312" s="54">
        <f>(Sheet4!AK312/Sheet4!$AH312)*1000</f>
        <v>49.746719628670895</v>
      </c>
      <c r="AL312" s="54">
        <f>(Sheet4!AL312/Sheet4!$AH312)*1000</f>
        <v>45.819200214228331</v>
      </c>
      <c r="AM312" s="12"/>
      <c r="AN312" s="54">
        <f>(Sheet4!AN312/Sheet4!$AM312)*1000</f>
        <v>4.9530134558728989</v>
      </c>
      <c r="AO312" s="54">
        <f>(Sheet4!AO312/Sheet4!$AM312)*1000</f>
        <v>8.7208814798665042</v>
      </c>
      <c r="AP312" s="54">
        <f>(Sheet4!AP312/Sheet4!$AM312)*1000</f>
        <v>48.03193184295705</v>
      </c>
      <c r="AQ312" s="54">
        <f>(Sheet4!AQ312/Sheet4!$AM312)*1000</f>
        <v>46.310116781547514</v>
      </c>
      <c r="AR312" s="12"/>
      <c r="AS312" s="54">
        <f>(Sheet4!AS312/Sheet4!$AR312)*1000</f>
        <v>4.4737356530481156</v>
      </c>
      <c r="AT312" s="54">
        <f>(Sheet4!AT312/Sheet4!$AR312)*1000</f>
        <v>7.6852187997430814</v>
      </c>
      <c r="AU312" s="54">
        <f>(Sheet4!AU312/Sheet4!$AR312)*1000</f>
        <v>49.752855427406516</v>
      </c>
      <c r="AV312" s="54">
        <f>(Sheet4!AV312/Sheet4!$AR312)*1000</f>
        <v>46.290038817057166</v>
      </c>
      <c r="AW312" s="12"/>
      <c r="AX312" s="54">
        <f>(Sheet4!AX312/Sheet4!$AW312)*1000</f>
        <v>4.0890683692231331</v>
      </c>
      <c r="AY312" s="54">
        <f>(Sheet4!AY312/Sheet4!$AW312)*1000</f>
        <v>5.9784999605193399</v>
      </c>
      <c r="AZ312" s="54">
        <f>(Sheet4!AZ312/Sheet4!$AW312)*1000</f>
        <v>44.308580839471638</v>
      </c>
      <c r="BA312" s="54">
        <f>(Sheet4!BA312/Sheet4!$AW312)*1000</f>
        <v>41.262929916188199</v>
      </c>
      <c r="BC312" s="54" t="e">
        <f>(Sheet4!BC307/Sheet4!$BB307)*1000</f>
        <v>#DIV/0!</v>
      </c>
      <c r="BD312" s="54" t="e">
        <f>(Sheet4!BD307/Sheet4!$BB307)*1000</f>
        <v>#REF!</v>
      </c>
      <c r="BE312" s="54" t="e">
        <f>(Sheet4!BE307/Sheet4!$BB307)*1000</f>
        <v>#REF!</v>
      </c>
      <c r="BF312" s="54" t="e">
        <f>(Sheet4!BF307/Sheet4!$BB307)*1000</f>
        <v>#REF!</v>
      </c>
      <c r="BH312" s="54" t="e">
        <f>(Sheet4!BH306/Sheet4!$BG306)*1000</f>
        <v>#REF!</v>
      </c>
      <c r="BI312" s="54" t="e">
        <f>(Sheet4!BI306/Sheet4!$BG306)*1000</f>
        <v>#REF!</v>
      </c>
      <c r="BJ312" s="54" t="e">
        <f>(Sheet4!BJ306/Sheet4!$BG306)*1000</f>
        <v>#REF!</v>
      </c>
      <c r="BK312" s="54" t="e">
        <f>(Sheet4!BK306/Sheet4!$BG306)*1000</f>
        <v>#REF!</v>
      </c>
      <c r="BM312" s="54" t="e">
        <f>(Sheet4!BM306/Sheet4!$BL306)*1000</f>
        <v>#REF!</v>
      </c>
      <c r="BN312" s="54" t="e">
        <f>(Sheet4!BN306/Sheet4!$BL306)*1000</f>
        <v>#REF!</v>
      </c>
      <c r="BO312" s="54" t="e">
        <f>(Sheet4!BO306/Sheet4!$BL306)*1000</f>
        <v>#REF!</v>
      </c>
      <c r="BP312" s="54" t="e">
        <f>(Sheet4!BP306/Sheet4!$BL306)*1000</f>
        <v>#REF!</v>
      </c>
      <c r="BR312" s="54" t="e">
        <f>(Sheet4!BR306/Sheet4!$BQ306)*1000</f>
        <v>#REF!</v>
      </c>
      <c r="BS312" s="54" t="e">
        <f>(Sheet4!BS306/Sheet4!$BQ306)*1000</f>
        <v>#REF!</v>
      </c>
      <c r="BT312" s="54" t="e">
        <f>(Sheet4!BT306/Sheet4!$BQ306)*1000</f>
        <v>#REF!</v>
      </c>
      <c r="BU312" s="54" t="e">
        <f>(Sheet4!BU306/Sheet4!$BQ306)*1000</f>
        <v>#REF!</v>
      </c>
    </row>
    <row r="313" spans="1:73" x14ac:dyDescent="0.3">
      <c r="A313" t="s">
        <v>859</v>
      </c>
      <c r="B313" t="str">
        <f>VLOOKUP(A313,classifications!A$3:C$336,3,FALSE)</f>
        <v>Predominantly Rural</v>
      </c>
      <c r="D313" s="12"/>
      <c r="E313" s="54">
        <f>(Sheet4!E313/Sheet4!$D313)*1000</f>
        <v>4.4645625348793949</v>
      </c>
      <c r="F313" s="54">
        <f>(Sheet4!F313/Sheet4!$D313)*1000</f>
        <v>2.7490130423099979</v>
      </c>
      <c r="G313" s="54">
        <f>(Sheet4!G313/Sheet4!$D313)*1000</f>
        <v>43.922200863975526</v>
      </c>
      <c r="H313" s="54">
        <f>(Sheet4!H313/Sheet4!$D313)*1000</f>
        <v>41.869053278490867</v>
      </c>
      <c r="I313" s="12"/>
      <c r="J313" s="54">
        <f>(Sheet4!J313/Sheet4!$I313)*1000</f>
        <v>4.4713164706043464</v>
      </c>
      <c r="K313" s="54">
        <f>(Sheet4!K313/Sheet4!$I313)*1000</f>
        <v>2.7800221853987206</v>
      </c>
      <c r="L313" s="54">
        <f>(Sheet4!L313/Sheet4!$I313)*1000</f>
        <v>48.349105051971357</v>
      </c>
      <c r="M313" s="54">
        <f>(Sheet4!M313/Sheet4!$I313)*1000</f>
        <v>43.870941236082771</v>
      </c>
      <c r="N313" s="12"/>
      <c r="O313" s="54">
        <f>(Sheet4!O313/Sheet4!$N313)*1000</f>
        <v>3.9223176463365554</v>
      </c>
      <c r="P313" s="54">
        <f>(Sheet4!P313/Sheet4!$N313)*1000</f>
        <v>2.6944616874833729</v>
      </c>
      <c r="Q313" s="54">
        <f>(Sheet4!Q313/Sheet4!$N313)*1000</f>
        <v>47.327025791796558</v>
      </c>
      <c r="R313" s="54">
        <f>(Sheet4!R313/Sheet4!$N313)*1000</f>
        <v>42.954494293880501</v>
      </c>
      <c r="S313" s="12"/>
      <c r="T313" s="54">
        <f>(Sheet4!T313/Sheet4!$S313)*1000</f>
        <v>4.5275897881468099</v>
      </c>
      <c r="U313" s="54">
        <f>(Sheet4!U313/Sheet4!$S313)*1000</f>
        <v>3.292175483135237</v>
      </c>
      <c r="V313" s="54">
        <f>(Sheet4!V313/Sheet4!$S313)*1000</f>
        <v>48.276189765067642</v>
      </c>
      <c r="W313" s="54">
        <f>(Sheet4!W313/Sheet4!$S313)*1000</f>
        <v>43.58568820043579</v>
      </c>
      <c r="X313" s="12"/>
      <c r="Y313" s="54">
        <f>(Sheet4!Y313/Sheet4!$X313)*1000</f>
        <v>5.283713926552343</v>
      </c>
      <c r="Z313" s="54">
        <f>(Sheet4!Z313/Sheet4!$X313)*1000</f>
        <v>2.7695803279129332</v>
      </c>
      <c r="AA313" s="54">
        <f>(Sheet4!AA313/Sheet4!$X313)*1000</f>
        <v>51.156568678197623</v>
      </c>
      <c r="AB313" s="54">
        <f>(Sheet4!AB313/Sheet4!$X313)*1000</f>
        <v>41.792429365618219</v>
      </c>
      <c r="AC313" s="12"/>
      <c r="AD313" s="54">
        <f>(Sheet4!AD313/Sheet4!$AC313)*1000</f>
        <v>5.7031187684454023</v>
      </c>
      <c r="AE313" s="54">
        <f>(Sheet4!AE313/Sheet4!$AC313)*1000</f>
        <v>3.2370848953763529</v>
      </c>
      <c r="AF313" s="54">
        <f>(Sheet4!AF313/Sheet4!$AC313)*1000</f>
        <v>51.726888410305499</v>
      </c>
      <c r="AG313" s="54">
        <f>(Sheet4!AG313/Sheet4!$AC313)*1000</f>
        <v>41.118289862008453</v>
      </c>
      <c r="AH313" s="12"/>
      <c r="AI313" s="54">
        <f>(Sheet4!AI313/Sheet4!$AH313)*1000</f>
        <v>4.5899873923093084</v>
      </c>
      <c r="AJ313" s="54">
        <f>(Sheet4!AJ313/Sheet4!$AH313)*1000</f>
        <v>3.073124606009666</v>
      </c>
      <c r="AK313" s="54">
        <f>(Sheet4!AK313/Sheet4!$AH313)*1000</f>
        <v>57.870613574280313</v>
      </c>
      <c r="AL313" s="54">
        <f>(Sheet4!AL313/Sheet4!$AH313)*1000</f>
        <v>44.750735448623658</v>
      </c>
      <c r="AM313" s="12"/>
      <c r="AN313" s="54">
        <f>(Sheet4!AN313/Sheet4!$AM313)*1000</f>
        <v>6.0637177804063276</v>
      </c>
      <c r="AO313" s="54">
        <f>(Sheet4!AO313/Sheet4!$AM313)*1000</f>
        <v>3.0156109861827822</v>
      </c>
      <c r="AP313" s="54">
        <f>(Sheet4!AP313/Sheet4!$AM313)*1000</f>
        <v>55.580830072920591</v>
      </c>
      <c r="AQ313" s="54">
        <f>(Sheet4!AQ313/Sheet4!$AM313)*1000</f>
        <v>45.34465054008033</v>
      </c>
      <c r="AR313" s="12"/>
      <c r="AS313" s="54">
        <f>(Sheet4!AS313/Sheet4!$AR313)*1000</f>
        <v>5.3508687103117047</v>
      </c>
      <c r="AT313" s="54">
        <f>(Sheet4!AT313/Sheet4!$AR313)*1000</f>
        <v>4.4483125423073204</v>
      </c>
      <c r="AU313" s="54">
        <f>(Sheet4!AU313/Sheet4!$AR313)*1000</f>
        <v>54.237178867292009</v>
      </c>
      <c r="AV313" s="54">
        <f>(Sheet4!AV313/Sheet4!$AR313)*1000</f>
        <v>44.50891274215904</v>
      </c>
      <c r="AW313" s="12"/>
      <c r="AX313" s="54">
        <f>(Sheet4!AX313/Sheet4!$AW313)*1000</f>
        <v>5.2888605786862781</v>
      </c>
      <c r="AY313" s="54">
        <f>(Sheet4!AY313/Sheet4!$AW313)*1000</f>
        <v>3.0948198763358876</v>
      </c>
      <c r="AZ313" s="54">
        <f>(Sheet4!AZ313/Sheet4!$AW313)*1000</f>
        <v>42.458869779502123</v>
      </c>
      <c r="BA313" s="54">
        <f>(Sheet4!BA313/Sheet4!$AW313)*1000</f>
        <v>39.557074011877418</v>
      </c>
      <c r="BC313" s="54" t="e">
        <f>(Sheet4!BC308/Sheet4!$BB308)*1000</f>
        <v>#DIV/0!</v>
      </c>
      <c r="BD313" s="54" t="e">
        <f>(Sheet4!BD308/Sheet4!$BB308)*1000</f>
        <v>#REF!</v>
      </c>
      <c r="BE313" s="54" t="e">
        <f>(Sheet4!BE308/Sheet4!$BB308)*1000</f>
        <v>#REF!</v>
      </c>
      <c r="BF313" s="54" t="e">
        <f>(Sheet4!BF308/Sheet4!$BB308)*1000</f>
        <v>#REF!</v>
      </c>
      <c r="BH313" s="54" t="e">
        <f>(Sheet4!BH307/Sheet4!$BG307)*1000</f>
        <v>#REF!</v>
      </c>
      <c r="BI313" s="54" t="e">
        <f>(Sheet4!BI307/Sheet4!$BG307)*1000</f>
        <v>#REF!</v>
      </c>
      <c r="BJ313" s="54" t="e">
        <f>(Sheet4!BJ307/Sheet4!$BG307)*1000</f>
        <v>#REF!</v>
      </c>
      <c r="BK313" s="54" t="e">
        <f>(Sheet4!BK307/Sheet4!$BG307)*1000</f>
        <v>#REF!</v>
      </c>
      <c r="BM313" s="54" t="e">
        <f>(Sheet4!BM307/Sheet4!$BL307)*1000</f>
        <v>#REF!</v>
      </c>
      <c r="BN313" s="54" t="e">
        <f>(Sheet4!BN307/Sheet4!$BL307)*1000</f>
        <v>#REF!</v>
      </c>
      <c r="BO313" s="54" t="e">
        <f>(Sheet4!BO307/Sheet4!$BL307)*1000</f>
        <v>#REF!</v>
      </c>
      <c r="BP313" s="54" t="e">
        <f>(Sheet4!BP307/Sheet4!$BL307)*1000</f>
        <v>#REF!</v>
      </c>
      <c r="BR313" s="54" t="e">
        <f>(Sheet4!BR307/Sheet4!$BQ307)*1000</f>
        <v>#REF!</v>
      </c>
      <c r="BS313" s="54" t="e">
        <f>(Sheet4!BS307/Sheet4!$BQ307)*1000</f>
        <v>#REF!</v>
      </c>
      <c r="BT313" s="54" t="e">
        <f>(Sheet4!BT307/Sheet4!$BQ307)*1000</f>
        <v>#REF!</v>
      </c>
      <c r="BU313" s="54" t="e">
        <f>(Sheet4!BU307/Sheet4!$BQ307)*1000</f>
        <v>#REF!</v>
      </c>
    </row>
    <row r="314" spans="1:73" x14ac:dyDescent="0.3">
      <c r="A314" t="s">
        <v>843</v>
      </c>
      <c r="B314" t="str">
        <f>VLOOKUP(A314,classifications!A$3:C$336,3,FALSE)</f>
        <v>Predominantly Urban</v>
      </c>
      <c r="D314" s="12"/>
      <c r="E314" s="54">
        <f>(Sheet4!E314/Sheet4!$D314)*1000</f>
        <v>11.53011930708595</v>
      </c>
      <c r="F314" s="54">
        <f>(Sheet4!F314/Sheet4!$D314)*1000</f>
        <v>5.8428056008707543</v>
      </c>
      <c r="G314" s="54">
        <f>(Sheet4!G314/Sheet4!$D314)*1000</f>
        <v>50.432082985233542</v>
      </c>
      <c r="H314" s="54">
        <f>(Sheet4!H314/Sheet4!$D314)*1000</f>
        <v>45.759419778041909</v>
      </c>
      <c r="I314" s="12"/>
      <c r="J314" s="54">
        <f>(Sheet4!J314/Sheet4!$I314)*1000</f>
        <v>11.074014859399982</v>
      </c>
      <c r="K314" s="54">
        <f>(Sheet4!K314/Sheet4!$I314)*1000</f>
        <v>6.6747128959110533</v>
      </c>
      <c r="L314" s="54">
        <f>(Sheet4!L314/Sheet4!$I314)*1000</f>
        <v>52.566956121926495</v>
      </c>
      <c r="M314" s="54">
        <f>(Sheet4!M314/Sheet4!$I314)*1000</f>
        <v>49.539170506912441</v>
      </c>
      <c r="N314" s="12"/>
      <c r="O314" s="54">
        <f>(Sheet4!O314/Sheet4!$N314)*1000</f>
        <v>9.460561091235741</v>
      </c>
      <c r="P314" s="54">
        <f>(Sheet4!P314/Sheet4!$N314)*1000</f>
        <v>5.5532766668916702</v>
      </c>
      <c r="Q314" s="54">
        <f>(Sheet4!Q314/Sheet4!$N314)*1000</f>
        <v>49.883430517838505</v>
      </c>
      <c r="R314" s="54">
        <f>(Sheet4!R314/Sheet4!$N314)*1000</f>
        <v>47.705216808852008</v>
      </c>
      <c r="S314" s="12"/>
      <c r="T314" s="54">
        <f>(Sheet4!T314/Sheet4!$S314)*1000</f>
        <v>10.948660771762137</v>
      </c>
      <c r="U314" s="54">
        <f>(Sheet4!U314/Sheet4!$S314)*1000</f>
        <v>7.7299810999129672</v>
      </c>
      <c r="V314" s="54">
        <f>(Sheet4!V314/Sheet4!$S314)*1000</f>
        <v>53.025816385911966</v>
      </c>
      <c r="W314" s="54">
        <f>(Sheet4!W314/Sheet4!$S314)*1000</f>
        <v>48.715360569371555</v>
      </c>
      <c r="X314" s="12"/>
      <c r="Y314" s="54">
        <f>(Sheet4!Y314/Sheet4!$X314)*1000</f>
        <v>12.241326821680834</v>
      </c>
      <c r="Z314" s="54">
        <f>(Sheet4!Z314/Sheet4!$X314)*1000</f>
        <v>7.4113111394794942</v>
      </c>
      <c r="AA314" s="54">
        <f>(Sheet4!AA314/Sheet4!$X314)*1000</f>
        <v>51.165420362302342</v>
      </c>
      <c r="AB314" s="54">
        <f>(Sheet4!AB314/Sheet4!$X314)*1000</f>
        <v>48.752970792219791</v>
      </c>
      <c r="AC314" s="12"/>
      <c r="AD314" s="54">
        <f>(Sheet4!AD314/Sheet4!$AC314)*1000</f>
        <v>12.238299125146886</v>
      </c>
      <c r="AE314" s="54">
        <f>(Sheet4!AE314/Sheet4!$AC314)*1000</f>
        <v>8.6850807976467532</v>
      </c>
      <c r="AF314" s="54">
        <f>(Sheet4!AF314/Sheet4!$AC314)*1000</f>
        <v>51.260250400371561</v>
      </c>
      <c r="AG314" s="54">
        <f>(Sheet4!AG314/Sheet4!$AC314)*1000</f>
        <v>46.849183648089259</v>
      </c>
      <c r="AH314" s="12"/>
      <c r="AI314" s="54">
        <f>(Sheet4!AI314/Sheet4!$AH314)*1000</f>
        <v>10.797749457837719</v>
      </c>
      <c r="AJ314" s="54">
        <f>(Sheet4!AJ314/Sheet4!$AH314)*1000</f>
        <v>8.1109499087549732</v>
      </c>
      <c r="AK314" s="54">
        <f>(Sheet4!AK314/Sheet4!$AH314)*1000</f>
        <v>57.208862647167358</v>
      </c>
      <c r="AL314" s="54">
        <f>(Sheet4!AL314/Sheet4!$AH314)*1000</f>
        <v>54.974496888569853</v>
      </c>
      <c r="AM314" s="12"/>
      <c r="AN314" s="54">
        <f>(Sheet4!AN314/Sheet4!$AM314)*1000</f>
        <v>10.831665757079618</v>
      </c>
      <c r="AO314" s="54">
        <f>(Sheet4!AO314/Sheet4!$AM314)*1000</f>
        <v>6.627352293170012</v>
      </c>
      <c r="AP314" s="54">
        <f>(Sheet4!AP314/Sheet4!$AM314)*1000</f>
        <v>56.46008934166111</v>
      </c>
      <c r="AQ314" s="54">
        <f>(Sheet4!AQ314/Sheet4!$AM314)*1000</f>
        <v>58.782062943423682</v>
      </c>
      <c r="AR314" s="12"/>
      <c r="AS314" s="54">
        <f>(Sheet4!AS314/Sheet4!$AR314)*1000</f>
        <v>10.978142366776195</v>
      </c>
      <c r="AT314" s="54">
        <f>(Sheet4!AT314/Sheet4!$AR314)*1000</f>
        <v>9.4250134697253696</v>
      </c>
      <c r="AU314" s="54">
        <f>(Sheet4!AU314/Sheet4!$AR314)*1000</f>
        <v>55.882285983138182</v>
      </c>
      <c r="AV314" s="54">
        <f>(Sheet4!AV314/Sheet4!$AR314)*1000</f>
        <v>57.599834063101554</v>
      </c>
      <c r="AW314" s="12"/>
      <c r="AX314" s="54">
        <f>(Sheet4!AX314/Sheet4!$AW314)*1000</f>
        <v>11.501578129368824</v>
      </c>
      <c r="AY314" s="54">
        <f>(Sheet4!AY314/Sheet4!$AW314)*1000</f>
        <v>5.9674197521845693</v>
      </c>
      <c r="AZ314" s="54">
        <f>(Sheet4!AZ314/Sheet4!$AW314)*1000</f>
        <v>52.210514649020503</v>
      </c>
      <c r="BA314" s="54">
        <f>(Sheet4!BA314/Sheet4!$AW314)*1000</f>
        <v>51.641229353961947</v>
      </c>
      <c r="BC314" s="54" t="e">
        <f>(Sheet4!BC309/Sheet4!$BB309)*1000</f>
        <v>#DIV/0!</v>
      </c>
      <c r="BD314" s="54" t="e">
        <f>(Sheet4!BD309/Sheet4!$BB309)*1000</f>
        <v>#REF!</v>
      </c>
      <c r="BE314" s="54" t="e">
        <f>(Sheet4!BE309/Sheet4!$BB309)*1000</f>
        <v>#REF!</v>
      </c>
      <c r="BF314" s="54" t="e">
        <f>(Sheet4!BF309/Sheet4!$BB309)*1000</f>
        <v>#REF!</v>
      </c>
      <c r="BH314" s="54" t="e">
        <f>(Sheet4!BH308/Sheet4!$BG308)*1000</f>
        <v>#REF!</v>
      </c>
      <c r="BI314" s="54" t="e">
        <f>(Sheet4!BI308/Sheet4!$BG308)*1000</f>
        <v>#REF!</v>
      </c>
      <c r="BJ314" s="54" t="e">
        <f>(Sheet4!BJ308/Sheet4!$BG308)*1000</f>
        <v>#REF!</v>
      </c>
      <c r="BK314" s="54" t="e">
        <f>(Sheet4!BK308/Sheet4!$BG308)*1000</f>
        <v>#REF!</v>
      </c>
      <c r="BM314" s="54" t="e">
        <f>(Sheet4!BM308/Sheet4!$BL308)*1000</f>
        <v>#REF!</v>
      </c>
      <c r="BN314" s="54" t="e">
        <f>(Sheet4!BN308/Sheet4!$BL308)*1000</f>
        <v>#REF!</v>
      </c>
      <c r="BO314" s="54" t="e">
        <f>(Sheet4!BO308/Sheet4!$BL308)*1000</f>
        <v>#REF!</v>
      </c>
      <c r="BP314" s="54" t="e">
        <f>(Sheet4!BP308/Sheet4!$BL308)*1000</f>
        <v>#REF!</v>
      </c>
      <c r="BR314" s="54" t="e">
        <f>(Sheet4!BR308/Sheet4!$BQ308)*1000</f>
        <v>#REF!</v>
      </c>
      <c r="BS314" s="54" t="e">
        <f>(Sheet4!BS308/Sheet4!$BQ308)*1000</f>
        <v>#REF!</v>
      </c>
      <c r="BT314" s="54" t="e">
        <f>(Sheet4!BT308/Sheet4!$BQ308)*1000</f>
        <v>#REF!</v>
      </c>
      <c r="BU314" s="54" t="e">
        <f>(Sheet4!BU308/Sheet4!$BQ308)*1000</f>
        <v>#REF!</v>
      </c>
    </row>
    <row r="315" spans="1:73" x14ac:dyDescent="0.3">
      <c r="D315" s="12"/>
      <c r="E315" s="54"/>
      <c r="F315" s="54"/>
      <c r="G315" s="54"/>
      <c r="H315" s="54"/>
      <c r="I315" s="12"/>
      <c r="J315" s="54"/>
      <c r="K315" s="54"/>
      <c r="L315" s="54"/>
      <c r="M315" s="54"/>
      <c r="N315" s="12"/>
      <c r="O315" s="54"/>
      <c r="P315" s="54"/>
      <c r="Q315" s="54"/>
      <c r="R315" s="54"/>
      <c r="S315" s="12"/>
      <c r="T315" s="54"/>
      <c r="U315" s="54"/>
      <c r="V315" s="54"/>
      <c r="W315" s="54"/>
      <c r="X315" s="12"/>
      <c r="Y315" s="54"/>
      <c r="Z315" s="54"/>
      <c r="AA315" s="54"/>
      <c r="AB315" s="54"/>
      <c r="AC315" s="12"/>
      <c r="AD315" s="54"/>
      <c r="AE315" s="54"/>
      <c r="AF315" s="54"/>
      <c r="AG315" s="54"/>
      <c r="AH315" s="12"/>
      <c r="AI315" s="54"/>
      <c r="AJ315" s="54"/>
      <c r="AK315" s="54"/>
      <c r="AL315" s="54"/>
      <c r="AM315" s="12"/>
      <c r="AN315" s="54"/>
      <c r="AO315" s="54"/>
      <c r="AP315" s="54"/>
      <c r="AQ315" s="54"/>
      <c r="AR315" s="12"/>
      <c r="AS315" s="54"/>
      <c r="AT315" s="54"/>
      <c r="AU315" s="54"/>
      <c r="AV315" s="54"/>
      <c r="AW315" s="12"/>
      <c r="AX315" s="54"/>
      <c r="AY315" s="54"/>
      <c r="AZ315" s="54"/>
      <c r="BA315" s="54"/>
    </row>
    <row r="316" spans="1:73" x14ac:dyDescent="0.3">
      <c r="A316" t="s">
        <v>814</v>
      </c>
      <c r="B316" t="s">
        <v>814</v>
      </c>
      <c r="D316" s="45"/>
      <c r="E316" s="54">
        <f>(Sheet4!E316/Sheet4!$D316)*1000</f>
        <v>13.023527017028909</v>
      </c>
      <c r="F316" s="54">
        <f>(Sheet4!F316/Sheet4!$D316)*1000</f>
        <v>7.0054317785491378</v>
      </c>
      <c r="G316" s="54">
        <f>(Sheet4!G316/Sheet4!$D316)*1000</f>
        <v>48.836315665522513</v>
      </c>
      <c r="H316" s="54">
        <f>(Sheet4!H316/Sheet4!$D316)*1000</f>
        <v>50.693725407792918</v>
      </c>
      <c r="I316" s="45"/>
      <c r="J316" s="54">
        <f>(Sheet4!J316/Sheet4!$I316)*1000</f>
        <v>10.877709353902015</v>
      </c>
      <c r="K316" s="54">
        <f>(Sheet4!K316/Sheet4!$I316)*1000</f>
        <v>7.0336259247643529</v>
      </c>
      <c r="L316" s="54">
        <f>(Sheet4!L316/Sheet4!$I316)*1000</f>
        <v>51.427292588980308</v>
      </c>
      <c r="M316" s="54">
        <f>(Sheet4!M316/Sheet4!$I316)*1000</f>
        <v>53.293106147744247</v>
      </c>
      <c r="N316" s="45"/>
      <c r="O316" s="54">
        <f>(Sheet4!O316/Sheet4!$N316)*1000</f>
        <v>10.661795385580636</v>
      </c>
      <c r="P316" s="54">
        <f>(Sheet4!P316/Sheet4!$N316)*1000</f>
        <v>6.3284499092526474</v>
      </c>
      <c r="Q316" s="54">
        <f>(Sheet4!Q316/Sheet4!$N316)*1000</f>
        <v>50.086076606660868</v>
      </c>
      <c r="R316" s="54">
        <f>(Sheet4!R316/Sheet4!$N316)*1000</f>
        <v>52.387292400576058</v>
      </c>
      <c r="S316" s="45"/>
      <c r="T316" s="54">
        <f>(Sheet4!T316/Sheet4!$S316)*1000</f>
        <v>12.247480649612095</v>
      </c>
      <c r="U316" s="54">
        <f>(Sheet4!U316/Sheet4!$S316)*1000</f>
        <v>6.4543460076440482</v>
      </c>
      <c r="V316" s="54">
        <f>(Sheet4!V316/Sheet4!$S316)*1000</f>
        <v>52.034168431515177</v>
      </c>
      <c r="W316" s="54">
        <f>(Sheet4!W316/Sheet4!$S316)*1000</f>
        <v>54.595599104354804</v>
      </c>
      <c r="X316" s="45"/>
      <c r="Y316" s="54">
        <f>(Sheet4!Y316/Sheet4!$X316)*1000</f>
        <v>13.245605815907201</v>
      </c>
      <c r="Z316" s="54">
        <f>(Sheet4!Z316/Sheet4!$X316)*1000</f>
        <v>5.9461987937601091</v>
      </c>
      <c r="AA316" s="54">
        <f>(Sheet4!AA316/Sheet4!$X316)*1000</f>
        <v>51.590380691151523</v>
      </c>
      <c r="AB316" s="54">
        <f>(Sheet4!AB316/Sheet4!$X316)*1000</f>
        <v>54.212521324389968</v>
      </c>
      <c r="AC316" s="45"/>
      <c r="AD316" s="54">
        <f>(Sheet4!AD316/Sheet4!$AC316)*1000</f>
        <v>13.364259196144836</v>
      </c>
      <c r="AE316" s="54">
        <f>(Sheet4!AE316/Sheet4!$AC316)*1000</f>
        <v>6.2748052725686891</v>
      </c>
      <c r="AF316" s="54">
        <f>(Sheet4!AF316/Sheet4!$AC316)*1000</f>
        <v>50.977876665906223</v>
      </c>
      <c r="AG316" s="54">
        <f>(Sheet4!AG316/Sheet4!$AC316)*1000</f>
        <v>53.874718217627411</v>
      </c>
      <c r="AH316" s="45"/>
      <c r="AI316" s="54">
        <f>(Sheet4!AI316/Sheet4!$AH316)*1000</f>
        <v>11.725042272331184</v>
      </c>
      <c r="AJ316" s="54">
        <f>(Sheet4!AJ316/Sheet4!$AH316)*1000</f>
        <v>6.7864466467959668</v>
      </c>
      <c r="AK316" s="54">
        <f>(Sheet4!AK316/Sheet4!$AH316)*1000</f>
        <v>57.621214320458243</v>
      </c>
      <c r="AL316" s="54">
        <f>(Sheet4!AL316/Sheet4!$AH316)*1000</f>
        <v>61.224405736614415</v>
      </c>
      <c r="AM316" s="45"/>
      <c r="AN316" s="54">
        <f>(Sheet4!AN316/Sheet4!$AM316)*1000</f>
        <v>12.733668620403281</v>
      </c>
      <c r="AO316" s="54">
        <f>(Sheet4!AO316/Sheet4!$AM316)*1000</f>
        <v>6.7358005649303641</v>
      </c>
      <c r="AP316" s="54">
        <f>(Sheet4!AP316/Sheet4!$AM316)*1000</f>
        <v>58.472519826767495</v>
      </c>
      <c r="AQ316" s="54">
        <f>(Sheet4!AQ316/Sheet4!$AM316)*1000</f>
        <v>62.270127895928617</v>
      </c>
      <c r="AR316" s="45"/>
      <c r="AS316" s="54">
        <f>(Sheet4!AS316/Sheet4!$AR316)*1000</f>
        <v>12.266635224901442</v>
      </c>
      <c r="AT316" s="54">
        <f>(Sheet4!AT316/Sheet4!$AR316)*1000</f>
        <v>7.5228770084536869</v>
      </c>
      <c r="AU316" s="54">
        <f>(Sheet4!AU316/Sheet4!$AR316)*1000</f>
        <v>60.545891348235031</v>
      </c>
      <c r="AV316" s="54">
        <f>(Sheet4!AV316/Sheet4!$AR316)*1000</f>
        <v>64.542572575735306</v>
      </c>
      <c r="AW316" s="45"/>
      <c r="AX316" s="54">
        <f>(Sheet4!AX316/Sheet4!$AW316)*1000</f>
        <v>12.693391446786112</v>
      </c>
      <c r="AY316" s="54">
        <f>(Sheet4!AY316/Sheet4!$AW316)*1000</f>
        <v>7.2327519507242322</v>
      </c>
      <c r="AZ316" s="54">
        <f>(Sheet4!AZ316/Sheet4!$AW316)*1000</f>
        <v>53.312871947744007</v>
      </c>
      <c r="BA316" s="54">
        <f>(Sheet4!BA316/Sheet4!$AW316)*1000</f>
        <v>57.347729518806247</v>
      </c>
      <c r="BC316" s="54" t="e">
        <f>(Sheet4!BC316/Sheet4!$BB316)*1000</f>
        <v>#DIV/0!</v>
      </c>
      <c r="BD316" s="54" t="e">
        <f>(Sheet4!BD316/Sheet4!$BB316)*1000</f>
        <v>#REF!</v>
      </c>
      <c r="BE316" s="54" t="e">
        <f>(Sheet4!BE316/Sheet4!$BB316)*1000</f>
        <v>#REF!</v>
      </c>
      <c r="BF316" s="54" t="e">
        <f>(Sheet4!BF316/Sheet4!$BB316)*1000</f>
        <v>#REF!</v>
      </c>
      <c r="BH316" s="54" t="e">
        <f>(Sheet4!BH316/Sheet4!$BG316)*1000</f>
        <v>#REF!</v>
      </c>
      <c r="BI316" s="54" t="e">
        <f>(Sheet4!BI316/Sheet4!$BG316)*1000</f>
        <v>#REF!</v>
      </c>
      <c r="BJ316" s="54" t="e">
        <f>(Sheet4!BJ316/Sheet4!$BG316)*1000</f>
        <v>#REF!</v>
      </c>
      <c r="BK316" s="54" t="e">
        <f>(Sheet4!BK316/Sheet4!$BG316)*1000</f>
        <v>#REF!</v>
      </c>
      <c r="BM316" s="54" t="e">
        <f>(Sheet4!BM316/Sheet4!$BL316)*1000</f>
        <v>#REF!</v>
      </c>
      <c r="BN316" s="54" t="e">
        <f>(Sheet4!BN316/Sheet4!$BL316)*1000</f>
        <v>#REF!</v>
      </c>
      <c r="BO316" s="54" t="e">
        <f>(Sheet4!BO316/Sheet4!$BL316)*1000</f>
        <v>#REF!</v>
      </c>
      <c r="BP316" s="54" t="e">
        <f>(Sheet4!BP316/Sheet4!$BL316)*1000</f>
        <v>#REF!</v>
      </c>
      <c r="BR316" s="54" t="e">
        <f>(Sheet4!BR316/Sheet4!$BQ316)*1000</f>
        <v>#REF!</v>
      </c>
      <c r="BS316" s="54" t="e">
        <f>(Sheet4!BS316/Sheet4!$BQ316)*1000</f>
        <v>#REF!</v>
      </c>
      <c r="BT316" s="54" t="e">
        <f>(Sheet4!BT316/Sheet4!$BQ316)*1000</f>
        <v>#REF!</v>
      </c>
      <c r="BU316" s="54" t="e">
        <f>(Sheet4!BU316/Sheet4!$BQ316)*1000</f>
        <v>#REF!</v>
      </c>
    </row>
    <row r="317" spans="1:73" x14ac:dyDescent="0.3">
      <c r="A317" t="s">
        <v>831</v>
      </c>
      <c r="B317" t="s">
        <v>831</v>
      </c>
      <c r="D317" s="45"/>
      <c r="E317" s="54">
        <f>(Sheet4!E317/Sheet4!$D317)*1000</f>
        <v>5.3893395264958492</v>
      </c>
      <c r="F317" s="54">
        <f>(Sheet4!F317/Sheet4!$D317)*1000</f>
        <v>3.8385682407020023</v>
      </c>
      <c r="G317" s="54">
        <f>(Sheet4!G317/Sheet4!$D317)*1000</f>
        <v>44.313144034868472</v>
      </c>
      <c r="H317" s="54">
        <f>(Sheet4!H317/Sheet4!$D317)*1000</f>
        <v>42.148342551453787</v>
      </c>
      <c r="I317" s="45"/>
      <c r="J317" s="54">
        <f>(Sheet4!J317/Sheet4!$I317)*1000</f>
        <v>4.6002604403014224</v>
      </c>
      <c r="K317" s="54">
        <f>(Sheet4!K317/Sheet4!$I317)*1000</f>
        <v>3.5544655696442509</v>
      </c>
      <c r="L317" s="54">
        <f>(Sheet4!L317/Sheet4!$I317)*1000</f>
        <v>43.894745546329666</v>
      </c>
      <c r="M317" s="54">
        <f>(Sheet4!M317/Sheet4!$I317)*1000</f>
        <v>41.636027619848591</v>
      </c>
      <c r="N317" s="45"/>
      <c r="O317" s="54">
        <f>(Sheet4!O317/Sheet4!$N317)*1000</f>
        <v>4.6700147438998751</v>
      </c>
      <c r="P317" s="54">
        <f>(Sheet4!P317/Sheet4!$N317)*1000</f>
        <v>3.2275489461945162</v>
      </c>
      <c r="Q317" s="54">
        <f>(Sheet4!Q317/Sheet4!$N317)*1000</f>
        <v>46.387851389824277</v>
      </c>
      <c r="R317" s="54">
        <f>(Sheet4!R317/Sheet4!$N317)*1000</f>
        <v>43.41315805572868</v>
      </c>
      <c r="S317" s="45"/>
      <c r="T317" s="54">
        <f>(Sheet4!T317/Sheet4!$S317)*1000</f>
        <v>5.4061134931151402</v>
      </c>
      <c r="U317" s="54">
        <f>(Sheet4!U317/Sheet4!$S317)*1000</f>
        <v>3.0263045195554295</v>
      </c>
      <c r="V317" s="54">
        <f>(Sheet4!V317/Sheet4!$S317)*1000</f>
        <v>48.515937388046616</v>
      </c>
      <c r="W317" s="54">
        <f>(Sheet4!W317/Sheet4!$S317)*1000</f>
        <v>45.579924801801916</v>
      </c>
      <c r="X317" s="45"/>
      <c r="Y317" s="54">
        <f>(Sheet4!Y317/Sheet4!$X317)*1000</f>
        <v>6.0613183367382399</v>
      </c>
      <c r="Z317" s="54">
        <f>(Sheet4!Z317/Sheet4!$X317)*1000</f>
        <v>3.0010474646656697</v>
      </c>
      <c r="AA317" s="54">
        <f>(Sheet4!AA317/Sheet4!$X317)*1000</f>
        <v>47.930424867408661</v>
      </c>
      <c r="AB317" s="54">
        <f>(Sheet4!AB317/Sheet4!$X317)*1000</f>
        <v>44.992285822166323</v>
      </c>
      <c r="AC317" s="45"/>
      <c r="AD317" s="54">
        <f>(Sheet4!AD317/Sheet4!$AC317)*1000</f>
        <v>6.2626353361684881</v>
      </c>
      <c r="AE317" s="54">
        <f>(Sheet4!AE317/Sheet4!$AC317)*1000</f>
        <v>3.180279187724472</v>
      </c>
      <c r="AF317" s="54">
        <f>(Sheet4!AF317/Sheet4!$AC317)*1000</f>
        <v>47.573232071336022</v>
      </c>
      <c r="AG317" s="54">
        <f>(Sheet4!AG317/Sheet4!$AC317)*1000</f>
        <v>44.498318073877314</v>
      </c>
      <c r="AH317" s="45"/>
      <c r="AI317" s="54">
        <f>(Sheet4!AI317/Sheet4!$AH317)*1000</f>
        <v>5.378270851873225</v>
      </c>
      <c r="AJ317" s="54">
        <f>(Sheet4!AJ317/Sheet4!$AH317)*1000</f>
        <v>3.4025848126658702</v>
      </c>
      <c r="AK317" s="54">
        <f>(Sheet4!AK317/Sheet4!$AH317)*1000</f>
        <v>53.449363382127537</v>
      </c>
      <c r="AL317" s="54">
        <f>(Sheet4!AL317/Sheet4!$AH317)*1000</f>
        <v>50.013962880916537</v>
      </c>
      <c r="AM317" s="45"/>
      <c r="AN317" s="54">
        <f>(Sheet4!AN317/Sheet4!$AM317)*1000</f>
        <v>6.1515652311683429</v>
      </c>
      <c r="AO317" s="54">
        <f>(Sheet4!AO317/Sheet4!$AM317)*1000</f>
        <v>3.9679830589471869</v>
      </c>
      <c r="AP317" s="54">
        <f>(Sheet4!AP317/Sheet4!$AM317)*1000</f>
        <v>53.714163529076863</v>
      </c>
      <c r="AQ317" s="54">
        <f>(Sheet4!AQ317/Sheet4!$AM317)*1000</f>
        <v>49.566490927288207</v>
      </c>
      <c r="AR317" s="45"/>
      <c r="AS317" s="54">
        <f>(Sheet4!AS317/Sheet4!$AR317)*1000</f>
        <v>5.4775523467274265</v>
      </c>
      <c r="AT317" s="54">
        <f>(Sheet4!AT317/Sheet4!$AR317)*1000</f>
        <v>3.6784394297798411</v>
      </c>
      <c r="AU317" s="54">
        <f>(Sheet4!AU317/Sheet4!$AR317)*1000</f>
        <v>54.943242804124026</v>
      </c>
      <c r="AV317" s="54">
        <f>(Sheet4!AV317/Sheet4!$AR317)*1000</f>
        <v>50.58202831655074</v>
      </c>
      <c r="AW317" s="45"/>
      <c r="AX317" s="54">
        <f>(Sheet4!AX317/Sheet4!$AW317)*1000</f>
        <v>5.3675294246995939</v>
      </c>
      <c r="AY317" s="54">
        <f>(Sheet4!AY317/Sheet4!$AW317)*1000</f>
        <v>3.5081093214821815</v>
      </c>
      <c r="AZ317" s="54">
        <f>(Sheet4!AZ317/Sheet4!$AW317)*1000</f>
        <v>47.131438553877118</v>
      </c>
      <c r="BA317" s="54">
        <f>(Sheet4!BA317/Sheet4!$AW317)*1000</f>
        <v>43.147784958803129</v>
      </c>
      <c r="BC317" s="54" t="e">
        <f>(Sheet4!BC317/Sheet4!$BB317)*1000</f>
        <v>#DIV/0!</v>
      </c>
      <c r="BD317" s="54" t="e">
        <f>(Sheet4!BD317/Sheet4!$BB317)*1000</f>
        <v>#REF!</v>
      </c>
      <c r="BE317" s="54" t="e">
        <f>(Sheet4!BE317/Sheet4!$BB317)*1000</f>
        <v>#REF!</v>
      </c>
      <c r="BF317" s="54" t="e">
        <f>(Sheet4!BF317/Sheet4!$BB317)*1000</f>
        <v>#REF!</v>
      </c>
      <c r="BH317" s="54" t="e">
        <f>(Sheet4!BH317/Sheet4!$BG317)*1000</f>
        <v>#REF!</v>
      </c>
      <c r="BI317" s="54" t="e">
        <f>(Sheet4!BI317/Sheet4!$BG317)*1000</f>
        <v>#REF!</v>
      </c>
      <c r="BJ317" s="54" t="e">
        <f>(Sheet4!BJ317/Sheet4!$BG317)*1000</f>
        <v>#REF!</v>
      </c>
      <c r="BK317" s="54" t="e">
        <f>(Sheet4!BK317/Sheet4!$BG317)*1000</f>
        <v>#REF!</v>
      </c>
      <c r="BM317" s="54" t="e">
        <f>(Sheet4!BM317/Sheet4!$BL317)*1000</f>
        <v>#REF!</v>
      </c>
      <c r="BN317" s="54" t="e">
        <f>(Sheet4!BN317/Sheet4!$BL317)*1000</f>
        <v>#REF!</v>
      </c>
      <c r="BO317" s="54" t="e">
        <f>(Sheet4!BO317/Sheet4!$BL317)*1000</f>
        <v>#REF!</v>
      </c>
      <c r="BP317" s="54" t="e">
        <f>(Sheet4!BP317/Sheet4!$BL317)*1000</f>
        <v>#REF!</v>
      </c>
      <c r="BR317" s="54" t="e">
        <f>(Sheet4!BR317/Sheet4!$BQ317)*1000</f>
        <v>#REF!</v>
      </c>
      <c r="BS317" s="54" t="e">
        <f>(Sheet4!BS317/Sheet4!$BQ317)*1000</f>
        <v>#REF!</v>
      </c>
      <c r="BT317" s="54" t="e">
        <f>(Sheet4!BT317/Sheet4!$BQ317)*1000</f>
        <v>#REF!</v>
      </c>
      <c r="BU317" s="54" t="e">
        <f>(Sheet4!BU317/Sheet4!$BQ317)*1000</f>
        <v>#REF!</v>
      </c>
    </row>
    <row r="318" spans="1:73" x14ac:dyDescent="0.3">
      <c r="A318" t="s">
        <v>813</v>
      </c>
      <c r="B318" t="s">
        <v>813</v>
      </c>
      <c r="D318" s="45"/>
      <c r="E318" s="54">
        <f>(Sheet4!E318/Sheet4!$D318)*1000</f>
        <v>4.0399150233202281</v>
      </c>
      <c r="F318" s="54">
        <f>(Sheet4!F318/Sheet4!$D318)*1000</f>
        <v>2.692854074857105</v>
      </c>
      <c r="G318" s="54">
        <f>(Sheet4!G318/Sheet4!$D318)*1000</f>
        <v>44.676238542171248</v>
      </c>
      <c r="H318" s="54">
        <f>(Sheet4!H318/Sheet4!$D318)*1000</f>
        <v>40.70813658319598</v>
      </c>
      <c r="I318" s="45"/>
      <c r="J318" s="54">
        <f>(Sheet4!J318/Sheet4!$I318)*1000</f>
        <v>3.6724382545080969</v>
      </c>
      <c r="K318" s="54">
        <f>(Sheet4!K318/Sheet4!$I318)*1000</f>
        <v>2.5745624509539051</v>
      </c>
      <c r="L318" s="54">
        <f>(Sheet4!L318/Sheet4!$I318)*1000</f>
        <v>46.798949275110999</v>
      </c>
      <c r="M318" s="54">
        <f>(Sheet4!M318/Sheet4!$I318)*1000</f>
        <v>43.16443714789397</v>
      </c>
      <c r="N318" s="45"/>
      <c r="O318" s="54">
        <f>(Sheet4!O318/Sheet4!$N318)*1000</f>
        <v>3.4587435513697788</v>
      </c>
      <c r="P318" s="54">
        <f>(Sheet4!P318/Sheet4!$N318)*1000</f>
        <v>2.4354572467935385</v>
      </c>
      <c r="Q318" s="54">
        <f>(Sheet4!Q318/Sheet4!$N318)*1000</f>
        <v>46.424492492107163</v>
      </c>
      <c r="R318" s="54">
        <f>(Sheet4!R318/Sheet4!$N318)*1000</f>
        <v>41.671856275406306</v>
      </c>
      <c r="S318" s="45"/>
      <c r="T318" s="54">
        <f>(Sheet4!T318/Sheet4!$S318)*1000</f>
        <v>4.000836569286645</v>
      </c>
      <c r="U318" s="54">
        <f>(Sheet4!U318/Sheet4!$S318)*1000</f>
        <v>2.2427422677165829</v>
      </c>
      <c r="V318" s="54">
        <f>(Sheet4!V318/Sheet4!$S318)*1000</f>
        <v>49.028973817534137</v>
      </c>
      <c r="W318" s="54">
        <f>(Sheet4!W318/Sheet4!$S318)*1000</f>
        <v>43.708788131889364</v>
      </c>
      <c r="X318" s="45"/>
      <c r="Y318" s="54">
        <f>(Sheet4!Y318/Sheet4!$X318)*1000</f>
        <v>4.1974190975191092</v>
      </c>
      <c r="Z318" s="54">
        <f>(Sheet4!Z318/Sheet4!$X318)*1000</f>
        <v>2.2329686439849055</v>
      </c>
      <c r="AA318" s="54">
        <f>(Sheet4!AA318/Sheet4!$X318)*1000</f>
        <v>48.565389215747516</v>
      </c>
      <c r="AB318" s="54">
        <f>(Sheet4!AB318/Sheet4!$X318)*1000</f>
        <v>42.972718145406091</v>
      </c>
      <c r="AC318" s="45"/>
      <c r="AD318" s="54">
        <f>(Sheet4!AD318/Sheet4!$AC318)*1000</f>
        <v>4.1641923137675052</v>
      </c>
      <c r="AE318" s="54">
        <f>(Sheet4!AE318/Sheet4!$AC318)*1000</f>
        <v>2.2942524586319331</v>
      </c>
      <c r="AF318" s="54">
        <f>(Sheet4!AF318/Sheet4!$AC318)*1000</f>
        <v>48.190527760507372</v>
      </c>
      <c r="AG318" s="54">
        <f>(Sheet4!AG318/Sheet4!$AC318)*1000</f>
        <v>42.125786848607142</v>
      </c>
      <c r="AH318" s="45"/>
      <c r="AI318" s="54">
        <f>(Sheet4!AI318/Sheet4!$AH318)*1000</f>
        <v>3.7950743391315811</v>
      </c>
      <c r="AJ318" s="54">
        <f>(Sheet4!AJ318/Sheet4!$AH318)*1000</f>
        <v>2.4474722780931351</v>
      </c>
      <c r="AK318" s="54">
        <f>(Sheet4!AK318/Sheet4!$AH318)*1000</f>
        <v>54.266065044619147</v>
      </c>
      <c r="AL318" s="54">
        <f>(Sheet4!AL318/Sheet4!$AH318)*1000</f>
        <v>46.755883196219372</v>
      </c>
      <c r="AM318" s="45"/>
      <c r="AN318" s="54">
        <f>(Sheet4!AN318/Sheet4!$AM318)*1000</f>
        <v>4.1601093949893118</v>
      </c>
      <c r="AO318" s="54">
        <f>(Sheet4!AO318/Sheet4!$AM318)*1000</f>
        <v>2.7095614178773859</v>
      </c>
      <c r="AP318" s="54">
        <f>(Sheet4!AP318/Sheet4!$AM318)*1000</f>
        <v>54.04816061185997</v>
      </c>
      <c r="AQ318" s="54">
        <f>(Sheet4!AQ318/Sheet4!$AM318)*1000</f>
        <v>46.452956629738601</v>
      </c>
      <c r="AR318" s="45"/>
      <c r="AS318" s="54">
        <f>(Sheet4!AS318/Sheet4!$AR318)*1000</f>
        <v>3.7184622512582171</v>
      </c>
      <c r="AT318" s="54">
        <f>(Sheet4!AT318/Sheet4!$AR318)*1000</f>
        <v>2.8494518863330329</v>
      </c>
      <c r="AU318" s="54">
        <f>(Sheet4!AU318/Sheet4!$AR318)*1000</f>
        <v>54.929104138123769</v>
      </c>
      <c r="AV318" s="54">
        <f>(Sheet4!AV318/Sheet4!$AR318)*1000</f>
        <v>46.936592685306337</v>
      </c>
      <c r="AW318" s="45"/>
      <c r="AX318" s="54">
        <f>(Sheet4!AX318/Sheet4!$AW318)*1000</f>
        <v>3.5695539667213527</v>
      </c>
      <c r="AY318" s="54">
        <f>(Sheet4!AY318/Sheet4!$AW318)*1000</f>
        <v>2.3150318744851073</v>
      </c>
      <c r="AZ318" s="54">
        <f>(Sheet4!AZ318/Sheet4!$AW318)*1000</f>
        <v>48.721532973192666</v>
      </c>
      <c r="BA318" s="54">
        <f>(Sheet4!BA318/Sheet4!$AW318)*1000</f>
        <v>40.418436347652687</v>
      </c>
      <c r="BC318" s="54" t="e">
        <f>(Sheet4!BC318/Sheet4!$BB318)*1000</f>
        <v>#DIV/0!</v>
      </c>
      <c r="BD318" s="54" t="e">
        <f>(Sheet4!BD318/Sheet4!$BB318)*1000</f>
        <v>#REF!</v>
      </c>
      <c r="BE318" s="54" t="e">
        <f>(Sheet4!BE318/Sheet4!$BB318)*1000</f>
        <v>#REF!</v>
      </c>
      <c r="BF318" s="54" t="e">
        <f>(Sheet4!BF318/Sheet4!$BB318)*1000</f>
        <v>#REF!</v>
      </c>
      <c r="BH318" s="54" t="e">
        <f>(Sheet4!BH318/Sheet4!$BG318)*1000</f>
        <v>#REF!</v>
      </c>
      <c r="BI318" s="54" t="e">
        <f>(Sheet4!BI318/Sheet4!$BG318)*1000</f>
        <v>#REF!</v>
      </c>
      <c r="BJ318" s="54" t="e">
        <f>(Sheet4!BJ318/Sheet4!$BG318)*1000</f>
        <v>#REF!</v>
      </c>
      <c r="BK318" s="54" t="e">
        <f>(Sheet4!BK318/Sheet4!$BG318)*1000</f>
        <v>#REF!</v>
      </c>
      <c r="BM318" s="54" t="e">
        <f>(Sheet4!BM318/Sheet4!$BL318)*1000</f>
        <v>#REF!</v>
      </c>
      <c r="BN318" s="54" t="e">
        <f>(Sheet4!BN318/Sheet4!$BL318)*1000</f>
        <v>#REF!</v>
      </c>
      <c r="BO318" s="54" t="e">
        <f>(Sheet4!BO318/Sheet4!$BL318)*1000</f>
        <v>#REF!</v>
      </c>
      <c r="BP318" s="54" t="e">
        <f>(Sheet4!BP318/Sheet4!$BL318)*1000</f>
        <v>#REF!</v>
      </c>
      <c r="BR318" s="54" t="e">
        <f>(Sheet4!BR318/Sheet4!$BQ318)*1000</f>
        <v>#REF!</v>
      </c>
      <c r="BS318" s="54" t="e">
        <f>(Sheet4!BS318/Sheet4!$BQ318)*1000</f>
        <v>#REF!</v>
      </c>
      <c r="BT318" s="54" t="e">
        <f>(Sheet4!BT318/Sheet4!$BQ318)*1000</f>
        <v>#REF!</v>
      </c>
      <c r="BU318" s="54" t="e">
        <f>(Sheet4!BU318/Sheet4!$BQ318)*1000</f>
        <v>#REF!</v>
      </c>
    </row>
    <row r="319" spans="1:73" x14ac:dyDescent="0.3">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row>
    <row r="320" spans="1:73" x14ac:dyDescent="0.3">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row>
    <row r="321" spans="1:73" x14ac:dyDescent="0.3">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row>
    <row r="322" spans="1:73" x14ac:dyDescent="0.3">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row>
    <row r="323" spans="1:73" x14ac:dyDescent="0.3">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row>
    <row r="324" spans="1:73" x14ac:dyDescent="0.3">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row>
    <row r="325" spans="1:73" x14ac:dyDescent="0.3">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row>
    <row r="326" spans="1:73" x14ac:dyDescent="0.3">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row>
    <row r="327" spans="1:73" x14ac:dyDescent="0.3">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row>
    <row r="328" spans="1:73" x14ac:dyDescent="0.3">
      <c r="A328" t="s">
        <v>40</v>
      </c>
      <c r="B328" t="str">
        <f>VLOOKUP(A328,classifications!I$2:K$27,3,FALSE)</f>
        <v>Predominantly Rural</v>
      </c>
      <c r="D328" s="12"/>
      <c r="E328" s="54">
        <f>(Sheet4!E328/Sheet4!$D328)*1000</f>
        <v>12.599789173276427</v>
      </c>
      <c r="F328" s="54">
        <f>(Sheet4!F328/Sheet4!$D328)*1000</f>
        <v>7.9670647520857694</v>
      </c>
      <c r="G328" s="54">
        <f>(Sheet4!G328/Sheet4!$D328)*1000</f>
        <v>46.663088611500342</v>
      </c>
      <c r="H328" s="54">
        <f>(Sheet4!H328/Sheet4!$D328)*1000</f>
        <v>45.592885883608218</v>
      </c>
      <c r="I328" s="12"/>
      <c r="J328" s="54">
        <f>(Sheet4!J328/Sheet4!$I328)*1000</f>
        <v>12.39479284495485</v>
      </c>
      <c r="K328" s="54">
        <f>(Sheet4!K328/Sheet4!$I328)*1000</f>
        <v>12.067268672073212</v>
      </c>
      <c r="L328" s="54" t="e">
        <f>(Sheet4!L328/Sheet4!$I328)*1000</f>
        <v>#VALUE!</v>
      </c>
      <c r="M328" s="54" t="e">
        <f>(Sheet4!M328/Sheet4!$I328)*1000</f>
        <v>#VALUE!</v>
      </c>
      <c r="N328" s="12"/>
      <c r="O328" s="54">
        <f>(Sheet4!O328/Sheet4!$N328)*1000</f>
        <v>10.886951876079234</v>
      </c>
      <c r="P328" s="54">
        <f>(Sheet4!P328/Sheet4!$N328)*1000</f>
        <v>8.1648163989582105</v>
      </c>
      <c r="Q328" s="54">
        <f>(Sheet4!Q328/Sheet4!$N328)*1000</f>
        <v>45.597359274182004</v>
      </c>
      <c r="R328" s="54">
        <f>(Sheet4!R328/Sheet4!$N328)*1000</f>
        <v>45.079008710197513</v>
      </c>
      <c r="S328" s="12"/>
      <c r="T328" s="54">
        <f>(Sheet4!T328/Sheet4!$S328)*1000</f>
        <v>11.683192009899461</v>
      </c>
      <c r="U328" s="54">
        <f>(Sheet4!U328/Sheet4!$S328)*1000</f>
        <v>7.3852383396359489</v>
      </c>
      <c r="V328" s="54">
        <f>(Sheet4!V328/Sheet4!$S328)*1000</f>
        <v>47.52151338348137</v>
      </c>
      <c r="W328" s="54">
        <f>(Sheet4!W328/Sheet4!$S328)*1000</f>
        <v>46.364372010718121</v>
      </c>
      <c r="X328" s="12"/>
      <c r="Y328" s="54">
        <f>(Sheet4!Y328/Sheet4!$X328)*1000</f>
        <v>12.258309899551692</v>
      </c>
      <c r="Z328" s="54">
        <f>(Sheet4!Z328/Sheet4!$X328)*1000</f>
        <v>6.7885223311988332</v>
      </c>
      <c r="AA328" s="54">
        <f>(Sheet4!AA328/Sheet4!$X328)*1000</f>
        <v>47.410541148889209</v>
      </c>
      <c r="AB328" s="54">
        <f>(Sheet4!AB328/Sheet4!$X328)*1000</f>
        <v>47.01928532681552</v>
      </c>
      <c r="AC328" s="12"/>
      <c r="AD328" s="54">
        <f>(Sheet4!AD328/Sheet4!$AC328)*1000</f>
        <v>12.021874878796105</v>
      </c>
      <c r="AE328" s="54">
        <f>(Sheet4!AE328/Sheet4!$AC328)*1000</f>
        <v>9.224682930613195</v>
      </c>
      <c r="AF328" s="54">
        <f>(Sheet4!AF328/Sheet4!$AC328)*1000</f>
        <v>45.900011635573826</v>
      </c>
      <c r="AG328" s="54">
        <f>(Sheet4!AG328/Sheet4!$AC328)*1000</f>
        <v>47.187681805841059</v>
      </c>
      <c r="AH328" s="12"/>
      <c r="AI328" s="54">
        <f>(Sheet4!AI328/Sheet4!$AH328)*1000</f>
        <v>10.921931330670727</v>
      </c>
      <c r="AJ328" s="54">
        <f>(Sheet4!AJ328/Sheet4!$AH328)*1000</f>
        <v>9.0476168438395224</v>
      </c>
      <c r="AK328" s="54">
        <f>(Sheet4!AK328/Sheet4!$AH328)*1000</f>
        <v>53.713379520144642</v>
      </c>
      <c r="AL328" s="54">
        <f>(Sheet4!AL328/Sheet4!$AH328)*1000</f>
        <v>52.920459646703293</v>
      </c>
      <c r="AM328" s="12"/>
      <c r="AN328" s="54">
        <f>(Sheet4!AN328/Sheet4!$AM328)*1000</f>
        <v>13.779352307508113</v>
      </c>
      <c r="AO328" s="54">
        <f>(Sheet4!AO328/Sheet4!$AM328)*1000</f>
        <v>11.420115981715535</v>
      </c>
      <c r="AP328" s="54">
        <f>(Sheet4!AP328/Sheet4!$AM328)*1000</f>
        <v>53.824971372961954</v>
      </c>
      <c r="AQ328" s="54">
        <f>(Sheet4!AQ328/Sheet4!$AM328)*1000</f>
        <v>53.41513656555361</v>
      </c>
      <c r="AR328" s="12"/>
      <c r="AS328" s="54">
        <f>(Sheet4!AS328/Sheet4!$AR328)*1000</f>
        <v>12.49967484625966</v>
      </c>
      <c r="AT328" s="54">
        <f>(Sheet4!AT328/Sheet4!$AR328)*1000</f>
        <v>11.795812631878531</v>
      </c>
      <c r="AU328" s="54">
        <f>(Sheet4!AU328/Sheet4!$AR328)*1000</f>
        <v>54.856878799517091</v>
      </c>
      <c r="AV328" s="54">
        <f>(Sheet4!AV328/Sheet4!$AR328)*1000</f>
        <v>54.726817303381452</v>
      </c>
      <c r="AW328" s="12"/>
      <c r="AX328" s="54">
        <f>(Sheet4!AX328/Sheet4!$AW328)*1000</f>
        <v>13.181599625078363</v>
      </c>
      <c r="AY328" s="54">
        <f>(Sheet4!AY328/Sheet4!$AW328)*1000</f>
        <v>9.4612936013779585</v>
      </c>
      <c r="AZ328" s="54">
        <f>(Sheet4!AZ328/Sheet4!$AW328)*1000</f>
        <v>50.179244192062129</v>
      </c>
      <c r="BA328" s="54">
        <f>(Sheet4!BA328/Sheet4!$AW328)*1000</f>
        <v>48.799155209037067</v>
      </c>
      <c r="BC328" s="54" t="e">
        <f>(Sheet4!BC328/Sheet4!$BB328)*1000</f>
        <v>#DIV/0!</v>
      </c>
      <c r="BD328" s="54" t="e">
        <f>(Sheet4!BD328/Sheet4!$BB328)*1000</f>
        <v>#REF!</v>
      </c>
      <c r="BE328" s="54" t="e">
        <f>(Sheet4!BE328/Sheet4!$BB328)*1000</f>
        <v>#REF!</v>
      </c>
      <c r="BF328" s="54" t="e">
        <f>(Sheet4!BF328/Sheet4!$BB328)*1000</f>
        <v>#REF!</v>
      </c>
      <c r="BH328" s="54" t="e">
        <f>(Sheet4!BH328/Sheet4!$BG328)*1000</f>
        <v>#REF!</v>
      </c>
      <c r="BI328" s="54" t="e">
        <f>(Sheet4!BI328/Sheet4!$BG328)*1000</f>
        <v>#REF!</v>
      </c>
      <c r="BJ328" s="54" t="e">
        <f>(Sheet4!BJ328/Sheet4!$BG328)*1000</f>
        <v>#REF!</v>
      </c>
      <c r="BK328" s="54" t="e">
        <f>(Sheet4!BK328/Sheet4!$BG328)*1000</f>
        <v>#REF!</v>
      </c>
      <c r="BM328" s="54" t="e">
        <f>(Sheet4!BM328/Sheet4!$BL328)*1000</f>
        <v>#REF!</v>
      </c>
      <c r="BN328" s="54" t="e">
        <f>(Sheet4!BN328/Sheet4!$BL328)*1000</f>
        <v>#REF!</v>
      </c>
      <c r="BO328" s="54" t="e">
        <f>(Sheet4!BO328/Sheet4!$BL328)*1000</f>
        <v>#REF!</v>
      </c>
      <c r="BP328" s="54" t="e">
        <f>(Sheet4!BP328/Sheet4!$BL328)*1000</f>
        <v>#REF!</v>
      </c>
      <c r="BR328" s="54" t="e">
        <f>(Sheet4!BR328/Sheet4!$BQ328)*1000</f>
        <v>#REF!</v>
      </c>
      <c r="BS328" s="54" t="e">
        <f>(Sheet4!BS328/Sheet4!$BQ328)*1000</f>
        <v>#REF!</v>
      </c>
      <c r="BT328" s="54" t="e">
        <f>(Sheet4!BT328/Sheet4!$BQ328)*1000</f>
        <v>#REF!</v>
      </c>
      <c r="BU328" s="54" t="e">
        <f>(Sheet4!BU328/Sheet4!$BQ328)*1000</f>
        <v>#REF!</v>
      </c>
    </row>
    <row r="329" spans="1:73" x14ac:dyDescent="0.3">
      <c r="A329" t="s">
        <v>42</v>
      </c>
      <c r="B329" t="str">
        <f>VLOOKUP(A329,classifications!I$2:K$27,3,FALSE)</f>
        <v>Predominantly Rural</v>
      </c>
      <c r="D329" s="12"/>
      <c r="E329" s="54">
        <f>(Sheet4!E329/Sheet4!$D329)*1000</f>
        <v>3.1671591802599752</v>
      </c>
      <c r="F329" s="54">
        <f>(Sheet4!F329/Sheet4!$D329)*1000</f>
        <v>2.5469321771768465</v>
      </c>
      <c r="G329" s="54">
        <f>(Sheet4!G329/Sheet4!$D329)*1000</f>
        <v>22.642287077070208</v>
      </c>
      <c r="H329" s="54">
        <f>(Sheet4!H329/Sheet4!$D329)*1000</f>
        <v>23.160476734484824</v>
      </c>
      <c r="I329" s="12"/>
      <c r="J329" s="54">
        <f>(Sheet4!J329/Sheet4!$I329)*1000</f>
        <v>2.676255245840887</v>
      </c>
      <c r="K329" s="54">
        <f>(Sheet4!K329/Sheet4!$I329)*1000</f>
        <v>2.3417233401107764</v>
      </c>
      <c r="L329" s="54" t="e">
        <f>(Sheet4!L329/Sheet4!$I329)*1000</f>
        <v>#VALUE!</v>
      </c>
      <c r="M329" s="54" t="e">
        <f>(Sheet4!M329/Sheet4!$I329)*1000</f>
        <v>#VALUE!</v>
      </c>
      <c r="N329" s="12"/>
      <c r="O329" s="54">
        <f>(Sheet4!O329/Sheet4!$N329)*1000</f>
        <v>2.5135456640835789</v>
      </c>
      <c r="P329" s="54">
        <f>(Sheet4!P329/Sheet4!$N329)*1000</f>
        <v>2.2627929042987045</v>
      </c>
      <c r="Q329" s="54">
        <f>(Sheet4!Q329/Sheet4!$N329)*1000</f>
        <v>22.920808266415779</v>
      </c>
      <c r="R329" s="54">
        <f>(Sheet4!R329/Sheet4!$N329)*1000</f>
        <v>23.227729644392465</v>
      </c>
      <c r="S329" s="12"/>
      <c r="T329" s="54">
        <f>(Sheet4!T329/Sheet4!$S329)*1000</f>
        <v>2.7649806571745028</v>
      </c>
      <c r="U329" s="54">
        <f>(Sheet4!U329/Sheet4!$S329)*1000</f>
        <v>2.7248503138192852</v>
      </c>
      <c r="V329" s="54">
        <f>(Sheet4!V329/Sheet4!$S329)*1000</f>
        <v>24.503587652695956</v>
      </c>
      <c r="W329" s="54">
        <f>(Sheet4!W329/Sheet4!$S329)*1000</f>
        <v>24.134388493827952</v>
      </c>
      <c r="X329" s="12"/>
      <c r="Y329" s="54">
        <f>(Sheet4!Y329/Sheet4!$X329)*1000</f>
        <v>3.1689936038477198</v>
      </c>
      <c r="Z329" s="54">
        <f>(Sheet4!Z329/Sheet4!$X329)*1000</f>
        <v>2.483046887065492</v>
      </c>
      <c r="AA329" s="54">
        <f>(Sheet4!AA329/Sheet4!$X329)*1000</f>
        <v>24.294949065447742</v>
      </c>
      <c r="AB329" s="54">
        <f>(Sheet4!AB329/Sheet4!$X329)*1000</f>
        <v>22.99124916513064</v>
      </c>
      <c r="AC329" s="12"/>
      <c r="AD329" s="54">
        <f>(Sheet4!AD329/Sheet4!$AC329)*1000</f>
        <v>3.1917047753276413</v>
      </c>
      <c r="AE329" s="54">
        <f>(Sheet4!AE329/Sheet4!$AC329)*1000</f>
        <v>2.2574494830520879</v>
      </c>
      <c r="AF329" s="54">
        <f>(Sheet4!AF329/Sheet4!$AC329)*1000</f>
        <v>23.821505113343612</v>
      </c>
      <c r="AG329" s="54">
        <f>(Sheet4!AG329/Sheet4!$AC329)*1000</f>
        <v>23.091743468733522</v>
      </c>
      <c r="AH329" s="12"/>
      <c r="AI329" s="54">
        <f>(Sheet4!AI329/Sheet4!$AH329)*1000</f>
        <v>2.7970905442688738</v>
      </c>
      <c r="AJ329" s="54">
        <f>(Sheet4!AJ329/Sheet4!$AH329)*1000</f>
        <v>3.0679709054426887</v>
      </c>
      <c r="AK329" s="54">
        <f>(Sheet4!AK329/Sheet4!$AH329)*1000</f>
        <v>26.656634060697264</v>
      </c>
      <c r="AL329" s="54">
        <f>(Sheet4!AL329/Sheet4!$AH329)*1000</f>
        <v>24.445447705041385</v>
      </c>
      <c r="AM329" s="12"/>
      <c r="AN329" s="54">
        <f>(Sheet4!AN329/Sheet4!$AM329)*1000</f>
        <v>3.2572441109026475</v>
      </c>
      <c r="AO329" s="54">
        <f>(Sheet4!AO329/Sheet4!$AM329)*1000</f>
        <v>2.9365308445983871</v>
      </c>
      <c r="AP329" s="54">
        <f>(Sheet4!AP329/Sheet4!$AM329)*1000</f>
        <v>27.250605346290151</v>
      </c>
      <c r="AQ329" s="54">
        <f>(Sheet4!AQ329/Sheet4!$AM329)*1000</f>
        <v>23.911178460897034</v>
      </c>
      <c r="AR329" s="12"/>
      <c r="AS329" s="54">
        <f>(Sheet4!AS329/Sheet4!$AR329)*1000</f>
        <v>2.8499316016415608</v>
      </c>
      <c r="AT329" s="54">
        <f>(Sheet4!AT329/Sheet4!$AR329)*1000</f>
        <v>1.6519603529515292</v>
      </c>
      <c r="AU329" s="54">
        <f>(Sheet4!AU329/Sheet4!$AR329)*1000</f>
        <v>27.565338431877635</v>
      </c>
      <c r="AV329" s="54">
        <f>(Sheet4!AV329/Sheet4!$AR329)*1000</f>
        <v>24.719406734238376</v>
      </c>
      <c r="AW329" s="12"/>
      <c r="AX329" s="54">
        <f>(Sheet4!AX329/Sheet4!$AW329)*1000</f>
        <v>2.6031401753968235</v>
      </c>
      <c r="AY329" s="54">
        <f>(Sheet4!AY329/Sheet4!$AW329)*1000</f>
        <v>2.0809114392103742</v>
      </c>
      <c r="AZ329" s="54">
        <f>(Sheet4!AZ329/Sheet4!$AW329)*1000</f>
        <v>24.614781274198101</v>
      </c>
      <c r="BA329" s="54">
        <f>(Sheet4!BA329/Sheet4!$AW329)*1000</f>
        <v>21.047218681782621</v>
      </c>
      <c r="BC329" s="54" t="e">
        <f>(Sheet4!BC329/Sheet4!$BB329)*1000</f>
        <v>#DIV/0!</v>
      </c>
      <c r="BD329" s="54" t="e">
        <f>(Sheet4!BD329/Sheet4!$BB329)*1000</f>
        <v>#REF!</v>
      </c>
      <c r="BE329" s="54" t="e">
        <f>(Sheet4!BE329/Sheet4!$BB329)*1000</f>
        <v>#REF!</v>
      </c>
      <c r="BF329" s="54" t="e">
        <f>(Sheet4!BF329/Sheet4!$BB329)*1000</f>
        <v>#REF!</v>
      </c>
      <c r="BH329" s="54" t="e">
        <f>(Sheet4!BH329/Sheet4!$BG329)*1000</f>
        <v>#REF!</v>
      </c>
      <c r="BI329" s="54" t="e">
        <f>(Sheet4!BI329/Sheet4!$BG329)*1000</f>
        <v>#REF!</v>
      </c>
      <c r="BJ329" s="54" t="e">
        <f>(Sheet4!BJ329/Sheet4!$BG329)*1000</f>
        <v>#REF!</v>
      </c>
      <c r="BK329" s="54" t="e">
        <f>(Sheet4!BK329/Sheet4!$BG329)*1000</f>
        <v>#REF!</v>
      </c>
      <c r="BM329" s="54" t="e">
        <f>(Sheet4!BM329/Sheet4!$BL329)*1000</f>
        <v>#REF!</v>
      </c>
      <c r="BN329" s="54" t="e">
        <f>(Sheet4!BN329/Sheet4!$BL329)*1000</f>
        <v>#REF!</v>
      </c>
      <c r="BO329" s="54" t="e">
        <f>(Sheet4!BO329/Sheet4!$BL329)*1000</f>
        <v>#REF!</v>
      </c>
      <c r="BP329" s="54" t="e">
        <f>(Sheet4!BP329/Sheet4!$BL329)*1000</f>
        <v>#REF!</v>
      </c>
      <c r="BR329" s="54" t="e">
        <f>(Sheet4!BR329/Sheet4!$BQ329)*1000</f>
        <v>#REF!</v>
      </c>
      <c r="BS329" s="54" t="e">
        <f>(Sheet4!BS329/Sheet4!$BQ329)*1000</f>
        <v>#REF!</v>
      </c>
      <c r="BT329" s="54" t="e">
        <f>(Sheet4!BT329/Sheet4!$BQ329)*1000</f>
        <v>#REF!</v>
      </c>
      <c r="BU329" s="54" t="e">
        <f>(Sheet4!BU329/Sheet4!$BQ329)*1000</f>
        <v>#REF!</v>
      </c>
    </row>
    <row r="330" spans="1:73" x14ac:dyDescent="0.3">
      <c r="A330" t="s">
        <v>44</v>
      </c>
      <c r="B330" t="str">
        <f>VLOOKUP(A330,classifications!I$2:K$27,3,FALSE)</f>
        <v>Urban with Significant Rural</v>
      </c>
      <c r="D330" s="12"/>
      <c r="E330" s="54">
        <f>(Sheet4!E330/Sheet4!$D330)*1000</f>
        <v>2.0877449759176216</v>
      </c>
      <c r="F330" s="54">
        <f>(Sheet4!F330/Sheet4!$D330)*1000</f>
        <v>1.7477889885401097</v>
      </c>
      <c r="G330" s="54">
        <f>(Sheet4!G330/Sheet4!$D330)*1000</f>
        <v>31.063153961136024</v>
      </c>
      <c r="H330" s="54">
        <f>(Sheet4!H330/Sheet4!$D330)*1000</f>
        <v>29.005252449759176</v>
      </c>
      <c r="I330" s="12"/>
      <c r="J330" s="54">
        <f>(Sheet4!J330/Sheet4!$I330)*1000</f>
        <v>1.5897100523958092</v>
      </c>
      <c r="K330" s="54">
        <f>(Sheet4!K330/Sheet4!$I330)*1000</f>
        <v>1.2976169858580426</v>
      </c>
      <c r="L330" s="54" t="e">
        <f>(Sheet4!L330/Sheet4!$I330)*1000</f>
        <v>#VALUE!</v>
      </c>
      <c r="M330" s="54" t="e">
        <f>(Sheet4!M330/Sheet4!$I330)*1000</f>
        <v>#VALUE!</v>
      </c>
      <c r="N330" s="12"/>
      <c r="O330" s="54">
        <f>(Sheet4!O330/Sheet4!$N330)*1000</f>
        <v>1.680317367528543</v>
      </c>
      <c r="P330" s="54">
        <f>(Sheet4!P330/Sheet4!$N330)*1000</f>
        <v>1.2232195395801653</v>
      </c>
      <c r="Q330" s="54">
        <f>(Sheet4!Q330/Sheet4!$N330)*1000</f>
        <v>31.676235677064895</v>
      </c>
      <c r="R330" s="54">
        <f>(Sheet4!R330/Sheet4!$N330)*1000</f>
        <v>29.013479879326173</v>
      </c>
      <c r="S330" s="12"/>
      <c r="T330" s="54">
        <f>(Sheet4!T330/Sheet4!$S330)*1000</f>
        <v>1.9016327900951073</v>
      </c>
      <c r="U330" s="54">
        <f>(Sheet4!U330/Sheet4!$S330)*1000</f>
        <v>0.84061395572937359</v>
      </c>
      <c r="V330" s="54">
        <f>(Sheet4!V330/Sheet4!$S330)*1000</f>
        <v>33.978231173963522</v>
      </c>
      <c r="W330" s="54">
        <f>(Sheet4!W330/Sheet4!$S330)*1000</f>
        <v>30.768264772893275</v>
      </c>
      <c r="X330" s="12"/>
      <c r="Y330" s="54">
        <f>(Sheet4!Y330/Sheet4!$X330)*1000</f>
        <v>2.0393777407729972</v>
      </c>
      <c r="Z330" s="54">
        <f>(Sheet4!Z330/Sheet4!$X330)*1000</f>
        <v>0.94498405020163911</v>
      </c>
      <c r="AA330" s="54">
        <f>(Sheet4!AA330/Sheet4!$X330)*1000</f>
        <v>33.299194720348567</v>
      </c>
      <c r="AB330" s="54">
        <f>(Sheet4!AB330/Sheet4!$X330)*1000</f>
        <v>30.078586916823525</v>
      </c>
      <c r="AC330" s="12"/>
      <c r="AD330" s="54">
        <f>(Sheet4!AD330/Sheet4!$AC330)*1000</f>
        <v>2.0464350085289311</v>
      </c>
      <c r="AE330" s="54">
        <f>(Sheet4!AE330/Sheet4!$AC330)*1000</f>
        <v>1.044825824230299</v>
      </c>
      <c r="AF330" s="54">
        <f>(Sheet4!AF330/Sheet4!$AC330)*1000</f>
        <v>33.117928041752357</v>
      </c>
      <c r="AG330" s="54">
        <f>(Sheet4!AG330/Sheet4!$AC330)*1000</f>
        <v>29.434345026400283</v>
      </c>
      <c r="AH330" s="12"/>
      <c r="AI330" s="54">
        <f>(Sheet4!AI330/Sheet4!$AH330)*1000</f>
        <v>1.9041221466578111</v>
      </c>
      <c r="AJ330" s="54">
        <f>(Sheet4!AJ330/Sheet4!$AH330)*1000</f>
        <v>1.0076190139475685</v>
      </c>
      <c r="AK330" s="54">
        <f>(Sheet4!AK330/Sheet4!$AH330)*1000</f>
        <v>40.707555627388047</v>
      </c>
      <c r="AL330" s="54">
        <f>(Sheet4!AL330/Sheet4!$AH330)*1000</f>
        <v>34.322180497647622</v>
      </c>
      <c r="AM330" s="12"/>
      <c r="AN330" s="54">
        <f>(Sheet4!AN330/Sheet4!$AM330)*1000</f>
        <v>1.8526845713453126</v>
      </c>
      <c r="AO330" s="54">
        <f>(Sheet4!AO330/Sheet4!$AM330)*1000</f>
        <v>1.7873695898470374</v>
      </c>
      <c r="AP330" s="54">
        <f>(Sheet4!AP330/Sheet4!$AM330)*1000</f>
        <v>40.743987881558816</v>
      </c>
      <c r="AQ330" s="54">
        <f>(Sheet4!AQ330/Sheet4!$AM330)*1000</f>
        <v>34.506407148473514</v>
      </c>
      <c r="AR330" s="12"/>
      <c r="AS330" s="54">
        <f>(Sheet4!AS330/Sheet4!$AR330)*1000</f>
        <v>1.776517577059253</v>
      </c>
      <c r="AT330" s="54">
        <f>(Sheet4!AT330/Sheet4!$AR330)*1000</f>
        <v>1.1199784724938768</v>
      </c>
      <c r="AU330" s="54">
        <f>(Sheet4!AU330/Sheet4!$AR330)*1000</f>
        <v>43.317877049037371</v>
      </c>
      <c r="AV330" s="54">
        <f>(Sheet4!AV330/Sheet4!$AR330)*1000</f>
        <v>34.7467403518651</v>
      </c>
      <c r="AW330" s="12"/>
      <c r="AX330" s="54">
        <f>(Sheet4!AX330/Sheet4!$AW330)*1000</f>
        <v>1.6018672345676259</v>
      </c>
      <c r="AY330" s="54">
        <f>(Sheet4!AY330/Sheet4!$AW330)*1000</f>
        <v>0.69005417606664166</v>
      </c>
      <c r="AZ330" s="54">
        <f>(Sheet4!AZ330/Sheet4!$AW330)*1000</f>
        <v>37.886080356003532</v>
      </c>
      <c r="BA330" s="54">
        <f>(Sheet4!BA330/Sheet4!$AW330)*1000</f>
        <v>30.909967132608095</v>
      </c>
      <c r="BC330" s="54" t="e">
        <f>(Sheet4!BC330/Sheet4!$BB330)*1000</f>
        <v>#DIV/0!</v>
      </c>
      <c r="BD330" s="54" t="e">
        <f>(Sheet4!BD330/Sheet4!$BB330)*1000</f>
        <v>#REF!</v>
      </c>
      <c r="BE330" s="54" t="e">
        <f>(Sheet4!BE330/Sheet4!$BB330)*1000</f>
        <v>#REF!</v>
      </c>
      <c r="BF330" s="54" t="e">
        <f>(Sheet4!BF330/Sheet4!$BB330)*1000</f>
        <v>#REF!</v>
      </c>
      <c r="BH330" s="54" t="e">
        <f>(Sheet4!BH330/Sheet4!$BG330)*1000</f>
        <v>#REF!</v>
      </c>
      <c r="BI330" s="54" t="e">
        <f>(Sheet4!BI330/Sheet4!$BG330)*1000</f>
        <v>#REF!</v>
      </c>
      <c r="BJ330" s="54" t="e">
        <f>(Sheet4!BJ330/Sheet4!$BG330)*1000</f>
        <v>#REF!</v>
      </c>
      <c r="BK330" s="54" t="e">
        <f>(Sheet4!BK330/Sheet4!$BG330)*1000</f>
        <v>#REF!</v>
      </c>
      <c r="BM330" s="54" t="e">
        <f>(Sheet4!BM330/Sheet4!$BL330)*1000</f>
        <v>#REF!</v>
      </c>
      <c r="BN330" s="54" t="e">
        <f>(Sheet4!BN330/Sheet4!$BL330)*1000</f>
        <v>#REF!</v>
      </c>
      <c r="BO330" s="54" t="e">
        <f>(Sheet4!BO330/Sheet4!$BL330)*1000</f>
        <v>#REF!</v>
      </c>
      <c r="BP330" s="54" t="e">
        <f>(Sheet4!BP330/Sheet4!$BL330)*1000</f>
        <v>#REF!</v>
      </c>
      <c r="BR330" s="54" t="e">
        <f>(Sheet4!BR330/Sheet4!$BQ330)*1000</f>
        <v>#REF!</v>
      </c>
      <c r="BS330" s="54" t="e">
        <f>(Sheet4!BS330/Sheet4!$BQ330)*1000</f>
        <v>#REF!</v>
      </c>
      <c r="BT330" s="54" t="e">
        <f>(Sheet4!BT330/Sheet4!$BQ330)*1000</f>
        <v>#REF!</v>
      </c>
      <c r="BU330" s="54" t="e">
        <f>(Sheet4!BU330/Sheet4!$BQ330)*1000</f>
        <v>#REF!</v>
      </c>
    </row>
    <row r="331" spans="1:73" x14ac:dyDescent="0.3">
      <c r="A331" t="s">
        <v>46</v>
      </c>
      <c r="B331" t="str">
        <f>VLOOKUP(A331,classifications!I$2:K$27,3,FALSE)</f>
        <v>Predominantly Rural</v>
      </c>
      <c r="D331" s="12"/>
      <c r="E331" s="54">
        <f>(Sheet4!E331/Sheet4!$D331)*1000</f>
        <v>6.272493710788555</v>
      </c>
      <c r="F331" s="54">
        <f>(Sheet4!F331/Sheet4!$D331)*1000</f>
        <v>3.7206988280199917</v>
      </c>
      <c r="G331" s="54">
        <f>(Sheet4!G331/Sheet4!$D331)*1000</f>
        <v>40.507737635898458</v>
      </c>
      <c r="H331" s="54">
        <f>(Sheet4!H331/Sheet4!$D331)*1000</f>
        <v>36.062157871578385</v>
      </c>
      <c r="I331" s="12"/>
      <c r="J331" s="54">
        <f>(Sheet4!J331/Sheet4!$I331)*1000</f>
        <v>5.0497807733879334</v>
      </c>
      <c r="K331" s="54">
        <f>(Sheet4!K331/Sheet4!$I331)*1000</f>
        <v>2.642404348946092</v>
      </c>
      <c r="L331" s="54" t="e">
        <f>(Sheet4!L331/Sheet4!$I331)*1000</f>
        <v>#VALUE!</v>
      </c>
      <c r="M331" s="54" t="e">
        <f>(Sheet4!M331/Sheet4!$I331)*1000</f>
        <v>#VALUE!</v>
      </c>
      <c r="N331" s="12"/>
      <c r="O331" s="54">
        <f>(Sheet4!O331/Sheet4!$N331)*1000</f>
        <v>5.2669771614792928</v>
      </c>
      <c r="P331" s="54">
        <f>(Sheet4!P331/Sheet4!$N331)*1000</f>
        <v>2.7311229269193724</v>
      </c>
      <c r="Q331" s="54">
        <f>(Sheet4!Q331/Sheet4!$N331)*1000</f>
        <v>39.878352882192289</v>
      </c>
      <c r="R331" s="54">
        <f>(Sheet4!R331/Sheet4!$N331)*1000</f>
        <v>34.892404311743825</v>
      </c>
      <c r="S331" s="12"/>
      <c r="T331" s="54">
        <f>(Sheet4!T331/Sheet4!$S331)*1000</f>
        <v>5.7015674079576097</v>
      </c>
      <c r="U331" s="54">
        <f>(Sheet4!U331/Sheet4!$S331)*1000</f>
        <v>3.0560924386231498</v>
      </c>
      <c r="V331" s="54">
        <f>(Sheet4!V331/Sheet4!$S331)*1000</f>
        <v>43.507143959346251</v>
      </c>
      <c r="W331" s="54">
        <f>(Sheet4!W331/Sheet4!$S331)*1000</f>
        <v>36.433800356217191</v>
      </c>
      <c r="X331" s="12"/>
      <c r="Y331" s="54">
        <f>(Sheet4!Y331/Sheet4!$X331)*1000</f>
        <v>5.9321134222157781</v>
      </c>
      <c r="Z331" s="54">
        <f>(Sheet4!Z331/Sheet4!$X331)*1000</f>
        <v>2.714893462764401</v>
      </c>
      <c r="AA331" s="54">
        <f>(Sheet4!AA331/Sheet4!$X331)*1000</f>
        <v>43.688163996654609</v>
      </c>
      <c r="AB331" s="54">
        <f>(Sheet4!AB331/Sheet4!$X331)*1000</f>
        <v>34.665706895078493</v>
      </c>
      <c r="AC331" s="12"/>
      <c r="AD331" s="54">
        <f>(Sheet4!AD331/Sheet4!$AC331)*1000</f>
        <v>5.7445068313921768</v>
      </c>
      <c r="AE331" s="54">
        <f>(Sheet4!AE331/Sheet4!$AC331)*1000</f>
        <v>3.7248132136496879</v>
      </c>
      <c r="AF331" s="54">
        <f>(Sheet4!AF331/Sheet4!$AC331)*1000</f>
        <v>42.883501041946204</v>
      </c>
      <c r="AG331" s="54">
        <f>(Sheet4!AG331/Sheet4!$AC331)*1000</f>
        <v>34.613414206676417</v>
      </c>
      <c r="AH331" s="12"/>
      <c r="AI331" s="54">
        <f>(Sheet4!AI331/Sheet4!$AH331)*1000</f>
        <v>5.1056250801922332</v>
      </c>
      <c r="AJ331" s="54">
        <f>(Sheet4!AJ331/Sheet4!$AH331)*1000</f>
        <v>3.3957043641089419</v>
      </c>
      <c r="AK331" s="54">
        <f>(Sheet4!AK331/Sheet4!$AH331)*1000</f>
        <v>50.455364844487413</v>
      </c>
      <c r="AL331" s="54">
        <f>(Sheet4!AL331/Sheet4!$AH331)*1000</f>
        <v>39.100779881372667</v>
      </c>
      <c r="AM331" s="12"/>
      <c r="AN331" s="54">
        <f>(Sheet4!AN331/Sheet4!$AM331)*1000</f>
        <v>5.8356364880055729</v>
      </c>
      <c r="AO331" s="54">
        <f>(Sheet4!AO331/Sheet4!$AM331)*1000</f>
        <v>2.7449244674242976</v>
      </c>
      <c r="AP331" s="54">
        <f>(Sheet4!AP331/Sheet4!$AM331)*1000</f>
        <v>49.77203169677324</v>
      </c>
      <c r="AQ331" s="54">
        <f>(Sheet4!AQ331/Sheet4!$AM331)*1000</f>
        <v>39.602105406105473</v>
      </c>
      <c r="AR331" s="12"/>
      <c r="AS331" s="54">
        <f>(Sheet4!AS331/Sheet4!$AR331)*1000</f>
        <v>5.557251908396946</v>
      </c>
      <c r="AT331" s="54">
        <f>(Sheet4!AT331/Sheet4!$AR331)*1000</f>
        <v>4.2810406605390243</v>
      </c>
      <c r="AU331" s="54">
        <f>(Sheet4!AU331/Sheet4!$AR331)*1000</f>
        <v>50.315625486835955</v>
      </c>
      <c r="AV331" s="54">
        <f>(Sheet4!AV331/Sheet4!$AR331)*1000</f>
        <v>40.336501012618783</v>
      </c>
      <c r="AW331" s="12"/>
      <c r="AX331" s="54">
        <f>(Sheet4!AX331/Sheet4!$AW331)*1000</f>
        <v>5.9761988168483171</v>
      </c>
      <c r="AY331" s="54">
        <f>(Sheet4!AY331/Sheet4!$AW331)*1000</f>
        <v>3.0590243685828331</v>
      </c>
      <c r="AZ331" s="54">
        <f>(Sheet4!AZ331/Sheet4!$AW331)*1000</f>
        <v>45.721313012201556</v>
      </c>
      <c r="BA331" s="54">
        <f>(Sheet4!BA331/Sheet4!$AW331)*1000</f>
        <v>35.210850655469976</v>
      </c>
      <c r="BC331" s="54" t="e">
        <f>(Sheet4!BC331/Sheet4!$BB331)*1000</f>
        <v>#DIV/0!</v>
      </c>
      <c r="BD331" s="54" t="e">
        <f>(Sheet4!BD331/Sheet4!$BB331)*1000</f>
        <v>#REF!</v>
      </c>
      <c r="BE331" s="54" t="e">
        <f>(Sheet4!BE331/Sheet4!$BB331)*1000</f>
        <v>#REF!</v>
      </c>
      <c r="BF331" s="54" t="e">
        <f>(Sheet4!BF331/Sheet4!$BB331)*1000</f>
        <v>#REF!</v>
      </c>
      <c r="BH331" s="54" t="e">
        <f>(Sheet4!BH331/Sheet4!$BG331)*1000</f>
        <v>#REF!</v>
      </c>
      <c r="BI331" s="54" t="e">
        <f>(Sheet4!BI331/Sheet4!$BG331)*1000</f>
        <v>#REF!</v>
      </c>
      <c r="BJ331" s="54" t="e">
        <f>(Sheet4!BJ331/Sheet4!$BG331)*1000</f>
        <v>#REF!</v>
      </c>
      <c r="BK331" s="54" t="e">
        <f>(Sheet4!BK331/Sheet4!$BG331)*1000</f>
        <v>#REF!</v>
      </c>
      <c r="BM331" s="54" t="e">
        <f>(Sheet4!BM331/Sheet4!$BL331)*1000</f>
        <v>#REF!</v>
      </c>
      <c r="BN331" s="54" t="e">
        <f>(Sheet4!BN331/Sheet4!$BL331)*1000</f>
        <v>#REF!</v>
      </c>
      <c r="BO331" s="54" t="e">
        <f>(Sheet4!BO331/Sheet4!$BL331)*1000</f>
        <v>#REF!</v>
      </c>
      <c r="BP331" s="54" t="e">
        <f>(Sheet4!BP331/Sheet4!$BL331)*1000</f>
        <v>#REF!</v>
      </c>
      <c r="BR331" s="54" t="e">
        <f>(Sheet4!BR331/Sheet4!$BQ331)*1000</f>
        <v>#REF!</v>
      </c>
      <c r="BS331" s="54" t="e">
        <f>(Sheet4!BS331/Sheet4!$BQ331)*1000</f>
        <v>#REF!</v>
      </c>
      <c r="BT331" s="54" t="e">
        <f>(Sheet4!BT331/Sheet4!$BQ331)*1000</f>
        <v>#REF!</v>
      </c>
      <c r="BU331" s="54" t="e">
        <f>(Sheet4!BU331/Sheet4!$BQ331)*1000</f>
        <v>#REF!</v>
      </c>
    </row>
    <row r="332" spans="1:73" x14ac:dyDescent="0.3">
      <c r="A332" t="s">
        <v>49</v>
      </c>
      <c r="B332" t="str">
        <f>VLOOKUP(A332,classifications!I$2:K$27,3,FALSE)</f>
        <v>Urban with Significant Rural</v>
      </c>
      <c r="D332" s="12"/>
      <c r="E332" s="54">
        <f>(Sheet4!E332/Sheet4!$D332)*1000</f>
        <v>4.4726095343592389</v>
      </c>
      <c r="F332" s="54">
        <f>(Sheet4!F332/Sheet4!$D332)*1000</f>
        <v>4.1672277977045162</v>
      </c>
      <c r="G332" s="54">
        <f>(Sheet4!G332/Sheet4!$D332)*1000</f>
        <v>37.747838143886014</v>
      </c>
      <c r="H332" s="54">
        <f>(Sheet4!H332/Sheet4!$D332)*1000</f>
        <v>30.528689760607271</v>
      </c>
      <c r="I332" s="12"/>
      <c r="J332" s="54">
        <f>(Sheet4!J332/Sheet4!$I332)*1000</f>
        <v>4.3213177477178926</v>
      </c>
      <c r="K332" s="54">
        <f>(Sheet4!K332/Sheet4!$I332)*1000</f>
        <v>3.8562347482903023</v>
      </c>
      <c r="L332" s="54" t="e">
        <f>(Sheet4!L332/Sheet4!$I332)*1000</f>
        <v>#VALUE!</v>
      </c>
      <c r="M332" s="54" t="e">
        <f>(Sheet4!M332/Sheet4!$I332)*1000</f>
        <v>#VALUE!</v>
      </c>
      <c r="N332" s="12"/>
      <c r="O332" s="54">
        <f>(Sheet4!O332/Sheet4!$N332)*1000</f>
        <v>3.7614226104123358</v>
      </c>
      <c r="P332" s="54">
        <f>(Sheet4!P332/Sheet4!$N332)*1000</f>
        <v>2.8939772370369266</v>
      </c>
      <c r="Q332" s="54">
        <f>(Sheet4!Q332/Sheet4!$N332)*1000</f>
        <v>38.507844398247165</v>
      </c>
      <c r="R332" s="54">
        <f>(Sheet4!R332/Sheet4!$N332)*1000</f>
        <v>30.197942060631441</v>
      </c>
      <c r="S332" s="12"/>
      <c r="T332" s="54">
        <f>(Sheet4!T332/Sheet4!$S332)*1000</f>
        <v>4.2497451448003067</v>
      </c>
      <c r="U332" s="54">
        <f>(Sheet4!U332/Sheet4!$S332)*1000</f>
        <v>2.2756580444511871</v>
      </c>
      <c r="V332" s="54">
        <f>(Sheet4!V332/Sheet4!$S332)*1000</f>
        <v>41.405875638063065</v>
      </c>
      <c r="W332" s="54">
        <f>(Sheet4!W332/Sheet4!$S332)*1000</f>
        <v>31.66494913071713</v>
      </c>
      <c r="X332" s="12"/>
      <c r="Y332" s="54">
        <f>(Sheet4!Y332/Sheet4!$X332)*1000</f>
        <v>4.370473798257315</v>
      </c>
      <c r="Z332" s="54">
        <f>(Sheet4!Z332/Sheet4!$X332)*1000</f>
        <v>2.2549589832318389</v>
      </c>
      <c r="AA332" s="54">
        <f>(Sheet4!AA332/Sheet4!$X332)*1000</f>
        <v>39.534256478190748</v>
      </c>
      <c r="AB332" s="54">
        <f>(Sheet4!AB332/Sheet4!$X332)*1000</f>
        <v>30.666708255278238</v>
      </c>
      <c r="AC332" s="12"/>
      <c r="AD332" s="54">
        <f>(Sheet4!AD332/Sheet4!$AC332)*1000</f>
        <v>4.8056889458236363</v>
      </c>
      <c r="AE332" s="54">
        <f>(Sheet4!AE332/Sheet4!$AC332)*1000</f>
        <v>2.00161220765089</v>
      </c>
      <c r="AF332" s="54">
        <f>(Sheet4!AF332/Sheet4!$AC332)*1000</f>
        <v>38.434593681820083</v>
      </c>
      <c r="AG332" s="54">
        <f>(Sheet4!AG332/Sheet4!$AC332)*1000</f>
        <v>30.624666777058614</v>
      </c>
      <c r="AH332" s="12"/>
      <c r="AI332" s="54">
        <f>(Sheet4!AI332/Sheet4!$AH332)*1000</f>
        <v>4.1411728917047981</v>
      </c>
      <c r="AJ332" s="54">
        <f>(Sheet4!AJ332/Sheet4!$AH332)*1000</f>
        <v>2.160218303368528</v>
      </c>
      <c r="AK332" s="54">
        <f>(Sheet4!AK332/Sheet4!$AH332)*1000</f>
        <v>39.49052890038913</v>
      </c>
      <c r="AL332" s="54">
        <f>(Sheet4!AL332/Sheet4!$AH332)*1000</f>
        <v>33.80116937886028</v>
      </c>
      <c r="AM332" s="12"/>
      <c r="AN332" s="54">
        <f>(Sheet4!AN332/Sheet4!$AM332)*1000</f>
        <v>4.805351701256785</v>
      </c>
      <c r="AO332" s="54">
        <f>(Sheet4!AO332/Sheet4!$AM332)*1000</f>
        <v>2.652409888386015</v>
      </c>
      <c r="AP332" s="54">
        <f>(Sheet4!AP332/Sheet4!$AM332)*1000</f>
        <v>39.144232676391567</v>
      </c>
      <c r="AQ332" s="54">
        <f>(Sheet4!AQ332/Sheet4!$AM332)*1000</f>
        <v>33.806956490380287</v>
      </c>
      <c r="AR332" s="12"/>
      <c r="AS332" s="54">
        <f>(Sheet4!AS332/Sheet4!$AR332)*1000</f>
        <v>4.3429182616123709</v>
      </c>
      <c r="AT332" s="54">
        <f>(Sheet4!AT332/Sheet4!$AR332)*1000</f>
        <v>2.5070482692035054</v>
      </c>
      <c r="AU332" s="54">
        <f>(Sheet4!AU332/Sheet4!$AR332)*1000</f>
        <v>39.696426424324649</v>
      </c>
      <c r="AV332" s="54">
        <f>(Sheet4!AV332/Sheet4!$AR332)*1000</f>
        <v>33.668384093433758</v>
      </c>
      <c r="AW332" s="12"/>
      <c r="AX332" s="54">
        <f>(Sheet4!AX332/Sheet4!$AW332)*1000</f>
        <v>4.2354684245560543</v>
      </c>
      <c r="AY332" s="54">
        <f>(Sheet4!AY332/Sheet4!$AW332)*1000</f>
        <v>2.830803146450223</v>
      </c>
      <c r="AZ332" s="54">
        <f>(Sheet4!AZ332/Sheet4!$AW332)*1000</f>
        <v>35.979114327227961</v>
      </c>
      <c r="BA332" s="54">
        <f>(Sheet4!BA332/Sheet4!$AW332)*1000</f>
        <v>30.304982356688352</v>
      </c>
      <c r="BC332" s="54" t="e">
        <f>(Sheet4!BC332/Sheet4!$BB332)*1000</f>
        <v>#DIV/0!</v>
      </c>
      <c r="BD332" s="54" t="e">
        <f>(Sheet4!BD332/Sheet4!$BB332)*1000</f>
        <v>#REF!</v>
      </c>
      <c r="BE332" s="54" t="e">
        <f>(Sheet4!BE332/Sheet4!$BB332)*1000</f>
        <v>#REF!</v>
      </c>
      <c r="BF332" s="54" t="e">
        <f>(Sheet4!BF332/Sheet4!$BB332)*1000</f>
        <v>#REF!</v>
      </c>
      <c r="BH332" s="54" t="e">
        <f>(Sheet4!BH332/Sheet4!$BG332)*1000</f>
        <v>#REF!</v>
      </c>
      <c r="BI332" s="54" t="e">
        <f>(Sheet4!BI332/Sheet4!$BG332)*1000</f>
        <v>#REF!</v>
      </c>
      <c r="BJ332" s="54" t="e">
        <f>(Sheet4!BJ332/Sheet4!$BG332)*1000</f>
        <v>#REF!</v>
      </c>
      <c r="BK332" s="54" t="e">
        <f>(Sheet4!BK332/Sheet4!$BG332)*1000</f>
        <v>#REF!</v>
      </c>
      <c r="BM332" s="54" t="e">
        <f>(Sheet4!BM332/Sheet4!$BL332)*1000</f>
        <v>#REF!</v>
      </c>
      <c r="BN332" s="54" t="e">
        <f>(Sheet4!BN332/Sheet4!$BL332)*1000</f>
        <v>#REF!</v>
      </c>
      <c r="BO332" s="54" t="e">
        <f>(Sheet4!BO332/Sheet4!$BL332)*1000</f>
        <v>#REF!</v>
      </c>
      <c r="BP332" s="54" t="e">
        <f>(Sheet4!BP332/Sheet4!$BL332)*1000</f>
        <v>#REF!</v>
      </c>
      <c r="BR332" s="54" t="e">
        <f>(Sheet4!BR332/Sheet4!$BQ332)*1000</f>
        <v>#REF!</v>
      </c>
      <c r="BS332" s="54" t="e">
        <f>(Sheet4!BS332/Sheet4!$BQ332)*1000</f>
        <v>#REF!</v>
      </c>
      <c r="BT332" s="54" t="e">
        <f>(Sheet4!BT332/Sheet4!$BQ332)*1000</f>
        <v>#REF!</v>
      </c>
      <c r="BU332" s="54" t="e">
        <f>(Sheet4!BU332/Sheet4!$BQ332)*1000</f>
        <v>#REF!</v>
      </c>
    </row>
    <row r="333" spans="1:73" x14ac:dyDescent="0.3">
      <c r="A333" t="s">
        <v>51</v>
      </c>
      <c r="B333" t="str">
        <f>VLOOKUP(A333,classifications!I$2:K$27,3,FALSE)</f>
        <v>Urban with Significant Rural</v>
      </c>
      <c r="D333" s="12"/>
      <c r="E333" s="54">
        <f>(Sheet4!E333/Sheet4!$D333)*1000</f>
        <v>4.7737396346410099</v>
      </c>
      <c r="F333" s="54">
        <f>(Sheet4!F333/Sheet4!$D333)*1000</f>
        <v>3.2357176254601359</v>
      </c>
      <c r="G333" s="54">
        <f>(Sheet4!G333/Sheet4!$D333)*1000</f>
        <v>31.634706884366953</v>
      </c>
      <c r="H333" s="54">
        <f>(Sheet4!H333/Sheet4!$D333)*1000</f>
        <v>28.932427991141335</v>
      </c>
      <c r="I333" s="12"/>
      <c r="J333" s="54">
        <f>(Sheet4!J333/Sheet4!$I333)*1000</f>
        <v>3.878233282447956</v>
      </c>
      <c r="K333" s="54">
        <f>(Sheet4!K333/Sheet4!$I333)*1000</f>
        <v>2.7667147092853019</v>
      </c>
      <c r="L333" s="54" t="e">
        <f>(Sheet4!L333/Sheet4!$I333)*1000</f>
        <v>#VALUE!</v>
      </c>
      <c r="M333" s="54" t="e">
        <f>(Sheet4!M333/Sheet4!$I333)*1000</f>
        <v>#VALUE!</v>
      </c>
      <c r="N333" s="12"/>
      <c r="O333" s="54">
        <f>(Sheet4!O333/Sheet4!$N333)*1000</f>
        <v>3.7789327847990544</v>
      </c>
      <c r="P333" s="54">
        <f>(Sheet4!P333/Sheet4!$N333)*1000</f>
        <v>2.3800857225895107</v>
      </c>
      <c r="Q333" s="54">
        <f>(Sheet4!Q333/Sheet4!$N333)*1000</f>
        <v>32.594617930637504</v>
      </c>
      <c r="R333" s="54">
        <f>(Sheet4!R333/Sheet4!$N333)*1000</f>
        <v>28.693647555438925</v>
      </c>
      <c r="S333" s="12"/>
      <c r="T333" s="54">
        <f>(Sheet4!T333/Sheet4!$S333)*1000</f>
        <v>4.4820209840073346</v>
      </c>
      <c r="U333" s="54">
        <f>(Sheet4!U333/Sheet4!$S333)*1000</f>
        <v>2.0777488310046452</v>
      </c>
      <c r="V333" s="54">
        <f>(Sheet4!V333/Sheet4!$S333)*1000</f>
        <v>35.653137344918868</v>
      </c>
      <c r="W333" s="54">
        <f>(Sheet4!W333/Sheet4!$S333)*1000</f>
        <v>29.78129914420191</v>
      </c>
      <c r="X333" s="12"/>
      <c r="Y333" s="54">
        <f>(Sheet4!Y333/Sheet4!$X333)*1000</f>
        <v>5.1600922423568987</v>
      </c>
      <c r="Z333" s="54">
        <f>(Sheet4!Z333/Sheet4!$X333)*1000</f>
        <v>1.8369596277095155</v>
      </c>
      <c r="AA333" s="54">
        <f>(Sheet4!AA333/Sheet4!$X333)*1000</f>
        <v>34.610948556135895</v>
      </c>
      <c r="AB333" s="54">
        <f>(Sheet4!AB333/Sheet4!$X333)*1000</f>
        <v>31.094087619168864</v>
      </c>
      <c r="AC333" s="12"/>
      <c r="AD333" s="54">
        <f>(Sheet4!AD333/Sheet4!$AC333)*1000</f>
        <v>5.1368054269467933</v>
      </c>
      <c r="AE333" s="54">
        <f>(Sheet4!AE333/Sheet4!$AC333)*1000</f>
        <v>2.6517411911572046</v>
      </c>
      <c r="AF333" s="54">
        <f>(Sheet4!AF333/Sheet4!$AC333)*1000</f>
        <v>34.502129761096363</v>
      </c>
      <c r="AG333" s="54">
        <f>(Sheet4!AG333/Sheet4!$AC333)*1000</f>
        <v>30.079360179983677</v>
      </c>
      <c r="AH333" s="12"/>
      <c r="AI333" s="54">
        <f>(Sheet4!AI333/Sheet4!$AH333)*1000</f>
        <v>4.4483737315051251</v>
      </c>
      <c r="AJ333" s="54">
        <f>(Sheet4!AJ333/Sheet4!$AH333)*1000</f>
        <v>2.5058286568989976</v>
      </c>
      <c r="AK333" s="54">
        <f>(Sheet4!AK333/Sheet4!$AH333)*1000</f>
        <v>38.339382785590566</v>
      </c>
      <c r="AL333" s="54">
        <f>(Sheet4!AL333/Sheet4!$AH333)*1000</f>
        <v>34.628658533678156</v>
      </c>
      <c r="AM333" s="12"/>
      <c r="AN333" s="54">
        <f>(Sheet4!AN333/Sheet4!$AM333)*1000</f>
        <v>4.780871641209286</v>
      </c>
      <c r="AO333" s="54">
        <f>(Sheet4!AO333/Sheet4!$AM333)*1000</f>
        <v>3.0336373060921771</v>
      </c>
      <c r="AP333" s="54">
        <f>(Sheet4!AP333/Sheet4!$AM333)*1000</f>
        <v>38.673292893858559</v>
      </c>
      <c r="AQ333" s="54">
        <f>(Sheet4!AQ333/Sheet4!$AM333)*1000</f>
        <v>34.828294639739504</v>
      </c>
      <c r="AR333" s="12"/>
      <c r="AS333" s="54">
        <f>(Sheet4!AS333/Sheet4!$AR333)*1000</f>
        <v>4.4527591863759408</v>
      </c>
      <c r="AT333" s="54">
        <f>(Sheet4!AT333/Sheet4!$AR333)*1000</f>
        <v>2.8418152430618275</v>
      </c>
      <c r="AU333" s="54">
        <f>(Sheet4!AU333/Sheet4!$AR333)*1000</f>
        <v>39.97074917958701</v>
      </c>
      <c r="AV333" s="54">
        <f>(Sheet4!AV333/Sheet4!$AR333)*1000</f>
        <v>35.210440044883491</v>
      </c>
      <c r="AW333" s="12"/>
      <c r="AX333" s="54">
        <f>(Sheet4!AX333/Sheet4!$AW333)*1000</f>
        <v>4.4352929944003003</v>
      </c>
      <c r="AY333" s="54">
        <f>(Sheet4!AY333/Sheet4!$AW333)*1000</f>
        <v>2.5024052601252937</v>
      </c>
      <c r="AZ333" s="54">
        <f>(Sheet4!AZ333/Sheet4!$AW333)*1000</f>
        <v>35.198586688512641</v>
      </c>
      <c r="BA333" s="54">
        <f>(Sheet4!BA333/Sheet4!$AW333)*1000</f>
        <v>31.418939896204929</v>
      </c>
      <c r="BC333" s="54" t="e">
        <f>(Sheet4!BC333/Sheet4!$BB333)*1000</f>
        <v>#DIV/0!</v>
      </c>
      <c r="BD333" s="54" t="e">
        <f>(Sheet4!BD333/Sheet4!$BB333)*1000</f>
        <v>#REF!</v>
      </c>
      <c r="BE333" s="54" t="e">
        <f>(Sheet4!BE333/Sheet4!$BB333)*1000</f>
        <v>#REF!</v>
      </c>
      <c r="BF333" s="54" t="e">
        <f>(Sheet4!BF333/Sheet4!$BB333)*1000</f>
        <v>#REF!</v>
      </c>
      <c r="BH333" s="54" t="e">
        <f>(Sheet4!BH333/Sheet4!$BG333)*1000</f>
        <v>#REF!</v>
      </c>
      <c r="BI333" s="54" t="e">
        <f>(Sheet4!BI333/Sheet4!$BG333)*1000</f>
        <v>#REF!</v>
      </c>
      <c r="BJ333" s="54" t="e">
        <f>(Sheet4!BJ333/Sheet4!$BG333)*1000</f>
        <v>#REF!</v>
      </c>
      <c r="BK333" s="54" t="e">
        <f>(Sheet4!BK333/Sheet4!$BG333)*1000</f>
        <v>#REF!</v>
      </c>
      <c r="BM333" s="54" t="e">
        <f>(Sheet4!BM333/Sheet4!$BL333)*1000</f>
        <v>#REF!</v>
      </c>
      <c r="BN333" s="54" t="e">
        <f>(Sheet4!BN333/Sheet4!$BL333)*1000</f>
        <v>#REF!</v>
      </c>
      <c r="BO333" s="54" t="e">
        <f>(Sheet4!BO333/Sheet4!$BL333)*1000</f>
        <v>#REF!</v>
      </c>
      <c r="BP333" s="54" t="e">
        <f>(Sheet4!BP333/Sheet4!$BL333)*1000</f>
        <v>#REF!</v>
      </c>
      <c r="BR333" s="54" t="e">
        <f>(Sheet4!BR333/Sheet4!$BQ333)*1000</f>
        <v>#REF!</v>
      </c>
      <c r="BS333" s="54" t="e">
        <f>(Sheet4!BS333/Sheet4!$BQ333)*1000</f>
        <v>#REF!</v>
      </c>
      <c r="BT333" s="54" t="e">
        <f>(Sheet4!BT333/Sheet4!$BQ333)*1000</f>
        <v>#REF!</v>
      </c>
      <c r="BU333" s="54" t="e">
        <f>(Sheet4!BU333/Sheet4!$BQ333)*1000</f>
        <v>#REF!</v>
      </c>
    </row>
    <row r="334" spans="1:73" x14ac:dyDescent="0.3">
      <c r="A334" t="s">
        <v>53</v>
      </c>
      <c r="B334" t="str">
        <f>VLOOKUP(A334,classifications!I$2:K$27,3,FALSE)</f>
        <v>Urban with Significant Rural</v>
      </c>
      <c r="D334" s="12"/>
      <c r="E334" s="54">
        <f>(Sheet4!E334/Sheet4!$D334)*1000</f>
        <v>5.4706003286037355</v>
      </c>
      <c r="F334" s="54">
        <f>(Sheet4!F334/Sheet4!$D334)*1000</f>
        <v>3.0169366309592855</v>
      </c>
      <c r="G334" s="54">
        <f>(Sheet4!G334/Sheet4!$D334)*1000</f>
        <v>36.11298218753813</v>
      </c>
      <c r="H334" s="54">
        <f>(Sheet4!H334/Sheet4!$D334)*1000</f>
        <v>33.077659793176871</v>
      </c>
      <c r="I334" s="12"/>
      <c r="J334" s="54">
        <f>(Sheet4!J334/Sheet4!$I334)*1000</f>
        <v>5.2074338775455979</v>
      </c>
      <c r="K334" s="54">
        <f>(Sheet4!K334/Sheet4!$I334)*1000</f>
        <v>3.7312193631520918</v>
      </c>
      <c r="L334" s="54" t="e">
        <f>(Sheet4!L334/Sheet4!$I334)*1000</f>
        <v>#VALUE!</v>
      </c>
      <c r="M334" s="54" t="e">
        <f>(Sheet4!M334/Sheet4!$I334)*1000</f>
        <v>#VALUE!</v>
      </c>
      <c r="N334" s="12"/>
      <c r="O334" s="54">
        <f>(Sheet4!O334/Sheet4!$N334)*1000</f>
        <v>4.437593962627834</v>
      </c>
      <c r="P334" s="54">
        <f>(Sheet4!P334/Sheet4!$N334)*1000</f>
        <v>3.3830671712112537</v>
      </c>
      <c r="Q334" s="54">
        <f>(Sheet4!Q334/Sheet4!$N334)*1000</f>
        <v>36.464513275650667</v>
      </c>
      <c r="R334" s="54">
        <f>(Sheet4!R334/Sheet4!$N334)*1000</f>
        <v>32.683729427238475</v>
      </c>
      <c r="S334" s="12"/>
      <c r="T334" s="54">
        <f>(Sheet4!T334/Sheet4!$S334)*1000</f>
        <v>5.3568597065088213</v>
      </c>
      <c r="U334" s="54">
        <f>(Sheet4!U334/Sheet4!$S334)*1000</f>
        <v>3.8366035188209349</v>
      </c>
      <c r="V334" s="54">
        <f>(Sheet4!V334/Sheet4!$S334)*1000</f>
        <v>39.1915506449646</v>
      </c>
      <c r="W334" s="54">
        <f>(Sheet4!W334/Sheet4!$S334)*1000</f>
        <v>32.89965164882409</v>
      </c>
      <c r="X334" s="12"/>
      <c r="Y334" s="54">
        <f>(Sheet4!Y334/Sheet4!$X334)*1000</f>
        <v>5.499354684086688</v>
      </c>
      <c r="Z334" s="54">
        <f>(Sheet4!Z334/Sheet4!$X334)*1000</f>
        <v>3.7585401124161373</v>
      </c>
      <c r="AA334" s="54">
        <f>(Sheet4!AA334/Sheet4!$X334)*1000</f>
        <v>38.804781005526884</v>
      </c>
      <c r="AB334" s="54">
        <f>(Sheet4!AB334/Sheet4!$X334)*1000</f>
        <v>32.069852816152171</v>
      </c>
      <c r="AC334" s="12"/>
      <c r="AD334" s="54">
        <f>(Sheet4!AD334/Sheet4!$AC334)*1000</f>
        <v>5.5096020825108249</v>
      </c>
      <c r="AE334" s="54">
        <f>(Sheet4!AE334/Sheet4!$AC334)*1000</f>
        <v>4.1374174683113623</v>
      </c>
      <c r="AF334" s="54">
        <f>(Sheet4!AF334/Sheet4!$AC334)*1000</f>
        <v>38.14031269760261</v>
      </c>
      <c r="AG334" s="54">
        <f>(Sheet4!AG334/Sheet4!$AC334)*1000</f>
        <v>31.921347340850655</v>
      </c>
      <c r="AH334" s="12"/>
      <c r="AI334" s="54">
        <f>(Sheet4!AI334/Sheet4!$AH334)*1000</f>
        <v>4.9320293756636673</v>
      </c>
      <c r="AJ334" s="54">
        <f>(Sheet4!AJ334/Sheet4!$AH334)*1000</f>
        <v>3.8319543922603119</v>
      </c>
      <c r="AK334" s="54">
        <f>(Sheet4!AK334/Sheet4!$AH334)*1000</f>
        <v>43.380525647985557</v>
      </c>
      <c r="AL334" s="54">
        <f>(Sheet4!AL334/Sheet4!$AH334)*1000</f>
        <v>36.818283851185804</v>
      </c>
      <c r="AM334" s="12"/>
      <c r="AN334" s="54">
        <f>(Sheet4!AN334/Sheet4!$AM334)*1000</f>
        <v>5.5401399713996193</v>
      </c>
      <c r="AO334" s="54">
        <f>(Sheet4!AO334/Sheet4!$AM334)*1000</f>
        <v>3.6129288873315466</v>
      </c>
      <c r="AP334" s="54">
        <f>(Sheet4!AP334/Sheet4!$AM334)*1000</f>
        <v>42.681175204164418</v>
      </c>
      <c r="AQ334" s="54">
        <f>(Sheet4!AQ334/Sheet4!$AM334)*1000</f>
        <v>36.643843184049445</v>
      </c>
      <c r="AR334" s="12"/>
      <c r="AS334" s="54">
        <f>(Sheet4!AS334/Sheet4!$AR334)*1000</f>
        <v>4.9774750027469503</v>
      </c>
      <c r="AT334" s="54">
        <f>(Sheet4!AT334/Sheet4!$AR334)*1000</f>
        <v>5.2396126014409719</v>
      </c>
      <c r="AU334" s="54">
        <f>(Sheet4!AU334/Sheet4!$AR334)*1000</f>
        <v>43.463041737956587</v>
      </c>
      <c r="AV334" s="54">
        <f>(Sheet4!AV334/Sheet4!$AR334)*1000</f>
        <v>37.890655657933983</v>
      </c>
      <c r="AW334" s="12"/>
      <c r="AX334" s="54">
        <f>(Sheet4!AX334/Sheet4!$AW334)*1000</f>
        <v>4.8279091547646926</v>
      </c>
      <c r="AY334" s="54">
        <f>(Sheet4!AY334/Sheet4!$AW334)*1000</f>
        <v>3.2607507999687817</v>
      </c>
      <c r="AZ334" s="54">
        <f>(Sheet4!AZ334/Sheet4!$AW334)*1000</f>
        <v>38.830874892687113</v>
      </c>
      <c r="BA334" s="54">
        <f>(Sheet4!BA334/Sheet4!$AW334)*1000</f>
        <v>33.789120424568793</v>
      </c>
      <c r="BC334" s="54" t="e">
        <f>(Sheet4!BC334/Sheet4!$BB334)*1000</f>
        <v>#DIV/0!</v>
      </c>
      <c r="BD334" s="54" t="e">
        <f>(Sheet4!BD334/Sheet4!$BB334)*1000</f>
        <v>#REF!</v>
      </c>
      <c r="BE334" s="54" t="e">
        <f>(Sheet4!BE334/Sheet4!$BB334)*1000</f>
        <v>#REF!</v>
      </c>
      <c r="BF334" s="54" t="e">
        <f>(Sheet4!BF334/Sheet4!$BB334)*1000</f>
        <v>#REF!</v>
      </c>
      <c r="BH334" s="54" t="e">
        <f>(Sheet4!BH334/Sheet4!$BG334)*1000</f>
        <v>#REF!</v>
      </c>
      <c r="BI334" s="54" t="e">
        <f>(Sheet4!BI334/Sheet4!$BG334)*1000</f>
        <v>#REF!</v>
      </c>
      <c r="BJ334" s="54" t="e">
        <f>(Sheet4!BJ334/Sheet4!$BG334)*1000</f>
        <v>#REF!</v>
      </c>
      <c r="BK334" s="54" t="e">
        <f>(Sheet4!BK334/Sheet4!$BG334)*1000</f>
        <v>#REF!</v>
      </c>
      <c r="BM334" s="54" t="e">
        <f>(Sheet4!BM334/Sheet4!$BL334)*1000</f>
        <v>#REF!</v>
      </c>
      <c r="BN334" s="54" t="e">
        <f>(Sheet4!BN334/Sheet4!$BL334)*1000</f>
        <v>#REF!</v>
      </c>
      <c r="BO334" s="54" t="e">
        <f>(Sheet4!BO334/Sheet4!$BL334)*1000</f>
        <v>#REF!</v>
      </c>
      <c r="BP334" s="54" t="e">
        <f>(Sheet4!BP334/Sheet4!$BL334)*1000</f>
        <v>#REF!</v>
      </c>
      <c r="BR334" s="54" t="e">
        <f>(Sheet4!BR334/Sheet4!$BQ334)*1000</f>
        <v>#REF!</v>
      </c>
      <c r="BS334" s="54" t="e">
        <f>(Sheet4!BS334/Sheet4!$BQ334)*1000</f>
        <v>#REF!</v>
      </c>
      <c r="BT334" s="54" t="e">
        <f>(Sheet4!BT334/Sheet4!$BQ334)*1000</f>
        <v>#REF!</v>
      </c>
      <c r="BU334" s="54" t="e">
        <f>(Sheet4!BU334/Sheet4!$BQ334)*1000</f>
        <v>#REF!</v>
      </c>
    </row>
    <row r="335" spans="1:73" x14ac:dyDescent="0.3">
      <c r="A335" t="s">
        <v>57</v>
      </c>
      <c r="B335" t="str">
        <f>VLOOKUP(A335,classifications!I$2:K$27,3,FALSE)</f>
        <v>Urban with Significant Rural</v>
      </c>
      <c r="D335" s="12"/>
      <c r="E335" s="54">
        <f>(Sheet4!E335/Sheet4!$D335)*1000</f>
        <v>4.559350980774787</v>
      </c>
      <c r="F335" s="54">
        <f>(Sheet4!F335/Sheet4!$D335)*1000</f>
        <v>3.8801377789274483</v>
      </c>
      <c r="G335" s="54">
        <f>(Sheet4!G335/Sheet4!$D335)*1000</f>
        <v>37.209991846416131</v>
      </c>
      <c r="H335" s="54">
        <f>(Sheet4!H335/Sheet4!$D335)*1000</f>
        <v>34.029489047119846</v>
      </c>
      <c r="I335" s="12"/>
      <c r="J335" s="54">
        <f>(Sheet4!J335/Sheet4!$I335)*1000</f>
        <v>3.6818552584734494</v>
      </c>
      <c r="K335" s="54">
        <f>(Sheet4!K335/Sheet4!$I335)*1000</f>
        <v>3.0719681777144858</v>
      </c>
      <c r="L335" s="54" t="e">
        <f>(Sheet4!L335/Sheet4!$I335)*1000</f>
        <v>#VALUE!</v>
      </c>
      <c r="M335" s="54" t="e">
        <f>(Sheet4!M335/Sheet4!$I335)*1000</f>
        <v>#VALUE!</v>
      </c>
      <c r="N335" s="12"/>
      <c r="O335" s="54">
        <f>(Sheet4!O335/Sheet4!$N335)*1000</f>
        <v>3.3987971764986793</v>
      </c>
      <c r="P335" s="54">
        <f>(Sheet4!P335/Sheet4!$N335)*1000</f>
        <v>2.9995970690504259</v>
      </c>
      <c r="Q335" s="54">
        <f>(Sheet4!Q335/Sheet4!$N335)*1000</f>
        <v>37.62479666910415</v>
      </c>
      <c r="R335" s="54">
        <f>(Sheet4!R335/Sheet4!$N335)*1000</f>
        <v>33.864107806414061</v>
      </c>
      <c r="S335" s="12"/>
      <c r="T335" s="54">
        <f>(Sheet4!T335/Sheet4!$S335)*1000</f>
        <v>4.0307433090772484</v>
      </c>
      <c r="U335" s="54">
        <f>(Sheet4!U335/Sheet4!$S335)*1000</f>
        <v>2.2747025659682265</v>
      </c>
      <c r="V335" s="54">
        <f>(Sheet4!V335/Sheet4!$S335)*1000</f>
        <v>38.249827544943905</v>
      </c>
      <c r="W335" s="54">
        <f>(Sheet4!W335/Sheet4!$S335)*1000</f>
        <v>35.296418936491342</v>
      </c>
      <c r="X335" s="12"/>
      <c r="Y335" s="54">
        <f>(Sheet4!Y335/Sheet4!$X335)*1000</f>
        <v>4.084763823568859</v>
      </c>
      <c r="Z335" s="54">
        <f>(Sheet4!Z335/Sheet4!$X335)*1000</f>
        <v>2.5180656657288094</v>
      </c>
      <c r="AA335" s="54">
        <f>(Sheet4!AA335/Sheet4!$X335)*1000</f>
        <v>38.077544926506675</v>
      </c>
      <c r="AB335" s="54">
        <f>(Sheet4!AB335/Sheet4!$X335)*1000</f>
        <v>35.728234612680673</v>
      </c>
      <c r="AC335" s="12"/>
      <c r="AD335" s="54">
        <f>(Sheet4!AD335/Sheet4!$AC335)*1000</f>
        <v>4.2055434644858298</v>
      </c>
      <c r="AE335" s="54">
        <f>(Sheet4!AE335/Sheet4!$AC335)*1000</f>
        <v>2.2840767326714544</v>
      </c>
      <c r="AF335" s="54">
        <f>(Sheet4!AF335/Sheet4!$AC335)*1000</f>
        <v>37.151042815084281</v>
      </c>
      <c r="AG335" s="54">
        <f>(Sheet4!AG335/Sheet4!$AC335)*1000</f>
        <v>35.354108810836983</v>
      </c>
      <c r="AH335" s="12"/>
      <c r="AI335" s="54">
        <f>(Sheet4!AI335/Sheet4!$AH335)*1000</f>
        <v>3.7162733963266232</v>
      </c>
      <c r="AJ335" s="54">
        <f>(Sheet4!AJ335/Sheet4!$AH335)*1000</f>
        <v>2.5847578804839473</v>
      </c>
      <c r="AK335" s="54">
        <f>(Sheet4!AK335/Sheet4!$AH335)*1000</f>
        <v>42.443869243205071</v>
      </c>
      <c r="AL335" s="54">
        <f>(Sheet4!AL335/Sheet4!$AH335)*1000</f>
        <v>40.272030628979643</v>
      </c>
      <c r="AM335" s="12"/>
      <c r="AN335" s="54">
        <f>(Sheet4!AN335/Sheet4!$AM335)*1000</f>
        <v>4.0833645761583819</v>
      </c>
      <c r="AO335" s="54">
        <f>(Sheet4!AO335/Sheet4!$AM335)*1000</f>
        <v>3.0894067932073739</v>
      </c>
      <c r="AP335" s="54">
        <f>(Sheet4!AP335/Sheet4!$AM335)*1000</f>
        <v>42.407412251256254</v>
      </c>
      <c r="AQ335" s="54">
        <f>(Sheet4!AQ335/Sheet4!$AM335)*1000</f>
        <v>39.157431868844071</v>
      </c>
      <c r="AR335" s="12"/>
      <c r="AS335" s="54">
        <f>(Sheet4!AS335/Sheet4!$AR335)*1000</f>
        <v>3.5637253696451898</v>
      </c>
      <c r="AT335" s="54">
        <f>(Sheet4!AT335/Sheet4!$AR335)*1000</f>
        <v>3.019799760151952</v>
      </c>
      <c r="AU335" s="54">
        <f>(Sheet4!AU335/Sheet4!$AR335)*1000</f>
        <v>43.300673686586016</v>
      </c>
      <c r="AV335" s="54">
        <f>(Sheet4!AV335/Sheet4!$AR335)*1000</f>
        <v>39.895352184599098</v>
      </c>
      <c r="AW335" s="12"/>
      <c r="AX335" s="54">
        <f>(Sheet4!AX335/Sheet4!$AW335)*1000</f>
        <v>3.3738696780751019</v>
      </c>
      <c r="AY335" s="54">
        <f>(Sheet4!AY335/Sheet4!$AW335)*1000</f>
        <v>3.3616324720739761</v>
      </c>
      <c r="AZ335" s="54">
        <f>(Sheet4!AZ335/Sheet4!$AW335)*1000</f>
        <v>38.584630357196843</v>
      </c>
      <c r="BA335" s="54">
        <f>(Sheet4!BA335/Sheet4!$AW335)*1000</f>
        <v>34.025191368306793</v>
      </c>
      <c r="BC335" s="54" t="e">
        <f>(Sheet4!BC335/Sheet4!$BB335)*1000</f>
        <v>#DIV/0!</v>
      </c>
      <c r="BD335" s="54" t="e">
        <f>(Sheet4!BD335/Sheet4!$BB335)*1000</f>
        <v>#REF!</v>
      </c>
      <c r="BE335" s="54" t="e">
        <f>(Sheet4!BE335/Sheet4!$BB335)*1000</f>
        <v>#REF!</v>
      </c>
      <c r="BF335" s="54" t="e">
        <f>(Sheet4!BF335/Sheet4!$BB335)*1000</f>
        <v>#REF!</v>
      </c>
      <c r="BH335" s="54" t="e">
        <f>(Sheet4!BH335/Sheet4!$BG335)*1000</f>
        <v>#REF!</v>
      </c>
      <c r="BI335" s="54" t="e">
        <f>(Sheet4!BI335/Sheet4!$BG335)*1000</f>
        <v>#REF!</v>
      </c>
      <c r="BJ335" s="54" t="e">
        <f>(Sheet4!BJ335/Sheet4!$BG335)*1000</f>
        <v>#REF!</v>
      </c>
      <c r="BK335" s="54" t="e">
        <f>(Sheet4!BK335/Sheet4!$BG335)*1000</f>
        <v>#REF!</v>
      </c>
      <c r="BM335" s="54" t="e">
        <f>(Sheet4!BM335/Sheet4!$BL335)*1000</f>
        <v>#REF!</v>
      </c>
      <c r="BN335" s="54" t="e">
        <f>(Sheet4!BN335/Sheet4!$BL335)*1000</f>
        <v>#REF!</v>
      </c>
      <c r="BO335" s="54" t="e">
        <f>(Sheet4!BO335/Sheet4!$BL335)*1000</f>
        <v>#REF!</v>
      </c>
      <c r="BP335" s="54" t="e">
        <f>(Sheet4!BP335/Sheet4!$BL335)*1000</f>
        <v>#REF!</v>
      </c>
      <c r="BR335" s="54" t="e">
        <f>(Sheet4!BR335/Sheet4!$BQ335)*1000</f>
        <v>#REF!</v>
      </c>
      <c r="BS335" s="54" t="e">
        <f>(Sheet4!BS335/Sheet4!$BQ335)*1000</f>
        <v>#REF!</v>
      </c>
      <c r="BT335" s="54" t="e">
        <f>(Sheet4!BT335/Sheet4!$BQ335)*1000</f>
        <v>#REF!</v>
      </c>
      <c r="BU335" s="54" t="e">
        <f>(Sheet4!BU335/Sheet4!$BQ335)*1000</f>
        <v>#REF!</v>
      </c>
    </row>
    <row r="336" spans="1:73" x14ac:dyDescent="0.3">
      <c r="A336" t="s">
        <v>101</v>
      </c>
      <c r="B336" t="str">
        <f>VLOOKUP(A336,classifications!I$2:K$27,3,FALSE)</f>
        <v>Urban with Significant Rural</v>
      </c>
      <c r="D336" s="12"/>
      <c r="E336" s="54">
        <f>(Sheet4!E336/Sheet4!$D336)*1000</f>
        <v>4.0596091831889822</v>
      </c>
      <c r="F336" s="54">
        <f>(Sheet4!F336/Sheet4!$D336)*1000</f>
        <v>3.3412348625116275</v>
      </c>
      <c r="G336" s="54">
        <f>(Sheet4!G336/Sheet4!$D336)*1000</f>
        <v>30.826554080171988</v>
      </c>
      <c r="H336" s="54">
        <f>(Sheet4!H336/Sheet4!$D336)*1000</f>
        <v>29.087982321284532</v>
      </c>
      <c r="I336" s="12"/>
      <c r="J336" s="54">
        <f>(Sheet4!J336/Sheet4!$I336)*1000</f>
        <v>3.9451889246637539</v>
      </c>
      <c r="K336" s="54">
        <f>(Sheet4!K336/Sheet4!$I336)*1000</f>
        <v>2.3607898106625496</v>
      </c>
      <c r="L336" s="54" t="e">
        <f>(Sheet4!L336/Sheet4!$I336)*1000</f>
        <v>#VALUE!</v>
      </c>
      <c r="M336" s="54" t="e">
        <f>(Sheet4!M336/Sheet4!$I336)*1000</f>
        <v>#VALUE!</v>
      </c>
      <c r="N336" s="12"/>
      <c r="O336" s="54">
        <f>(Sheet4!O336/Sheet4!$N336)*1000</f>
        <v>3.931101808725963</v>
      </c>
      <c r="P336" s="54">
        <f>(Sheet4!P336/Sheet4!$N336)*1000</f>
        <v>2.3104609919788754</v>
      </c>
      <c r="Q336" s="54">
        <f>(Sheet4!Q336/Sheet4!$N336)*1000</f>
        <v>32.73240390979597</v>
      </c>
      <c r="R336" s="54">
        <f>(Sheet4!R336/Sheet4!$N336)*1000</f>
        <v>29.264092851541967</v>
      </c>
      <c r="S336" s="12"/>
      <c r="T336" s="54">
        <f>(Sheet4!T336/Sheet4!$S336)*1000</f>
        <v>4.5382495967832943</v>
      </c>
      <c r="U336" s="54">
        <f>(Sheet4!U336/Sheet4!$S336)*1000</f>
        <v>2.541697555352235</v>
      </c>
      <c r="V336" s="54">
        <f>(Sheet4!V336/Sheet4!$S336)*1000</f>
        <v>34.401459739962114</v>
      </c>
      <c r="W336" s="54">
        <f>(Sheet4!W336/Sheet4!$S336)*1000</f>
        <v>31.642745658367375</v>
      </c>
      <c r="X336" s="12"/>
      <c r="Y336" s="54">
        <f>(Sheet4!Y336/Sheet4!$X336)*1000</f>
        <v>4.8976772299456002</v>
      </c>
      <c r="Z336" s="54">
        <f>(Sheet4!Z336/Sheet4!$X336)*1000</f>
        <v>2.6336240393748382</v>
      </c>
      <c r="AA336" s="54">
        <f>(Sheet4!AA336/Sheet4!$X336)*1000</f>
        <v>34.216388912874535</v>
      </c>
      <c r="AB336" s="54">
        <f>(Sheet4!AB336/Sheet4!$X336)*1000</f>
        <v>31.151023227700541</v>
      </c>
      <c r="AC336" s="12"/>
      <c r="AD336" s="54">
        <f>(Sheet4!AD336/Sheet4!$AC336)*1000</f>
        <v>5.1808853949761007</v>
      </c>
      <c r="AE336" s="54">
        <f>(Sheet4!AE336/Sheet4!$AC336)*1000</f>
        <v>2.2331107077915511</v>
      </c>
      <c r="AF336" s="54">
        <f>(Sheet4!AF336/Sheet4!$AC336)*1000</f>
        <v>34.326150703267061</v>
      </c>
      <c r="AG336" s="54">
        <f>(Sheet4!AG336/Sheet4!$AC336)*1000</f>
        <v>30.115288839073784</v>
      </c>
      <c r="AH336" s="12"/>
      <c r="AI336" s="54">
        <f>(Sheet4!AI336/Sheet4!$AH336)*1000</f>
        <v>4.3917942791100844</v>
      </c>
      <c r="AJ336" s="54">
        <f>(Sheet4!AJ336/Sheet4!$AH336)*1000</f>
        <v>2.0803236058942502</v>
      </c>
      <c r="AK336" s="54">
        <f>(Sheet4!AK336/Sheet4!$AH336)*1000</f>
        <v>40.510223158896615</v>
      </c>
      <c r="AL336" s="54">
        <f>(Sheet4!AL336/Sheet4!$AH336)*1000</f>
        <v>34.293046892261678</v>
      </c>
      <c r="AM336" s="12"/>
      <c r="AN336" s="54">
        <f>(Sheet4!AN336/Sheet4!$AM336)*1000</f>
        <v>4.808658625774207</v>
      </c>
      <c r="AO336" s="54">
        <f>(Sheet4!AO336/Sheet4!$AM336)*1000</f>
        <v>2.9946440967677099</v>
      </c>
      <c r="AP336" s="54">
        <f>(Sheet4!AP336/Sheet4!$AM336)*1000</f>
        <v>39.840758575610117</v>
      </c>
      <c r="AQ336" s="54">
        <f>(Sheet4!AQ336/Sheet4!$AM336)*1000</f>
        <v>34.410538174533869</v>
      </c>
      <c r="AR336" s="12"/>
      <c r="AS336" s="54">
        <f>(Sheet4!AS336/Sheet4!$AR336)*1000</f>
        <v>4.266632649978348</v>
      </c>
      <c r="AT336" s="54">
        <f>(Sheet4!AT336/Sheet4!$AR336)*1000</f>
        <v>2.6217467345657672</v>
      </c>
      <c r="AU336" s="54">
        <f>(Sheet4!AU336/Sheet4!$AR336)*1000</f>
        <v>40.153679341239979</v>
      </c>
      <c r="AV336" s="54">
        <f>(Sheet4!AV336/Sheet4!$AR336)*1000</f>
        <v>35.015928538099246</v>
      </c>
      <c r="AW336" s="12"/>
      <c r="AX336" s="54">
        <f>(Sheet4!AX336/Sheet4!$AW336)*1000</f>
        <v>4.0998545320781847</v>
      </c>
      <c r="AY336" s="54">
        <f>(Sheet4!AY336/Sheet4!$AW336)*1000</f>
        <v>2.0683197619007805</v>
      </c>
      <c r="AZ336" s="54">
        <f>(Sheet4!AZ336/Sheet4!$AW336)*1000</f>
        <v>34.363870449947328</v>
      </c>
      <c r="BA336" s="54">
        <f>(Sheet4!BA336/Sheet4!$AW336)*1000</f>
        <v>29.994816660257161</v>
      </c>
      <c r="BC336" s="54" t="e">
        <f>(Sheet4!BC336/Sheet4!$BB336)*1000</f>
        <v>#DIV/0!</v>
      </c>
      <c r="BD336" s="54" t="e">
        <f>(Sheet4!BD336/Sheet4!$BB336)*1000</f>
        <v>#REF!</v>
      </c>
      <c r="BE336" s="54" t="e">
        <f>(Sheet4!BE336/Sheet4!$BB336)*1000</f>
        <v>#REF!</v>
      </c>
      <c r="BF336" s="54" t="e">
        <f>(Sheet4!BF336/Sheet4!$BB336)*1000</f>
        <v>#REF!</v>
      </c>
      <c r="BH336" s="54" t="e">
        <f>(Sheet4!BH336/Sheet4!$BG336)*1000</f>
        <v>#REF!</v>
      </c>
      <c r="BI336" s="54" t="e">
        <f>(Sheet4!BI336/Sheet4!$BG336)*1000</f>
        <v>#REF!</v>
      </c>
      <c r="BJ336" s="54" t="e">
        <f>(Sheet4!BJ336/Sheet4!$BG336)*1000</f>
        <v>#REF!</v>
      </c>
      <c r="BK336" s="54" t="e">
        <f>(Sheet4!BK336/Sheet4!$BG336)*1000</f>
        <v>#REF!</v>
      </c>
      <c r="BM336" s="54" t="e">
        <f>(Sheet4!BM336/Sheet4!$BL336)*1000</f>
        <v>#REF!</v>
      </c>
      <c r="BN336" s="54" t="e">
        <f>(Sheet4!BN336/Sheet4!$BL336)*1000</f>
        <v>#REF!</v>
      </c>
      <c r="BO336" s="54" t="e">
        <f>(Sheet4!BO336/Sheet4!$BL336)*1000</f>
        <v>#REF!</v>
      </c>
      <c r="BP336" s="54" t="e">
        <f>(Sheet4!BP336/Sheet4!$BL336)*1000</f>
        <v>#REF!</v>
      </c>
      <c r="BR336" s="54" t="e">
        <f>(Sheet4!BR336/Sheet4!$BQ336)*1000</f>
        <v>#REF!</v>
      </c>
      <c r="BS336" s="54" t="e">
        <f>(Sheet4!BS336/Sheet4!$BQ336)*1000</f>
        <v>#REF!</v>
      </c>
      <c r="BT336" s="54" t="e">
        <f>(Sheet4!BT336/Sheet4!$BQ336)*1000</f>
        <v>#REF!</v>
      </c>
      <c r="BU336" s="54" t="e">
        <f>(Sheet4!BU336/Sheet4!$BQ336)*1000</f>
        <v>#REF!</v>
      </c>
    </row>
    <row r="337" spans="1:73" x14ac:dyDescent="0.3">
      <c r="A337" t="s">
        <v>59</v>
      </c>
      <c r="B337" t="str">
        <f>VLOOKUP(A337,classifications!I$2:K$27,3,FALSE)</f>
        <v>Predominantly Urban</v>
      </c>
      <c r="D337" s="12"/>
      <c r="E337" s="54">
        <f>(Sheet4!E337/Sheet4!$D337)*1000</f>
        <v>6.4286887939533353</v>
      </c>
      <c r="F337" s="54">
        <f>(Sheet4!F337/Sheet4!$D337)*1000</f>
        <v>4.8570132449384902</v>
      </c>
      <c r="G337" s="54">
        <f>(Sheet4!G337/Sheet4!$D337)*1000</f>
        <v>40.763548557630486</v>
      </c>
      <c r="H337" s="54">
        <f>(Sheet4!H337/Sheet4!$D337)*1000</f>
        <v>37.093328951692406</v>
      </c>
      <c r="I337" s="12"/>
      <c r="J337" s="54">
        <f>(Sheet4!J337/Sheet4!$I337)*1000</f>
        <v>5.3281218038574645</v>
      </c>
      <c r="K337" s="54">
        <f>(Sheet4!K337/Sheet4!$I337)*1000</f>
        <v>5.5787215164204795</v>
      </c>
      <c r="L337" s="54" t="e">
        <f>(Sheet4!L337/Sheet4!$I337)*1000</f>
        <v>#VALUE!</v>
      </c>
      <c r="M337" s="54" t="e">
        <f>(Sheet4!M337/Sheet4!$I337)*1000</f>
        <v>#VALUE!</v>
      </c>
      <c r="N337" s="12"/>
      <c r="O337" s="54">
        <f>(Sheet4!O337/Sheet4!$N337)*1000</f>
        <v>5.4689650698130317</v>
      </c>
      <c r="P337" s="54">
        <f>(Sheet4!P337/Sheet4!$N337)*1000</f>
        <v>4.2582179134469209</v>
      </c>
      <c r="Q337" s="54">
        <f>(Sheet4!Q337/Sheet4!$N337)*1000</f>
        <v>42.593576464688439</v>
      </c>
      <c r="R337" s="54">
        <f>(Sheet4!R337/Sheet4!$N337)*1000</f>
        <v>38.430920781541232</v>
      </c>
      <c r="S337" s="12"/>
      <c r="T337" s="54">
        <f>(Sheet4!T337/Sheet4!$S337)*1000</f>
        <v>6.6080688271912456</v>
      </c>
      <c r="U337" s="54">
        <f>(Sheet4!U337/Sheet4!$S337)*1000</f>
        <v>3.1415835279133941</v>
      </c>
      <c r="V337" s="54">
        <f>(Sheet4!V337/Sheet4!$S337)*1000</f>
        <v>44.116462122951489</v>
      </c>
      <c r="W337" s="54">
        <f>(Sheet4!W337/Sheet4!$S337)*1000</f>
        <v>41.091843232729303</v>
      </c>
      <c r="X337" s="12"/>
      <c r="Y337" s="54">
        <f>(Sheet4!Y337/Sheet4!$X337)*1000</f>
        <v>7.1842187462457048</v>
      </c>
      <c r="Z337" s="54">
        <f>(Sheet4!Z337/Sheet4!$X337)*1000</f>
        <v>3.0369027882182933</v>
      </c>
      <c r="AA337" s="54">
        <f>(Sheet4!AA337/Sheet4!$X337)*1000</f>
        <v>43.207429299118196</v>
      </c>
      <c r="AB337" s="54">
        <f>(Sheet4!AB337/Sheet4!$X337)*1000</f>
        <v>42.033514912488464</v>
      </c>
      <c r="AC337" s="12"/>
      <c r="AD337" s="54">
        <f>(Sheet4!AD337/Sheet4!$AC337)*1000</f>
        <v>7.6224980576103416</v>
      </c>
      <c r="AE337" s="54">
        <f>(Sheet4!AE337/Sheet4!$AC337)*1000</f>
        <v>3.6799145858587234</v>
      </c>
      <c r="AF337" s="54">
        <f>(Sheet4!AF337/Sheet4!$AC337)*1000</f>
        <v>42.843080417482021</v>
      </c>
      <c r="AG337" s="54">
        <f>(Sheet4!AG337/Sheet4!$AC337)*1000</f>
        <v>42.15538097189188</v>
      </c>
      <c r="AH337" s="12"/>
      <c r="AI337" s="54">
        <f>(Sheet4!AI337/Sheet4!$AH337)*1000</f>
        <v>6.5202627750577085</v>
      </c>
      <c r="AJ337" s="54">
        <f>(Sheet4!AJ337/Sheet4!$AH337)*1000</f>
        <v>4.1467177674620253</v>
      </c>
      <c r="AK337" s="54">
        <f>(Sheet4!AK337/Sheet4!$AH337)*1000</f>
        <v>46.535200104324211</v>
      </c>
      <c r="AL337" s="54">
        <f>(Sheet4!AL337/Sheet4!$AH337)*1000</f>
        <v>49.02221461995336</v>
      </c>
      <c r="AM337" s="12"/>
      <c r="AN337" s="54">
        <f>(Sheet4!AN337/Sheet4!$AM337)*1000</f>
        <v>7.0510357871095479</v>
      </c>
      <c r="AO337" s="54">
        <f>(Sheet4!AO337/Sheet4!$AM337)*1000</f>
        <v>4.9976147555863273</v>
      </c>
      <c r="AP337" s="54">
        <f>(Sheet4!AP337/Sheet4!$AM337)*1000</f>
        <v>46.46793851557586</v>
      </c>
      <c r="AQ337" s="54">
        <f>(Sheet4!AQ337/Sheet4!$AM337)*1000</f>
        <v>49.173185631118784</v>
      </c>
      <c r="AR337" s="12"/>
      <c r="AS337" s="54">
        <f>(Sheet4!AS337/Sheet4!$AR337)*1000</f>
        <v>6.5404587904859026</v>
      </c>
      <c r="AT337" s="54">
        <f>(Sheet4!AT337/Sheet4!$AR337)*1000</f>
        <v>4.7826054060506804</v>
      </c>
      <c r="AU337" s="54">
        <f>(Sheet4!AU337/Sheet4!$AR337)*1000</f>
        <v>48.632262284166963</v>
      </c>
      <c r="AV337" s="54">
        <f>(Sheet4!AV337/Sheet4!$AR337)*1000</f>
        <v>49.493955119674425</v>
      </c>
      <c r="AW337" s="12"/>
      <c r="AX337" s="54">
        <f>(Sheet4!AX337/Sheet4!$AW337)*1000</f>
        <v>6.3345131440729565</v>
      </c>
      <c r="AY337" s="54">
        <f>(Sheet4!AY337/Sheet4!$AW337)*1000</f>
        <v>4.3858181842511987</v>
      </c>
      <c r="AZ337" s="54">
        <f>(Sheet4!AZ337/Sheet4!$AW337)*1000</f>
        <v>43.700948086097185</v>
      </c>
      <c r="BA337" s="54">
        <f>(Sheet4!BA337/Sheet4!$AW337)*1000</f>
        <v>42.688128516850774</v>
      </c>
      <c r="BC337" s="54" t="e">
        <f>(Sheet4!BC337/Sheet4!$BB337)*1000</f>
        <v>#DIV/0!</v>
      </c>
      <c r="BD337" s="54" t="e">
        <f>(Sheet4!BD337/Sheet4!$BB337)*1000</f>
        <v>#REF!</v>
      </c>
      <c r="BE337" s="54" t="e">
        <f>(Sheet4!BE337/Sheet4!$BB337)*1000</f>
        <v>#REF!</v>
      </c>
      <c r="BF337" s="54" t="e">
        <f>(Sheet4!BF337/Sheet4!$BB337)*1000</f>
        <v>#REF!</v>
      </c>
      <c r="BH337" s="54" t="e">
        <f>(Sheet4!BH337/Sheet4!$BG337)*1000</f>
        <v>#REF!</v>
      </c>
      <c r="BI337" s="54" t="e">
        <f>(Sheet4!BI337/Sheet4!$BG337)*1000</f>
        <v>#REF!</v>
      </c>
      <c r="BJ337" s="54" t="e">
        <f>(Sheet4!BJ337/Sheet4!$BG337)*1000</f>
        <v>#REF!</v>
      </c>
      <c r="BK337" s="54" t="e">
        <f>(Sheet4!BK337/Sheet4!$BG337)*1000</f>
        <v>#REF!</v>
      </c>
      <c r="BM337" s="54" t="e">
        <f>(Sheet4!BM337/Sheet4!$BL337)*1000</f>
        <v>#REF!</v>
      </c>
      <c r="BN337" s="54" t="e">
        <f>(Sheet4!BN337/Sheet4!$BL337)*1000</f>
        <v>#REF!</v>
      </c>
      <c r="BO337" s="54" t="e">
        <f>(Sheet4!BO337/Sheet4!$BL337)*1000</f>
        <v>#REF!</v>
      </c>
      <c r="BP337" s="54" t="e">
        <f>(Sheet4!BP337/Sheet4!$BL337)*1000</f>
        <v>#REF!</v>
      </c>
      <c r="BR337" s="54" t="e">
        <f>(Sheet4!BR337/Sheet4!$BQ337)*1000</f>
        <v>#REF!</v>
      </c>
      <c r="BS337" s="54" t="e">
        <f>(Sheet4!BS337/Sheet4!$BQ337)*1000</f>
        <v>#REF!</v>
      </c>
      <c r="BT337" s="54" t="e">
        <f>(Sheet4!BT337/Sheet4!$BQ337)*1000</f>
        <v>#REF!</v>
      </c>
      <c r="BU337" s="54" t="e">
        <f>(Sheet4!BU337/Sheet4!$BQ337)*1000</f>
        <v>#REF!</v>
      </c>
    </row>
    <row r="338" spans="1:73" x14ac:dyDescent="0.3">
      <c r="A338" t="s">
        <v>61</v>
      </c>
      <c r="B338" t="str">
        <f>VLOOKUP(A338,classifications!I$2:K$27,3,FALSE)</f>
        <v>Urban with Significant Rural</v>
      </c>
      <c r="D338" s="12"/>
      <c r="E338" s="54">
        <f>(Sheet4!E338/Sheet4!$D338)*1000</f>
        <v>6.4099679092457658</v>
      </c>
      <c r="F338" s="54">
        <f>(Sheet4!F338/Sheet4!$D338)*1000</f>
        <v>4.5019795890255896</v>
      </c>
      <c r="G338" s="54">
        <f>(Sheet4!G338/Sheet4!$D338)*1000</f>
        <v>33.076116323187854</v>
      </c>
      <c r="H338" s="54">
        <f>(Sheet4!H338/Sheet4!$D338)*1000</f>
        <v>28.850310883443601</v>
      </c>
      <c r="I338" s="12"/>
      <c r="J338" s="54">
        <f>(Sheet4!J338/Sheet4!$I338)*1000</f>
        <v>5.8257569666878579</v>
      </c>
      <c r="K338" s="54">
        <f>(Sheet4!K338/Sheet4!$I338)*1000</f>
        <v>4.1036353723370116</v>
      </c>
      <c r="L338" s="54" t="e">
        <f>(Sheet4!L338/Sheet4!$I338)*1000</f>
        <v>#VALUE!</v>
      </c>
      <c r="M338" s="54" t="e">
        <f>(Sheet4!M338/Sheet4!$I338)*1000</f>
        <v>#VALUE!</v>
      </c>
      <c r="N338" s="12"/>
      <c r="O338" s="54">
        <f>(Sheet4!O338/Sheet4!$N338)*1000</f>
        <v>5.2380461237387097</v>
      </c>
      <c r="P338" s="54">
        <f>(Sheet4!P338/Sheet4!$N338)*1000</f>
        <v>3.5141322095968559</v>
      </c>
      <c r="Q338" s="54">
        <f>(Sheet4!Q338/Sheet4!$N338)*1000</f>
        <v>34.02821217937813</v>
      </c>
      <c r="R338" s="54">
        <f>(Sheet4!R338/Sheet4!$N338)*1000</f>
        <v>29.31055498776383</v>
      </c>
      <c r="S338" s="12"/>
      <c r="T338" s="54">
        <f>(Sheet4!T338/Sheet4!$S338)*1000</f>
        <v>6.3545972605861918</v>
      </c>
      <c r="U338" s="54">
        <f>(Sheet4!U338/Sheet4!$S338)*1000</f>
        <v>3.0477684703051278</v>
      </c>
      <c r="V338" s="54">
        <f>(Sheet4!V338/Sheet4!$S338)*1000</f>
        <v>36.067689612608746</v>
      </c>
      <c r="W338" s="54">
        <f>(Sheet4!W338/Sheet4!$S338)*1000</f>
        <v>30.889133446542473</v>
      </c>
      <c r="X338" s="12"/>
      <c r="Y338" s="54">
        <f>(Sheet4!Y338/Sheet4!$X338)*1000</f>
        <v>6.8294924824371348</v>
      </c>
      <c r="Z338" s="54">
        <f>(Sheet4!Z338/Sheet4!$X338)*1000</f>
        <v>2.9564703565097497</v>
      </c>
      <c r="AA338" s="54">
        <f>(Sheet4!AA338/Sheet4!$X338)*1000</f>
        <v>35.064670737312056</v>
      </c>
      <c r="AB338" s="54">
        <f>(Sheet4!AB338/Sheet4!$X338)*1000</f>
        <v>31.16472982732585</v>
      </c>
      <c r="AC338" s="12"/>
      <c r="AD338" s="54">
        <f>(Sheet4!AD338/Sheet4!$AC338)*1000</f>
        <v>6.8876514342024802</v>
      </c>
      <c r="AE338" s="54">
        <f>(Sheet4!AE338/Sheet4!$AC338)*1000</f>
        <v>2.7362347592048497</v>
      </c>
      <c r="AF338" s="54">
        <f>(Sheet4!AF338/Sheet4!$AC338)*1000</f>
        <v>35.117933990202786</v>
      </c>
      <c r="AG338" s="54">
        <f>(Sheet4!AG338/Sheet4!$AC338)*1000</f>
        <v>29.949274167477039</v>
      </c>
      <c r="AH338" s="12"/>
      <c r="AI338" s="54">
        <f>(Sheet4!AI338/Sheet4!$AH338)*1000</f>
        <v>6.0361396494098942</v>
      </c>
      <c r="AJ338" s="54">
        <f>(Sheet4!AJ338/Sheet4!$AH338)*1000</f>
        <v>3.1267769432844732</v>
      </c>
      <c r="AK338" s="54">
        <f>(Sheet4!AK338/Sheet4!$AH338)*1000</f>
        <v>37.741953743512951</v>
      </c>
      <c r="AL338" s="54">
        <f>(Sheet4!AL338/Sheet4!$AH338)*1000</f>
        <v>33.11193102436841</v>
      </c>
      <c r="AM338" s="12"/>
      <c r="AN338" s="54">
        <f>(Sheet4!AN338/Sheet4!$AM338)*1000</f>
        <v>6.1582674740839582</v>
      </c>
      <c r="AO338" s="54">
        <f>(Sheet4!AO338/Sheet4!$AM338)*1000</f>
        <v>3.616547761954275</v>
      </c>
      <c r="AP338" s="54">
        <f>(Sheet4!AP338/Sheet4!$AM338)*1000</f>
        <v>37.972795247806516</v>
      </c>
      <c r="AQ338" s="54">
        <f>(Sheet4!AQ338/Sheet4!$AM338)*1000</f>
        <v>32.867043260235249</v>
      </c>
      <c r="AR338" s="12"/>
      <c r="AS338" s="54">
        <f>(Sheet4!AS338/Sheet4!$AR338)*1000</f>
        <v>5.7367590757197817</v>
      </c>
      <c r="AT338" s="54">
        <f>(Sheet4!AT338/Sheet4!$AR338)*1000</f>
        <v>3.6748642949502228</v>
      </c>
      <c r="AU338" s="54">
        <f>(Sheet4!AU338/Sheet4!$AR338)*1000</f>
        <v>39.243655769163894</v>
      </c>
      <c r="AV338" s="54">
        <f>(Sheet4!AV338/Sheet4!$AR338)*1000</f>
        <v>34.119584838971768</v>
      </c>
      <c r="AW338" s="12"/>
      <c r="AX338" s="54">
        <f>(Sheet4!AX338/Sheet4!$AW338)*1000</f>
        <v>5.6146507016425469</v>
      </c>
      <c r="AY338" s="54">
        <f>(Sheet4!AY338/Sheet4!$AW338)*1000</f>
        <v>4.8053656980209016</v>
      </c>
      <c r="AZ338" s="54">
        <f>(Sheet4!AZ338/Sheet4!$AW338)*1000</f>
        <v>33.89494524110841</v>
      </c>
      <c r="BA338" s="54">
        <f>(Sheet4!BA338/Sheet4!$AW338)*1000</f>
        <v>29.949838174464478</v>
      </c>
      <c r="BC338" s="54" t="e">
        <f>(Sheet4!BC338/Sheet4!$BB338)*1000</f>
        <v>#DIV/0!</v>
      </c>
      <c r="BD338" s="54" t="e">
        <f>(Sheet4!BD338/Sheet4!$BB338)*1000</f>
        <v>#REF!</v>
      </c>
      <c r="BE338" s="54" t="e">
        <f>(Sheet4!BE338/Sheet4!$BB338)*1000</f>
        <v>#REF!</v>
      </c>
      <c r="BF338" s="54" t="e">
        <f>(Sheet4!BF338/Sheet4!$BB338)*1000</f>
        <v>#REF!</v>
      </c>
      <c r="BH338" s="54" t="e">
        <f>(Sheet4!BH338/Sheet4!$BG338)*1000</f>
        <v>#REF!</v>
      </c>
      <c r="BI338" s="54" t="e">
        <f>(Sheet4!BI338/Sheet4!$BG338)*1000</f>
        <v>#REF!</v>
      </c>
      <c r="BJ338" s="54" t="e">
        <f>(Sheet4!BJ338/Sheet4!$BG338)*1000</f>
        <v>#REF!</v>
      </c>
      <c r="BK338" s="54" t="e">
        <f>(Sheet4!BK338/Sheet4!$BG338)*1000</f>
        <v>#REF!</v>
      </c>
      <c r="BM338" s="54" t="e">
        <f>(Sheet4!BM338/Sheet4!$BL338)*1000</f>
        <v>#REF!</v>
      </c>
      <c r="BN338" s="54" t="e">
        <f>(Sheet4!BN338/Sheet4!$BL338)*1000</f>
        <v>#REF!</v>
      </c>
      <c r="BO338" s="54" t="e">
        <f>(Sheet4!BO338/Sheet4!$BL338)*1000</f>
        <v>#REF!</v>
      </c>
      <c r="BP338" s="54" t="e">
        <f>(Sheet4!BP338/Sheet4!$BL338)*1000</f>
        <v>#REF!</v>
      </c>
      <c r="BR338" s="54" t="e">
        <f>(Sheet4!BR338/Sheet4!$BQ338)*1000</f>
        <v>#REF!</v>
      </c>
      <c r="BS338" s="54" t="e">
        <f>(Sheet4!BS338/Sheet4!$BQ338)*1000</f>
        <v>#REF!</v>
      </c>
      <c r="BT338" s="54" t="e">
        <f>(Sheet4!BT338/Sheet4!$BQ338)*1000</f>
        <v>#REF!</v>
      </c>
      <c r="BU338" s="54" t="e">
        <f>(Sheet4!BU338/Sheet4!$BQ338)*1000</f>
        <v>#REF!</v>
      </c>
    </row>
    <row r="339" spans="1:73" x14ac:dyDescent="0.3">
      <c r="A339" t="s">
        <v>63</v>
      </c>
      <c r="B339" t="str">
        <f>VLOOKUP(A339,classifications!I$2:K$27,3,FALSE)</f>
        <v>Predominantly Urban</v>
      </c>
      <c r="D339" s="12"/>
      <c r="E339" s="54">
        <f>(Sheet4!E339/Sheet4!$D339)*1000</f>
        <v>5.7760691318739656</v>
      </c>
      <c r="F339" s="54">
        <f>(Sheet4!F339/Sheet4!$D339)*1000</f>
        <v>2.8961434261043837</v>
      </c>
      <c r="G339" s="54">
        <f>(Sheet4!G339/Sheet4!$D339)*1000</f>
        <v>30.979260096384472</v>
      </c>
      <c r="H339" s="54">
        <f>(Sheet4!H339/Sheet4!$D339)*1000</f>
        <v>30.45602522453007</v>
      </c>
      <c r="I339" s="12"/>
      <c r="J339" s="54">
        <f>(Sheet4!J339/Sheet4!$I339)*1000</f>
        <v>4.7023490475339678</v>
      </c>
      <c r="K339" s="54">
        <f>(Sheet4!K339/Sheet4!$I339)*1000</f>
        <v>2.7293533100215255</v>
      </c>
      <c r="L339" s="54" t="e">
        <f>(Sheet4!L339/Sheet4!$I339)*1000</f>
        <v>#VALUE!</v>
      </c>
      <c r="M339" s="54" t="e">
        <f>(Sheet4!M339/Sheet4!$I339)*1000</f>
        <v>#VALUE!</v>
      </c>
      <c r="N339" s="12"/>
      <c r="O339" s="54">
        <f>(Sheet4!O339/Sheet4!$N339)*1000</f>
        <v>4.5944574637237245</v>
      </c>
      <c r="P339" s="54">
        <f>(Sheet4!P339/Sheet4!$N339)*1000</f>
        <v>3.204665898519762</v>
      </c>
      <c r="Q339" s="54">
        <f>(Sheet4!Q339/Sheet4!$N339)*1000</f>
        <v>31.960115188096999</v>
      </c>
      <c r="R339" s="54">
        <f>(Sheet4!R339/Sheet4!$N339)*1000</f>
        <v>31.9864177146668</v>
      </c>
      <c r="S339" s="12"/>
      <c r="T339" s="54">
        <f>(Sheet4!T339/Sheet4!$S339)*1000</f>
        <v>5.1039865381932259</v>
      </c>
      <c r="U339" s="54">
        <f>(Sheet4!U339/Sheet4!$S339)*1000</f>
        <v>3.3595325573627712</v>
      </c>
      <c r="V339" s="54">
        <f>(Sheet4!V339/Sheet4!$S339)*1000</f>
        <v>33.629994799616099</v>
      </c>
      <c r="W339" s="54">
        <f>(Sheet4!W339/Sheet4!$S339)*1000</f>
        <v>33.083743092579518</v>
      </c>
      <c r="X339" s="12"/>
      <c r="Y339" s="54">
        <f>(Sheet4!Y339/Sheet4!$X339)*1000</f>
        <v>5.4606245400063083</v>
      </c>
      <c r="Z339" s="54">
        <f>(Sheet4!Z339/Sheet4!$X339)*1000</f>
        <v>2.8060140889496372</v>
      </c>
      <c r="AA339" s="54">
        <f>(Sheet4!AA339/Sheet4!$X339)*1000</f>
        <v>33.058984333929132</v>
      </c>
      <c r="AB339" s="54">
        <f>(Sheet4!AB339/Sheet4!$X339)*1000</f>
        <v>31.531489853853437</v>
      </c>
      <c r="AC339" s="12"/>
      <c r="AD339" s="54">
        <f>(Sheet4!AD339/Sheet4!$AC339)*1000</f>
        <v>5.7176652852809653</v>
      </c>
      <c r="AE339" s="54">
        <f>(Sheet4!AE339/Sheet4!$AC339)*1000</f>
        <v>3.2381978521320578</v>
      </c>
      <c r="AF339" s="54">
        <f>(Sheet4!AF339/Sheet4!$AC339)*1000</f>
        <v>32.966711225696784</v>
      </c>
      <c r="AG339" s="54">
        <f>(Sheet4!AG339/Sheet4!$AC339)*1000</f>
        <v>31.171523266338635</v>
      </c>
      <c r="AH339" s="12"/>
      <c r="AI339" s="54">
        <f>(Sheet4!AI339/Sheet4!$AH339)*1000</f>
        <v>5.08547204113641</v>
      </c>
      <c r="AJ339" s="54">
        <f>(Sheet4!AJ339/Sheet4!$AH339)*1000</f>
        <v>3.6676637364740339</v>
      </c>
      <c r="AK339" s="54">
        <f>(Sheet4!AK339/Sheet4!$AH339)*1000</f>
        <v>37.762458865670155</v>
      </c>
      <c r="AL339" s="54">
        <f>(Sheet4!AL339/Sheet4!$AH339)*1000</f>
        <v>33.948354834817849</v>
      </c>
      <c r="AM339" s="12"/>
      <c r="AN339" s="54">
        <f>(Sheet4!AN339/Sheet4!$AM339)*1000</f>
        <v>6.7211932039340425</v>
      </c>
      <c r="AO339" s="54">
        <f>(Sheet4!AO339/Sheet4!$AM339)*1000</f>
        <v>2.9312765639191012</v>
      </c>
      <c r="AP339" s="54">
        <f>(Sheet4!AP339/Sheet4!$AM339)*1000</f>
        <v>37.242996794355292</v>
      </c>
      <c r="AQ339" s="54">
        <f>(Sheet4!AQ339/Sheet4!$AM339)*1000</f>
        <v>33.482004507240589</v>
      </c>
      <c r="AR339" s="12"/>
      <c r="AS339" s="54">
        <f>(Sheet4!AS339/Sheet4!$AR339)*1000</f>
        <v>6.0485375049495858</v>
      </c>
      <c r="AT339" s="54">
        <f>(Sheet4!AT339/Sheet4!$AR339)*1000</f>
        <v>1.7888193054757384</v>
      </c>
      <c r="AU339" s="54">
        <f>(Sheet4!AU339/Sheet4!$AR339)*1000</f>
        <v>38.315329000925558</v>
      </c>
      <c r="AV339" s="54">
        <f>(Sheet4!AV339/Sheet4!$AR339)*1000</f>
        <v>34.636854104651668</v>
      </c>
      <c r="AW339" s="12"/>
      <c r="AX339" s="54">
        <f>(Sheet4!AX339/Sheet4!$AW339)*1000</f>
        <v>6.2457419100365419</v>
      </c>
      <c r="AY339" s="54">
        <f>(Sheet4!AY339/Sheet4!$AW339)*1000</f>
        <v>2.7716294671234709</v>
      </c>
      <c r="AZ339" s="54">
        <f>(Sheet4!AZ339/Sheet4!$AW339)*1000</f>
        <v>35.204828388787654</v>
      </c>
      <c r="BA339" s="54">
        <f>(Sheet4!BA339/Sheet4!$AW339)*1000</f>
        <v>30.918215334665501</v>
      </c>
      <c r="BC339" s="54" t="e">
        <f>(Sheet4!BC339/Sheet4!$BB339)*1000</f>
        <v>#DIV/0!</v>
      </c>
      <c r="BD339" s="54" t="e">
        <f>(Sheet4!BD339/Sheet4!$BB339)*1000</f>
        <v>#REF!</v>
      </c>
      <c r="BE339" s="54" t="e">
        <f>(Sheet4!BE339/Sheet4!$BB339)*1000</f>
        <v>#REF!</v>
      </c>
      <c r="BF339" s="54" t="e">
        <f>(Sheet4!BF339/Sheet4!$BB339)*1000</f>
        <v>#REF!</v>
      </c>
      <c r="BH339" s="54" t="e">
        <f>(Sheet4!BH339/Sheet4!$BG339)*1000</f>
        <v>#REF!</v>
      </c>
      <c r="BI339" s="54" t="e">
        <f>(Sheet4!BI339/Sheet4!$BG339)*1000</f>
        <v>#REF!</v>
      </c>
      <c r="BJ339" s="54" t="e">
        <f>(Sheet4!BJ339/Sheet4!$BG339)*1000</f>
        <v>#REF!</v>
      </c>
      <c r="BK339" s="54" t="e">
        <f>(Sheet4!BK339/Sheet4!$BG339)*1000</f>
        <v>#REF!</v>
      </c>
      <c r="BM339" s="54" t="e">
        <f>(Sheet4!BM339/Sheet4!$BL339)*1000</f>
        <v>#REF!</v>
      </c>
      <c r="BN339" s="54" t="e">
        <f>(Sheet4!BN339/Sheet4!$BL339)*1000</f>
        <v>#REF!</v>
      </c>
      <c r="BO339" s="54" t="e">
        <f>(Sheet4!BO339/Sheet4!$BL339)*1000</f>
        <v>#REF!</v>
      </c>
      <c r="BP339" s="54" t="e">
        <f>(Sheet4!BP339/Sheet4!$BL339)*1000</f>
        <v>#REF!</v>
      </c>
      <c r="BR339" s="54" t="e">
        <f>(Sheet4!BR339/Sheet4!$BQ339)*1000</f>
        <v>#REF!</v>
      </c>
      <c r="BS339" s="54" t="e">
        <f>(Sheet4!BS339/Sheet4!$BQ339)*1000</f>
        <v>#REF!</v>
      </c>
      <c r="BT339" s="54" t="e">
        <f>(Sheet4!BT339/Sheet4!$BQ339)*1000</f>
        <v>#REF!</v>
      </c>
      <c r="BU339" s="54" t="e">
        <f>(Sheet4!BU339/Sheet4!$BQ339)*1000</f>
        <v>#REF!</v>
      </c>
    </row>
    <row r="340" spans="1:73" x14ac:dyDescent="0.3">
      <c r="A340" t="s">
        <v>65</v>
      </c>
      <c r="B340" t="str">
        <f>VLOOKUP(A340,classifications!I$2:K$27,3,FALSE)</f>
        <v>Urban with Significant Rural</v>
      </c>
      <c r="D340" s="12"/>
      <c r="E340" s="54">
        <f>(Sheet4!E340/Sheet4!$D340)*1000</f>
        <v>5.5115413734165264</v>
      </c>
      <c r="F340" s="54">
        <f>(Sheet4!F340/Sheet4!$D340)*1000</f>
        <v>2.6213990316026776</v>
      </c>
      <c r="G340" s="54">
        <f>(Sheet4!G340/Sheet4!$D340)*1000</f>
        <v>40.902731814140196</v>
      </c>
      <c r="H340" s="54">
        <f>(Sheet4!H340/Sheet4!$D340)*1000</f>
        <v>37.926591613058775</v>
      </c>
      <c r="I340" s="12"/>
      <c r="J340" s="54">
        <f>(Sheet4!J340/Sheet4!$I340)*1000</f>
        <v>4.2762526250339086</v>
      </c>
      <c r="K340" s="54">
        <f>(Sheet4!K340/Sheet4!$I340)*1000</f>
        <v>2.9488769883965116</v>
      </c>
      <c r="L340" s="54" t="e">
        <f>(Sheet4!L340/Sheet4!$I340)*1000</f>
        <v>#VALUE!</v>
      </c>
      <c r="M340" s="54" t="e">
        <f>(Sheet4!M340/Sheet4!$I340)*1000</f>
        <v>#VALUE!</v>
      </c>
      <c r="N340" s="12"/>
      <c r="O340" s="54">
        <f>(Sheet4!O340/Sheet4!$N340)*1000</f>
        <v>3.8038059241932043</v>
      </c>
      <c r="P340" s="54">
        <f>(Sheet4!P340/Sheet4!$N340)*1000</f>
        <v>2.4420615599235607</v>
      </c>
      <c r="Q340" s="54">
        <f>(Sheet4!Q340/Sheet4!$N340)*1000</f>
        <v>42.519711249672802</v>
      </c>
      <c r="R340" s="54">
        <f>(Sheet4!R340/Sheet4!$N340)*1000</f>
        <v>38.408756318872115</v>
      </c>
      <c r="S340" s="12"/>
      <c r="T340" s="54">
        <f>(Sheet4!T340/Sheet4!$S340)*1000</f>
        <v>4.357399779805065</v>
      </c>
      <c r="U340" s="54">
        <f>(Sheet4!U340/Sheet4!$S340)*1000</f>
        <v>2.0909519081061134</v>
      </c>
      <c r="V340" s="54">
        <f>(Sheet4!V340/Sheet4!$S340)*1000</f>
        <v>45.183460780402051</v>
      </c>
      <c r="W340" s="54">
        <f>(Sheet4!W340/Sheet4!$S340)*1000</f>
        <v>40.239574489786733</v>
      </c>
      <c r="X340" s="12"/>
      <c r="Y340" s="54">
        <f>(Sheet4!Y340/Sheet4!$X340)*1000</f>
        <v>4.4623631962697319</v>
      </c>
      <c r="Z340" s="54">
        <f>(Sheet4!Z340/Sheet4!$X340)*1000</f>
        <v>2.3269627715656136</v>
      </c>
      <c r="AA340" s="54">
        <f>(Sheet4!AA340/Sheet4!$X340)*1000</f>
        <v>45.132979908228272</v>
      </c>
      <c r="AB340" s="54">
        <f>(Sheet4!AB340/Sheet4!$X340)*1000</f>
        <v>38.631739950401688</v>
      </c>
      <c r="AC340" s="12"/>
      <c r="AD340" s="54">
        <f>(Sheet4!AD340/Sheet4!$AC340)*1000</f>
        <v>4.5145532620292563</v>
      </c>
      <c r="AE340" s="54">
        <f>(Sheet4!AE340/Sheet4!$AC340)*1000</f>
        <v>2.2572766310146282</v>
      </c>
      <c r="AF340" s="54">
        <f>(Sheet4!AF340/Sheet4!$AC340)*1000</f>
        <v>44.525369379219534</v>
      </c>
      <c r="AG340" s="54">
        <f>(Sheet4!AG340/Sheet4!$AC340)*1000</f>
        <v>37.978385400593126</v>
      </c>
      <c r="AH340" s="12"/>
      <c r="AI340" s="54">
        <f>(Sheet4!AI340/Sheet4!$AH340)*1000</f>
        <v>4.0190550149809043</v>
      </c>
      <c r="AJ340" s="54">
        <f>(Sheet4!AJ340/Sheet4!$AH340)*1000</f>
        <v>1.9139047133344538</v>
      </c>
      <c r="AK340" s="54">
        <f>(Sheet4!AK340/Sheet4!$AH340)*1000</f>
        <v>53.75015212717252</v>
      </c>
      <c r="AL340" s="54">
        <f>(Sheet4!AL340/Sheet4!$AH340)*1000</f>
        <v>42.217463619873314</v>
      </c>
      <c r="AM340" s="12"/>
      <c r="AN340" s="54">
        <f>(Sheet4!AN340/Sheet4!$AM340)*1000</f>
        <v>4.6515091626710658</v>
      </c>
      <c r="AO340" s="54">
        <f>(Sheet4!AO340/Sheet4!$AM340)*1000</f>
        <v>3.3339634638849267</v>
      </c>
      <c r="AP340" s="54">
        <f>(Sheet4!AP340/Sheet4!$AM340)*1000</f>
        <v>54.14683187544037</v>
      </c>
      <c r="AQ340" s="54">
        <f>(Sheet4!AQ340/Sheet4!$AM340)*1000</f>
        <v>44.812307022518574</v>
      </c>
      <c r="AR340" s="12"/>
      <c r="AS340" s="54">
        <f>(Sheet4!AS340/Sheet4!$AR340)*1000</f>
        <v>4.6222146695838733</v>
      </c>
      <c r="AT340" s="54">
        <f>(Sheet4!AT340/Sheet4!$AR340)*1000</f>
        <v>2.425813029717272</v>
      </c>
      <c r="AU340" s="54">
        <f>(Sheet4!AU340/Sheet4!$AR340)*1000</f>
        <v>54.558843313436846</v>
      </c>
      <c r="AV340" s="54">
        <f>(Sheet4!AV340/Sheet4!$AR340)*1000</f>
        <v>46.307113877264904</v>
      </c>
      <c r="AW340" s="12"/>
      <c r="AX340" s="54">
        <f>(Sheet4!AX340/Sheet4!$AW340)*1000</f>
        <v>4.9475167756999516</v>
      </c>
      <c r="AY340" s="54">
        <f>(Sheet4!AY340/Sheet4!$AW340)*1000</f>
        <v>1.6660005469193715</v>
      </c>
      <c r="AZ340" s="54">
        <f>(Sheet4!AZ340/Sheet4!$AW340)*1000</f>
        <v>47.775510633374701</v>
      </c>
      <c r="BA340" s="54">
        <f>(Sheet4!BA340/Sheet4!$AW340)*1000</f>
        <v>41.066633010089959</v>
      </c>
      <c r="BC340" s="54" t="e">
        <f>(Sheet4!BC340/Sheet4!$BB340)*1000</f>
        <v>#DIV/0!</v>
      </c>
      <c r="BD340" s="54" t="e">
        <f>(Sheet4!BD340/Sheet4!$BB340)*1000</f>
        <v>#REF!</v>
      </c>
      <c r="BE340" s="54" t="e">
        <f>(Sheet4!BE340/Sheet4!$BB340)*1000</f>
        <v>#REF!</v>
      </c>
      <c r="BF340" s="54" t="e">
        <f>(Sheet4!BF340/Sheet4!$BB340)*1000</f>
        <v>#REF!</v>
      </c>
      <c r="BH340" s="54" t="e">
        <f>(Sheet4!BH340/Sheet4!$BG340)*1000</f>
        <v>#REF!</v>
      </c>
      <c r="BI340" s="54" t="e">
        <f>(Sheet4!BI340/Sheet4!$BG340)*1000</f>
        <v>#REF!</v>
      </c>
      <c r="BJ340" s="54" t="e">
        <f>(Sheet4!BJ340/Sheet4!$BG340)*1000</f>
        <v>#REF!</v>
      </c>
      <c r="BK340" s="54" t="e">
        <f>(Sheet4!BK340/Sheet4!$BG340)*1000</f>
        <v>#REF!</v>
      </c>
      <c r="BM340" s="54" t="e">
        <f>(Sheet4!BM340/Sheet4!$BL340)*1000</f>
        <v>#REF!</v>
      </c>
      <c r="BN340" s="54" t="e">
        <f>(Sheet4!BN340/Sheet4!$BL340)*1000</f>
        <v>#REF!</v>
      </c>
      <c r="BO340" s="54" t="e">
        <f>(Sheet4!BO340/Sheet4!$BL340)*1000</f>
        <v>#REF!</v>
      </c>
      <c r="BP340" s="54" t="e">
        <f>(Sheet4!BP340/Sheet4!$BL340)*1000</f>
        <v>#REF!</v>
      </c>
      <c r="BR340" s="54" t="e">
        <f>(Sheet4!BR340/Sheet4!$BQ340)*1000</f>
        <v>#REF!</v>
      </c>
      <c r="BS340" s="54" t="e">
        <f>(Sheet4!BS340/Sheet4!$BQ340)*1000</f>
        <v>#REF!</v>
      </c>
      <c r="BT340" s="54" t="e">
        <f>(Sheet4!BT340/Sheet4!$BQ340)*1000</f>
        <v>#REF!</v>
      </c>
      <c r="BU340" s="54" t="e">
        <f>(Sheet4!BU340/Sheet4!$BQ340)*1000</f>
        <v>#REF!</v>
      </c>
    </row>
    <row r="341" spans="1:73" x14ac:dyDescent="0.3">
      <c r="A341" t="s">
        <v>67</v>
      </c>
      <c r="B341" t="str">
        <f>VLOOKUP(A341,classifications!I$2:K$27,3,FALSE)</f>
        <v>Predominantly Rural</v>
      </c>
      <c r="D341" s="12"/>
      <c r="E341" s="54">
        <f>(Sheet4!E341/Sheet4!$D341)*1000</f>
        <v>5.4577149508651752</v>
      </c>
      <c r="F341" s="54">
        <f>(Sheet4!F341/Sheet4!$D341)*1000</f>
        <v>3.006569963960334</v>
      </c>
      <c r="G341" s="54">
        <f>(Sheet4!G341/Sheet4!$D341)*1000</f>
        <v>35.342936449309427</v>
      </c>
      <c r="H341" s="54">
        <f>(Sheet4!H341/Sheet4!$D341)*1000</f>
        <v>32.444093747901412</v>
      </c>
      <c r="I341" s="12"/>
      <c r="J341" s="54">
        <f>(Sheet4!J341/Sheet4!$I341)*1000</f>
        <v>5.2267569912567584</v>
      </c>
      <c r="K341" s="54">
        <f>(Sheet4!K341/Sheet4!$I341)*1000</f>
        <v>2.7920532158668712</v>
      </c>
      <c r="L341" s="54" t="e">
        <f>(Sheet4!L341/Sheet4!$I341)*1000</f>
        <v>#VALUE!</v>
      </c>
      <c r="M341" s="54" t="e">
        <f>(Sheet4!M341/Sheet4!$I341)*1000</f>
        <v>#VALUE!</v>
      </c>
      <c r="N341" s="12"/>
      <c r="O341" s="54">
        <f>(Sheet4!O341/Sheet4!$N341)*1000</f>
        <v>5.9915282192559793</v>
      </c>
      <c r="P341" s="54">
        <f>(Sheet4!P341/Sheet4!$N341)*1000</f>
        <v>2.6237952418349728</v>
      </c>
      <c r="Q341" s="54">
        <f>(Sheet4!Q341/Sheet4!$N341)*1000</f>
        <v>36.873915665893286</v>
      </c>
      <c r="R341" s="54">
        <f>(Sheet4!R341/Sheet4!$N341)*1000</f>
        <v>33.025866673659777</v>
      </c>
      <c r="S341" s="12"/>
      <c r="T341" s="54">
        <f>(Sheet4!T341/Sheet4!$S341)*1000</f>
        <v>6.4654877945472382</v>
      </c>
      <c r="U341" s="54">
        <f>(Sheet4!U341/Sheet4!$S341)*1000</f>
        <v>1.8295198979075975</v>
      </c>
      <c r="V341" s="54">
        <f>(Sheet4!V341/Sheet4!$S341)*1000</f>
        <v>38.806590097364889</v>
      </c>
      <c r="W341" s="54">
        <f>(Sheet4!W341/Sheet4!$S341)*1000</f>
        <v>34.504007454712898</v>
      </c>
      <c r="X341" s="12"/>
      <c r="Y341" s="54">
        <f>(Sheet4!Y341/Sheet4!$X341)*1000</f>
        <v>6.9926086661693905</v>
      </c>
      <c r="Z341" s="54">
        <f>(Sheet4!Z341/Sheet4!$X341)*1000</f>
        <v>1.9692140774394793</v>
      </c>
      <c r="AA341" s="54">
        <f>(Sheet4!AA341/Sheet4!$X341)*1000</f>
        <v>36.734251034108638</v>
      </c>
      <c r="AB341" s="54">
        <f>(Sheet4!AB341/Sheet4!$X341)*1000</f>
        <v>34.081508103343054</v>
      </c>
      <c r="AC341" s="12"/>
      <c r="AD341" s="54">
        <f>(Sheet4!AD341/Sheet4!$AC341)*1000</f>
        <v>7.1830303258142001</v>
      </c>
      <c r="AE341" s="54">
        <f>(Sheet4!AE341/Sheet4!$AC341)*1000</f>
        <v>2.0327304510808784</v>
      </c>
      <c r="AF341" s="54">
        <f>(Sheet4!AF341/Sheet4!$AC341)*1000</f>
        <v>37.183929882883042</v>
      </c>
      <c r="AG341" s="54">
        <f>(Sheet4!AG341/Sheet4!$AC341)*1000</f>
        <v>32.870083819922101</v>
      </c>
      <c r="AH341" s="12"/>
      <c r="AI341" s="54">
        <f>(Sheet4!AI341/Sheet4!$AH341)*1000</f>
        <v>6.039903031400307</v>
      </c>
      <c r="AJ341" s="54">
        <f>(Sheet4!AJ341/Sheet4!$AH341)*1000</f>
        <v>2.2817707286356903</v>
      </c>
      <c r="AK341" s="54">
        <f>(Sheet4!AK341/Sheet4!$AH341)*1000</f>
        <v>43.863514432798922</v>
      </c>
      <c r="AL341" s="54">
        <f>(Sheet4!AL341/Sheet4!$AH341)*1000</f>
        <v>38.099181145172004</v>
      </c>
      <c r="AM341" s="12"/>
      <c r="AN341" s="54">
        <f>(Sheet4!AN341/Sheet4!$AM341)*1000</f>
        <v>6.2950413649576022</v>
      </c>
      <c r="AO341" s="54">
        <f>(Sheet4!AO341/Sheet4!$AM341)*1000</f>
        <v>4.5631773156239541</v>
      </c>
      <c r="AP341" s="54">
        <f>(Sheet4!AP341/Sheet4!$AM341)*1000</f>
        <v>43.6141316931121</v>
      </c>
      <c r="AQ341" s="54">
        <f>(Sheet4!AQ341/Sheet4!$AM341)*1000</f>
        <v>37.246322931123679</v>
      </c>
      <c r="AR341" s="12"/>
      <c r="AS341" s="54">
        <f>(Sheet4!AS341/Sheet4!$AR341)*1000</f>
        <v>5.5502716677351218</v>
      </c>
      <c r="AT341" s="54">
        <f>(Sheet4!AT341/Sheet4!$AR341)*1000</f>
        <v>3.0608598783012622</v>
      </c>
      <c r="AU341" s="54">
        <f>(Sheet4!AU341/Sheet4!$AR341)*1000</f>
        <v>44.385095582903325</v>
      </c>
      <c r="AV341" s="54">
        <f>(Sheet4!AV341/Sheet4!$AR341)*1000</f>
        <v>38.202946832995281</v>
      </c>
      <c r="AW341" s="12"/>
      <c r="AX341" s="54">
        <f>(Sheet4!AX341/Sheet4!$AW341)*1000</f>
        <v>5.2431514759249573</v>
      </c>
      <c r="AY341" s="54">
        <f>(Sheet4!AY341/Sheet4!$AW341)*1000</f>
        <v>1.7929542379096293</v>
      </c>
      <c r="AZ341" s="54">
        <f>(Sheet4!AZ341/Sheet4!$AW341)*1000</f>
        <v>40.481096338014936</v>
      </c>
      <c r="BA341" s="54">
        <f>(Sheet4!BA341/Sheet4!$AW341)*1000</f>
        <v>34.689880247881796</v>
      </c>
      <c r="BC341" s="54" t="e">
        <f>(Sheet4!BC341/Sheet4!$BB341)*1000</f>
        <v>#DIV/0!</v>
      </c>
      <c r="BD341" s="54" t="e">
        <f>(Sheet4!BD341/Sheet4!$BB341)*1000</f>
        <v>#REF!</v>
      </c>
      <c r="BE341" s="54" t="e">
        <f>(Sheet4!BE341/Sheet4!$BB341)*1000</f>
        <v>#REF!</v>
      </c>
      <c r="BF341" s="54" t="e">
        <f>(Sheet4!BF341/Sheet4!$BB341)*1000</f>
        <v>#REF!</v>
      </c>
      <c r="BH341" s="54" t="e">
        <f>(Sheet4!BH341/Sheet4!$BG341)*1000</f>
        <v>#REF!</v>
      </c>
      <c r="BI341" s="54" t="e">
        <f>(Sheet4!BI341/Sheet4!$BG341)*1000</f>
        <v>#REF!</v>
      </c>
      <c r="BJ341" s="54" t="e">
        <f>(Sheet4!BJ341/Sheet4!$BG341)*1000</f>
        <v>#REF!</v>
      </c>
      <c r="BK341" s="54" t="e">
        <f>(Sheet4!BK341/Sheet4!$BG341)*1000</f>
        <v>#REF!</v>
      </c>
      <c r="BM341" s="54" t="e">
        <f>(Sheet4!BM341/Sheet4!$BL341)*1000</f>
        <v>#REF!</v>
      </c>
      <c r="BN341" s="54" t="e">
        <f>(Sheet4!BN341/Sheet4!$BL341)*1000</f>
        <v>#REF!</v>
      </c>
      <c r="BO341" s="54" t="e">
        <f>(Sheet4!BO341/Sheet4!$BL341)*1000</f>
        <v>#REF!</v>
      </c>
      <c r="BP341" s="54" t="e">
        <f>(Sheet4!BP341/Sheet4!$BL341)*1000</f>
        <v>#REF!</v>
      </c>
      <c r="BR341" s="54" t="e">
        <f>(Sheet4!BR341/Sheet4!$BQ341)*1000</f>
        <v>#REF!</v>
      </c>
      <c r="BS341" s="54" t="e">
        <f>(Sheet4!BS341/Sheet4!$BQ341)*1000</f>
        <v>#REF!</v>
      </c>
      <c r="BT341" s="54" t="e">
        <f>(Sheet4!BT341/Sheet4!$BQ341)*1000</f>
        <v>#REF!</v>
      </c>
      <c r="BU341" s="54" t="e">
        <f>(Sheet4!BU341/Sheet4!$BQ341)*1000</f>
        <v>#REF!</v>
      </c>
    </row>
    <row r="342" spans="1:73" x14ac:dyDescent="0.3">
      <c r="A342" t="s">
        <v>71</v>
      </c>
      <c r="B342" t="str">
        <f>VLOOKUP(A342,classifications!I$2:K$27,3,FALSE)</f>
        <v>Predominantly Rural</v>
      </c>
      <c r="D342" s="12"/>
      <c r="E342" s="54">
        <f>(Sheet4!E342/Sheet4!$D342)*1000</f>
        <v>6.5660103371319929</v>
      </c>
      <c r="F342" s="54">
        <f>(Sheet4!F342/Sheet4!$D342)*1000</f>
        <v>2.4539634593321589</v>
      </c>
      <c r="G342" s="54">
        <f>(Sheet4!G342/Sheet4!$D342)*1000</f>
        <v>28.898357741096966</v>
      </c>
      <c r="H342" s="54">
        <f>(Sheet4!H342/Sheet4!$D342)*1000</f>
        <v>25.854465654983674</v>
      </c>
      <c r="I342" s="12"/>
      <c r="J342" s="54">
        <f>(Sheet4!J342/Sheet4!$I342)*1000</f>
        <v>5.7536188481893333</v>
      </c>
      <c r="K342" s="54">
        <f>(Sheet4!K342/Sheet4!$I342)*1000</f>
        <v>3.3774760159889552</v>
      </c>
      <c r="L342" s="54" t="e">
        <f>(Sheet4!L342/Sheet4!$I342)*1000</f>
        <v>#VALUE!</v>
      </c>
      <c r="M342" s="54" t="e">
        <f>(Sheet4!M342/Sheet4!$I342)*1000</f>
        <v>#VALUE!</v>
      </c>
      <c r="N342" s="12"/>
      <c r="O342" s="54">
        <f>(Sheet4!O342/Sheet4!$N342)*1000</f>
        <v>5.9623392500942209</v>
      </c>
      <c r="P342" s="54">
        <f>(Sheet4!P342/Sheet4!$N342)*1000</f>
        <v>3.0725178559938229</v>
      </c>
      <c r="Q342" s="54">
        <f>(Sheet4!Q342/Sheet4!$N342)*1000</f>
        <v>29.361274784670965</v>
      </c>
      <c r="R342" s="54">
        <f>(Sheet4!R342/Sheet4!$N342)*1000</f>
        <v>25.80616250103413</v>
      </c>
      <c r="S342" s="12"/>
      <c r="T342" s="54">
        <f>(Sheet4!T342/Sheet4!$S342)*1000</f>
        <v>6.4475465814440138</v>
      </c>
      <c r="U342" s="54">
        <f>(Sheet4!U342/Sheet4!$S342)*1000</f>
        <v>2.4208218028967798</v>
      </c>
      <c r="V342" s="54">
        <f>(Sheet4!V342/Sheet4!$S342)*1000</f>
        <v>30.469985912731882</v>
      </c>
      <c r="W342" s="54">
        <f>(Sheet4!W342/Sheet4!$S342)*1000</f>
        <v>27.180677191846708</v>
      </c>
      <c r="X342" s="12"/>
      <c r="Y342" s="54">
        <f>(Sheet4!Y342/Sheet4!$X342)*1000</f>
        <v>7.0155569721547826</v>
      </c>
      <c r="Z342" s="54">
        <f>(Sheet4!Z342/Sheet4!$X342)*1000</f>
        <v>2.1848029043298207</v>
      </c>
      <c r="AA342" s="54">
        <f>(Sheet4!AA342/Sheet4!$X342)*1000</f>
        <v>30.396225817973029</v>
      </c>
      <c r="AB342" s="54">
        <f>(Sheet4!AB342/Sheet4!$X342)*1000</f>
        <v>26.184857157066194</v>
      </c>
      <c r="AC342" s="12"/>
      <c r="AD342" s="54">
        <f>(Sheet4!AD342/Sheet4!$AC342)*1000</f>
        <v>6.8372637039645365</v>
      </c>
      <c r="AE342" s="54">
        <f>(Sheet4!AE342/Sheet4!$AC342)*1000</f>
        <v>3.4920844963335353</v>
      </c>
      <c r="AF342" s="54">
        <f>(Sheet4!AF342/Sheet4!$AC342)*1000</f>
        <v>30.742454843444943</v>
      </c>
      <c r="AG342" s="54">
        <f>(Sheet4!AG342/Sheet4!$AC342)*1000</f>
        <v>25.274438143341431</v>
      </c>
      <c r="AH342" s="12"/>
      <c r="AI342" s="54">
        <f>(Sheet4!AI342/Sheet4!$AH342)*1000</f>
        <v>5.9918298289161722</v>
      </c>
      <c r="AJ342" s="54">
        <f>(Sheet4!AJ342/Sheet4!$AH342)*1000</f>
        <v>3.6342790992775966</v>
      </c>
      <c r="AK342" s="54">
        <f>(Sheet4!AK342/Sheet4!$AH342)*1000</f>
        <v>35.136188069769254</v>
      </c>
      <c r="AL342" s="54">
        <f>(Sheet4!AL342/Sheet4!$AH342)*1000</f>
        <v>29.086476919823237</v>
      </c>
      <c r="AM342" s="12"/>
      <c r="AN342" s="54">
        <f>(Sheet4!AN342/Sheet4!$AM342)*1000</f>
        <v>6.0120839235127477</v>
      </c>
      <c r="AO342" s="54">
        <f>(Sheet4!AO342/Sheet4!$AM342)*1000</f>
        <v>4.6244245750708215</v>
      </c>
      <c r="AP342" s="54">
        <f>(Sheet4!AP342/Sheet4!$AM342)*1000</f>
        <v>35.972910764872523</v>
      </c>
      <c r="AQ342" s="54">
        <f>(Sheet4!AQ342/Sheet4!$AM342)*1000</f>
        <v>29.269210339943342</v>
      </c>
      <c r="AR342" s="12"/>
      <c r="AS342" s="54">
        <f>(Sheet4!AS342/Sheet4!$AR342)*1000</f>
        <v>5.8550718251520228</v>
      </c>
      <c r="AT342" s="54">
        <f>(Sheet4!AT342/Sheet4!$AR342)*1000</f>
        <v>4.1905349431567815</v>
      </c>
      <c r="AU342" s="54">
        <f>(Sheet4!AU342/Sheet4!$AR342)*1000</f>
        <v>36.360932405040977</v>
      </c>
      <c r="AV342" s="54">
        <f>(Sheet4!AV342/Sheet4!$AR342)*1000</f>
        <v>31.174539525865871</v>
      </c>
      <c r="AW342" s="12"/>
      <c r="AX342" s="54">
        <f>(Sheet4!AX342/Sheet4!$AW342)*1000</f>
        <v>5.9319131896997837</v>
      </c>
      <c r="AY342" s="54">
        <f>(Sheet4!AY342/Sheet4!$AW342)*1000</f>
        <v>3.4199853616749394</v>
      </c>
      <c r="AZ342" s="54">
        <f>(Sheet4!AZ342/Sheet4!$AW342)*1000</f>
        <v>34.890196151367725</v>
      </c>
      <c r="BA342" s="54">
        <f>(Sheet4!BA342/Sheet4!$AW342)*1000</f>
        <v>27.033857417462492</v>
      </c>
      <c r="BC342" s="54" t="e">
        <f>(Sheet4!BC342/Sheet4!$BB342)*1000</f>
        <v>#DIV/0!</v>
      </c>
      <c r="BD342" s="54" t="e">
        <f>(Sheet4!BD342/Sheet4!$BB342)*1000</f>
        <v>#REF!</v>
      </c>
      <c r="BE342" s="54" t="e">
        <f>(Sheet4!BE342/Sheet4!$BB342)*1000</f>
        <v>#REF!</v>
      </c>
      <c r="BF342" s="54" t="e">
        <f>(Sheet4!BF342/Sheet4!$BB342)*1000</f>
        <v>#REF!</v>
      </c>
      <c r="BH342" s="54" t="e">
        <f>(Sheet4!BH342/Sheet4!$BG342)*1000</f>
        <v>#REF!</v>
      </c>
      <c r="BI342" s="54" t="e">
        <f>(Sheet4!BI342/Sheet4!$BG342)*1000</f>
        <v>#REF!</v>
      </c>
      <c r="BJ342" s="54" t="e">
        <f>(Sheet4!BJ342/Sheet4!$BG342)*1000</f>
        <v>#REF!</v>
      </c>
      <c r="BK342" s="54" t="e">
        <f>(Sheet4!BK342/Sheet4!$BG342)*1000</f>
        <v>#REF!</v>
      </c>
      <c r="BM342" s="54" t="e">
        <f>(Sheet4!BM342/Sheet4!$BL342)*1000</f>
        <v>#REF!</v>
      </c>
      <c r="BN342" s="54" t="e">
        <f>(Sheet4!BN342/Sheet4!$BL342)*1000</f>
        <v>#REF!</v>
      </c>
      <c r="BO342" s="54" t="e">
        <f>(Sheet4!BO342/Sheet4!$BL342)*1000</f>
        <v>#REF!</v>
      </c>
      <c r="BP342" s="54" t="e">
        <f>(Sheet4!BP342/Sheet4!$BL342)*1000</f>
        <v>#REF!</v>
      </c>
      <c r="BR342" s="54" t="e">
        <f>(Sheet4!BR342/Sheet4!$BQ342)*1000</f>
        <v>#REF!</v>
      </c>
      <c r="BS342" s="54" t="e">
        <f>(Sheet4!BS342/Sheet4!$BQ342)*1000</f>
        <v>#REF!</v>
      </c>
      <c r="BT342" s="54" t="e">
        <f>(Sheet4!BT342/Sheet4!$BQ342)*1000</f>
        <v>#REF!</v>
      </c>
      <c r="BU342" s="54" t="e">
        <f>(Sheet4!BU342/Sheet4!$BQ342)*1000</f>
        <v>#REF!</v>
      </c>
    </row>
    <row r="343" spans="1:73" x14ac:dyDescent="0.3">
      <c r="A343" t="s">
        <v>73</v>
      </c>
      <c r="B343" t="str">
        <f>VLOOKUP(A343,classifications!I$2:K$27,3,FALSE)</f>
        <v>Predominantly Rural</v>
      </c>
      <c r="D343" s="12"/>
      <c r="E343" s="54">
        <f>(Sheet4!E343/Sheet4!$D343)*1000</f>
        <v>4.0385491828092199</v>
      </c>
      <c r="F343" s="54">
        <f>(Sheet4!F343/Sheet4!$D343)*1000</f>
        <v>3.0039620363070227</v>
      </c>
      <c r="G343" s="54">
        <f>(Sheet4!G343/Sheet4!$D343)*1000</f>
        <v>35.931111798618112</v>
      </c>
      <c r="H343" s="54">
        <f>(Sheet4!H343/Sheet4!$D343)*1000</f>
        <v>34.540573447370782</v>
      </c>
      <c r="I343" s="12"/>
      <c r="J343" s="54">
        <f>(Sheet4!J343/Sheet4!$I343)*1000</f>
        <v>3.7348303585039466</v>
      </c>
      <c r="K343" s="54">
        <f>(Sheet4!K343/Sheet4!$I343)*1000</f>
        <v>3.7199175487317486</v>
      </c>
      <c r="L343" s="54" t="e">
        <f>(Sheet4!L343/Sheet4!$I343)*1000</f>
        <v>#VALUE!</v>
      </c>
      <c r="M343" s="54" t="e">
        <f>(Sheet4!M343/Sheet4!$I343)*1000</f>
        <v>#VALUE!</v>
      </c>
      <c r="N343" s="12"/>
      <c r="O343" s="54">
        <f>(Sheet4!O343/Sheet4!$N343)*1000</f>
        <v>3.4213955457365675</v>
      </c>
      <c r="P343" s="54">
        <f>(Sheet4!P343/Sheet4!$N343)*1000</f>
        <v>2.6673325351730703</v>
      </c>
      <c r="Q343" s="54">
        <f>(Sheet4!Q343/Sheet4!$N343)*1000</f>
        <v>38.321614488593141</v>
      </c>
      <c r="R343" s="54">
        <f>(Sheet4!R343/Sheet4!$N343)*1000</f>
        <v>35.831222177390018</v>
      </c>
      <c r="S343" s="12"/>
      <c r="T343" s="54">
        <f>(Sheet4!T343/Sheet4!$S343)*1000</f>
        <v>3.9422552213384487</v>
      </c>
      <c r="U343" s="54">
        <f>(Sheet4!U343/Sheet4!$S343)*1000</f>
        <v>3.0790600763977314</v>
      </c>
      <c r="V343" s="54">
        <f>(Sheet4!V343/Sheet4!$S343)*1000</f>
        <v>39.673904056355731</v>
      </c>
      <c r="W343" s="54">
        <f>(Sheet4!W343/Sheet4!$S343)*1000</f>
        <v>37.899558480644252</v>
      </c>
      <c r="X343" s="12"/>
      <c r="Y343" s="54">
        <f>(Sheet4!Y343/Sheet4!$X343)*1000</f>
        <v>3.7886725949932099</v>
      </c>
      <c r="Z343" s="54">
        <f>(Sheet4!Z343/Sheet4!$X343)*1000</f>
        <v>2.4339251209124497</v>
      </c>
      <c r="AA343" s="54">
        <f>(Sheet4!AA343/Sheet4!$X343)*1000</f>
        <v>39.691955836222419</v>
      </c>
      <c r="AB343" s="54">
        <f>(Sheet4!AB343/Sheet4!$X343)*1000</f>
        <v>37.012163025129659</v>
      </c>
      <c r="AC343" s="12"/>
      <c r="AD343" s="54">
        <f>(Sheet4!AD343/Sheet4!$AC343)*1000</f>
        <v>4.1260758147974368</v>
      </c>
      <c r="AE343" s="54">
        <f>(Sheet4!AE343/Sheet4!$AC343)*1000</f>
        <v>2.3214303292001484</v>
      </c>
      <c r="AF343" s="54">
        <f>(Sheet4!AF343/Sheet4!$AC343)*1000</f>
        <v>39.67595129425893</v>
      </c>
      <c r="AG343" s="54">
        <f>(Sheet4!AG343/Sheet4!$AC343)*1000</f>
        <v>35.910804576580951</v>
      </c>
      <c r="AH343" s="12"/>
      <c r="AI343" s="54">
        <f>(Sheet4!AI343/Sheet4!$AH343)*1000</f>
        <v>3.8290935904374028</v>
      </c>
      <c r="AJ343" s="54">
        <f>(Sheet4!AJ343/Sheet4!$AH343)*1000</f>
        <v>2.5979631576451889</v>
      </c>
      <c r="AK343" s="54">
        <f>(Sheet4!AK343/Sheet4!$AH343)*1000</f>
        <v>45.514221763704704</v>
      </c>
      <c r="AL343" s="54">
        <f>(Sheet4!AL343/Sheet4!$AH343)*1000</f>
        <v>41.766876541978604</v>
      </c>
      <c r="AM343" s="12"/>
      <c r="AN343" s="54">
        <f>(Sheet4!AN343/Sheet4!$AM343)*1000</f>
        <v>4.3303146434935433</v>
      </c>
      <c r="AO343" s="54">
        <f>(Sheet4!AO343/Sheet4!$AM343)*1000</f>
        <v>2.3645047639970382</v>
      </c>
      <c r="AP343" s="54">
        <f>(Sheet4!AP343/Sheet4!$AM343)*1000</f>
        <v>45.299875509556472</v>
      </c>
      <c r="AQ343" s="54">
        <f>(Sheet4!AQ343/Sheet4!$AM343)*1000</f>
        <v>40.15752516252919</v>
      </c>
      <c r="AR343" s="12"/>
      <c r="AS343" s="54">
        <f>(Sheet4!AS343/Sheet4!$AR343)*1000</f>
        <v>3.8313804295417553</v>
      </c>
      <c r="AT343" s="54">
        <f>(Sheet4!AT343/Sheet4!$AR343)*1000</f>
        <v>3.185805771016772</v>
      </c>
      <c r="AU343" s="54">
        <f>(Sheet4!AU343/Sheet4!$AR343)*1000</f>
        <v>46.55094862261226</v>
      </c>
      <c r="AV343" s="54">
        <f>(Sheet4!AV343/Sheet4!$AR343)*1000</f>
        <v>41.083788795153822</v>
      </c>
      <c r="AW343" s="12"/>
      <c r="AX343" s="54">
        <f>(Sheet4!AX343/Sheet4!$AW343)*1000</f>
        <v>3.7108651165788498</v>
      </c>
      <c r="AY343" s="54">
        <f>(Sheet4!AY343/Sheet4!$AW343)*1000</f>
        <v>2.1543320281658369</v>
      </c>
      <c r="AZ343" s="54">
        <f>(Sheet4!AZ343/Sheet4!$AW343)*1000</f>
        <v>41.25296079663557</v>
      </c>
      <c r="BA343" s="54">
        <f>(Sheet4!BA343/Sheet4!$AW343)*1000</f>
        <v>35.389374969787788</v>
      </c>
      <c r="BC343" s="54" t="e">
        <f>(Sheet4!BC343/Sheet4!$BB343)*1000</f>
        <v>#DIV/0!</v>
      </c>
      <c r="BD343" s="54" t="e">
        <f>(Sheet4!BD343/Sheet4!$BB343)*1000</f>
        <v>#REF!</v>
      </c>
      <c r="BE343" s="54" t="e">
        <f>(Sheet4!BE343/Sheet4!$BB343)*1000</f>
        <v>#REF!</v>
      </c>
      <c r="BF343" s="54" t="e">
        <f>(Sheet4!BF343/Sheet4!$BB343)*1000</f>
        <v>#REF!</v>
      </c>
      <c r="BH343" s="54" t="e">
        <f>(Sheet4!BH343/Sheet4!$BG343)*1000</f>
        <v>#REF!</v>
      </c>
      <c r="BI343" s="54" t="e">
        <f>(Sheet4!BI343/Sheet4!$BG343)*1000</f>
        <v>#REF!</v>
      </c>
      <c r="BJ343" s="54" t="e">
        <f>(Sheet4!BJ343/Sheet4!$BG343)*1000</f>
        <v>#REF!</v>
      </c>
      <c r="BK343" s="54" t="e">
        <f>(Sheet4!BK343/Sheet4!$BG343)*1000</f>
        <v>#REF!</v>
      </c>
      <c r="BM343" s="54" t="e">
        <f>(Sheet4!BM343/Sheet4!$BL343)*1000</f>
        <v>#REF!</v>
      </c>
      <c r="BN343" s="54" t="e">
        <f>(Sheet4!BN343/Sheet4!$BL343)*1000</f>
        <v>#REF!</v>
      </c>
      <c r="BO343" s="54" t="e">
        <f>(Sheet4!BO343/Sheet4!$BL343)*1000</f>
        <v>#REF!</v>
      </c>
      <c r="BP343" s="54" t="e">
        <f>(Sheet4!BP343/Sheet4!$BL343)*1000</f>
        <v>#REF!</v>
      </c>
      <c r="BR343" s="54" t="e">
        <f>(Sheet4!BR343/Sheet4!$BQ343)*1000</f>
        <v>#REF!</v>
      </c>
      <c r="BS343" s="54" t="e">
        <f>(Sheet4!BS343/Sheet4!$BQ343)*1000</f>
        <v>#REF!</v>
      </c>
      <c r="BT343" s="54" t="e">
        <f>(Sheet4!BT343/Sheet4!$BQ343)*1000</f>
        <v>#REF!</v>
      </c>
      <c r="BU343" s="54" t="e">
        <f>(Sheet4!BU343/Sheet4!$BQ343)*1000</f>
        <v>#REF!</v>
      </c>
    </row>
    <row r="344" spans="1:73" x14ac:dyDescent="0.3">
      <c r="A344" t="s">
        <v>77</v>
      </c>
      <c r="B344" t="str">
        <f>VLOOKUP(A344,classifications!I$2:K$27,3,FALSE)</f>
        <v>Urban with Significant Rural</v>
      </c>
      <c r="D344" s="12"/>
      <c r="E344" s="54">
        <f>(Sheet4!E344/Sheet4!$D344)*1000</f>
        <v>3.8142034275720773</v>
      </c>
      <c r="F344" s="54">
        <f>(Sheet4!F344/Sheet4!$D344)*1000</f>
        <v>2.4961997773247453</v>
      </c>
      <c r="G344" s="54">
        <f>(Sheet4!G344/Sheet4!$D344)*1000</f>
        <v>34.182939415045318</v>
      </c>
      <c r="H344" s="54">
        <f>(Sheet4!H344/Sheet4!$D344)*1000</f>
        <v>33.394933375360324</v>
      </c>
      <c r="I344" s="12"/>
      <c r="J344" s="54">
        <f>(Sheet4!J344/Sheet4!$I344)*1000</f>
        <v>3.304364773522559</v>
      </c>
      <c r="K344" s="54">
        <f>(Sheet4!K344/Sheet4!$I344)*1000</f>
        <v>2.2488916899845224</v>
      </c>
      <c r="L344" s="54" t="e">
        <f>(Sheet4!L344/Sheet4!$I344)*1000</f>
        <v>#VALUE!</v>
      </c>
      <c r="M344" s="54" t="e">
        <f>(Sheet4!M344/Sheet4!$I344)*1000</f>
        <v>#VALUE!</v>
      </c>
      <c r="N344" s="12"/>
      <c r="O344" s="54">
        <f>(Sheet4!O344/Sheet4!$N344)*1000</f>
        <v>3.3236106943169648</v>
      </c>
      <c r="P344" s="54">
        <f>(Sheet4!P344/Sheet4!$N344)*1000</f>
        <v>2.0579516161637721</v>
      </c>
      <c r="Q344" s="54">
        <f>(Sheet4!Q344/Sheet4!$N344)*1000</f>
        <v>38.189504823441816</v>
      </c>
      <c r="R344" s="54">
        <f>(Sheet4!R344/Sheet4!$N344)*1000</f>
        <v>33.418170997070654</v>
      </c>
      <c r="S344" s="12"/>
      <c r="T344" s="54">
        <f>(Sheet4!T344/Sheet4!$S344)*1000</f>
        <v>3.5004291331510351</v>
      </c>
      <c r="U344" s="54">
        <f>(Sheet4!U344/Sheet4!$S344)*1000</f>
        <v>1.5718249136743778</v>
      </c>
      <c r="V344" s="54">
        <f>(Sheet4!V344/Sheet4!$S344)*1000</f>
        <v>38.499730544300512</v>
      </c>
      <c r="W344" s="54">
        <f>(Sheet4!W344/Sheet4!$S344)*1000</f>
        <v>35.79893614897906</v>
      </c>
      <c r="X344" s="12"/>
      <c r="Y344" s="54">
        <f>(Sheet4!Y344/Sheet4!$X344)*1000</f>
        <v>3.9418667678801116</v>
      </c>
      <c r="Z344" s="54">
        <f>(Sheet4!Z344/Sheet4!$X344)*1000</f>
        <v>1.6459588423464153</v>
      </c>
      <c r="AA344" s="54">
        <f>(Sheet4!AA344/Sheet4!$X344)*1000</f>
        <v>38.089000852127903</v>
      </c>
      <c r="AB344" s="54">
        <f>(Sheet4!AB344/Sheet4!$X344)*1000</f>
        <v>35.05879930589407</v>
      </c>
      <c r="AC344" s="12"/>
      <c r="AD344" s="54">
        <f>(Sheet4!AD344/Sheet4!$AC344)*1000</f>
        <v>4.3167879055999938</v>
      </c>
      <c r="AE344" s="54">
        <f>(Sheet4!AE344/Sheet4!$AC344)*1000</f>
        <v>1.7511149340158696</v>
      </c>
      <c r="AF344" s="54">
        <f>(Sheet4!AF344/Sheet4!$AC344)*1000</f>
        <v>37.356297051201317</v>
      </c>
      <c r="AG344" s="54">
        <f>(Sheet4!AG344/Sheet4!$AC344)*1000</f>
        <v>34.54169711503507</v>
      </c>
      <c r="AH344" s="12"/>
      <c r="AI344" s="54">
        <f>(Sheet4!AI344/Sheet4!$AH344)*1000</f>
        <v>3.6962723038793128</v>
      </c>
      <c r="AJ344" s="54">
        <f>(Sheet4!AJ344/Sheet4!$AH344)*1000</f>
        <v>1.7961706961292461</v>
      </c>
      <c r="AK344" s="54">
        <f>(Sheet4!AK344/Sheet4!$AH344)*1000</f>
        <v>43.691332528785807</v>
      </c>
      <c r="AL344" s="54">
        <f>(Sheet4!AL344/Sheet4!$AH344)*1000</f>
        <v>38.337056505402572</v>
      </c>
      <c r="AM344" s="12"/>
      <c r="AN344" s="54">
        <f>(Sheet4!AN344/Sheet4!$AM344)*1000</f>
        <v>3.7211799894548343</v>
      </c>
      <c r="AO344" s="54">
        <f>(Sheet4!AO344/Sheet4!$AM344)*1000</f>
        <v>3.1501859982554312</v>
      </c>
      <c r="AP344" s="54">
        <f>(Sheet4!AP344/Sheet4!$AM344)*1000</f>
        <v>44.198579561330831</v>
      </c>
      <c r="AQ344" s="54">
        <f>(Sheet4!AQ344/Sheet4!$AM344)*1000</f>
        <v>38.025770052215577</v>
      </c>
      <c r="AR344" s="12"/>
      <c r="AS344" s="54">
        <f>(Sheet4!AS344/Sheet4!$AR344)*1000</f>
        <v>3.4833571594158101</v>
      </c>
      <c r="AT344" s="54">
        <f>(Sheet4!AT344/Sheet4!$AR344)*1000</f>
        <v>2.0755254617108414</v>
      </c>
      <c r="AU344" s="54">
        <f>(Sheet4!AU344/Sheet4!$AR344)*1000</f>
        <v>44.712541534657291</v>
      </c>
      <c r="AV344" s="54">
        <f>(Sheet4!AV344/Sheet4!$AR344)*1000</f>
        <v>39.814108260567188</v>
      </c>
      <c r="AW344" s="12"/>
      <c r="AX344" s="54">
        <f>(Sheet4!AX344/Sheet4!$AW344)*1000</f>
        <v>3.346624636869028</v>
      </c>
      <c r="AY344" s="54">
        <f>(Sheet4!AY344/Sheet4!$AW344)*1000</f>
        <v>1.4303250509673293</v>
      </c>
      <c r="AZ344" s="54">
        <f>(Sheet4!AZ344/Sheet4!$AW344)*1000</f>
        <v>41.375031948325912</v>
      </c>
      <c r="BA344" s="54">
        <f>(Sheet4!BA344/Sheet4!$AW344)*1000</f>
        <v>35.639332498977055</v>
      </c>
      <c r="BC344" s="54" t="e">
        <f>(Sheet4!BC344/Sheet4!$BB344)*1000</f>
        <v>#DIV/0!</v>
      </c>
      <c r="BD344" s="54" t="e">
        <f>(Sheet4!BD344/Sheet4!$BB344)*1000</f>
        <v>#REF!</v>
      </c>
      <c r="BE344" s="54" t="e">
        <f>(Sheet4!BE344/Sheet4!$BB344)*1000</f>
        <v>#REF!</v>
      </c>
      <c r="BF344" s="54" t="e">
        <f>(Sheet4!BF344/Sheet4!$BB344)*1000</f>
        <v>#REF!</v>
      </c>
      <c r="BH344" s="54" t="e">
        <f>(Sheet4!BH344/Sheet4!$BG344)*1000</f>
        <v>#REF!</v>
      </c>
      <c r="BI344" s="54" t="e">
        <f>(Sheet4!BI344/Sheet4!$BG344)*1000</f>
        <v>#REF!</v>
      </c>
      <c r="BJ344" s="54" t="e">
        <f>(Sheet4!BJ344/Sheet4!$BG344)*1000</f>
        <v>#REF!</v>
      </c>
      <c r="BK344" s="54" t="e">
        <f>(Sheet4!BK344/Sheet4!$BG344)*1000</f>
        <v>#REF!</v>
      </c>
      <c r="BM344" s="54" t="e">
        <f>(Sheet4!BM344/Sheet4!$BL344)*1000</f>
        <v>#REF!</v>
      </c>
      <c r="BN344" s="54" t="e">
        <f>(Sheet4!BN344/Sheet4!$BL344)*1000</f>
        <v>#REF!</v>
      </c>
      <c r="BO344" s="54" t="e">
        <f>(Sheet4!BO344/Sheet4!$BL344)*1000</f>
        <v>#REF!</v>
      </c>
      <c r="BP344" s="54" t="e">
        <f>(Sheet4!BP344/Sheet4!$BL344)*1000</f>
        <v>#REF!</v>
      </c>
      <c r="BR344" s="54" t="e">
        <f>(Sheet4!BR344/Sheet4!$BQ344)*1000</f>
        <v>#REF!</v>
      </c>
      <c r="BS344" s="54" t="e">
        <f>(Sheet4!BS344/Sheet4!$BQ344)*1000</f>
        <v>#REF!</v>
      </c>
      <c r="BT344" s="54" t="e">
        <f>(Sheet4!BT344/Sheet4!$BQ344)*1000</f>
        <v>#REF!</v>
      </c>
      <c r="BU344" s="54" t="e">
        <f>(Sheet4!BU344/Sheet4!$BQ344)*1000</f>
        <v>#REF!</v>
      </c>
    </row>
    <row r="345" spans="1:73" x14ac:dyDescent="0.3">
      <c r="A345" t="s">
        <v>79</v>
      </c>
      <c r="B345" t="str">
        <f>VLOOKUP(A345,classifications!I$2:K$27,3,FALSE)</f>
        <v>Predominantly Rural</v>
      </c>
      <c r="D345" s="12"/>
      <c r="E345" s="54">
        <f>(Sheet4!E345/Sheet4!$D345)*1000</f>
        <v>13.039275127483426</v>
      </c>
      <c r="F345" s="54">
        <f>(Sheet4!F345/Sheet4!$D345)*1000</f>
        <v>8.3232665079391737</v>
      </c>
      <c r="G345" s="54">
        <f>(Sheet4!G345/Sheet4!$D345)*1000</f>
        <v>47.908416578725117</v>
      </c>
      <c r="H345" s="54">
        <f>(Sheet4!H345/Sheet4!$D345)*1000</f>
        <v>49.110326806568814</v>
      </c>
      <c r="I345" s="12"/>
      <c r="J345" s="54">
        <f>(Sheet4!J345/Sheet4!$I345)*1000</f>
        <v>11.640750353404272</v>
      </c>
      <c r="K345" s="54">
        <f>(Sheet4!K345/Sheet4!$I345)*1000</f>
        <v>9.4180533901810435</v>
      </c>
      <c r="L345" s="54" t="e">
        <f>(Sheet4!L345/Sheet4!$I345)*1000</f>
        <v>#VALUE!</v>
      </c>
      <c r="M345" s="54" t="e">
        <f>(Sheet4!M345/Sheet4!$I345)*1000</f>
        <v>#VALUE!</v>
      </c>
      <c r="N345" s="12"/>
      <c r="O345" s="54">
        <f>(Sheet4!O345/Sheet4!$N345)*1000</f>
        <v>11.004551218527766</v>
      </c>
      <c r="P345" s="54">
        <f>(Sheet4!P345/Sheet4!$N345)*1000</f>
        <v>8.3599649396534321</v>
      </c>
      <c r="Q345" s="54">
        <f>(Sheet4!Q345/Sheet4!$N345)*1000</f>
        <v>46.584477664089349</v>
      </c>
      <c r="R345" s="54">
        <f>(Sheet4!R345/Sheet4!$N345)*1000</f>
        <v>47.06339476926135</v>
      </c>
      <c r="S345" s="12"/>
      <c r="T345" s="54">
        <f>(Sheet4!T345/Sheet4!$S345)*1000</f>
        <v>13.239176129445738</v>
      </c>
      <c r="U345" s="54">
        <f>(Sheet4!U345/Sheet4!$S345)*1000</f>
        <v>7.157401583860814</v>
      </c>
      <c r="V345" s="54">
        <f>(Sheet4!V345/Sheet4!$S345)*1000</f>
        <v>48.116382845541452</v>
      </c>
      <c r="W345" s="54">
        <f>(Sheet4!W345/Sheet4!$S345)*1000</f>
        <v>49.241309456404984</v>
      </c>
      <c r="X345" s="12"/>
      <c r="Y345" s="54">
        <f>(Sheet4!Y345/Sheet4!$X345)*1000</f>
        <v>13.811072017102392</v>
      </c>
      <c r="Z345" s="54">
        <f>(Sheet4!Z345/Sheet4!$X345)*1000</f>
        <v>8.4012529877225024</v>
      </c>
      <c r="AA345" s="54">
        <f>(Sheet4!AA345/Sheet4!$X345)*1000</f>
        <v>46.513457741356021</v>
      </c>
      <c r="AB345" s="54">
        <f>(Sheet4!AB345/Sheet4!$X345)*1000</f>
        <v>49.763209073768913</v>
      </c>
      <c r="AC345" s="12"/>
      <c r="AD345" s="54">
        <f>(Sheet4!AD345/Sheet4!$AC345)*1000</f>
        <v>13.813148136138803</v>
      </c>
      <c r="AE345" s="54">
        <f>(Sheet4!AE345/Sheet4!$AC345)*1000</f>
        <v>7.8071111477941999</v>
      </c>
      <c r="AF345" s="54">
        <f>(Sheet4!AF345/Sheet4!$AC345)*1000</f>
        <v>45.790320773960772</v>
      </c>
      <c r="AG345" s="54">
        <f>(Sheet4!AG345/Sheet4!$AC345)*1000</f>
        <v>48.764598723035469</v>
      </c>
      <c r="AH345" s="12"/>
      <c r="AI345" s="54">
        <f>(Sheet4!AI345/Sheet4!$AH345)*1000</f>
        <v>12.274999853467831</v>
      </c>
      <c r="AJ345" s="54">
        <f>(Sheet4!AJ345/Sheet4!$AH345)*1000</f>
        <v>9.0864598413935802</v>
      </c>
      <c r="AK345" s="54">
        <f>(Sheet4!AK345/Sheet4!$AH345)*1000</f>
        <v>54.446958285221939</v>
      </c>
      <c r="AL345" s="54">
        <f>(Sheet4!AL345/Sheet4!$AH345)*1000</f>
        <v>54.994988599797196</v>
      </c>
      <c r="AM345" s="12"/>
      <c r="AN345" s="54">
        <f>(Sheet4!AN345/Sheet4!$AM345)*1000</f>
        <v>14.86202663470657</v>
      </c>
      <c r="AO345" s="54">
        <f>(Sheet4!AO345/Sheet4!$AM345)*1000</f>
        <v>10.52036001652306</v>
      </c>
      <c r="AP345" s="54">
        <f>(Sheet4!AP345/Sheet4!$AM345)*1000</f>
        <v>55.973318749600018</v>
      </c>
      <c r="AQ345" s="54">
        <f>(Sheet4!AQ345/Sheet4!$AM345)*1000</f>
        <v>55.182073643974611</v>
      </c>
      <c r="AR345" s="12"/>
      <c r="AS345" s="54">
        <f>(Sheet4!AS345/Sheet4!$AR345)*1000</f>
        <v>14.083366706811226</v>
      </c>
      <c r="AT345" s="54">
        <f>(Sheet4!AT345/Sheet4!$AR345)*1000</f>
        <v>11.765777462275922</v>
      </c>
      <c r="AU345" s="54">
        <f>(Sheet4!AU345/Sheet4!$AR345)*1000</f>
        <v>58.146478001697353</v>
      </c>
      <c r="AV345" s="54">
        <f>(Sheet4!AV345/Sheet4!$AR345)*1000</f>
        <v>57.232743502292287</v>
      </c>
      <c r="AW345" s="12"/>
      <c r="AX345" s="54">
        <f>(Sheet4!AX345/Sheet4!$AW345)*1000</f>
        <v>15.001147973826196</v>
      </c>
      <c r="AY345" s="54">
        <f>(Sheet4!AY345/Sheet4!$AW345)*1000</f>
        <v>13.183044426587074</v>
      </c>
      <c r="AZ345" s="54">
        <f>(Sheet4!AZ345/Sheet4!$AW345)*1000</f>
        <v>54.577545631959595</v>
      </c>
      <c r="BA345" s="54">
        <f>(Sheet4!BA345/Sheet4!$AW345)*1000</f>
        <v>50.462059465044192</v>
      </c>
      <c r="BC345" s="54" t="e">
        <f>(Sheet4!BC345/Sheet4!$BB345)*1000</f>
        <v>#DIV/0!</v>
      </c>
      <c r="BD345" s="54" t="e">
        <f>(Sheet4!BD345/Sheet4!$BB345)*1000</f>
        <v>#REF!</v>
      </c>
      <c r="BE345" s="54" t="e">
        <f>(Sheet4!BE345/Sheet4!$BB345)*1000</f>
        <v>#REF!</v>
      </c>
      <c r="BF345" s="54" t="e">
        <f>(Sheet4!BF345/Sheet4!$BB345)*1000</f>
        <v>#REF!</v>
      </c>
      <c r="BH345" s="54" t="e">
        <f>(Sheet4!BH345/Sheet4!$BG345)*1000</f>
        <v>#REF!</v>
      </c>
      <c r="BI345" s="54" t="e">
        <f>(Sheet4!BI345/Sheet4!$BG345)*1000</f>
        <v>#REF!</v>
      </c>
      <c r="BJ345" s="54" t="e">
        <f>(Sheet4!BJ345/Sheet4!$BG345)*1000</f>
        <v>#REF!</v>
      </c>
      <c r="BK345" s="54" t="e">
        <f>(Sheet4!BK345/Sheet4!$BG345)*1000</f>
        <v>#REF!</v>
      </c>
      <c r="BM345" s="54" t="e">
        <f>(Sheet4!BM345/Sheet4!$BL345)*1000</f>
        <v>#REF!</v>
      </c>
      <c r="BN345" s="54" t="e">
        <f>(Sheet4!BN345/Sheet4!$BL345)*1000</f>
        <v>#REF!</v>
      </c>
      <c r="BO345" s="54" t="e">
        <f>(Sheet4!BO345/Sheet4!$BL345)*1000</f>
        <v>#REF!</v>
      </c>
      <c r="BP345" s="54" t="e">
        <f>(Sheet4!BP345/Sheet4!$BL345)*1000</f>
        <v>#REF!</v>
      </c>
      <c r="BR345" s="54" t="e">
        <f>(Sheet4!BR345/Sheet4!$BQ345)*1000</f>
        <v>#REF!</v>
      </c>
      <c r="BS345" s="54" t="e">
        <f>(Sheet4!BS345/Sheet4!$BQ345)*1000</f>
        <v>#REF!</v>
      </c>
      <c r="BT345" s="54" t="e">
        <f>(Sheet4!BT345/Sheet4!$BQ345)*1000</f>
        <v>#REF!</v>
      </c>
      <c r="BU345" s="54" t="e">
        <f>(Sheet4!BU345/Sheet4!$BQ345)*1000</f>
        <v>#REF!</v>
      </c>
    </row>
    <row r="346" spans="1:73" x14ac:dyDescent="0.3">
      <c r="A346" t="s">
        <v>81</v>
      </c>
      <c r="B346" t="str">
        <f>VLOOKUP(A346,classifications!I$2:K$27,3,FALSE)</f>
        <v>Predominantly Rural</v>
      </c>
      <c r="D346" s="12"/>
      <c r="E346" s="54">
        <f>(Sheet4!E346/Sheet4!$D346)*1000</f>
        <v>4.4715668919694265</v>
      </c>
      <c r="F346" s="54">
        <f>(Sheet4!F346/Sheet4!$D346)*1000</f>
        <v>2.5979107605426077</v>
      </c>
      <c r="G346" s="54">
        <f>(Sheet4!G346/Sheet4!$D346)*1000</f>
        <v>36.842927042162913</v>
      </c>
      <c r="H346" s="54">
        <f>(Sheet4!H346/Sheet4!$D346)*1000</f>
        <v>32.640369012436487</v>
      </c>
      <c r="I346" s="12"/>
      <c r="J346" s="54">
        <f>(Sheet4!J346/Sheet4!$I346)*1000</f>
        <v>3.9686321111665426</v>
      </c>
      <c r="K346" s="54">
        <f>(Sheet4!K346/Sheet4!$I346)*1000</f>
        <v>2.5616735519817935</v>
      </c>
      <c r="L346" s="54" t="e">
        <f>(Sheet4!L346/Sheet4!$I346)*1000</f>
        <v>#VALUE!</v>
      </c>
      <c r="M346" s="54" t="e">
        <f>(Sheet4!M346/Sheet4!$I346)*1000</f>
        <v>#VALUE!</v>
      </c>
      <c r="N346" s="12"/>
      <c r="O346" s="54">
        <f>(Sheet4!O346/Sheet4!$N346)*1000</f>
        <v>3.6907702880918327</v>
      </c>
      <c r="P346" s="54">
        <f>(Sheet4!P346/Sheet4!$N346)*1000</f>
        <v>2.6264464959043039</v>
      </c>
      <c r="Q346" s="54">
        <f>(Sheet4!Q346/Sheet4!$N346)*1000</f>
        <v>37.596820030833811</v>
      </c>
      <c r="R346" s="54">
        <f>(Sheet4!R346/Sheet4!$N346)*1000</f>
        <v>32.182328138640713</v>
      </c>
      <c r="S346" s="12"/>
      <c r="T346" s="54">
        <f>(Sheet4!T346/Sheet4!$S346)*1000</f>
        <v>4.3526133201033561</v>
      </c>
      <c r="U346" s="54">
        <f>(Sheet4!U346/Sheet4!$S346)*1000</f>
        <v>2.5211959358395286</v>
      </c>
      <c r="V346" s="54">
        <f>(Sheet4!V346/Sheet4!$S346)*1000</f>
        <v>39.037039632757477</v>
      </c>
      <c r="W346" s="54">
        <f>(Sheet4!W346/Sheet4!$S346)*1000</f>
        <v>34.029689986960605</v>
      </c>
      <c r="X346" s="12"/>
      <c r="Y346" s="54">
        <f>(Sheet4!Y346/Sheet4!$X346)*1000</f>
        <v>4.8530009186298875</v>
      </c>
      <c r="Z346" s="54">
        <f>(Sheet4!Z346/Sheet4!$X346)*1000</f>
        <v>2.5820453605530811</v>
      </c>
      <c r="AA346" s="54">
        <f>(Sheet4!AA346/Sheet4!$X346)*1000</f>
        <v>39.254043252462182</v>
      </c>
      <c r="AB346" s="54">
        <f>(Sheet4!AB346/Sheet4!$X346)*1000</f>
        <v>33.207921444335057</v>
      </c>
      <c r="AC346" s="12"/>
      <c r="AD346" s="54">
        <f>(Sheet4!AD346/Sheet4!$AC346)*1000</f>
        <v>5.0104633998614556</v>
      </c>
      <c r="AE346" s="54">
        <f>(Sheet4!AE346/Sheet4!$AC346)*1000</f>
        <v>2.8579407593853254</v>
      </c>
      <c r="AF346" s="54">
        <f>(Sheet4!AF346/Sheet4!$AC346)*1000</f>
        <v>39.546936599413179</v>
      </c>
      <c r="AG346" s="54">
        <f>(Sheet4!AG346/Sheet4!$AC346)*1000</f>
        <v>32.481874925196664</v>
      </c>
      <c r="AH346" s="12"/>
      <c r="AI346" s="54">
        <f>(Sheet4!AI346/Sheet4!$AH346)*1000</f>
        <v>4.2453552355478701</v>
      </c>
      <c r="AJ346" s="54">
        <f>(Sheet4!AJ346/Sheet4!$AH346)*1000</f>
        <v>2.8998820234332081</v>
      </c>
      <c r="AK346" s="54">
        <f>(Sheet4!AK346/Sheet4!$AH346)*1000</f>
        <v>42.183377011680584</v>
      </c>
      <c r="AL346" s="54">
        <f>(Sheet4!AL346/Sheet4!$AH346)*1000</f>
        <v>36.052197876421801</v>
      </c>
      <c r="AM346" s="12"/>
      <c r="AN346" s="54">
        <f>(Sheet4!AN346/Sheet4!$AM346)*1000</f>
        <v>4.9624686493897912</v>
      </c>
      <c r="AO346" s="54">
        <f>(Sheet4!AO346/Sheet4!$AM346)*1000</f>
        <v>2.6421212765843345</v>
      </c>
      <c r="AP346" s="54">
        <f>(Sheet4!AP346/Sheet4!$AM346)*1000</f>
        <v>42.574262735542966</v>
      </c>
      <c r="AQ346" s="54">
        <f>(Sheet4!AQ346/Sheet4!$AM346)*1000</f>
        <v>35.622158781120454</v>
      </c>
      <c r="AR346" s="12"/>
      <c r="AS346" s="54">
        <f>(Sheet4!AS346/Sheet4!$AR346)*1000</f>
        <v>4.3559073324736532</v>
      </c>
      <c r="AT346" s="54">
        <f>(Sheet4!AT346/Sheet4!$AR346)*1000</f>
        <v>3.9859486860242788</v>
      </c>
      <c r="AU346" s="54">
        <f>(Sheet4!AU346/Sheet4!$AR346)*1000</f>
        <v>42.426074969985329</v>
      </c>
      <c r="AV346" s="54">
        <f>(Sheet4!AV346/Sheet4!$AR346)*1000</f>
        <v>36.115434212281563</v>
      </c>
      <c r="AW346" s="12"/>
      <c r="AX346" s="54">
        <f>(Sheet4!AX346/Sheet4!$AW346)*1000</f>
        <v>4.1464855076961822</v>
      </c>
      <c r="AY346" s="54">
        <f>(Sheet4!AY346/Sheet4!$AW346)*1000</f>
        <v>2.7454061445310907</v>
      </c>
      <c r="AZ346" s="54">
        <f>(Sheet4!AZ346/Sheet4!$AW346)*1000</f>
        <v>35.197241824524561</v>
      </c>
      <c r="BA346" s="54">
        <f>(Sheet4!BA346/Sheet4!$AW346)*1000</f>
        <v>31.307916453105516</v>
      </c>
      <c r="BC346" s="54" t="e">
        <f>(Sheet4!BC346/Sheet4!$BB346)*1000</f>
        <v>#DIV/0!</v>
      </c>
      <c r="BD346" s="54" t="e">
        <f>(Sheet4!BD346/Sheet4!$BB346)*1000</f>
        <v>#REF!</v>
      </c>
      <c r="BE346" s="54" t="e">
        <f>(Sheet4!BE346/Sheet4!$BB346)*1000</f>
        <v>#REF!</v>
      </c>
      <c r="BF346" s="54" t="e">
        <f>(Sheet4!BF346/Sheet4!$BB346)*1000</f>
        <v>#REF!</v>
      </c>
      <c r="BH346" s="54" t="e">
        <f>(Sheet4!BH346/Sheet4!$BG346)*1000</f>
        <v>#REF!</v>
      </c>
      <c r="BI346" s="54" t="e">
        <f>(Sheet4!BI346/Sheet4!$BG346)*1000</f>
        <v>#REF!</v>
      </c>
      <c r="BJ346" s="54" t="e">
        <f>(Sheet4!BJ346/Sheet4!$BG346)*1000</f>
        <v>#REF!</v>
      </c>
      <c r="BK346" s="54" t="e">
        <f>(Sheet4!BK346/Sheet4!$BG346)*1000</f>
        <v>#REF!</v>
      </c>
      <c r="BM346" s="54" t="e">
        <f>(Sheet4!BM346/Sheet4!$BL346)*1000</f>
        <v>#REF!</v>
      </c>
      <c r="BN346" s="54" t="e">
        <f>(Sheet4!BN346/Sheet4!$BL346)*1000</f>
        <v>#REF!</v>
      </c>
      <c r="BO346" s="54" t="e">
        <f>(Sheet4!BO346/Sheet4!$BL346)*1000</f>
        <v>#REF!</v>
      </c>
      <c r="BP346" s="54" t="e">
        <f>(Sheet4!BP346/Sheet4!$BL346)*1000</f>
        <v>#REF!</v>
      </c>
      <c r="BR346" s="54" t="e">
        <f>(Sheet4!BR346/Sheet4!$BQ346)*1000</f>
        <v>#REF!</v>
      </c>
      <c r="BS346" s="54" t="e">
        <f>(Sheet4!BS346/Sheet4!$BQ346)*1000</f>
        <v>#REF!</v>
      </c>
      <c r="BT346" s="54" t="e">
        <f>(Sheet4!BT346/Sheet4!$BQ346)*1000</f>
        <v>#REF!</v>
      </c>
      <c r="BU346" s="54" t="e">
        <f>(Sheet4!BU346/Sheet4!$BQ346)*1000</f>
        <v>#REF!</v>
      </c>
    </row>
    <row r="347" spans="1:73" x14ac:dyDescent="0.3">
      <c r="A347" t="s">
        <v>85</v>
      </c>
      <c r="B347" t="str">
        <f>VLOOKUP(A347,classifications!I$2:K$27,3,FALSE)</f>
        <v>Urban with Significant Rural</v>
      </c>
      <c r="D347" s="12"/>
      <c r="E347" s="54">
        <f>(Sheet4!E347/Sheet4!$D347)*1000</f>
        <v>3.4971620135931425</v>
      </c>
      <c r="F347" s="54">
        <f>(Sheet4!F347/Sheet4!$D347)*1000</f>
        <v>1.7491695564454426</v>
      </c>
      <c r="G347" s="54">
        <f>(Sheet4!G347/Sheet4!$D347)*1000</f>
        <v>31.984142118260809</v>
      </c>
      <c r="H347" s="54">
        <f>(Sheet4!H347/Sheet4!$D347)*1000</f>
        <v>31.200193985964269</v>
      </c>
      <c r="I347" s="12"/>
      <c r="J347" s="54">
        <f>(Sheet4!J347/Sheet4!$I347)*1000</f>
        <v>2.9224014393707334</v>
      </c>
      <c r="K347" s="54">
        <f>(Sheet4!K347/Sheet4!$I347)*1000</f>
        <v>1.656027482310082</v>
      </c>
      <c r="L347" s="54" t="e">
        <f>(Sheet4!L347/Sheet4!$I347)*1000</f>
        <v>#VALUE!</v>
      </c>
      <c r="M347" s="54" t="e">
        <f>(Sheet4!M347/Sheet4!$I347)*1000</f>
        <v>#VALUE!</v>
      </c>
      <c r="N347" s="12"/>
      <c r="O347" s="54">
        <f>(Sheet4!O347/Sheet4!$N347)*1000</f>
        <v>2.9527202956921794</v>
      </c>
      <c r="P347" s="54">
        <f>(Sheet4!P347/Sheet4!$N347)*1000</f>
        <v>1.7914725904693658</v>
      </c>
      <c r="Q347" s="54">
        <f>(Sheet4!Q347/Sheet4!$N347)*1000</f>
        <v>33.732203441261284</v>
      </c>
      <c r="R347" s="54">
        <f>(Sheet4!R347/Sheet4!$N347)*1000</f>
        <v>31.457558438769567</v>
      </c>
      <c r="S347" s="12"/>
      <c r="T347" s="54">
        <f>(Sheet4!T347/Sheet4!$S347)*1000</f>
        <v>3.4668031214020725</v>
      </c>
      <c r="U347" s="54">
        <f>(Sheet4!U347/Sheet4!$S347)*1000</f>
        <v>1.6735087862118692</v>
      </c>
      <c r="V347" s="54">
        <f>(Sheet4!V347/Sheet4!$S347)*1000</f>
        <v>33.85162873457616</v>
      </c>
      <c r="W347" s="54">
        <f>(Sheet4!W347/Sheet4!$S347)*1000</f>
        <v>33.253863956179423</v>
      </c>
      <c r="X347" s="12"/>
      <c r="Y347" s="54">
        <f>(Sheet4!Y347/Sheet4!$X347)*1000</f>
        <v>3.8670047299475971</v>
      </c>
      <c r="Z347" s="54">
        <f>(Sheet4!Z347/Sheet4!$X347)*1000</f>
        <v>1.7363245593076044</v>
      </c>
      <c r="AA347" s="54">
        <f>(Sheet4!AA347/Sheet4!$X347)*1000</f>
        <v>32.875339551780051</v>
      </c>
      <c r="AB347" s="54">
        <f>(Sheet4!AB347/Sheet4!$X347)*1000</f>
        <v>32.387034515394944</v>
      </c>
      <c r="AC347" s="12"/>
      <c r="AD347" s="54">
        <f>(Sheet4!AD347/Sheet4!$AC347)*1000</f>
        <v>3.9772399385986179</v>
      </c>
      <c r="AE347" s="54">
        <f>(Sheet4!AE347/Sheet4!$AC347)*1000</f>
        <v>1.6816130558729498</v>
      </c>
      <c r="AF347" s="54">
        <f>(Sheet4!AF347/Sheet4!$AC347)*1000</f>
        <v>32.936301836270673</v>
      </c>
      <c r="AG347" s="54">
        <f>(Sheet4!AG347/Sheet4!$AC347)*1000</f>
        <v>31.618249598928934</v>
      </c>
      <c r="AH347" s="12"/>
      <c r="AI347" s="54">
        <f>(Sheet4!AI347/Sheet4!$AH347)*1000</f>
        <v>3.4289323342807108</v>
      </c>
      <c r="AJ347" s="54">
        <f>(Sheet4!AJ347/Sheet4!$AH347)*1000</f>
        <v>1.3745586082163466</v>
      </c>
      <c r="AK347" s="54">
        <f>(Sheet4!AK347/Sheet4!$AH347)*1000</f>
        <v>39.563632187867825</v>
      </c>
      <c r="AL347" s="54">
        <f>(Sheet4!AL347/Sheet4!$AH347)*1000</f>
        <v>37.294519564780529</v>
      </c>
      <c r="AM347" s="12"/>
      <c r="AN347" s="54">
        <f>(Sheet4!AN347/Sheet4!$AM347)*1000</f>
        <v>3.3900086721152074</v>
      </c>
      <c r="AO347" s="54">
        <f>(Sheet4!AO347/Sheet4!$AM347)*1000</f>
        <v>1.9023810040686959</v>
      </c>
      <c r="AP347" s="54">
        <f>(Sheet4!AP347/Sheet4!$AM347)*1000</f>
        <v>39.65750286499722</v>
      </c>
      <c r="AQ347" s="54">
        <f>(Sheet4!AQ347/Sheet4!$AM347)*1000</f>
        <v>35.434559807316795</v>
      </c>
      <c r="AR347" s="12"/>
      <c r="AS347" s="54">
        <f>(Sheet4!AS347/Sheet4!$AR347)*1000</f>
        <v>3.1254263495384058</v>
      </c>
      <c r="AT347" s="54">
        <f>(Sheet4!AT347/Sheet4!$AR347)*1000</f>
        <v>1.6451407521942789</v>
      </c>
      <c r="AU347" s="54">
        <f>(Sheet4!AU347/Sheet4!$AR347)*1000</f>
        <v>41.233116558279136</v>
      </c>
      <c r="AV347" s="54">
        <f>(Sheet4!AV347/Sheet4!$AR347)*1000</f>
        <v>37.166310427941248</v>
      </c>
      <c r="AW347" s="12"/>
      <c r="AX347" s="54">
        <f>(Sheet4!AX347/Sheet4!$AW347)*1000</f>
        <v>2.9246851122997559</v>
      </c>
      <c r="AY347" s="54">
        <f>(Sheet4!AY347/Sheet4!$AW347)*1000</f>
        <v>1.1051074988790406</v>
      </c>
      <c r="AZ347" s="54">
        <f>(Sheet4!AZ347/Sheet4!$AW347)*1000</f>
        <v>36.253413831054424</v>
      </c>
      <c r="BA347" s="54">
        <f>(Sheet4!BA347/Sheet4!$AW347)*1000</f>
        <v>31.971122272898146</v>
      </c>
      <c r="BC347" s="54" t="e">
        <f>(Sheet4!BC347/Sheet4!$BB347)*1000</f>
        <v>#DIV/0!</v>
      </c>
      <c r="BD347" s="54" t="e">
        <f>(Sheet4!BD347/Sheet4!$BB347)*1000</f>
        <v>#REF!</v>
      </c>
      <c r="BE347" s="54" t="e">
        <f>(Sheet4!BE347/Sheet4!$BB347)*1000</f>
        <v>#REF!</v>
      </c>
      <c r="BF347" s="54" t="e">
        <f>(Sheet4!BF347/Sheet4!$BB347)*1000</f>
        <v>#REF!</v>
      </c>
      <c r="BH347" s="54" t="e">
        <f>(Sheet4!BH347/Sheet4!$BG347)*1000</f>
        <v>#REF!</v>
      </c>
      <c r="BI347" s="54" t="e">
        <f>(Sheet4!BI347/Sheet4!$BG347)*1000</f>
        <v>#REF!</v>
      </c>
      <c r="BJ347" s="54" t="e">
        <f>(Sheet4!BJ347/Sheet4!$BG347)*1000</f>
        <v>#REF!</v>
      </c>
      <c r="BK347" s="54" t="e">
        <f>(Sheet4!BK347/Sheet4!$BG347)*1000</f>
        <v>#REF!</v>
      </c>
      <c r="BM347" s="54" t="e">
        <f>(Sheet4!BM347/Sheet4!$BL347)*1000</f>
        <v>#REF!</v>
      </c>
      <c r="BN347" s="54" t="e">
        <f>(Sheet4!BN347/Sheet4!$BL347)*1000</f>
        <v>#REF!</v>
      </c>
      <c r="BO347" s="54" t="e">
        <f>(Sheet4!BO347/Sheet4!$BL347)*1000</f>
        <v>#REF!</v>
      </c>
      <c r="BP347" s="54" t="e">
        <f>(Sheet4!BP347/Sheet4!$BL347)*1000</f>
        <v>#REF!</v>
      </c>
      <c r="BR347" s="54" t="e">
        <f>(Sheet4!BR347/Sheet4!$BQ347)*1000</f>
        <v>#REF!</v>
      </c>
      <c r="BS347" s="54" t="e">
        <f>(Sheet4!BS347/Sheet4!$BQ347)*1000</f>
        <v>#REF!</v>
      </c>
      <c r="BT347" s="54" t="e">
        <f>(Sheet4!BT347/Sheet4!$BQ347)*1000</f>
        <v>#REF!</v>
      </c>
      <c r="BU347" s="54" t="e">
        <f>(Sheet4!BU347/Sheet4!$BQ347)*1000</f>
        <v>#REF!</v>
      </c>
    </row>
    <row r="348" spans="1:73" x14ac:dyDescent="0.3">
      <c r="A348" t="s">
        <v>87</v>
      </c>
      <c r="B348" t="str">
        <f>VLOOKUP(A348,classifications!I$2:K$27,3,FALSE)</f>
        <v>Predominantly Rural</v>
      </c>
      <c r="D348" s="12"/>
      <c r="E348" s="54">
        <f>(Sheet4!E348/Sheet4!$D348)*1000</f>
        <v>4.2225183630927514</v>
      </c>
      <c r="F348" s="54">
        <f>(Sheet4!F348/Sheet4!$D348)*1000</f>
        <v>4.1389719407286067</v>
      </c>
      <c r="G348" s="54">
        <f>(Sheet4!G348/Sheet4!$D348)*1000</f>
        <v>44.910995667912559</v>
      </c>
      <c r="H348" s="54">
        <f>(Sheet4!H348/Sheet4!$D348)*1000</f>
        <v>41.008966859462589</v>
      </c>
      <c r="I348" s="12"/>
      <c r="J348" s="54">
        <f>(Sheet4!J348/Sheet4!$I348)*1000</f>
        <v>4.001080783076465</v>
      </c>
      <c r="K348" s="54">
        <f>(Sheet4!K348/Sheet4!$I348)*1000</f>
        <v>3.5016279977401812</v>
      </c>
      <c r="L348" s="54">
        <f>(Sheet4!L348/Sheet4!$I348)*1000</f>
        <v>47.269248719299348</v>
      </c>
      <c r="M348" s="54">
        <f>(Sheet4!M348/Sheet4!$I348)*1000</f>
        <v>44.355774138171014</v>
      </c>
      <c r="N348" s="12"/>
      <c r="O348" s="54">
        <f>(Sheet4!O348/Sheet4!$N348)*1000</f>
        <v>3.5102548909823277</v>
      </c>
      <c r="P348" s="54">
        <f>(Sheet4!P348/Sheet4!$N348)*1000</f>
        <v>3.1542011622028578</v>
      </c>
      <c r="Q348" s="54">
        <f>(Sheet4!Q348/Sheet4!$N348)*1000</f>
        <v>46.352215958817361</v>
      </c>
      <c r="R348" s="54">
        <f>(Sheet4!R348/Sheet4!$N348)*1000</f>
        <v>41.866210772935574</v>
      </c>
      <c r="S348" s="12"/>
      <c r="T348" s="54">
        <f>(Sheet4!T348/Sheet4!$S348)*1000</f>
        <v>4.1562345538512515</v>
      </c>
      <c r="U348" s="54">
        <f>(Sheet4!U348/Sheet4!$S348)*1000</f>
        <v>2.4161648702557175</v>
      </c>
      <c r="V348" s="54">
        <f>(Sheet4!V348/Sheet4!$S348)*1000</f>
        <v>48.126664143655411</v>
      </c>
      <c r="W348" s="54">
        <f>(Sheet4!W348/Sheet4!$S348)*1000</f>
        <v>44.378510947489495</v>
      </c>
      <c r="X348" s="12"/>
      <c r="Y348" s="54">
        <f>(Sheet4!Y348/Sheet4!$X348)*1000</f>
        <v>4.9014756584560821</v>
      </c>
      <c r="Z348" s="54">
        <f>(Sheet4!Z348/Sheet4!$X348)*1000</f>
        <v>2.4714671260100514</v>
      </c>
      <c r="AA348" s="54">
        <f>(Sheet4!AA348/Sheet4!$X348)*1000</f>
        <v>48.573423169201881</v>
      </c>
      <c r="AB348" s="54">
        <f>(Sheet4!AB348/Sheet4!$X348)*1000</f>
        <v>44.498444634054358</v>
      </c>
      <c r="AC348" s="12"/>
      <c r="AD348" s="54">
        <f>(Sheet4!AD348/Sheet4!$AC348)*1000</f>
        <v>5.0680600392718071</v>
      </c>
      <c r="AE348" s="54">
        <f>(Sheet4!AE348/Sheet4!$AC348)*1000</f>
        <v>3.276200619030186</v>
      </c>
      <c r="AF348" s="54">
        <f>(Sheet4!AF348/Sheet4!$AC348)*1000</f>
        <v>48.352248144573501</v>
      </c>
      <c r="AG348" s="54">
        <f>(Sheet4!AG348/Sheet4!$AC348)*1000</f>
        <v>44.347855027124169</v>
      </c>
      <c r="AH348" s="12"/>
      <c r="AI348" s="54">
        <f>(Sheet4!AI348/Sheet4!$AH348)*1000</f>
        <v>4.393786873594741</v>
      </c>
      <c r="AJ348" s="54">
        <f>(Sheet4!AJ348/Sheet4!$AH348)*1000</f>
        <v>3.2669377445579664</v>
      </c>
      <c r="AK348" s="54">
        <f>(Sheet4!AK348/Sheet4!$AH348)*1000</f>
        <v>53.199696688675232</v>
      </c>
      <c r="AL348" s="54">
        <f>(Sheet4!AL348/Sheet4!$AH348)*1000</f>
        <v>48.635495351251954</v>
      </c>
      <c r="AM348" s="12"/>
      <c r="AN348" s="54">
        <f>(Sheet4!AN348/Sheet4!$AM348)*1000</f>
        <v>5.0385205574802656</v>
      </c>
      <c r="AO348" s="54">
        <f>(Sheet4!AO348/Sheet4!$AM348)*1000</f>
        <v>5.0451120286438975</v>
      </c>
      <c r="AP348" s="54">
        <f>(Sheet4!AP348/Sheet4!$AM348)*1000</f>
        <v>50.654137598278837</v>
      </c>
      <c r="AQ348" s="54">
        <f>(Sheet4!AQ348/Sheet4!$AM348)*1000</f>
        <v>47.350492251066505</v>
      </c>
      <c r="AR348" s="12"/>
      <c r="AS348" s="54">
        <f>(Sheet4!AS348/Sheet4!$AR348)*1000</f>
        <v>4.3606751165692526</v>
      </c>
      <c r="AT348" s="54">
        <f>(Sheet4!AT348/Sheet4!$AR348)*1000</f>
        <v>4.2700466277007942</v>
      </c>
      <c r="AU348" s="54">
        <f>(Sheet4!AU348/Sheet4!$AR348)*1000</f>
        <v>35.422604583962702</v>
      </c>
      <c r="AV348" s="54">
        <f>(Sheet4!AV348/Sheet4!$AR348)*1000</f>
        <v>30.866224469691996</v>
      </c>
      <c r="AW348" s="12"/>
      <c r="AX348" s="54">
        <f>(Sheet4!AX348/Sheet4!$AW348)*1000</f>
        <v>3.9908255675563482</v>
      </c>
      <c r="AY348" s="54">
        <f>(Sheet4!AY348/Sheet4!$AW348)*1000</f>
        <v>3.8436983576925199</v>
      </c>
      <c r="AZ348" s="54">
        <f>(Sheet4!AZ348/Sheet4!$AW348)*1000</f>
        <v>32.163058984874795</v>
      </c>
      <c r="BA348" s="54">
        <f>(Sheet4!BA348/Sheet4!$AW348)*1000</f>
        <v>27.763692682785855</v>
      </c>
      <c r="BC348" s="54" t="e">
        <f>(Sheet4!BC348/Sheet4!$BB348)*1000</f>
        <v>#DIV/0!</v>
      </c>
      <c r="BD348" s="54" t="e">
        <f>(Sheet4!BD348/Sheet4!$BB348)*1000</f>
        <v>#REF!</v>
      </c>
      <c r="BE348" s="54" t="e">
        <f>(Sheet4!BE348/Sheet4!$BB348)*1000</f>
        <v>#REF!</v>
      </c>
      <c r="BF348" s="54" t="e">
        <f>(Sheet4!BF348/Sheet4!$BB348)*1000</f>
        <v>#REF!</v>
      </c>
      <c r="BH348" s="54" t="e">
        <f>(Sheet4!BH348/Sheet4!$BG348)*1000</f>
        <v>#REF!</v>
      </c>
      <c r="BI348" s="54" t="e">
        <f>(Sheet4!BI348/Sheet4!$BG348)*1000</f>
        <v>#REF!</v>
      </c>
      <c r="BJ348" s="54" t="e">
        <f>(Sheet4!BJ348/Sheet4!$BG348)*1000</f>
        <v>#REF!</v>
      </c>
      <c r="BK348" s="54" t="e">
        <f>(Sheet4!BK348/Sheet4!$BG348)*1000</f>
        <v>#REF!</v>
      </c>
      <c r="BM348" s="54" t="e">
        <f>(Sheet4!BM348/Sheet4!$BL348)*1000</f>
        <v>#REF!</v>
      </c>
      <c r="BN348" s="54" t="e">
        <f>(Sheet4!BN348/Sheet4!$BL348)*1000</f>
        <v>#REF!</v>
      </c>
      <c r="BO348" s="54" t="e">
        <f>(Sheet4!BO348/Sheet4!$BL348)*1000</f>
        <v>#REF!</v>
      </c>
      <c r="BP348" s="54" t="e">
        <f>(Sheet4!BP348/Sheet4!$BL348)*1000</f>
        <v>#REF!</v>
      </c>
      <c r="BR348" s="54" t="e">
        <f>(Sheet4!BR348/Sheet4!$BQ348)*1000</f>
        <v>#REF!</v>
      </c>
      <c r="BS348" s="54" t="e">
        <f>(Sheet4!BS348/Sheet4!$BQ348)*1000</f>
        <v>#REF!</v>
      </c>
      <c r="BT348" s="54" t="e">
        <f>(Sheet4!BT348/Sheet4!$BQ348)*1000</f>
        <v>#REF!</v>
      </c>
      <c r="BU348" s="54" t="e">
        <f>(Sheet4!BU348/Sheet4!$BQ348)*1000</f>
        <v>#REF!</v>
      </c>
    </row>
    <row r="349" spans="1:73" x14ac:dyDescent="0.3">
      <c r="A349" t="s">
        <v>89</v>
      </c>
      <c r="B349" t="str">
        <f>VLOOKUP(A349,classifications!I$2:K$27,3,FALSE)</f>
        <v>Predominantly Urban</v>
      </c>
      <c r="D349" s="12"/>
      <c r="E349" s="54">
        <f>(Sheet4!E349/Sheet4!$D349)*1000</f>
        <v>9.2084762019681747</v>
      </c>
      <c r="F349" s="54">
        <f>(Sheet4!F349/Sheet4!$D349)*1000</f>
        <v>7.227618910889607</v>
      </c>
      <c r="G349" s="54">
        <f>(Sheet4!G349/Sheet4!$D349)*1000</f>
        <v>46.532971277128894</v>
      </c>
      <c r="H349" s="54">
        <f>(Sheet4!H349/Sheet4!$D349)*1000</f>
        <v>43.121739490402661</v>
      </c>
      <c r="I349" s="12"/>
      <c r="J349" s="54">
        <f>(Sheet4!J349/Sheet4!$I349)*1000</f>
        <v>7.8851724493595539</v>
      </c>
      <c r="K349" s="54">
        <f>(Sheet4!K349/Sheet4!$I349)*1000</f>
        <v>7.0364303533249544</v>
      </c>
      <c r="L349" s="54" t="e">
        <f>(Sheet4!L349/Sheet4!$I349)*1000</f>
        <v>#VALUE!</v>
      </c>
      <c r="M349" s="54" t="e">
        <f>(Sheet4!M349/Sheet4!$I349)*1000</f>
        <v>#VALUE!</v>
      </c>
      <c r="N349" s="12"/>
      <c r="O349" s="54">
        <f>(Sheet4!O349/Sheet4!$N349)*1000</f>
        <v>7.2270512313973398</v>
      </c>
      <c r="P349" s="54">
        <f>(Sheet4!P349/Sheet4!$N349)*1000</f>
        <v>5.4915538550049563</v>
      </c>
      <c r="Q349" s="54">
        <f>(Sheet4!Q349/Sheet4!$N349)*1000</f>
        <v>46.907816756430783</v>
      </c>
      <c r="R349" s="54">
        <f>(Sheet4!R349/Sheet4!$N349)*1000</f>
        <v>43.474079311277009</v>
      </c>
      <c r="S349" s="12"/>
      <c r="T349" s="54">
        <f>(Sheet4!T349/Sheet4!$S349)*1000</f>
        <v>8.184898998793054</v>
      </c>
      <c r="U349" s="54">
        <f>(Sheet4!U349/Sheet4!$S349)*1000</f>
        <v>4.8535557664967213</v>
      </c>
      <c r="V349" s="54">
        <f>(Sheet4!V349/Sheet4!$S349)*1000</f>
        <v>49.147191595187678</v>
      </c>
      <c r="W349" s="54">
        <f>(Sheet4!W349/Sheet4!$S349)*1000</f>
        <v>46.997882475227534</v>
      </c>
      <c r="X349" s="12"/>
      <c r="Y349" s="54">
        <f>(Sheet4!Y349/Sheet4!$X349)*1000</f>
        <v>8.9390659358468501</v>
      </c>
      <c r="Z349" s="54">
        <f>(Sheet4!Z349/Sheet4!$X349)*1000</f>
        <v>5.2278182367180666</v>
      </c>
      <c r="AA349" s="54">
        <f>(Sheet4!AA349/Sheet4!$X349)*1000</f>
        <v>46.929243198889104</v>
      </c>
      <c r="AB349" s="54">
        <f>(Sheet4!AB349/Sheet4!$X349)*1000</f>
        <v>47.030745951404917</v>
      </c>
      <c r="AC349" s="12"/>
      <c r="AD349" s="54">
        <f>(Sheet4!AD349/Sheet4!$AC349)*1000</f>
        <v>9.2315039679717117</v>
      </c>
      <c r="AE349" s="54">
        <f>(Sheet4!AE349/Sheet4!$AC349)*1000</f>
        <v>4.636921273950934</v>
      </c>
      <c r="AF349" s="54">
        <f>(Sheet4!AF349/Sheet4!$AC349)*1000</f>
        <v>46.333648332368014</v>
      </c>
      <c r="AG349" s="54">
        <f>(Sheet4!AG349/Sheet4!$AC349)*1000</f>
        <v>46.929775537784643</v>
      </c>
      <c r="AH349" s="12"/>
      <c r="AI349" s="54">
        <f>(Sheet4!AI349/Sheet4!$AH349)*1000</f>
        <v>7.9286539258141886</v>
      </c>
      <c r="AJ349" s="54">
        <f>(Sheet4!AJ349/Sheet4!$AH349)*1000</f>
        <v>5.1589400677116153</v>
      </c>
      <c r="AK349" s="54">
        <f>(Sheet4!AK349/Sheet4!$AH349)*1000</f>
        <v>52.349532320780618</v>
      </c>
      <c r="AL349" s="54">
        <f>(Sheet4!AL349/Sheet4!$AH349)*1000</f>
        <v>53.429408573711257</v>
      </c>
      <c r="AM349" s="12"/>
      <c r="AN349" s="54">
        <f>(Sheet4!AN349/Sheet4!$AM349)*1000</f>
        <v>9.3971598424786578</v>
      </c>
      <c r="AO349" s="54">
        <f>(Sheet4!AO349/Sheet4!$AM349)*1000</f>
        <v>5.4826570213137868</v>
      </c>
      <c r="AP349" s="54">
        <f>(Sheet4!AP349/Sheet4!$AM349)*1000</f>
        <v>52.185247249007091</v>
      </c>
      <c r="AQ349" s="54">
        <f>(Sheet4!AQ349/Sheet4!$AM349)*1000</f>
        <v>54.266034922945309</v>
      </c>
      <c r="AR349" s="12"/>
      <c r="AS349" s="54">
        <f>(Sheet4!AS349/Sheet4!$AR349)*1000</f>
        <v>9.0433660247643441</v>
      </c>
      <c r="AT349" s="54">
        <f>(Sheet4!AT349/Sheet4!$AR349)*1000</f>
        <v>5.8516881284295073</v>
      </c>
      <c r="AU349" s="54">
        <f>(Sheet4!AU349/Sheet4!$AR349)*1000</f>
        <v>54.511818738108538</v>
      </c>
      <c r="AV349" s="54">
        <f>(Sheet4!AV349/Sheet4!$AR349)*1000</f>
        <v>54.900538020925637</v>
      </c>
      <c r="AW349" s="12"/>
      <c r="AX349" s="54">
        <f>(Sheet4!AX349/Sheet4!$AW349)*1000</f>
        <v>9.414353221599006</v>
      </c>
      <c r="AY349" s="54">
        <f>(Sheet4!AY349/Sheet4!$AW349)*1000</f>
        <v>7.4491403235350493</v>
      </c>
      <c r="AZ349" s="54">
        <f>(Sheet4!AZ349/Sheet4!$AW349)*1000</f>
        <v>50.387125271904452</v>
      </c>
      <c r="BA349" s="54">
        <f>(Sheet4!BA349/Sheet4!$AW349)*1000</f>
        <v>49.220332202655285</v>
      </c>
      <c r="BC349" s="54" t="e">
        <f>(Sheet4!BC349/Sheet4!$BB349)*1000</f>
        <v>#DIV/0!</v>
      </c>
      <c r="BD349" s="54" t="e">
        <f>(Sheet4!BD349/Sheet4!$BB349)*1000</f>
        <v>#REF!</v>
      </c>
      <c r="BE349" s="54" t="e">
        <f>(Sheet4!BE349/Sheet4!$BB349)*1000</f>
        <v>#REF!</v>
      </c>
      <c r="BF349" s="54" t="e">
        <f>(Sheet4!BF349/Sheet4!$BB349)*1000</f>
        <v>#REF!</v>
      </c>
      <c r="BH349" s="54" t="e">
        <f>(Sheet4!BH349/Sheet4!$BG349)*1000</f>
        <v>#REF!</v>
      </c>
      <c r="BI349" s="54" t="e">
        <f>(Sheet4!BI349/Sheet4!$BG349)*1000</f>
        <v>#REF!</v>
      </c>
      <c r="BJ349" s="54" t="e">
        <f>(Sheet4!BJ349/Sheet4!$BG349)*1000</f>
        <v>#REF!</v>
      </c>
      <c r="BK349" s="54" t="e">
        <f>(Sheet4!BK349/Sheet4!$BG349)*1000</f>
        <v>#REF!</v>
      </c>
      <c r="BM349" s="54" t="e">
        <f>(Sheet4!BM349/Sheet4!$BL349)*1000</f>
        <v>#REF!</v>
      </c>
      <c r="BN349" s="54" t="e">
        <f>(Sheet4!BN349/Sheet4!$BL349)*1000</f>
        <v>#REF!</v>
      </c>
      <c r="BO349" s="54" t="e">
        <f>(Sheet4!BO349/Sheet4!$BL349)*1000</f>
        <v>#REF!</v>
      </c>
      <c r="BP349" s="54" t="e">
        <f>(Sheet4!BP349/Sheet4!$BL349)*1000</f>
        <v>#REF!</v>
      </c>
      <c r="BR349" s="54" t="e">
        <f>(Sheet4!BR349/Sheet4!$BQ349)*1000</f>
        <v>#REF!</v>
      </c>
      <c r="BS349" s="54" t="e">
        <f>(Sheet4!BS349/Sheet4!$BQ349)*1000</f>
        <v>#REF!</v>
      </c>
      <c r="BT349" s="54" t="e">
        <f>(Sheet4!BT349/Sheet4!$BQ349)*1000</f>
        <v>#REF!</v>
      </c>
      <c r="BU349" s="54" t="e">
        <f>(Sheet4!BU349/Sheet4!$BQ349)*1000</f>
        <v>#REF!</v>
      </c>
    </row>
    <row r="350" spans="1:73" x14ac:dyDescent="0.3">
      <c r="A350" t="s">
        <v>93</v>
      </c>
      <c r="B350" t="str">
        <f>VLOOKUP(A350,classifications!I$2:K$27,3,FALSE)</f>
        <v>Urban with Significant Rural</v>
      </c>
      <c r="D350" s="12"/>
      <c r="E350" s="54">
        <f>(Sheet4!E350/Sheet4!$D350)*1000</f>
        <v>5.0443323075121578</v>
      </c>
      <c r="F350" s="54">
        <f>(Sheet4!F350/Sheet4!$D350)*1000</f>
        <v>4.7113368486919862</v>
      </c>
      <c r="G350" s="54">
        <f>(Sheet4!G350/Sheet4!$D350)*1000</f>
        <v>39.57157023825642</v>
      </c>
      <c r="H350" s="54">
        <f>(Sheet4!H350/Sheet4!$D350)*1000</f>
        <v>38.354856061798102</v>
      </c>
      <c r="I350" s="12"/>
      <c r="J350" s="54">
        <f>(Sheet4!J350/Sheet4!$I350)*1000</f>
        <v>4.5903851765392476</v>
      </c>
      <c r="K350" s="54">
        <f>(Sheet4!K350/Sheet4!$I350)*1000</f>
        <v>4.1016194922672895</v>
      </c>
      <c r="L350" s="54" t="e">
        <f>(Sheet4!L350/Sheet4!$I350)*1000</f>
        <v>#VALUE!</v>
      </c>
      <c r="M350" s="54" t="e">
        <f>(Sheet4!M350/Sheet4!$I350)*1000</f>
        <v>#VALUE!</v>
      </c>
      <c r="N350" s="12"/>
      <c r="O350" s="54">
        <f>(Sheet4!O350/Sheet4!$N350)*1000</f>
        <v>4.5276124305526491</v>
      </c>
      <c r="P350" s="54">
        <f>(Sheet4!P350/Sheet4!$N350)*1000</f>
        <v>3.6140829128125245</v>
      </c>
      <c r="Q350" s="54">
        <f>(Sheet4!Q350/Sheet4!$N350)*1000</f>
        <v>38.482885879781698</v>
      </c>
      <c r="R350" s="54">
        <f>(Sheet4!R350/Sheet4!$N350)*1000</f>
        <v>39.370938478700388</v>
      </c>
      <c r="S350" s="12"/>
      <c r="T350" s="54">
        <f>(Sheet4!T350/Sheet4!$S350)*1000</f>
        <v>6.2919721241741335</v>
      </c>
      <c r="U350" s="54">
        <f>(Sheet4!U350/Sheet4!$S350)*1000</f>
        <v>4.054665580595529</v>
      </c>
      <c r="V350" s="54">
        <f>(Sheet4!V350/Sheet4!$S350)*1000</f>
        <v>40.961172956828669</v>
      </c>
      <c r="W350" s="54">
        <f>(Sheet4!W350/Sheet4!$S350)*1000</f>
        <v>40.177391619151059</v>
      </c>
      <c r="X350" s="12"/>
      <c r="Y350" s="54">
        <f>(Sheet4!Y350/Sheet4!$X350)*1000</f>
        <v>6.2451139683763426</v>
      </c>
      <c r="Z350" s="54">
        <f>(Sheet4!Z350/Sheet4!$X350)*1000</f>
        <v>4.0006916999607318</v>
      </c>
      <c r="AA350" s="54">
        <f>(Sheet4!AA350/Sheet4!$X350)*1000</f>
        <v>40.525691970156025</v>
      </c>
      <c r="AB350" s="54">
        <f>(Sheet4!AB350/Sheet4!$X350)*1000</f>
        <v>38.785634256440552</v>
      </c>
      <c r="AC350" s="12"/>
      <c r="AD350" s="54">
        <f>(Sheet4!AD350/Sheet4!$AC350)*1000</f>
        <v>6.9231883876484597</v>
      </c>
      <c r="AE350" s="54">
        <f>(Sheet4!AE350/Sheet4!$AC350)*1000</f>
        <v>3.7603467676581559</v>
      </c>
      <c r="AF350" s="54">
        <f>(Sheet4!AF350/Sheet4!$AC350)*1000</f>
        <v>40.655395167364055</v>
      </c>
      <c r="AG350" s="54">
        <f>(Sheet4!AG350/Sheet4!$AC350)*1000</f>
        <v>38.261796701556911</v>
      </c>
      <c r="AH350" s="12"/>
      <c r="AI350" s="54">
        <f>(Sheet4!AI350/Sheet4!$AH350)*1000</f>
        <v>5.9887133742618177</v>
      </c>
      <c r="AJ350" s="54">
        <f>(Sheet4!AJ350/Sheet4!$AH350)*1000</f>
        <v>3.3140735649937474</v>
      </c>
      <c r="AK350" s="54">
        <f>(Sheet4!AK350/Sheet4!$AH350)*1000</f>
        <v>50.885465192485505</v>
      </c>
      <c r="AL350" s="54">
        <f>(Sheet4!AL350/Sheet4!$AH350)*1000</f>
        <v>44.577920582681799</v>
      </c>
      <c r="AM350" s="12"/>
      <c r="AN350" s="54">
        <f>(Sheet4!AN350/Sheet4!$AM350)*1000</f>
        <v>6.1207334372427802</v>
      </c>
      <c r="AO350" s="54">
        <f>(Sheet4!AO350/Sheet4!$AM350)*1000</f>
        <v>4.4342480867235254</v>
      </c>
      <c r="AP350" s="54">
        <f>(Sheet4!AP350/Sheet4!$AM350)*1000</f>
        <v>53.596259259907882</v>
      </c>
      <c r="AQ350" s="54">
        <f>(Sheet4!AQ350/Sheet4!$AM350)*1000</f>
        <v>44.769793874012713</v>
      </c>
      <c r="AR350" s="12"/>
      <c r="AS350" s="54">
        <f>(Sheet4!AS350/Sheet4!$AR350)*1000</f>
        <v>5.4435375726944129</v>
      </c>
      <c r="AT350" s="54">
        <f>(Sheet4!AT350/Sheet4!$AR350)*1000</f>
        <v>4.375939771565216</v>
      </c>
      <c r="AU350" s="54">
        <f>(Sheet4!AU350/Sheet4!$AR350)*1000</f>
        <v>55.67946457461332</v>
      </c>
      <c r="AV350" s="54">
        <f>(Sheet4!AV350/Sheet4!$AR350)*1000</f>
        <v>45.699068923214284</v>
      </c>
      <c r="AW350" s="12"/>
      <c r="AX350" s="54">
        <f>(Sheet4!AX350/Sheet4!$AW350)*1000</f>
        <v>4.9453053002298786</v>
      </c>
      <c r="AY350" s="54">
        <f>(Sheet4!AY350/Sheet4!$AW350)*1000</f>
        <v>3.186099015735218</v>
      </c>
      <c r="AZ350" s="54">
        <f>(Sheet4!AZ350/Sheet4!$AW350)*1000</f>
        <v>48.749027897208911</v>
      </c>
      <c r="BA350" s="54">
        <f>(Sheet4!BA350/Sheet4!$AW350)*1000</f>
        <v>39.620682921481503</v>
      </c>
      <c r="BC350" s="54" t="e">
        <f>(Sheet4!BC350/Sheet4!$BB350)*1000</f>
        <v>#DIV/0!</v>
      </c>
      <c r="BD350" s="54" t="e">
        <f>(Sheet4!BD350/Sheet4!$BB350)*1000</f>
        <v>#REF!</v>
      </c>
      <c r="BE350" s="54" t="e">
        <f>(Sheet4!BE350/Sheet4!$BB350)*1000</f>
        <v>#REF!</v>
      </c>
      <c r="BF350" s="54" t="e">
        <f>(Sheet4!BF350/Sheet4!$BB350)*1000</f>
        <v>#REF!</v>
      </c>
      <c r="BH350" s="54" t="e">
        <f>(Sheet4!BH350/Sheet4!$BG350)*1000</f>
        <v>#REF!</v>
      </c>
      <c r="BI350" s="54" t="e">
        <f>(Sheet4!BI350/Sheet4!$BG350)*1000</f>
        <v>#REF!</v>
      </c>
      <c r="BJ350" s="54" t="e">
        <f>(Sheet4!BJ350/Sheet4!$BG350)*1000</f>
        <v>#REF!</v>
      </c>
      <c r="BK350" s="54" t="e">
        <f>(Sheet4!BK350/Sheet4!$BG350)*1000</f>
        <v>#REF!</v>
      </c>
      <c r="BM350" s="54" t="e">
        <f>(Sheet4!BM350/Sheet4!$BL350)*1000</f>
        <v>#REF!</v>
      </c>
      <c r="BN350" s="54" t="e">
        <f>(Sheet4!BN350/Sheet4!$BL350)*1000</f>
        <v>#REF!</v>
      </c>
      <c r="BO350" s="54" t="e">
        <f>(Sheet4!BO350/Sheet4!$BL350)*1000</f>
        <v>#REF!</v>
      </c>
      <c r="BP350" s="54" t="e">
        <f>(Sheet4!BP350/Sheet4!$BL350)*1000</f>
        <v>#REF!</v>
      </c>
      <c r="BR350" s="54" t="e">
        <f>(Sheet4!BR350/Sheet4!$BQ350)*1000</f>
        <v>#REF!</v>
      </c>
      <c r="BS350" s="54" t="e">
        <f>(Sheet4!BS350/Sheet4!$BQ350)*1000</f>
        <v>#REF!</v>
      </c>
      <c r="BT350" s="54" t="e">
        <f>(Sheet4!BT350/Sheet4!$BQ350)*1000</f>
        <v>#REF!</v>
      </c>
      <c r="BU350" s="54" t="e">
        <f>(Sheet4!BU350/Sheet4!$BQ350)*1000</f>
        <v>#REF!</v>
      </c>
    </row>
    <row r="351" spans="1:73" x14ac:dyDescent="0.3">
      <c r="A351" t="s">
        <v>97</v>
      </c>
      <c r="B351" t="str">
        <f>VLOOKUP(A351,classifications!I$2:K$27,3,FALSE)</f>
        <v>Predominantly Urban</v>
      </c>
      <c r="D351" s="12"/>
      <c r="E351" s="54">
        <f>(Sheet4!E351/Sheet4!$D351)*1000</f>
        <v>5.4381217402484054</v>
      </c>
      <c r="F351" s="54">
        <f>(Sheet4!F351/Sheet4!$D351)*1000</f>
        <v>3.6666217507562564</v>
      </c>
      <c r="G351" s="54">
        <f>(Sheet4!G351/Sheet4!$D351)*1000</f>
        <v>35.724219606660242</v>
      </c>
      <c r="H351" s="54">
        <f>(Sheet4!H351/Sheet4!$D351)*1000</f>
        <v>31.235513073620474</v>
      </c>
      <c r="I351" s="12"/>
      <c r="J351" s="54">
        <f>(Sheet4!J351/Sheet4!$I351)*1000</f>
        <v>5.4806608167067017</v>
      </c>
      <c r="K351" s="54">
        <f>(Sheet4!K351/Sheet4!$I351)*1000</f>
        <v>3.9928427864110985</v>
      </c>
      <c r="L351" s="54" t="e">
        <f>(Sheet4!L351/Sheet4!$I351)*1000</f>
        <v>#VALUE!</v>
      </c>
      <c r="M351" s="54" t="e">
        <f>(Sheet4!M351/Sheet4!$I351)*1000</f>
        <v>#VALUE!</v>
      </c>
      <c r="N351" s="12"/>
      <c r="O351" s="54">
        <f>(Sheet4!O351/Sheet4!$N351)*1000</f>
        <v>5.1352467980654728</v>
      </c>
      <c r="P351" s="54">
        <f>(Sheet4!P351/Sheet4!$N351)*1000</f>
        <v>3.3550441101416872</v>
      </c>
      <c r="Q351" s="54">
        <f>(Sheet4!Q351/Sheet4!$N351)*1000</f>
        <v>37.146085984397409</v>
      </c>
      <c r="R351" s="54">
        <f>(Sheet4!R351/Sheet4!$N351)*1000</f>
        <v>30.804189855882569</v>
      </c>
      <c r="S351" s="12"/>
      <c r="T351" s="54">
        <f>(Sheet4!T351/Sheet4!$S351)*1000</f>
        <v>5.8566282004353942</v>
      </c>
      <c r="U351" s="54">
        <f>(Sheet4!U351/Sheet4!$S351)*1000</f>
        <v>2.888579575009151</v>
      </c>
      <c r="V351" s="54">
        <f>(Sheet4!V351/Sheet4!$S351)*1000</f>
        <v>38.894079796559232</v>
      </c>
      <c r="W351" s="54">
        <f>(Sheet4!W351/Sheet4!$S351)*1000</f>
        <v>32.984472229179104</v>
      </c>
      <c r="X351" s="12"/>
      <c r="Y351" s="54">
        <f>(Sheet4!Y351/Sheet4!$X351)*1000</f>
        <v>6.1226558540293974</v>
      </c>
      <c r="Z351" s="54">
        <f>(Sheet4!Z351/Sheet4!$X351)*1000</f>
        <v>3.0243582481142481</v>
      </c>
      <c r="AA351" s="54">
        <f>(Sheet4!AA351/Sheet4!$X351)*1000</f>
        <v>39.136579112131422</v>
      </c>
      <c r="AB351" s="54">
        <f>(Sheet4!AB351/Sheet4!$X351)*1000</f>
        <v>32.528547151247729</v>
      </c>
      <c r="AC351" s="12"/>
      <c r="AD351" s="54">
        <f>(Sheet4!AD351/Sheet4!$AC351)*1000</f>
        <v>6.7187160521816347</v>
      </c>
      <c r="AE351" s="54">
        <f>(Sheet4!AE351/Sheet4!$AC351)*1000</f>
        <v>2.874051822673128</v>
      </c>
      <c r="AF351" s="54">
        <f>(Sheet4!AF351/Sheet4!$AC351)*1000</f>
        <v>37.824364024522723</v>
      </c>
      <c r="AG351" s="54">
        <f>(Sheet4!AG351/Sheet4!$AC351)*1000</f>
        <v>31.958181010948319</v>
      </c>
      <c r="AH351" s="12"/>
      <c r="AI351" s="54">
        <f>(Sheet4!AI351/Sheet4!$AH351)*1000</f>
        <v>5.544651101128288</v>
      </c>
      <c r="AJ351" s="54">
        <f>(Sheet4!AJ351/Sheet4!$AH351)*1000</f>
        <v>3.4293303361400733</v>
      </c>
      <c r="AK351" s="54">
        <f>(Sheet4!AK351/Sheet4!$AH351)*1000</f>
        <v>41.17542849030859</v>
      </c>
      <c r="AL351" s="54">
        <f>(Sheet4!AL351/Sheet4!$AH351)*1000</f>
        <v>36.156381217641048</v>
      </c>
      <c r="AM351" s="12"/>
      <c r="AN351" s="54">
        <f>(Sheet4!AN351/Sheet4!$AM351)*1000</f>
        <v>6.3293792178396275</v>
      </c>
      <c r="AO351" s="54">
        <f>(Sheet4!AO351/Sheet4!$AM351)*1000</f>
        <v>3.961101563482416</v>
      </c>
      <c r="AP351" s="54">
        <f>(Sheet4!AP351/Sheet4!$AM351)*1000</f>
        <v>41.823271064164722</v>
      </c>
      <c r="AQ351" s="54">
        <f>(Sheet4!AQ351/Sheet4!$AM351)*1000</f>
        <v>35.660393176007041</v>
      </c>
      <c r="AR351" s="12"/>
      <c r="AS351" s="54">
        <f>(Sheet4!AS351/Sheet4!$AR351)*1000</f>
        <v>5.4769786337646709</v>
      </c>
      <c r="AT351" s="54">
        <f>(Sheet4!AT351/Sheet4!$AR351)*1000</f>
        <v>3.9387485821431052</v>
      </c>
      <c r="AU351" s="54">
        <f>(Sheet4!AU351/Sheet4!$AR351)*1000</f>
        <v>41.527581656982804</v>
      </c>
      <c r="AV351" s="54">
        <f>(Sheet4!AV351/Sheet4!$AR351)*1000</f>
        <v>36.618903215352212</v>
      </c>
      <c r="AW351" s="12"/>
      <c r="AX351" s="54">
        <f>(Sheet4!AX351/Sheet4!$AW351)*1000</f>
        <v>5.1726820610049158</v>
      </c>
      <c r="AY351" s="54">
        <f>(Sheet4!AY351/Sheet4!$AW351)*1000</f>
        <v>4.59986054043463</v>
      </c>
      <c r="AZ351" s="54">
        <f>(Sheet4!AZ351/Sheet4!$AW351)*1000</f>
        <v>36.983293666115358</v>
      </c>
      <c r="BA351" s="54">
        <f>(Sheet4!BA351/Sheet4!$AW351)*1000</f>
        <v>31.425657102352947</v>
      </c>
      <c r="BC351" s="54" t="e">
        <f>(Sheet4!BC351/Sheet4!$BB351)*1000</f>
        <v>#DIV/0!</v>
      </c>
      <c r="BD351" s="54" t="e">
        <f>(Sheet4!BD351/Sheet4!$BB351)*1000</f>
        <v>#REF!</v>
      </c>
      <c r="BE351" s="54" t="e">
        <f>(Sheet4!BE351/Sheet4!$BB351)*1000</f>
        <v>#REF!</v>
      </c>
      <c r="BF351" s="54" t="e">
        <f>(Sheet4!BF351/Sheet4!$BB351)*1000</f>
        <v>#REF!</v>
      </c>
      <c r="BH351" s="54" t="e">
        <f>(Sheet4!BH351/Sheet4!$BG351)*1000</f>
        <v>#REF!</v>
      </c>
      <c r="BI351" s="54" t="e">
        <f>(Sheet4!BI351/Sheet4!$BG351)*1000</f>
        <v>#REF!</v>
      </c>
      <c r="BJ351" s="54" t="e">
        <f>(Sheet4!BJ351/Sheet4!$BG351)*1000</f>
        <v>#REF!</v>
      </c>
      <c r="BK351" s="54" t="e">
        <f>(Sheet4!BK351/Sheet4!$BG351)*1000</f>
        <v>#REF!</v>
      </c>
      <c r="BM351" s="54" t="e">
        <f>(Sheet4!BM351/Sheet4!$BL351)*1000</f>
        <v>#REF!</v>
      </c>
      <c r="BN351" s="54" t="e">
        <f>(Sheet4!BN351/Sheet4!$BL351)*1000</f>
        <v>#REF!</v>
      </c>
      <c r="BO351" s="54" t="e">
        <f>(Sheet4!BO351/Sheet4!$BL351)*1000</f>
        <v>#REF!</v>
      </c>
      <c r="BP351" s="54" t="e">
        <f>(Sheet4!BP351/Sheet4!$BL351)*1000</f>
        <v>#REF!</v>
      </c>
      <c r="BR351" s="54" t="e">
        <f>(Sheet4!BR351/Sheet4!$BQ351)*1000</f>
        <v>#REF!</v>
      </c>
      <c r="BS351" s="54" t="e">
        <f>(Sheet4!BS351/Sheet4!$BQ351)*1000</f>
        <v>#REF!</v>
      </c>
      <c r="BT351" s="54" t="e">
        <f>(Sheet4!BT351/Sheet4!$BQ351)*1000</f>
        <v>#REF!</v>
      </c>
      <c r="BU351" s="54" t="e">
        <f>(Sheet4!BU351/Sheet4!$BQ351)*1000</f>
        <v>#REF!</v>
      </c>
    </row>
    <row r="352" spans="1:73" x14ac:dyDescent="0.3">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row>
    <row r="353" spans="4:53" x14ac:dyDescent="0.3">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row>
    <row r="354" spans="4:53" x14ac:dyDescent="0.3">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row>
    <row r="355" spans="4:53" x14ac:dyDescent="0.3">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row>
    <row r="356" spans="4:53" x14ac:dyDescent="0.3">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row>
    <row r="357" spans="4:53" x14ac:dyDescent="0.3">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row>
    <row r="358" spans="4:53" x14ac:dyDescent="0.3">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row>
    <row r="359" spans="4:53" x14ac:dyDescent="0.3">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row>
    <row r="360" spans="4:53" x14ac:dyDescent="0.3">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row>
    <row r="361" spans="4:53" x14ac:dyDescent="0.3">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row>
    <row r="362" spans="4:53" x14ac:dyDescent="0.3">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row>
    <row r="363" spans="4:53" x14ac:dyDescent="0.3">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row>
    <row r="364" spans="4:53" x14ac:dyDescent="0.3">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row>
    <row r="365" spans="4:53" x14ac:dyDescent="0.3">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row>
    <row r="366" spans="4:53" x14ac:dyDescent="0.3">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row>
    <row r="367" spans="4:53" x14ac:dyDescent="0.3">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row>
    <row r="368" spans="4:53" x14ac:dyDescent="0.3">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row>
    <row r="369" spans="4:53" x14ac:dyDescent="0.3">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row>
    <row r="370" spans="4:53" x14ac:dyDescent="0.3">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row>
    <row r="371" spans="4:53" x14ac:dyDescent="0.3">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row>
    <row r="372" spans="4:53" x14ac:dyDescent="0.3">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row>
    <row r="373" spans="4:53" x14ac:dyDescent="0.3">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row>
    <row r="374" spans="4:53" x14ac:dyDescent="0.3">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row>
    <row r="375" spans="4:53" x14ac:dyDescent="0.3">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row>
    <row r="376" spans="4:53" x14ac:dyDescent="0.3">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row>
    <row r="377" spans="4:53" x14ac:dyDescent="0.3">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row>
    <row r="378" spans="4:53" x14ac:dyDescent="0.3">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row>
    <row r="379" spans="4:53" x14ac:dyDescent="0.3">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row>
    <row r="380" spans="4:53" x14ac:dyDescent="0.3">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row>
    <row r="381" spans="4:53" x14ac:dyDescent="0.3">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row>
    <row r="382" spans="4:53" x14ac:dyDescent="0.3">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row>
    <row r="383" spans="4:53" x14ac:dyDescent="0.3">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row>
    <row r="384" spans="4:53" x14ac:dyDescent="0.3">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row>
    <row r="385" spans="4:53" x14ac:dyDescent="0.3">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row>
    <row r="386" spans="4:53" x14ac:dyDescent="0.3">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row>
    <row r="387" spans="4:53" x14ac:dyDescent="0.3">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row>
    <row r="388" spans="4:53" x14ac:dyDescent="0.3">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row>
    <row r="389" spans="4:53" x14ac:dyDescent="0.3">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row>
    <row r="390" spans="4:53" x14ac:dyDescent="0.3">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row>
    <row r="391" spans="4:53" x14ac:dyDescent="0.3">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row>
    <row r="392" spans="4:53" x14ac:dyDescent="0.3">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row>
    <row r="393" spans="4:53" x14ac:dyDescent="0.3">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row>
    <row r="394" spans="4:53" x14ac:dyDescent="0.3">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row>
    <row r="395" spans="4:53" x14ac:dyDescent="0.3">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row>
    <row r="396" spans="4:53" x14ac:dyDescent="0.3">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row>
    <row r="397" spans="4:53" x14ac:dyDescent="0.3">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row>
    <row r="398" spans="4:53" x14ac:dyDescent="0.3">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row>
    <row r="399" spans="4:53" x14ac:dyDescent="0.3">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row>
    <row r="400" spans="4:53" x14ac:dyDescent="0.3">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row>
    <row r="401" spans="4:53" x14ac:dyDescent="0.3">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row>
    <row r="402" spans="4:53" x14ac:dyDescent="0.3">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row>
    <row r="403" spans="4:53" x14ac:dyDescent="0.3">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row>
    <row r="404" spans="4:53" x14ac:dyDescent="0.3">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row>
    <row r="405" spans="4:53" x14ac:dyDescent="0.3">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row>
    <row r="406" spans="4:53" x14ac:dyDescent="0.3">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row>
    <row r="407" spans="4:53" x14ac:dyDescent="0.3">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row>
    <row r="408" spans="4:53" x14ac:dyDescent="0.3">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row>
    <row r="409" spans="4:53" x14ac:dyDescent="0.3">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row>
    <row r="410" spans="4:53" x14ac:dyDescent="0.3">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row>
    <row r="411" spans="4:53" x14ac:dyDescent="0.3">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row>
    <row r="412" spans="4:53" x14ac:dyDescent="0.3">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row>
    <row r="413" spans="4:53" x14ac:dyDescent="0.3">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row>
    <row r="414" spans="4:53" x14ac:dyDescent="0.3">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row>
    <row r="415" spans="4:53" x14ac:dyDescent="0.3">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row>
    <row r="416" spans="4:53" x14ac:dyDescent="0.3">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row>
    <row r="417" spans="4:53" x14ac:dyDescent="0.3">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row>
    <row r="418" spans="4:53" x14ac:dyDescent="0.3">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row>
    <row r="419" spans="4:53" x14ac:dyDescent="0.3">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row>
    <row r="420" spans="4:53" x14ac:dyDescent="0.3">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row>
    <row r="421" spans="4:53" x14ac:dyDescent="0.3">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row>
    <row r="422" spans="4:53" x14ac:dyDescent="0.3">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row>
    <row r="423" spans="4:53" x14ac:dyDescent="0.3">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row>
    <row r="424" spans="4:53" x14ac:dyDescent="0.3">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row>
    <row r="425" spans="4:53" x14ac:dyDescent="0.3">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row>
    <row r="426" spans="4:53" x14ac:dyDescent="0.3">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row>
    <row r="427" spans="4:53" x14ac:dyDescent="0.3">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row>
    <row r="428" spans="4:53" x14ac:dyDescent="0.3">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row>
    <row r="429" spans="4:53" x14ac:dyDescent="0.3">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row>
    <row r="430" spans="4:53" x14ac:dyDescent="0.3">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row>
    <row r="431" spans="4:53" x14ac:dyDescent="0.3">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row>
    <row r="432" spans="4:53" x14ac:dyDescent="0.3">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row>
    <row r="433" spans="4:53" x14ac:dyDescent="0.3">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row>
    <row r="434" spans="4:53" x14ac:dyDescent="0.3">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row>
    <row r="435" spans="4:53" x14ac:dyDescent="0.3">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row>
    <row r="436" spans="4:53" x14ac:dyDescent="0.3">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row>
    <row r="437" spans="4:53" x14ac:dyDescent="0.3">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row>
    <row r="438" spans="4:53" x14ac:dyDescent="0.3">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row>
    <row r="439" spans="4:53" x14ac:dyDescent="0.3">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row>
    <row r="440" spans="4:53" x14ac:dyDescent="0.3">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row>
    <row r="441" spans="4:53" x14ac:dyDescent="0.3">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row>
    <row r="442" spans="4:53" x14ac:dyDescent="0.3">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row>
    <row r="443" spans="4:53" x14ac:dyDescent="0.3">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row>
    <row r="444" spans="4:53" x14ac:dyDescent="0.3">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row>
    <row r="445" spans="4:53" x14ac:dyDescent="0.3">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row>
    <row r="446" spans="4:53" x14ac:dyDescent="0.3">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row>
    <row r="447" spans="4:53" x14ac:dyDescent="0.3">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row>
    <row r="448" spans="4:53" x14ac:dyDescent="0.3">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row>
    <row r="449" spans="4:53" x14ac:dyDescent="0.3">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row>
    <row r="450" spans="4:53" x14ac:dyDescent="0.3">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row>
    <row r="451" spans="4:53" x14ac:dyDescent="0.3">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row>
    <row r="452" spans="4:53" x14ac:dyDescent="0.3">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row>
    <row r="453" spans="4:53" x14ac:dyDescent="0.3">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row>
    <row r="454" spans="4:53" x14ac:dyDescent="0.3">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row>
    <row r="455" spans="4:53" x14ac:dyDescent="0.3">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row>
    <row r="456" spans="4:53" x14ac:dyDescent="0.3">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row>
    <row r="457" spans="4:53" x14ac:dyDescent="0.3">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row>
    <row r="458" spans="4:53" x14ac:dyDescent="0.3">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row>
    <row r="459" spans="4:53" x14ac:dyDescent="0.3">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row>
    <row r="460" spans="4:53" x14ac:dyDescent="0.3">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row>
    <row r="461" spans="4:53" x14ac:dyDescent="0.3">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row>
    <row r="462" spans="4:53" x14ac:dyDescent="0.3">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row>
    <row r="463" spans="4:53" x14ac:dyDescent="0.3">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row>
    <row r="464" spans="4:53" x14ac:dyDescent="0.3">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row>
    <row r="465" spans="4:53" x14ac:dyDescent="0.3">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row>
    <row r="466" spans="4:53" x14ac:dyDescent="0.3">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row>
    <row r="467" spans="4:53" x14ac:dyDescent="0.3">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row>
    <row r="468" spans="4:53" x14ac:dyDescent="0.3">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row>
    <row r="469" spans="4:53" x14ac:dyDescent="0.3">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row>
    <row r="470" spans="4:53" x14ac:dyDescent="0.3">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row>
    <row r="471" spans="4:53" x14ac:dyDescent="0.3">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row>
    <row r="472" spans="4:53" x14ac:dyDescent="0.3">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row>
    <row r="473" spans="4:53" x14ac:dyDescent="0.3">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row>
    <row r="474" spans="4:53" x14ac:dyDescent="0.3">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row>
    <row r="475" spans="4:53" x14ac:dyDescent="0.3">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row>
    <row r="476" spans="4:53" x14ac:dyDescent="0.3">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row>
    <row r="477" spans="4:53" x14ac:dyDescent="0.3">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row>
    <row r="478" spans="4:53" x14ac:dyDescent="0.3">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row>
    <row r="479" spans="4:53" x14ac:dyDescent="0.3">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row>
    <row r="480" spans="4:53" x14ac:dyDescent="0.3">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row>
    <row r="481" spans="4:53" x14ac:dyDescent="0.3">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row>
    <row r="482" spans="4:53" x14ac:dyDescent="0.3">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row>
    <row r="483" spans="4:53" x14ac:dyDescent="0.3">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row>
    <row r="484" spans="4:53" x14ac:dyDescent="0.3">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row>
    <row r="485" spans="4:53" x14ac:dyDescent="0.3">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row>
    <row r="486" spans="4:53" x14ac:dyDescent="0.3">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row>
    <row r="487" spans="4:53" x14ac:dyDescent="0.3">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row>
    <row r="488" spans="4:53" x14ac:dyDescent="0.3">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row>
    <row r="489" spans="4:53" x14ac:dyDescent="0.3">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row>
    <row r="490" spans="4:53" x14ac:dyDescent="0.3">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row>
    <row r="491" spans="4:53" x14ac:dyDescent="0.3">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row>
    <row r="492" spans="4:53" x14ac:dyDescent="0.3">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row>
    <row r="493" spans="4:53" x14ac:dyDescent="0.3">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row>
    <row r="494" spans="4:53" x14ac:dyDescent="0.3">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row>
    <row r="495" spans="4:53" x14ac:dyDescent="0.3">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row>
    <row r="496" spans="4:53" x14ac:dyDescent="0.3">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row>
  </sheetData>
  <mergeCells count="16">
    <mergeCell ref="BQ1:BU1"/>
    <mergeCell ref="BQ2:BQ3"/>
    <mergeCell ref="BR2:BS2"/>
    <mergeCell ref="BT2:BU2"/>
    <mergeCell ref="BB1:BF1"/>
    <mergeCell ref="BG1:BK1"/>
    <mergeCell ref="BL1:BP1"/>
    <mergeCell ref="BB2:BB3"/>
    <mergeCell ref="BC2:BD2"/>
    <mergeCell ref="BE2:BF2"/>
    <mergeCell ref="BG2:BG3"/>
    <mergeCell ref="BH2:BI2"/>
    <mergeCell ref="BJ2:BK2"/>
    <mergeCell ref="BL2:BL3"/>
    <mergeCell ref="BM2:BN2"/>
    <mergeCell ref="BO2:BP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AB111"/>
  <sheetViews>
    <sheetView tabSelected="1" workbookViewId="0">
      <selection activeCell="D7" sqref="D7"/>
    </sheetView>
  </sheetViews>
  <sheetFormatPr defaultColWidth="9.109375" defaultRowHeight="30" customHeight="1" x14ac:dyDescent="0.3"/>
  <cols>
    <col min="1" max="1" width="33.109375" style="61" customWidth="1"/>
    <col min="2" max="2" width="24.44140625" style="85" bestFit="1" customWidth="1"/>
    <col min="3" max="3" width="15.109375" style="85" bestFit="1" customWidth="1"/>
    <col min="4" max="4" width="46" style="86" bestFit="1" customWidth="1"/>
    <col min="5" max="18" width="12.88671875" style="86" customWidth="1"/>
    <col min="19" max="22" width="11.33203125" style="86" customWidth="1"/>
    <col min="23" max="16384" width="9.109375" style="86"/>
  </cols>
  <sheetData>
    <row r="1" spans="1:20" s="63" customFormat="1" ht="30" customHeight="1" x14ac:dyDescent="0.3">
      <c r="A1" s="112" t="s">
        <v>815</v>
      </c>
      <c r="B1" s="57"/>
      <c r="C1" s="68" t="s">
        <v>868</v>
      </c>
      <c r="D1" s="69" t="s">
        <v>985</v>
      </c>
    </row>
    <row r="2" spans="1:20" s="63" customFormat="1" ht="30" customHeight="1" x14ac:dyDescent="0.3">
      <c r="A2" s="59"/>
      <c r="B2" s="60"/>
      <c r="C2" s="60"/>
      <c r="D2" s="58"/>
    </row>
    <row r="3" spans="1:20" s="63" customFormat="1" ht="30" customHeight="1" x14ac:dyDescent="0.3">
      <c r="A3" s="70" t="s">
        <v>835</v>
      </c>
      <c r="B3" s="62"/>
      <c r="C3" s="62"/>
    </row>
    <row r="4" spans="1:20" s="63" customFormat="1" ht="30" customHeight="1" thickBot="1" x14ac:dyDescent="0.35">
      <c r="A4" s="61"/>
      <c r="B4" s="62"/>
      <c r="C4" s="62"/>
      <c r="D4" s="71" t="s">
        <v>816</v>
      </c>
      <c r="F4" s="84"/>
      <c r="G4" s="84"/>
      <c r="H4" s="84"/>
      <c r="I4" s="84"/>
      <c r="J4" s="84"/>
      <c r="K4" s="84"/>
      <c r="L4" s="84"/>
      <c r="M4" s="84"/>
      <c r="N4" s="84"/>
      <c r="O4" s="84"/>
      <c r="P4" s="84"/>
      <c r="Q4" s="84"/>
      <c r="R4" s="84"/>
      <c r="S4" s="84"/>
      <c r="T4" s="84"/>
    </row>
    <row r="5" spans="1:20" s="63" customFormat="1" ht="30" customHeight="1" thickBot="1" x14ac:dyDescent="0.35">
      <c r="A5" s="72" t="s">
        <v>836</v>
      </c>
      <c r="B5" s="101" t="s">
        <v>109</v>
      </c>
      <c r="C5" s="62"/>
      <c r="D5" s="101" t="s">
        <v>13</v>
      </c>
      <c r="F5" s="100" t="str">
        <f>IF(D7="","PLEASE CHOOSE AN INDICATOR",D7&amp;" - "&amp;D5)</f>
        <v>Internal Migration
 (within UK) - Inflow</v>
      </c>
      <c r="L5" s="87" t="s">
        <v>818</v>
      </c>
    </row>
    <row r="6" spans="1:20" s="63" customFormat="1" ht="30" customHeight="1" thickBot="1" x14ac:dyDescent="0.35">
      <c r="A6" s="72"/>
      <c r="B6" s="62"/>
      <c r="C6" s="62"/>
      <c r="D6" s="73" t="s">
        <v>817</v>
      </c>
      <c r="E6" s="74"/>
      <c r="F6" s="74"/>
    </row>
    <row r="7" spans="1:20" s="63" customFormat="1" ht="30" customHeight="1" thickBot="1" x14ac:dyDescent="0.35">
      <c r="A7" s="72" t="s">
        <v>837</v>
      </c>
      <c r="B7" s="78" t="str">
        <f>VLOOKUP(B5,class!A1:B455,2,FALSE)</f>
        <v>Shire District</v>
      </c>
      <c r="C7" s="62"/>
      <c r="D7" s="101" t="s">
        <v>7</v>
      </c>
    </row>
    <row r="8" spans="1:20" s="63" customFormat="1" ht="30" customHeight="1" x14ac:dyDescent="0.3">
      <c r="A8" s="72"/>
      <c r="B8" s="62"/>
      <c r="C8" s="62"/>
      <c r="D8" s="124"/>
      <c r="E8" s="124"/>
      <c r="F8" s="82"/>
      <c r="G8" s="82"/>
      <c r="H8" s="124"/>
      <c r="I8" s="124"/>
      <c r="J8" s="124"/>
    </row>
    <row r="9" spans="1:20" s="63" customFormat="1" ht="30" customHeight="1" x14ac:dyDescent="0.3">
      <c r="A9" s="72" t="s">
        <v>838</v>
      </c>
      <c r="B9" s="78" t="str">
        <f>IFERROR(VLOOKUP(B5,classifications!A3:C336,3,FALSE),VLOOKUP(B5,classifications!I2:K28,3,FALSE))</f>
        <v>Predominantly Rural</v>
      </c>
      <c r="C9" s="62"/>
      <c r="D9" s="125"/>
      <c r="E9" s="125"/>
      <c r="F9" s="83"/>
      <c r="G9" s="83"/>
      <c r="H9" s="125"/>
      <c r="I9" s="125"/>
      <c r="J9" s="125"/>
      <c r="K9" s="125"/>
    </row>
    <row r="10" spans="1:20" s="63" customFormat="1" ht="30" customHeight="1" x14ac:dyDescent="0.3">
      <c r="A10" s="61"/>
      <c r="B10" s="62"/>
      <c r="C10" s="62"/>
      <c r="E10" s="67"/>
    </row>
    <row r="11" spans="1:20" s="63" customFormat="1" ht="30" customHeight="1" x14ac:dyDescent="0.3">
      <c r="A11" s="61"/>
      <c r="B11" s="62"/>
      <c r="C11" s="62"/>
    </row>
    <row r="12" spans="1:20" s="63" customFormat="1" ht="30" customHeight="1" x14ac:dyDescent="0.3">
      <c r="A12" s="61"/>
      <c r="B12" s="62"/>
      <c r="C12" s="62"/>
    </row>
    <row r="13" spans="1:20" s="63" customFormat="1" ht="30" customHeight="1" x14ac:dyDescent="0.3">
      <c r="A13" s="61"/>
      <c r="B13" s="62"/>
      <c r="C13" s="62"/>
    </row>
    <row r="14" spans="1:20" s="63" customFormat="1" ht="30" customHeight="1" x14ac:dyDescent="0.3">
      <c r="A14" s="61"/>
      <c r="B14" s="62"/>
      <c r="C14" s="62"/>
    </row>
    <row r="15" spans="1:20" s="63" customFormat="1" ht="30" customHeight="1" x14ac:dyDescent="0.3">
      <c r="A15" s="61"/>
      <c r="B15" s="62"/>
      <c r="C15" s="62"/>
    </row>
    <row r="16" spans="1:20" s="63" customFormat="1" ht="30" customHeight="1" x14ac:dyDescent="0.3">
      <c r="A16" s="61"/>
      <c r="B16" s="62"/>
      <c r="C16" s="62"/>
    </row>
    <row r="17" spans="1:28" s="63" customFormat="1" ht="30" customHeight="1" x14ac:dyDescent="0.3">
      <c r="A17" s="61"/>
      <c r="B17" s="62"/>
      <c r="C17" s="62"/>
    </row>
    <row r="18" spans="1:28" s="63" customFormat="1" ht="30" customHeight="1" x14ac:dyDescent="0.3">
      <c r="A18" s="61"/>
      <c r="B18" s="62"/>
      <c r="C18" s="62"/>
      <c r="F18" s="86"/>
    </row>
    <row r="19" spans="1:28" s="63" customFormat="1" ht="30" customHeight="1" x14ac:dyDescent="0.3">
      <c r="A19" s="61"/>
      <c r="B19" s="62"/>
      <c r="C19" s="62"/>
      <c r="H19" s="102" t="s">
        <v>3</v>
      </c>
      <c r="I19" s="102" t="s">
        <v>4</v>
      </c>
      <c r="J19" s="103" t="s">
        <v>5</v>
      </c>
      <c r="K19" s="102" t="s">
        <v>820</v>
      </c>
      <c r="L19" s="102" t="s">
        <v>821</v>
      </c>
      <c r="M19" s="102" t="s">
        <v>822</v>
      </c>
      <c r="N19" s="102" t="s">
        <v>833</v>
      </c>
      <c r="O19" s="104" t="s">
        <v>870</v>
      </c>
      <c r="P19" s="104" t="s">
        <v>932</v>
      </c>
      <c r="Q19" s="104" t="s">
        <v>935</v>
      </c>
      <c r="R19" s="98"/>
      <c r="S19" s="98"/>
      <c r="T19" s="98"/>
      <c r="U19" s="98"/>
    </row>
    <row r="20" spans="1:28" s="63" customFormat="1" ht="30" customHeight="1" x14ac:dyDescent="0.3">
      <c r="A20" s="61"/>
      <c r="B20" s="85" t="s">
        <v>13</v>
      </c>
      <c r="C20" s="85" t="s">
        <v>13</v>
      </c>
      <c r="D20" s="86" t="s">
        <v>6</v>
      </c>
      <c r="E20" s="86" t="str">
        <f>INDEX(D20:D24,MATCH(D5,C20:C24,0),1)</f>
        <v>Long-Term International Migration</v>
      </c>
      <c r="F20" s="105"/>
      <c r="G20" s="106" t="str">
        <f>B5</f>
        <v>Allerdale</v>
      </c>
      <c r="H20" s="107">
        <f>IF(D5="Outflow",(IF(D7=D22,"n/a",VLOOKUP(G20,'Sheet4 (2)'!A6:BA351,IF(D7=D23,6,8),FALSE))),IF(D7=D22,VLOOKUP(G20,#REF!,7,FALSE),VLOOKUP(G20,'Sheet4 (2)'!A6:BA351,IF(D7=D23,5,7),FALSE)))</f>
        <v>27.228236074820622</v>
      </c>
      <c r="I20" s="107">
        <f>IF(D5="Outflow",(IF(D7=D22,"n/a",VLOOKUP(G20,'Sheet4 (2)'!A6:BA351,IF(D7=D23,11,13),FALSE))),IF(D7=D22,VLOOKUP(G20,#REF!,9,FALSE),VLOOKUP(G20,'Sheet4 (2)'!A6:BA351,IF(D7=D23,10,12),FALSE)))</f>
        <v>29.147492962428196</v>
      </c>
      <c r="J20" s="107">
        <f>IF(D5="Outflow",(IF(D7=D22,"n/a",VLOOKUP(G20,'Sheet4 (2)'!A6:BA351,IF(D7=D23,16,18),FALSE))),IF(D7=D22,VLOOKUP(G20,#REF!,11,FALSE),VLOOKUP(G20,'Sheet4 (2)'!A6:BA351,IF(D7=D23,15,17),FALSE)))</f>
        <v>28.87741640611204</v>
      </c>
      <c r="K20" s="107">
        <f>IF(D5="Outflow",(IF(D7=D22,"n/a",VLOOKUP(G20,'Sheet4 (2)'!A6:BA351,IF(D7=D23,21,23),FALSE))),IF(D7=D22,VLOOKUP(G20,#REF!,13,FALSE),VLOOKUP(G20,'Sheet4 (2)'!A6:BA351,IF(D7=D23,20,22),FALSE)))</f>
        <v>31.616458790867274</v>
      </c>
      <c r="L20" s="107">
        <f>IF(D5="Outflow",(IF(D7=D22,"n/a",VLOOKUP(G20,'Sheet4 (2)'!A6:BA351,IF(D7=D23,26,28),FALSE))),IF(D7=D22,VLOOKUP(G20,#REF!,15,FALSE),VLOOKUP(G20,'Sheet4 (2)'!A6:BA351,IF(D7=D23,25,27),FALSE)))</f>
        <v>32.349415023357722</v>
      </c>
      <c r="M20" s="107">
        <f>IF(D5="Outflow",(IF(D7=D22,"n/a",VLOOKUP(G20,'Sheet4 (2)'!A6:BA351,IF(D7=D23,31,33),FALSE))),IF(D7=D22,VLOOKUP(G20,#REF!,17,FALSE),VLOOKUP(G20,'Sheet4 (2)'!A6:BA351,IF(D7=D23,30,32),FALSE)))</f>
        <v>31.143472126386474</v>
      </c>
      <c r="N20" s="107">
        <f>IF(D5="Outflow",(IF(D7=D22,"n/a",VLOOKUP(G20,'Sheet4 (2)'!A6:BA351,IF(D7=D23,36,38),FALSE))),IF(D7=D22,VLOOKUP(G20,#REF!,19,FALSE),VLOOKUP(G20,'Sheet4 (2)'!A6:BA351,IF(D7=D23,35,37),FALSE)))</f>
        <v>33.431742668161668</v>
      </c>
      <c r="O20" s="107">
        <f>IF(D5="Outflow",(IF(D7=D22,"n/a",VLOOKUP(G20,'Sheet4 (2)'!A6:BA351,IF(D7=D23,41,43),FALSE))),IF(D7=D22,VLOOKUP(G20,#REF!,21,FALSE),VLOOKUP(G20,'Sheet4 (2)'!A6:BA351,IF(D7=D23,40,42),FALSE)))</f>
        <v>35.990033529176536</v>
      </c>
      <c r="P20" s="107">
        <f>IF(D5="Outflow",(IF(D7=D22,"n/a",VLOOKUP(G20,'Sheet4 (2)'!A6:BA351,IF(D7=D23,46,48),FALSE))),IF(D7=D22,VLOOKUP(G20,#REF!,23,FALSE),VLOOKUP(G20,'Sheet4 (2)'!A6:BA351,IF(D7=D23,45,47),FALSE)))</f>
        <v>35.065107762809298</v>
      </c>
      <c r="Q20" s="108">
        <f>IF(D5="Outflow",(IF(D7=D22,"n/a",VLOOKUP(G20,'Sheet4 (2)'!A6:BA351,IF(D7=D23,51,53),FALSE))),IF(D7=D22,VLOOKUP(G20,#REF!,25,FALSE),VLOOKUP(G20,'Sheet4 (2)'!A6:BA351,IF(D7=D23,50,52),FALSE)))</f>
        <v>29.68384254479664</v>
      </c>
      <c r="R20" s="99"/>
      <c r="S20" s="99"/>
      <c r="T20" s="99"/>
      <c r="U20" s="99"/>
    </row>
    <row r="21" spans="1:28" s="63" customFormat="1" ht="30" customHeight="1" x14ac:dyDescent="0.3">
      <c r="A21" s="61"/>
      <c r="B21" s="85" t="s">
        <v>14</v>
      </c>
      <c r="C21" s="85" t="s">
        <v>13</v>
      </c>
      <c r="D21" s="86" t="s">
        <v>7</v>
      </c>
      <c r="E21" s="86" t="str">
        <f>INDEX(D20:D24,MATCH(D5,C20:C24,0)+1,1)</f>
        <v>Internal Migration
 (within UK)</v>
      </c>
      <c r="G21" s="75"/>
      <c r="H21" s="99"/>
      <c r="I21" s="99"/>
      <c r="J21" s="99"/>
      <c r="K21" s="99"/>
      <c r="L21" s="99"/>
      <c r="M21" s="99"/>
      <c r="N21" s="99"/>
      <c r="O21" s="99"/>
      <c r="P21" s="99"/>
      <c r="Q21" s="99"/>
      <c r="R21" s="99"/>
      <c r="S21" s="99"/>
      <c r="T21" s="99"/>
      <c r="U21" s="99"/>
    </row>
    <row r="22" spans="1:28" s="63" customFormat="1" ht="30" customHeight="1" x14ac:dyDescent="0.3">
      <c r="A22" s="61"/>
      <c r="B22" s="85"/>
      <c r="C22" s="85"/>
      <c r="D22" s="86"/>
      <c r="E22" s="86" t="str">
        <f>IF(IFERROR(INDEX(D20:D24,MATCH(D5,C20:C24,0)+2,1),"")=0,"",IFERROR(INDEX(D20:D24,MATCH(D5,C20:C24,0)+2,1),""))</f>
        <v/>
      </c>
      <c r="F22" s="127" t="s">
        <v>813</v>
      </c>
      <c r="G22" s="128"/>
      <c r="H22" s="76">
        <f>IF(D5="Outflow",(IF(D7=D22,"n/a",VLOOKUP(F22,'Sheet4 (2)'!A6:BA351,IF(D7=D23,6,8),FALSE))),IF(D7=D22,VLOOKUP(F22,#REF!,7,FALSE),VLOOKUP(F22,'Sheet4 (2)'!A6:BA351,IF(D7=D23,5,7),FALSE)))</f>
        <v>44.676238542171248</v>
      </c>
      <c r="I22" s="76">
        <f>IF(D5="Outflow",(IF(D7=D22,"n/a",VLOOKUP(F22,'Sheet4 (2)'!A6:BA351,IF(D7=D23,11,13),FALSE))),IF(D7=D22,VLOOKUP(F22,#REF!,9,FALSE),VLOOKUP(F22,'Sheet4 (2)'!A6:BA351,IF(D7=D23,10,12),FALSE)))</f>
        <v>46.798949275110999</v>
      </c>
      <c r="J22" s="76">
        <f>IF(D5="Outflow",(IF(D7=D22,"n/a",VLOOKUP(F22,'Sheet4 (2)'!A6:BA351,IF(D7=D23,16,18),FALSE))),IF(D7=D22,VLOOKUP(F22,#REF!,11,FALSE),VLOOKUP(F22,'Sheet4 (2)'!A6:BA351,IF(D7=D23,15,17),FALSE)))</f>
        <v>46.424492492107163</v>
      </c>
      <c r="K22" s="76">
        <f>IF(D5="Outflow",(IF(D7=D22,"n/a",VLOOKUP(F22,'Sheet4 (2)'!A6:BA351,IF(D7=D23,21,23),FALSE))),IF(D7=D22,VLOOKUP(F22,#REF!,13,FALSE),VLOOKUP(F22,'Sheet4 (2)'!A6:BA351,IF(D7=D23,20,22),FALSE)))</f>
        <v>49.028973817534137</v>
      </c>
      <c r="L22" s="76">
        <f>IF(D5="Outflow",(IF(D7=D22,"n/a",VLOOKUP(F22,'Sheet4 (2)'!A6:BA351,IF(D7=D23,26,28),FALSE))),IF(D7=D22,VLOOKUP(F22,#REF!,15,FALSE),VLOOKUP(F22,'Sheet4 (2)'!A6:BA351,IF(D7=D23,25,27),FALSE)))</f>
        <v>48.565389215747516</v>
      </c>
      <c r="M22" s="76">
        <f>IF(D5="Outflow",(IF(D7=D22,"n/a",VLOOKUP(F22,'Sheet4 (2)'!A6:BA351,IF(D7=D23,31,33),FALSE))),IF(D7=D22,VLOOKUP(F22,#REF!,17,FALSE),VLOOKUP(F22,'Sheet4 (2)'!A6:BA351,IF(D7=D23,30,32),FALSE)))</f>
        <v>48.190527760507372</v>
      </c>
      <c r="N22" s="76">
        <f>IF(D5="Outflow",(IF(D7=D22,"n/a",VLOOKUP(F22,'Sheet4 (2)'!A6:BA351,IF(D7=D23,36,38),FALSE))),IF(D7=D22,VLOOKUP(F22,#REF!,19,FALSE),VLOOKUP(F22,'Sheet4 (2)'!A6:BA351,IF(D7=D23,35,37),FALSE)))</f>
        <v>54.266065044619147</v>
      </c>
      <c r="O22" s="76">
        <f>IF(D5="Outflow",(IF(D7=D22,"n/a",VLOOKUP(F22,'Sheet4 (2)'!A6:BA351,IF(D7=D23,41,43),FALSE))),IF(D7=D22,VLOOKUP(F22,#REF!,21,FALSE),VLOOKUP(F22,'Sheet4 (2)'!A6:BA351,IF(D7=D23,40,42),FALSE)))</f>
        <v>54.04816061185997</v>
      </c>
      <c r="P22" s="76">
        <f>IF(D5="Outflow",(IF(D7=D22,"n/a",VLOOKUP(F22,'Sheet4 (2)'!A6:BA351,IF(D7=D23,46,48),FALSE))),IF(D7=D22,VLOOKUP(F22,#REF!,23,FALSE),VLOOKUP(F22,'Sheet4 (2)'!A6:BA351,IF(D7=D23,45,47),FALSE)))</f>
        <v>54.929104138123769</v>
      </c>
      <c r="Q22" s="77">
        <f>IF(D5="Outflow",(IF(D7=D22,"n/a",VLOOKUP(F22,'Sheet4 (2)'!A6:BA351,IF(D7=D23,51,53),FALSE))),IF(D7=D22,VLOOKUP(F22,#REF!,23,FALSE),VLOOKUP(F22,'Sheet4 (2)'!A6:BA351,IF(D7=D23,50,52),FALSE)))</f>
        <v>48.721532973192666</v>
      </c>
      <c r="R22" s="77"/>
      <c r="S22" s="77"/>
      <c r="T22" s="77"/>
      <c r="U22" s="77"/>
      <c r="V22" s="78"/>
      <c r="W22" s="78"/>
      <c r="X22" s="78"/>
      <c r="Y22" s="78"/>
      <c r="Z22" s="78"/>
    </row>
    <row r="23" spans="1:28" s="63" customFormat="1" ht="30" customHeight="1" x14ac:dyDescent="0.3">
      <c r="A23" s="61"/>
      <c r="B23" s="85"/>
      <c r="C23" s="85" t="s">
        <v>14</v>
      </c>
      <c r="D23" s="86" t="s">
        <v>6</v>
      </c>
      <c r="E23" s="86"/>
      <c r="F23" s="127" t="s">
        <v>831</v>
      </c>
      <c r="G23" s="128"/>
      <c r="H23" s="79">
        <f>IF(D5="Outflow",(IF(D7=D22,"n/a",VLOOKUP(F23,'Sheet4 (2)'!A6:BA351,IF(D7=D23,6,8),FALSE))),IF(D7=D22,VLOOKUP(F23,#REF!,7,FALSE),VLOOKUP(F23,'Sheet4 (2)'!A6:BA351,IF(D7=D23,5,7),FALSE)))</f>
        <v>44.313144034868472</v>
      </c>
      <c r="I23" s="79">
        <f>IF(D5="Outflow",(IF(D7=D22,"n/a",VLOOKUP(F23,'Sheet4 (2)'!A6:BA351,IF(D7=D23,11,13),FALSE))),IF(D7=D22,VLOOKUP(F23,#REF!,9,FALSE),VLOOKUP(F23,'Sheet4 (2)'!A6:BA351,IF(D7=D23,10,12),FALSE)))</f>
        <v>43.894745546329666</v>
      </c>
      <c r="J23" s="79">
        <f>IF(D5="Outflow",(IF(D7=D22,"n/a",VLOOKUP(F23,'Sheet4 (2)'!A6:BA351,IF(D7=D23,16,18),FALSE))),IF(D7=D22,VLOOKUP(F23,#REF!,11,FALSE),VLOOKUP(F23,'Sheet4 (2)'!A6:BA351,IF(D7=D23,15,17),FALSE)))</f>
        <v>46.387851389824277</v>
      </c>
      <c r="K23" s="79">
        <f>IF(D5="Outflow",(IF(D7=D22,"n/a",VLOOKUP(F23,'Sheet4 (2)'!A6:BA351,IF(D7=D23,21,23),FALSE))),IF(D7=D22,VLOOKUP(F23,#REF!,13,FALSE),VLOOKUP(F23,'Sheet4 (2)'!A6:BA351,IF(D7=D23,20,22),FALSE)))</f>
        <v>48.515937388046616</v>
      </c>
      <c r="L23" s="79">
        <f>IF(D5="Outflow",(IF(D7=D22,"n/a",VLOOKUP(F23,'Sheet4 (2)'!A6:BA351,IF(D7=D23,26,28),FALSE))),IF(D7=D22,VLOOKUP(F23,#REF!,15,FALSE),VLOOKUP(F23,'Sheet4 (2)'!A6:BA351,IF(D7=D23,25,27),FALSE)))</f>
        <v>47.930424867408661</v>
      </c>
      <c r="M23" s="79">
        <f>IF(D5="Outflow",(IF(D7=D22,"n/a",VLOOKUP(F23,'Sheet4 (2)'!A6:BA351,IF(D7=D23,31,33),FALSE))),IF(D7=D22,VLOOKUP(F23,#REF!,17,FALSE),VLOOKUP(F23,'Sheet4 (2)'!A6:BA351,IF(D7=D23,30,32),FALSE)))</f>
        <v>47.573232071336022</v>
      </c>
      <c r="N23" s="79">
        <f>IF(D5="Outflow",(IF(D7=D22,"n/a",VLOOKUP(F23,'Sheet4 (2)'!A6:BA351,IF(D7=D23,36,38),FALSE))),IF(D7=D22,VLOOKUP(F23,#REF!,19,FALSE),VLOOKUP(F23,'Sheet4 (2)'!A6:BA351,IF(D7=D23,35,37),FALSE)))</f>
        <v>53.449363382127537</v>
      </c>
      <c r="O23" s="79">
        <f>IF(D5="Outflow",(IF(D7=D22,"n/a",VLOOKUP(F23,'Sheet4 (2)'!A6:BA351,IF(D7=D23,41,43),FALSE))),IF(D7=D22,VLOOKUP(F23,#REF!,21,FALSE),VLOOKUP(F23,'Sheet4 (2)'!A6:BA351,IF(D7=D23,40,42),FALSE)))</f>
        <v>53.714163529076863</v>
      </c>
      <c r="P23" s="79">
        <f>IF(D5="Outflow",(IF(D7=D22,"n/a",VLOOKUP(F23,'Sheet4 (2)'!A6:BA351,IF(D7=D23,46,48),FALSE))),IF(D7=D22,VLOOKUP(F23,#REF!,23,FALSE),VLOOKUP(F23,'Sheet4 (2)'!A6:BA351,IF(D7=D23,45,47),FALSE)))</f>
        <v>54.943242804124026</v>
      </c>
      <c r="Q23" s="80">
        <f>IF(D5="Outflow",(IF(D7=D22,"n/a",VLOOKUP(F23,'Sheet4 (2)'!A6:BA351,IF(D7=D23,51,53),FALSE))),IF(D7=D22,VLOOKUP(F23,#REF!,25,FALSE),VLOOKUP(F23,'Sheet4 (2)'!A6:BA351,IF(D7=D23,50,52),FALSE)))</f>
        <v>47.131438553877118</v>
      </c>
      <c r="R23" s="77"/>
      <c r="S23" s="77"/>
      <c r="T23" s="77"/>
      <c r="U23" s="77"/>
      <c r="V23" s="78"/>
      <c r="W23" s="78"/>
      <c r="X23" s="78"/>
      <c r="Y23" s="78"/>
      <c r="Z23" s="78"/>
    </row>
    <row r="24" spans="1:28" s="63" customFormat="1" ht="30" customHeight="1" x14ac:dyDescent="0.3">
      <c r="A24" s="61"/>
      <c r="B24" s="85"/>
      <c r="C24" s="85" t="s">
        <v>14</v>
      </c>
      <c r="D24" s="86" t="s">
        <v>7</v>
      </c>
      <c r="E24" s="86"/>
      <c r="F24" s="129" t="s">
        <v>814</v>
      </c>
      <c r="G24" s="129"/>
      <c r="H24" s="79">
        <f>IF(D5="Outflow",(IF(D7=D22,"n/a",VLOOKUP(F24,'Sheet4 (2)'!A6:BA351,IF(D7=D23,6,8),FALSE))),IF(D7=D22,VLOOKUP(F24,#REF!,7,FALSE),VLOOKUP(F24,'Sheet4 (2)'!A6:BA351,IF(D7=D23,5,7),FALSE)))</f>
        <v>48.836315665522513</v>
      </c>
      <c r="I24" s="79">
        <f>IF(D5="Outflow",(IF(D7=D22,"n/a",VLOOKUP(F24,'Sheet4 (2)'!A6:BA351,IF(D7=D23,11,13),FALSE))),IF(D7=D22,VLOOKUP(F24,#REF!,9,FALSE),VLOOKUP(F24,'Sheet4 (2)'!A6:BA351,IF(D7=D23,10,12),FALSE)))</f>
        <v>51.427292588980308</v>
      </c>
      <c r="J24" s="79">
        <f>IF(D5="Outflow",(IF(D7=D22,"n/a",VLOOKUP(F24,'Sheet4 (2)'!A6:BA351,IF(D7=D23,16,18),FALSE))),IF(D7=D22,VLOOKUP(F24,#REF!,11,FALSE),VLOOKUP(F24,'Sheet4 (2)'!A6:BA351,IF(D7=D23,15,17),FALSE)))</f>
        <v>50.086076606660868</v>
      </c>
      <c r="K24" s="79">
        <f>IF(D5="Outflow",(IF(D7=D22,"n/a",VLOOKUP(F24,'Sheet4 (2)'!A6:BA351,IF(D7=D23,21,23),FALSE))),IF(D7=D22,VLOOKUP(F24,#REF!,13,FALSE),VLOOKUP(F24,'Sheet4 (2)'!A6:BA351,IF(D7=D23,20,22),FALSE)))</f>
        <v>52.034168431515177</v>
      </c>
      <c r="L24" s="79">
        <f>IF(D5="Outflow",(IF(D7=D22,"n/a",VLOOKUP(F24,'Sheet4 (2)'!A6:BA351,IF(D7=D23,26,28),FALSE))),IF(D7=D22,VLOOKUP(F24,#REF!,15,FALSE),VLOOKUP(F24,'Sheet4 (2)'!A6:BA351,IF(D7=D23,25,27),FALSE)))</f>
        <v>51.590380691151523</v>
      </c>
      <c r="M24" s="79">
        <f>IF(D5="Outflow",(IF(D7=D22,"n/a",VLOOKUP(F24,'Sheet4 (2)'!A6:BA351,IF(D7=D23,31,33),FALSE))),IF(D7=D22,VLOOKUP(F24,#REF!,17,FALSE),VLOOKUP(F24,'Sheet4 (2)'!A6:BA351,IF(D7=D23,30,32),FALSE)))</f>
        <v>50.977876665906223</v>
      </c>
      <c r="N24" s="79">
        <f>IF(D5="Outflow",(IF(D7=D22,"n/a",VLOOKUP(F24,'Sheet4 (2)'!A6:BA351,IF(D7=D23,36,38),FALSE))),IF(D7=D22,VLOOKUP(F24,#REF!,19,FALSE),VLOOKUP(F24,'Sheet4 (2)'!A6:BA351,IF(D7=D23,35,37),FALSE)))</f>
        <v>57.621214320458243</v>
      </c>
      <c r="O24" s="79">
        <f>IF(D5="Outflow",(IF(D7=D22,"n/a",VLOOKUP(F24,'Sheet4 (2)'!A6:BA351,IF(D7=D23,41,43),FALSE))),IF(D7=D22,VLOOKUP(F24,#REF!,21,FALSE),VLOOKUP(F24,'Sheet4 (2)'!A6:BA351,IF(D7=D23,40,42),FALSE)))</f>
        <v>58.472519826767495</v>
      </c>
      <c r="P24" s="79">
        <f>IF(D5="Outflow",(IF(D7=D22,"n/a",VLOOKUP(F24,'Sheet4 (2)'!A6:BA351,IF(D7=D23,46,48),FALSE))),IF(D7=D22,VLOOKUP(F24,#REF!,23,FALSE),VLOOKUP(F24,'Sheet4 (2)'!A6:BA351,IF(D7=D23,45,47),FALSE)))</f>
        <v>60.545891348235031</v>
      </c>
      <c r="Q24" s="80">
        <f>IF(D5="Outflow",(IF(D7=D22,"n/a",VLOOKUP(F24,'Sheet4 (2)'!A6:BA351,IF(D7=D23,51,53),FALSE))),IF(D7=D22,VLOOKUP(F24,#REF!,25,FALSE),VLOOKUP(F24,'Sheet4 (2)'!A6:BA351,IF(D7=D23,50,52),FALSE)))</f>
        <v>53.312871947744007</v>
      </c>
      <c r="R24" s="77"/>
      <c r="S24" s="77"/>
      <c r="T24" s="77"/>
      <c r="U24" s="77"/>
      <c r="V24" s="78"/>
      <c r="W24" s="78"/>
      <c r="X24" s="78"/>
      <c r="Y24" s="78"/>
      <c r="Z24" s="78"/>
    </row>
    <row r="25" spans="1:28" s="63" customFormat="1" ht="30" customHeight="1" x14ac:dyDescent="0.3">
      <c r="A25" s="61"/>
      <c r="B25" s="85"/>
      <c r="C25" s="85"/>
      <c r="D25" s="86"/>
      <c r="E25" s="86"/>
      <c r="H25" s="81"/>
      <c r="I25" s="81"/>
      <c r="J25" s="81"/>
      <c r="K25" s="81"/>
      <c r="L25" s="81"/>
      <c r="M25" s="81"/>
      <c r="N25" s="81"/>
      <c r="O25" s="81"/>
      <c r="P25" s="81"/>
      <c r="Q25" s="81"/>
    </row>
    <row r="26" spans="1:28" ht="30" customHeight="1" x14ac:dyDescent="0.3">
      <c r="D26" s="85"/>
      <c r="E26" s="85"/>
      <c r="AA26" s="109"/>
      <c r="AB26" s="109"/>
    </row>
    <row r="27" spans="1:28" ht="30" customHeight="1" x14ac:dyDescent="0.3">
      <c r="D27" s="85"/>
      <c r="E27" s="85"/>
      <c r="G27" s="86" t="str">
        <f>H19</f>
        <v>Mid-2010 to Mid-2011</v>
      </c>
      <c r="H27" s="86" t="str">
        <f t="shared" ref="H27:P27" si="0">I19</f>
        <v>Mid-2011 to Mid-2012</v>
      </c>
      <c r="I27" s="86" t="str">
        <f t="shared" si="0"/>
        <v>Mid-2012 to Mid-2013</v>
      </c>
      <c r="J27" s="86" t="str">
        <f t="shared" si="0"/>
        <v>Mid-2013 to Mid-2014</v>
      </c>
      <c r="K27" s="86" t="str">
        <f t="shared" si="0"/>
        <v>Mid-2014 to Mid-2015</v>
      </c>
      <c r="L27" s="86" t="str">
        <f t="shared" si="0"/>
        <v>Mid-2015 to Mid-2016</v>
      </c>
      <c r="M27" s="86" t="str">
        <f t="shared" si="0"/>
        <v>Mid-2016 to Mid-2017</v>
      </c>
      <c r="N27" s="86" t="str">
        <f t="shared" si="0"/>
        <v>Mid-2017 to Mid-2018</v>
      </c>
      <c r="O27" s="86" t="str">
        <f t="shared" si="0"/>
        <v>Mid-2018 to Mid-2019</v>
      </c>
      <c r="P27" s="86" t="str">
        <f t="shared" si="0"/>
        <v>Mid-2019 to Mid-2020</v>
      </c>
      <c r="AA27" s="109"/>
      <c r="AB27" s="109"/>
    </row>
    <row r="28" spans="1:28" ht="30" customHeight="1" x14ac:dyDescent="0.3">
      <c r="D28" s="85"/>
      <c r="E28" s="85"/>
      <c r="F28" s="86" t="str">
        <f>D5</f>
        <v>Inflow</v>
      </c>
      <c r="G28" s="110">
        <f>H20</f>
        <v>27.228236074820622</v>
      </c>
      <c r="H28" s="110">
        <f t="shared" ref="H28:P28" si="1">I20</f>
        <v>29.147492962428196</v>
      </c>
      <c r="I28" s="110">
        <f t="shared" si="1"/>
        <v>28.87741640611204</v>
      </c>
      <c r="J28" s="110">
        <f t="shared" si="1"/>
        <v>31.616458790867274</v>
      </c>
      <c r="K28" s="110">
        <f t="shared" si="1"/>
        <v>32.349415023357722</v>
      </c>
      <c r="L28" s="110">
        <f t="shared" si="1"/>
        <v>31.143472126386474</v>
      </c>
      <c r="M28" s="110">
        <f t="shared" si="1"/>
        <v>33.431742668161668</v>
      </c>
      <c r="N28" s="110">
        <f t="shared" si="1"/>
        <v>35.990033529176536</v>
      </c>
      <c r="O28" s="110">
        <f t="shared" si="1"/>
        <v>35.065107762809298</v>
      </c>
      <c r="P28" s="110">
        <f t="shared" si="1"/>
        <v>29.68384254479664</v>
      </c>
      <c r="Q28" s="110"/>
      <c r="R28" s="110"/>
      <c r="S28" s="110"/>
      <c r="T28" s="110"/>
      <c r="AA28" s="109"/>
      <c r="AB28" s="109"/>
    </row>
    <row r="29" spans="1:28" ht="30" customHeight="1" x14ac:dyDescent="0.3">
      <c r="D29" s="85"/>
      <c r="E29" s="85"/>
      <c r="F29" s="86" t="str">
        <f>IF(F28="Inflow","Outflow","Inflow")</f>
        <v>Outflow</v>
      </c>
      <c r="G29" s="110">
        <f>IF(F29="Outflow",(IF(D7=D22,"n/a",VLOOKUP(G20,'Sheet4 (2)'!A6:BA351,IF(D7=D23,6,8),FALSE))),IF(D7=D22,VLOOKUP(G20,#REF!,5,FALSE),VLOOKUP(G20,'Sheet4 (2)'!A6:BA351,IF(D7=D23,5,7),FALSE)))</f>
        <v>26.22247107129526</v>
      </c>
      <c r="H29" s="110">
        <f>IF(F29="Outflow",(IF(D7=D22,"n/a",VLOOKUP(G20,'Sheet4 (2)'!A6:BA351,IF(D7=D23,11,13),FALSE))),IF(D7=D22,VLOOKUP(G20,#REF!,7,FALSE),VLOOKUP(G20,'Sheet4 (2)'!A6:BA351,IF(D7=D23,10,12),FALSE)))</f>
        <v>29.791521673643647</v>
      </c>
      <c r="I29" s="110">
        <f>IF(F29="Outflow",(IF(D7=D22,"n/a",VLOOKUP(G20,'Sheet4 (2)'!A6:BA351,IF(D7=D23,16,18),FALSE))),IF(D7=D22,VLOOKUP(G20,#REF!,9,FALSE),VLOOKUP(G20,'Sheet4 (2)'!A6:BA351,IF(D7=D23,15,17),FALSE)))</f>
        <v>27.215406828781848</v>
      </c>
      <c r="J29" s="110">
        <f>IF(F29="Outflow",(IF(D7=D22,"n/a",VLOOKUP(G20,'Sheet4 (2)'!A6:BA351,IF(D7=D23,21,23),FALSE))),IF(D7=D22,VLOOKUP(G20,#REF!,11,FALSE),VLOOKUP(G20,'Sheet4 (2)'!A6:BA351,IF(D7=D23,20,22),FALSE)))</f>
        <v>28.177184767745409</v>
      </c>
      <c r="K29" s="110">
        <f>IF(F29="Outflow",(IF(D7=D22,"n/a",VLOOKUP(G20,'Sheet4 (2)'!A6:BA351,IF(D7=D23,26,28),FALSE))),IF(D7=D22,VLOOKUP(G20,#REF!,13,FALSE),VLOOKUP(G20,'Sheet4 (2)'!A6:BA351,IF(D7=D23,25,27),FALSE)))</f>
        <v>28.587374426392163</v>
      </c>
      <c r="L29" s="110">
        <f>IF(F29="Outflow",(IF(D7=D22,"n/a",VLOOKUP(G20,'Sheet4 (2)'!A6:BA351,IF(D7=D23,31,33),FALSE))),IF(D7=D22,VLOOKUP(G20,#REF!,15,FALSE),VLOOKUP(G20,'Sheet4 (2)'!A6:BA351,IF(D7=D23,30,32),FALSE)))</f>
        <v>26.509026869483723</v>
      </c>
      <c r="M29" s="110">
        <f>IF(F29="Outflow",(IF(D7=D22,"n/a",VLOOKUP(G20,'Sheet4 (2)'!A6:BA351,IF(D7=D23,36,38),FALSE))),IF(D7=D22,VLOOKUP(G20,#REF!,17,FALSE),VLOOKUP(G20,'Sheet4 (2)'!A6:BA351,IF(D7=D23,35,37),FALSE)))</f>
        <v>29.574233898758397</v>
      </c>
      <c r="N29" s="110">
        <f>IF(F29="Outflow",(IF(D7=D22,"n/a",VLOOKUP(G20,'Sheet4 (2)'!A6:BA351,IF(D7=D23,41,43),FALSE))),IF(D7=D22,VLOOKUP(G20,#REF!,19,FALSE),VLOOKUP(G20,'Sheet4 (2)'!A6:BA351,IF(D7=D23,40,42),FALSE)))</f>
        <v>30.514626718754805</v>
      </c>
      <c r="O29" s="110">
        <f>IF(F29="Outflow",(IF(D7=D22,"n/a",VLOOKUP(G20,'Sheet4 (2)'!A6:BA351,IF(D7=D23,46,48),FALSE))),IF(D7=D22,VLOOKUP(G20,#REF!,21,FALSE),VLOOKUP(G20,'Sheet4 (2)'!A6:BA351,IF(D7=D23,45,47),FALSE)))</f>
        <v>30.89166436513538</v>
      </c>
      <c r="P29" s="110">
        <f>IF(F29="Outflow",(IF(D7=D22,"n/a",VLOOKUP(G20,'Sheet4 (2)'!A6:BA351,IF(D7=D23,51,53),FALSE))),IF(D7=D22,VLOOKUP(G20,#REF!,23,FALSE),VLOOKUP(G20,'Sheet4 (2)'!A6:BA351,IF(D7=D23,50,52),FALSE)))</f>
        <v>24.77742228945835</v>
      </c>
    </row>
    <row r="30" spans="1:28" ht="30" customHeight="1" x14ac:dyDescent="0.3">
      <c r="D30" s="85"/>
      <c r="F30" s="86" t="s">
        <v>819</v>
      </c>
      <c r="G30" s="86">
        <f>IF($F$28="Inflow",G28-G29,G29-G28)</f>
        <v>1.0057650035253616</v>
      </c>
      <c r="H30" s="110">
        <f t="shared" ref="H30:P30" si="2">IF($F$28="Inflow",H28-H29,H29-H28)</f>
        <v>-0.64402871121545147</v>
      </c>
      <c r="I30" s="110">
        <f t="shared" si="2"/>
        <v>1.6620095773301919</v>
      </c>
      <c r="J30" s="110">
        <f t="shared" si="2"/>
        <v>3.4392740231218646</v>
      </c>
      <c r="K30" s="110">
        <f t="shared" si="2"/>
        <v>3.7620405969655586</v>
      </c>
      <c r="L30" s="110">
        <f t="shared" si="2"/>
        <v>4.634445256902751</v>
      </c>
      <c r="M30" s="110">
        <f t="shared" si="2"/>
        <v>3.857508769403271</v>
      </c>
      <c r="N30" s="110">
        <f t="shared" si="2"/>
        <v>5.4754068104217311</v>
      </c>
      <c r="O30" s="110">
        <f t="shared" si="2"/>
        <v>4.1734433976739176</v>
      </c>
      <c r="P30" s="110">
        <f t="shared" si="2"/>
        <v>4.9064202553382898</v>
      </c>
      <c r="Q30" s="110"/>
      <c r="R30" s="110"/>
      <c r="S30" s="110"/>
      <c r="T30" s="110"/>
    </row>
    <row r="31" spans="1:28" ht="30" customHeight="1" x14ac:dyDescent="0.3">
      <c r="D31" s="85"/>
      <c r="G31" s="86" t="str">
        <f>G27</f>
        <v>Mid-2010 to Mid-2011</v>
      </c>
      <c r="H31" s="86" t="str">
        <f t="shared" ref="H31:P31" si="3">H27</f>
        <v>Mid-2011 to Mid-2012</v>
      </c>
      <c r="I31" s="86" t="str">
        <f t="shared" si="3"/>
        <v>Mid-2012 to Mid-2013</v>
      </c>
      <c r="J31" s="86" t="str">
        <f t="shared" si="3"/>
        <v>Mid-2013 to Mid-2014</v>
      </c>
      <c r="K31" s="86" t="str">
        <f t="shared" si="3"/>
        <v>Mid-2014 to Mid-2015</v>
      </c>
      <c r="L31" s="86" t="str">
        <f t="shared" si="3"/>
        <v>Mid-2015 to Mid-2016</v>
      </c>
      <c r="M31" s="86" t="str">
        <f t="shared" si="3"/>
        <v>Mid-2016 to Mid-2017</v>
      </c>
      <c r="N31" s="86" t="str">
        <f t="shared" si="3"/>
        <v>Mid-2017 to Mid-2018</v>
      </c>
      <c r="O31" s="86" t="str">
        <f t="shared" si="3"/>
        <v>Mid-2018 to Mid-2019</v>
      </c>
      <c r="P31" s="86" t="str">
        <f t="shared" si="3"/>
        <v>Mid-2019 to Mid-2020</v>
      </c>
    </row>
    <row r="32" spans="1:28" s="109" customFormat="1" ht="30" customHeight="1" x14ac:dyDescent="0.3">
      <c r="A32" s="64"/>
      <c r="B32" s="111"/>
      <c r="C32" s="111"/>
      <c r="D32" s="111"/>
      <c r="E32" s="126" t="str">
        <f>G20</f>
        <v>Allerdale</v>
      </c>
      <c r="F32" s="86" t="str">
        <f>D5</f>
        <v>Inflow</v>
      </c>
      <c r="G32" s="110">
        <f>H22</f>
        <v>44.676238542171248</v>
      </c>
      <c r="H32" s="110">
        <f t="shared" ref="H32:P32" si="4">I22</f>
        <v>46.798949275110999</v>
      </c>
      <c r="I32" s="110">
        <f t="shared" si="4"/>
        <v>46.424492492107163</v>
      </c>
      <c r="J32" s="110">
        <f t="shared" si="4"/>
        <v>49.028973817534137</v>
      </c>
      <c r="K32" s="110">
        <f t="shared" si="4"/>
        <v>48.565389215747516</v>
      </c>
      <c r="L32" s="110">
        <f t="shared" si="4"/>
        <v>48.190527760507372</v>
      </c>
      <c r="M32" s="110">
        <f t="shared" si="4"/>
        <v>54.266065044619147</v>
      </c>
      <c r="N32" s="110">
        <f t="shared" si="4"/>
        <v>54.04816061185997</v>
      </c>
      <c r="O32" s="110">
        <f t="shared" si="4"/>
        <v>54.929104138123769</v>
      </c>
      <c r="P32" s="110">
        <f t="shared" si="4"/>
        <v>48.721532973192666</v>
      </c>
      <c r="Q32" s="110"/>
      <c r="R32" s="110"/>
      <c r="S32" s="110"/>
      <c r="T32" s="110"/>
      <c r="U32" s="86"/>
      <c r="V32" s="86"/>
      <c r="W32" s="86"/>
      <c r="X32" s="86"/>
      <c r="Y32" s="86"/>
      <c r="Z32" s="86"/>
      <c r="AA32" s="86"/>
    </row>
    <row r="33" spans="1:27" s="109" customFormat="1" ht="30" customHeight="1" x14ac:dyDescent="0.3">
      <c r="A33" s="65"/>
      <c r="B33" s="111"/>
      <c r="C33" s="111"/>
      <c r="D33" s="111"/>
      <c r="E33" s="126"/>
      <c r="F33" s="86" t="str">
        <f>IF(F32="Inflow","Outflow","Inflow")</f>
        <v>Outflow</v>
      </c>
      <c r="G33" s="110">
        <f>IF(F29="Outflow",(IF(D7=D22,"n/a",VLOOKUP(F22,'Sheet4 (2)'!A6:BA351,IF(D7=D23,6,8),FALSE))),IF(D7=D22,VLOOKUP(F22,#REF!,5,FALSE),VLOOKUP(F22,'Sheet4 (2)'!A6:BA351,IF(D7=D23,5,7),FALSE)))</f>
        <v>40.70813658319598</v>
      </c>
      <c r="H33" s="110">
        <f>IF(F29="Outflow",(IF(D7=D22,"n/a",VLOOKUP(F22,'Sheet4 (2)'!A6:BA351,IF(D7=D23,11,13),FALSE))),IF(D7=D22,VLOOKUP(F22,#REF!,7,FALSE),VLOOKUP(F22,'Sheet4 (2)'!A6:BA351,IF(D7=D23,10,12),FALSE)))</f>
        <v>43.16443714789397</v>
      </c>
      <c r="I33" s="110">
        <f>IF(F29="Outflow",(IF(D7=D22,"n/a",VLOOKUP(F22,'Sheet4 (2)'!A6:BA351,IF(D7=D23,16,18),FALSE))),IF(D7=D22,VLOOKUP(F22,#REF!,9,FALSE),VLOOKUP(F22,'Sheet4 (2)'!A6:BA351,IF(D7=D23,15,17),FALSE)))</f>
        <v>41.671856275406306</v>
      </c>
      <c r="J33" s="110">
        <f>IF(F29="Outflow",(IF(D7=D22,"n/a",VLOOKUP(F22,'Sheet4 (2)'!A6:BA351,IF(D7=D23,21,23),FALSE))),IF(D7=D22,VLOOKUP(F22,#REF!,11,FALSE),VLOOKUP(F22,'Sheet4 (2)'!A6:BA351,IF(D7=D23,20,22),FALSE)))</f>
        <v>43.708788131889364</v>
      </c>
      <c r="K33" s="110">
        <f>IF(F29="Outflow",(IF(D7=D22,"n/a",VLOOKUP(F22,'Sheet4 (2)'!A6:BA351,IF(D7=D23,26,28),FALSE))),IF(D7=D22,VLOOKUP(F22,#REF!,13,FALSE),VLOOKUP(F22,'Sheet4 (2)'!A6:BA351,IF(D7=D23,25,27),FALSE)))</f>
        <v>42.972718145406091</v>
      </c>
      <c r="L33" s="110">
        <f>IF(F29="Outflow",(IF(D7=D22,"n/a",VLOOKUP(F22,'Sheet4 (2)'!A6:BA351,IF(D7=D23,31,33),FALSE))),IF(D7=D22,VLOOKUP(F22,#REF!,15,FALSE),VLOOKUP(F22,'Sheet4 (2)'!A6:BA351,IF(D7=D23,30,32),FALSE)))</f>
        <v>42.125786848607142</v>
      </c>
      <c r="M33" s="110">
        <f>IF(F29="Outflow",(IF(D7=D22,"n/a",VLOOKUP(F22,'Sheet4 (2)'!A6:BA351,IF(D7=D23,36,38),FALSE))),IF(D7=D22,VLOOKUP(F22,#REF!,17,FALSE),VLOOKUP(F22,'Sheet4 (2)'!A6:BA351,IF(D7=D23,35,37),FALSE)))</f>
        <v>46.755883196219372</v>
      </c>
      <c r="N33" s="110">
        <f>IF(F29="Outflow",(IF(D7=D22,"n/a",VLOOKUP(F22,'Sheet4 (2)'!A6:BA351,IF(D7=D23,41,43),FALSE))),IF(D7=D22,VLOOKUP(F22,#REF!,19,FALSE),VLOOKUP(F22,'Sheet4 (2)'!A6:BA351,IF(D7=D23,40,42),FALSE)))</f>
        <v>46.452956629738601</v>
      </c>
      <c r="O33" s="110">
        <f>IF(F29="Outflow",(IF(D7=D22,"n/a",VLOOKUP(F22,'Sheet4 (2)'!A6:BA351,IF(D7=D23,46,48),FALSE))),IF(D7=D22,VLOOKUP(F22,#REF!,21,FALSE),VLOOKUP(F22,'Sheet4 (2)'!A6:BA351,IF(D7=D23,45,47),FALSE)))</f>
        <v>46.936592685306337</v>
      </c>
      <c r="P33" s="110">
        <f>IF(F29="Outflow",(IF(D7=D22,"n/a",VLOOKUP(F22,'Sheet4 (2)'!A6:BA351,IF(D7=D23,51,53),FALSE))),IF(D7=D22,VLOOKUP(F22,#REF!,23,FALSE),VLOOKUP(F22,'Sheet4 (2)'!A6:BA351,IF(D7=D23,50,52),FALSE)))</f>
        <v>40.418436347652687</v>
      </c>
      <c r="Q33" s="86"/>
      <c r="R33" s="86"/>
      <c r="S33" s="86"/>
      <c r="T33" s="86"/>
      <c r="U33" s="86"/>
      <c r="V33" s="86"/>
      <c r="W33" s="86"/>
      <c r="X33" s="86"/>
      <c r="Y33" s="86"/>
      <c r="Z33" s="86"/>
      <c r="AA33" s="86"/>
    </row>
    <row r="34" spans="1:27" s="109" customFormat="1" ht="30" customHeight="1" x14ac:dyDescent="0.3">
      <c r="A34" s="65"/>
      <c r="B34" s="111"/>
      <c r="C34" s="111"/>
      <c r="D34" s="111"/>
      <c r="E34" s="126"/>
      <c r="F34" s="86" t="s">
        <v>819</v>
      </c>
      <c r="G34" s="110">
        <f>IF($F$28="Inflow",G32-G33,G33-G32)</f>
        <v>3.968101958975268</v>
      </c>
      <c r="H34" s="110">
        <f t="shared" ref="H34" si="5">IF($F$28="Inflow",H32-H33,H33-H32)</f>
        <v>3.6345121272170289</v>
      </c>
      <c r="I34" s="110">
        <f t="shared" ref="I34" si="6">IF($F$28="Inflow",I32-I33,I33-I32)</f>
        <v>4.7526362167008571</v>
      </c>
      <c r="J34" s="110">
        <f t="shared" ref="J34" si="7">IF($F$28="Inflow",J32-J33,J33-J32)</f>
        <v>5.3201856856447733</v>
      </c>
      <c r="K34" s="110">
        <f t="shared" ref="K34" si="8">IF($F$28="Inflow",K32-K33,K33-K32)</f>
        <v>5.5926710703414244</v>
      </c>
      <c r="L34" s="110">
        <f t="shared" ref="L34" si="9">IF($F$28="Inflow",L32-L33,L33-L32)</f>
        <v>6.0647409119002305</v>
      </c>
      <c r="M34" s="110">
        <f t="shared" ref="M34" si="10">IF($F$28="Inflow",M32-M33,M33-M32)</f>
        <v>7.5101818483997747</v>
      </c>
      <c r="N34" s="110">
        <f t="shared" ref="N34" si="11">IF($F$28="Inflow",N32-N33,N33-N32)</f>
        <v>7.5952039821213688</v>
      </c>
      <c r="O34" s="110">
        <f t="shared" ref="O34" si="12">IF($F$28="Inflow",O32-O33,O33-O32)</f>
        <v>7.9925114528174319</v>
      </c>
      <c r="P34" s="110">
        <f>IF($F$28="Inflow",P32-P33,P33-P32)</f>
        <v>8.303096625539979</v>
      </c>
      <c r="Q34" s="110"/>
      <c r="R34" s="110"/>
      <c r="S34" s="110"/>
      <c r="T34" s="110"/>
      <c r="U34" s="86"/>
      <c r="V34" s="86"/>
      <c r="W34" s="86"/>
      <c r="X34" s="86"/>
      <c r="Y34" s="86"/>
      <c r="Z34" s="86"/>
      <c r="AA34" s="86"/>
    </row>
    <row r="35" spans="1:27" ht="30" customHeight="1" x14ac:dyDescent="0.3">
      <c r="D35" s="85"/>
      <c r="G35" s="86" t="str">
        <f>G31</f>
        <v>Mid-2010 to Mid-2011</v>
      </c>
      <c r="H35" s="86" t="str">
        <f t="shared" ref="H35:P35" si="13">H31</f>
        <v>Mid-2011 to Mid-2012</v>
      </c>
      <c r="I35" s="86" t="str">
        <f t="shared" si="13"/>
        <v>Mid-2012 to Mid-2013</v>
      </c>
      <c r="J35" s="86" t="str">
        <f t="shared" si="13"/>
        <v>Mid-2013 to Mid-2014</v>
      </c>
      <c r="K35" s="86" t="str">
        <f t="shared" si="13"/>
        <v>Mid-2014 to Mid-2015</v>
      </c>
      <c r="L35" s="86" t="str">
        <f t="shared" si="13"/>
        <v>Mid-2015 to Mid-2016</v>
      </c>
      <c r="M35" s="86" t="str">
        <f t="shared" si="13"/>
        <v>Mid-2016 to Mid-2017</v>
      </c>
      <c r="N35" s="86" t="str">
        <f t="shared" si="13"/>
        <v>Mid-2017 to Mid-2018</v>
      </c>
      <c r="O35" s="86" t="str">
        <f t="shared" si="13"/>
        <v>Mid-2018 to Mid-2019</v>
      </c>
      <c r="P35" s="86" t="str">
        <f t="shared" si="13"/>
        <v>Mid-2019 to Mid-2020</v>
      </c>
    </row>
    <row r="36" spans="1:27" ht="30" customHeight="1" x14ac:dyDescent="0.3">
      <c r="D36" s="85"/>
      <c r="E36" s="126" t="str">
        <f>F22</f>
        <v>Predominantly Rural</v>
      </c>
      <c r="F36" s="86" t="str">
        <f>D5</f>
        <v>Inflow</v>
      </c>
      <c r="G36" s="110">
        <f>H23</f>
        <v>44.313144034868472</v>
      </c>
      <c r="H36" s="110">
        <f t="shared" ref="H36:P36" si="14">I23</f>
        <v>43.894745546329666</v>
      </c>
      <c r="I36" s="110">
        <f t="shared" si="14"/>
        <v>46.387851389824277</v>
      </c>
      <c r="J36" s="110">
        <f t="shared" si="14"/>
        <v>48.515937388046616</v>
      </c>
      <c r="K36" s="110">
        <f t="shared" si="14"/>
        <v>47.930424867408661</v>
      </c>
      <c r="L36" s="110">
        <f t="shared" si="14"/>
        <v>47.573232071336022</v>
      </c>
      <c r="M36" s="110">
        <f t="shared" si="14"/>
        <v>53.449363382127537</v>
      </c>
      <c r="N36" s="110">
        <f t="shared" si="14"/>
        <v>53.714163529076863</v>
      </c>
      <c r="O36" s="110">
        <f t="shared" si="14"/>
        <v>54.943242804124026</v>
      </c>
      <c r="P36" s="110">
        <f t="shared" si="14"/>
        <v>47.131438553877118</v>
      </c>
      <c r="Q36" s="110"/>
      <c r="R36" s="110"/>
      <c r="S36" s="110"/>
      <c r="T36" s="110"/>
    </row>
    <row r="37" spans="1:27" ht="30" customHeight="1" x14ac:dyDescent="0.3">
      <c r="D37" s="85"/>
      <c r="E37" s="126"/>
      <c r="F37" s="86" t="str">
        <f>IF(F36="Inflow","Outflow","Inflow")</f>
        <v>Outflow</v>
      </c>
      <c r="G37" s="110">
        <f>IF(F29="Outflow",(IF(D7=D22,"n/a",VLOOKUP(F23,'Sheet4 (2)'!A6:BA351,IF(D7=D23,6,8),FALSE))),IF(D7=D22,VLOOKUP(F23,#REF!,5,FALSE),VLOOKUP(F23,'Sheet4 (2)'!A6:BA351,IF(D7=D23,5,7),FALSE)))</f>
        <v>42.148342551453787</v>
      </c>
      <c r="H37" s="110">
        <f>IF(F29="Outflow",(IF(D7=D22,"n/a",VLOOKUP(F23,'Sheet4 (2)'!A6:BA351,IF(D7=D23,11,13),FALSE))),IF(D7=D22,VLOOKUP(F23,#REF!,7,FALSE),VLOOKUP(F23,'Sheet4 (2)'!A6:BA351,IF(D7=D23,10,12),FALSE)))</f>
        <v>41.636027619848591</v>
      </c>
      <c r="I37" s="110">
        <f>IF(F29="Outflow",(IF(D7=D22,"n/a",VLOOKUP(F23,'Sheet4 (2)'!A6:BA351,IF(D7=D23,16,18),FALSE))),IF(D7=D22,VLOOKUP(F23,#REF!,9,FALSE),VLOOKUP(F23,'Sheet4 (2)'!A6:BA351,IF(D7=D23,15,17),FALSE)))</f>
        <v>43.41315805572868</v>
      </c>
      <c r="J37" s="110">
        <f>IF(F29="Outflow",(IF(D7=D22,"n/a",VLOOKUP(F23,'Sheet4 (2)'!A6:BA351,IF(D7=D23,21,23),FALSE))),IF(D7=D22,VLOOKUP(F23,#REF!,11,FALSE),VLOOKUP(F23,'Sheet4 (2)'!A6:BA351,IF(D7=D23,20,22),FALSE)))</f>
        <v>45.579924801801916</v>
      </c>
      <c r="K37" s="110">
        <f>IF(F29="Outflow",(IF(D7=D22,"n/a",VLOOKUP(F23,'Sheet4 (2)'!A6:BA351,IF(D7=D23,26,28),FALSE))),IF(D7=D22,VLOOKUP(F23,#REF!,13,FALSE),VLOOKUP(F23,'Sheet4 (2)'!A6:BA351,IF(D7=D23,25,27),FALSE)))</f>
        <v>44.992285822166323</v>
      </c>
      <c r="L37" s="110">
        <f>IF(F29="Outflow",(IF(D7=D22,"n/a",VLOOKUP(F23,'Sheet4 (2)'!A6:BA351,IF(D7=D23,31,33),FALSE))),IF(D7=D22,VLOOKUP(F23,#REF!,15,FALSE),VLOOKUP(F23,'Sheet4 (2)'!A6:BA351,IF(D7=D23,30,32),FALSE)))</f>
        <v>44.498318073877314</v>
      </c>
      <c r="M37" s="110">
        <f>IF(F29="Outflow",(IF(D7=D22,"n/a",VLOOKUP(F23,'Sheet4 (2)'!A6:BA351,IF(D7=D23,36,38),FALSE))),IF(D7=D22,VLOOKUP(F23,#REF!,17,FALSE),VLOOKUP(F23,'Sheet4 (2)'!A6:BA351,IF(D7=D23,35,37),FALSE)))</f>
        <v>50.013962880916537</v>
      </c>
      <c r="N37" s="110">
        <f>IF(F29="Outflow",(IF(D7=D22,"n/a",VLOOKUP(F23,'Sheet4 (2)'!A6:BA351,IF(D7=D23,41,43),FALSE))),IF(D7=D22,VLOOKUP(F23,#REF!,19,FALSE),VLOOKUP(F23,'Sheet4 (2)'!A6:BA351,IF(D7=D23,40,42),FALSE)))</f>
        <v>49.566490927288207</v>
      </c>
      <c r="O37" s="110">
        <f>IF(F29="Outflow",(IF(D7=D22,"n/a",VLOOKUP(F23,'Sheet4 (2)'!A6:BA351,IF(D7=D23,46,48),FALSE))),IF(D7=D22,VLOOKUP(F23,#REF!,21,FALSE),VLOOKUP(F23,'Sheet4 (2)'!A6:BA351,IF(D7=D23,45,47),FALSE)))</f>
        <v>50.58202831655074</v>
      </c>
      <c r="P37" s="110">
        <f>IF(F29="Outflow",(IF(D7=D22,"n/a",VLOOKUP(F23,'Sheet4 (2)'!A6:BA351,IF(D7=D23,51,53),FALSE))),IF(D7=D22,VLOOKUP(F23,#REF!,23,FALSE),VLOOKUP(F23,'Sheet4 (2)'!A6:BA351,IF(D7=D23,50,52),FALSE)))</f>
        <v>43.147784958803129</v>
      </c>
    </row>
    <row r="38" spans="1:27" ht="30" customHeight="1" x14ac:dyDescent="0.3">
      <c r="D38" s="85"/>
      <c r="E38" s="126"/>
      <c r="F38" s="86" t="s">
        <v>819</v>
      </c>
      <c r="G38" s="110">
        <f>IF($F$28="Inflow",G36-G37,G37-G36)</f>
        <v>2.1648014834146849</v>
      </c>
      <c r="H38" s="110">
        <f t="shared" ref="H38" si="15">IF($F$28="Inflow",H36-H37,H37-H36)</f>
        <v>2.2587179264810757</v>
      </c>
      <c r="I38" s="110">
        <f t="shared" ref="I38" si="16">IF($F$28="Inflow",I36-I37,I37-I36)</f>
        <v>2.9746933340955977</v>
      </c>
      <c r="J38" s="110">
        <f t="shared" ref="J38" si="17">IF($F$28="Inflow",J36-J37,J37-J36)</f>
        <v>2.9360125862447006</v>
      </c>
      <c r="K38" s="110">
        <f t="shared" ref="K38" si="18">IF($F$28="Inflow",K36-K37,K37-K36)</f>
        <v>2.9381390452423375</v>
      </c>
      <c r="L38" s="110">
        <f t="shared" ref="L38" si="19">IF($F$28="Inflow",L36-L37,L37-L36)</f>
        <v>3.0749139974587081</v>
      </c>
      <c r="M38" s="110">
        <f t="shared" ref="M38" si="20">IF($F$28="Inflow",M36-M37,M37-M36)</f>
        <v>3.4354005012109994</v>
      </c>
      <c r="N38" s="110">
        <f t="shared" ref="N38" si="21">IF($F$28="Inflow",N36-N37,N37-N36)</f>
        <v>4.1476726017886563</v>
      </c>
      <c r="O38" s="110">
        <f t="shared" ref="O38" si="22">IF($F$28="Inflow",O36-O37,O37-O36)</f>
        <v>4.3612144875732852</v>
      </c>
      <c r="P38" s="110">
        <f>IF($F$28="Inflow",P36-P37,P37-P36)</f>
        <v>3.9836535950739886</v>
      </c>
      <c r="Q38" s="110"/>
      <c r="R38" s="110"/>
      <c r="S38" s="110"/>
      <c r="T38" s="110"/>
    </row>
    <row r="39" spans="1:27" ht="30" customHeight="1" x14ac:dyDescent="0.3">
      <c r="D39" s="85"/>
      <c r="G39" s="86" t="str">
        <f>G35</f>
        <v>Mid-2010 to Mid-2011</v>
      </c>
      <c r="H39" s="86" t="str">
        <f t="shared" ref="H39:P39" si="23">H35</f>
        <v>Mid-2011 to Mid-2012</v>
      </c>
      <c r="I39" s="86" t="str">
        <f t="shared" si="23"/>
        <v>Mid-2012 to Mid-2013</v>
      </c>
      <c r="J39" s="86" t="str">
        <f t="shared" si="23"/>
        <v>Mid-2013 to Mid-2014</v>
      </c>
      <c r="K39" s="86" t="str">
        <f t="shared" si="23"/>
        <v>Mid-2014 to Mid-2015</v>
      </c>
      <c r="L39" s="86" t="str">
        <f t="shared" si="23"/>
        <v>Mid-2015 to Mid-2016</v>
      </c>
      <c r="M39" s="86" t="str">
        <f t="shared" si="23"/>
        <v>Mid-2016 to Mid-2017</v>
      </c>
      <c r="N39" s="86" t="str">
        <f t="shared" si="23"/>
        <v>Mid-2017 to Mid-2018</v>
      </c>
      <c r="O39" s="86" t="str">
        <f t="shared" si="23"/>
        <v>Mid-2018 to Mid-2019</v>
      </c>
      <c r="P39" s="86" t="str">
        <f t="shared" si="23"/>
        <v>Mid-2019 to Mid-2020</v>
      </c>
    </row>
    <row r="40" spans="1:27" ht="30" customHeight="1" x14ac:dyDescent="0.3">
      <c r="D40" s="85"/>
      <c r="E40" s="126" t="str">
        <f>F23</f>
        <v>Urban with Significant Rural</v>
      </c>
      <c r="F40" s="86" t="str">
        <f>D5</f>
        <v>Inflow</v>
      </c>
      <c r="G40" s="110">
        <f>H24</f>
        <v>48.836315665522513</v>
      </c>
      <c r="H40" s="110">
        <f t="shared" ref="H40:P40" si="24">I24</f>
        <v>51.427292588980308</v>
      </c>
      <c r="I40" s="110">
        <f t="shared" si="24"/>
        <v>50.086076606660868</v>
      </c>
      <c r="J40" s="110">
        <f t="shared" si="24"/>
        <v>52.034168431515177</v>
      </c>
      <c r="K40" s="110">
        <f t="shared" si="24"/>
        <v>51.590380691151523</v>
      </c>
      <c r="L40" s="110">
        <f t="shared" si="24"/>
        <v>50.977876665906223</v>
      </c>
      <c r="M40" s="110">
        <f t="shared" si="24"/>
        <v>57.621214320458243</v>
      </c>
      <c r="N40" s="110">
        <f t="shared" si="24"/>
        <v>58.472519826767495</v>
      </c>
      <c r="O40" s="110">
        <f t="shared" si="24"/>
        <v>60.545891348235031</v>
      </c>
      <c r="P40" s="110">
        <f t="shared" si="24"/>
        <v>53.312871947744007</v>
      </c>
      <c r="Q40" s="110"/>
      <c r="R40" s="110"/>
      <c r="S40" s="110"/>
      <c r="T40" s="110"/>
    </row>
    <row r="41" spans="1:27" ht="30" customHeight="1" x14ac:dyDescent="0.3">
      <c r="D41" s="85"/>
      <c r="E41" s="126"/>
      <c r="F41" s="86" t="str">
        <f>IF(F40="Inflow","Outflow","Inflow")</f>
        <v>Outflow</v>
      </c>
      <c r="G41" s="110">
        <f>IF(F29="Outflow",(IF(D7=D22,"n/a",VLOOKUP(F24,'Sheet4 (2)'!A6:BA351,IF(D7=D23,6,8),FALSE))),IF(D7=D22,VLOOKUP(F24,#REF!,5,FALSE),VLOOKUP(F24,'Sheet4 (2)'!A6:BA351,IF(D7=D23,5,7),FALSE)))</f>
        <v>50.693725407792918</v>
      </c>
      <c r="H41" s="110">
        <f>IF(F29="Outflow",(IF(D7=D22,"n/a",VLOOKUP(F24,'Sheet4 (2)'!A6:BA351,IF(D7=D23,11,13),FALSE))),IF(D7=D22,VLOOKUP(F24,#REF!,7,FALSE),VLOOKUP(F24,'Sheet4 (2)'!A6:BA351,IF(D7=D23,10,12),FALSE)))</f>
        <v>53.293106147744247</v>
      </c>
      <c r="I41" s="110">
        <f>IF(F29="Outflow",(IF(D7=D22,"n/a",VLOOKUP(F24,'Sheet4 (2)'!A6:BA351,IF(D7=D23,16,18),FALSE))),IF(D7=D22,VLOOKUP(F24,#REF!,9,FALSE),VLOOKUP(F24,'Sheet4 (2)'!A6:BA351,IF(D7=D23,15,17),FALSE)))</f>
        <v>52.387292400576058</v>
      </c>
      <c r="J41" s="110">
        <f>IF(F29="Outflow",(IF(D7=D22,"n/a",VLOOKUP(F24,'Sheet4 (2)'!A6:BA351,IF(D7=D23,21,23),FALSE))),IF(D7=D22,VLOOKUP(F24,#REF!,11,FALSE),VLOOKUP(F24,'Sheet4 (2)'!A6:BA351,IF(D7=D23,20,22),FALSE)))</f>
        <v>54.595599104354804</v>
      </c>
      <c r="K41" s="110">
        <f>IF(F29="Outflow",(IF(D7=D22,"n/a",VLOOKUP(F24,'Sheet4 (2)'!A6:BA351,IF(D7=D23,26,28),FALSE))),IF(D7=D22,VLOOKUP(F24,#REF!,13,FALSE),VLOOKUP(F24,'Sheet4 (2)'!A6:BA351,IF(D7=D23,25,27),FALSE)))</f>
        <v>54.212521324389968</v>
      </c>
      <c r="L41" s="110">
        <f>IF(F29="Outflow",(IF(D7=D22,"n/a",VLOOKUP(F24,'Sheet4 (2)'!A6:BA351,IF(D7=D23,31,33),FALSE))),IF(D7=D22,VLOOKUP(F24,#REF!,15,FALSE),VLOOKUP(F24,'Sheet4 (2)'!A6:BA351,IF(D7=D23,30,32),FALSE)))</f>
        <v>53.874718217627411</v>
      </c>
      <c r="M41" s="110">
        <f>IF(F29="Outflow",(IF(D7=D22,"n/a",VLOOKUP(F24,'Sheet4 (2)'!A6:BA351,IF(D7=D23,36,38),FALSE))),IF(D7=D22,VLOOKUP(F24,#REF!,17,FALSE),VLOOKUP(F24,'Sheet4 (2)'!A6:BA351,IF(D7=D23,35,37),FALSE)))</f>
        <v>61.224405736614415</v>
      </c>
      <c r="N41" s="110">
        <f>IF(F29="Outflow",(IF(D7=D22,"n/a",VLOOKUP(F24,'Sheet4 (2)'!A6:BA351,IF(D7=D23,41,43),FALSE))),IF(D7=D22,VLOOKUP(F24,#REF!,19,FALSE),VLOOKUP(F24,'Sheet4 (2)'!A6:BA351,IF(D7=D23,40,42),FALSE)))</f>
        <v>62.270127895928617</v>
      </c>
      <c r="O41" s="110">
        <f>IF(F29="Outflow",(IF(D7=D22,"n/a",VLOOKUP(F24,'Sheet4 (2)'!A6:BA351,IF(D7=D23,46,48),FALSE))),IF(D7=D22,VLOOKUP(F24,#REF!,21,FALSE),VLOOKUP(F24,'Sheet4 (2)'!A6:BA351,IF(D7=D23,45,47),FALSE)))</f>
        <v>64.542572575735306</v>
      </c>
      <c r="P41" s="110">
        <f>IF(F29="Outflow",(IF(D7=D22,"n/a",VLOOKUP(F24,'Sheet4 (2)'!A6:BA351,IF(D7=D23,51,53),FALSE))),IF(D7=D22,VLOOKUP(F24,#REF!,23,FALSE),VLOOKUP(F24,'Sheet4 (2)'!A6:BA351,IF(D7=D23,50,52),FALSE)))</f>
        <v>57.347729518806247</v>
      </c>
    </row>
    <row r="42" spans="1:27" ht="30" customHeight="1" x14ac:dyDescent="0.3">
      <c r="D42" s="85"/>
      <c r="E42" s="126"/>
      <c r="F42" s="86" t="s">
        <v>819</v>
      </c>
      <c r="G42" s="110">
        <f>IF($F$28="Inflow",G40-G41,G41-G40)</f>
        <v>-1.8574097422704057</v>
      </c>
      <c r="H42" s="110">
        <f t="shared" ref="H42" si="25">IF($F$28="Inflow",H40-H41,H41-H40)</f>
        <v>-1.8658135587639393</v>
      </c>
      <c r="I42" s="110">
        <f t="shared" ref="I42" si="26">IF($F$28="Inflow",I40-I41,I41-I40)</f>
        <v>-2.3012157939151905</v>
      </c>
      <c r="J42" s="110">
        <f t="shared" ref="J42" si="27">IF($F$28="Inflow",J40-J41,J41-J40)</f>
        <v>-2.5614306728396272</v>
      </c>
      <c r="K42" s="110">
        <f t="shared" ref="K42" si="28">IF($F$28="Inflow",K40-K41,K41-K40)</f>
        <v>-2.6221406332384447</v>
      </c>
      <c r="L42" s="110">
        <f t="shared" ref="L42" si="29">IF($F$28="Inflow",L40-L41,L41-L40)</f>
        <v>-2.8968415517211881</v>
      </c>
      <c r="M42" s="110">
        <f t="shared" ref="M42" si="30">IF($F$28="Inflow",M40-M41,M41-M40)</f>
        <v>-3.6031914161561716</v>
      </c>
      <c r="N42" s="110">
        <f t="shared" ref="N42" si="31">IF($F$28="Inflow",N40-N41,N41-N40)</f>
        <v>-3.7976080691611216</v>
      </c>
      <c r="O42" s="110">
        <f t="shared" ref="O42" si="32">IF($F$28="Inflow",O40-O41,O41-O40)</f>
        <v>-3.9966812275002752</v>
      </c>
      <c r="P42" s="110">
        <f>IF($F$28="Inflow",P40-P41,P41-P40)</f>
        <v>-4.0348575710622399</v>
      </c>
      <c r="Q42" s="110"/>
      <c r="R42" s="110"/>
      <c r="S42" s="110"/>
      <c r="T42" s="110"/>
    </row>
    <row r="43" spans="1:27" ht="30" customHeight="1" x14ac:dyDescent="0.3">
      <c r="D43" s="85"/>
    </row>
    <row r="44" spans="1:27" ht="30" customHeight="1" x14ac:dyDescent="0.3">
      <c r="D44" s="85"/>
      <c r="E44" s="126" t="s">
        <v>814</v>
      </c>
    </row>
    <row r="45" spans="1:27" ht="30" customHeight="1" x14ac:dyDescent="0.3">
      <c r="A45" s="66"/>
      <c r="D45" s="85"/>
      <c r="E45" s="126"/>
    </row>
    <row r="46" spans="1:27" ht="30" customHeight="1" x14ac:dyDescent="0.3">
      <c r="D46" s="85"/>
      <c r="E46" s="126"/>
    </row>
    <row r="47" spans="1:27" ht="30" customHeight="1" x14ac:dyDescent="0.3">
      <c r="D47" s="85"/>
    </row>
    <row r="48" spans="1:27" ht="30" customHeight="1" x14ac:dyDescent="0.3">
      <c r="D48" s="85"/>
    </row>
    <row r="49" spans="1:4" ht="30" customHeight="1" x14ac:dyDescent="0.3">
      <c r="A49" s="66"/>
      <c r="D49" s="85"/>
    </row>
    <row r="50" spans="1:4" ht="30" customHeight="1" x14ac:dyDescent="0.3">
      <c r="D50" s="85"/>
    </row>
    <row r="51" spans="1:4" ht="30" customHeight="1" x14ac:dyDescent="0.3">
      <c r="D51" s="85"/>
    </row>
    <row r="52" spans="1:4" ht="30" customHeight="1" x14ac:dyDescent="0.3">
      <c r="D52" s="85"/>
    </row>
    <row r="53" spans="1:4" ht="30" customHeight="1" x14ac:dyDescent="0.3">
      <c r="D53" s="85"/>
    </row>
    <row r="54" spans="1:4" ht="30" customHeight="1" x14ac:dyDescent="0.3">
      <c r="D54" s="85"/>
    </row>
    <row r="55" spans="1:4" ht="30" customHeight="1" x14ac:dyDescent="0.3">
      <c r="D55" s="85"/>
    </row>
    <row r="56" spans="1:4" ht="30" customHeight="1" x14ac:dyDescent="0.3">
      <c r="D56" s="85"/>
    </row>
    <row r="57" spans="1:4" ht="30" customHeight="1" x14ac:dyDescent="0.3">
      <c r="D57" s="85"/>
    </row>
    <row r="58" spans="1:4" ht="30" customHeight="1" x14ac:dyDescent="0.3">
      <c r="D58" s="85"/>
    </row>
    <row r="59" spans="1:4" ht="30" customHeight="1" x14ac:dyDescent="0.3">
      <c r="D59" s="85"/>
    </row>
    <row r="60" spans="1:4" ht="30" customHeight="1" x14ac:dyDescent="0.3">
      <c r="A60" s="66"/>
      <c r="D60" s="85"/>
    </row>
    <row r="61" spans="1:4" ht="30" customHeight="1" x14ac:dyDescent="0.3">
      <c r="A61" s="66"/>
      <c r="D61" s="85"/>
    </row>
    <row r="62" spans="1:4" ht="30" customHeight="1" x14ac:dyDescent="0.3">
      <c r="D62" s="85"/>
    </row>
    <row r="63" spans="1:4" ht="30" customHeight="1" x14ac:dyDescent="0.3">
      <c r="A63" s="66"/>
      <c r="D63" s="85"/>
    </row>
    <row r="64" spans="1:4" ht="30" customHeight="1" x14ac:dyDescent="0.3">
      <c r="D64" s="85"/>
    </row>
    <row r="65" spans="1:4" ht="30" customHeight="1" x14ac:dyDescent="0.3">
      <c r="D65" s="85"/>
    </row>
    <row r="66" spans="1:4" ht="30" customHeight="1" x14ac:dyDescent="0.3">
      <c r="A66" s="66"/>
      <c r="D66" s="85"/>
    </row>
    <row r="67" spans="1:4" ht="30" customHeight="1" x14ac:dyDescent="0.3">
      <c r="D67" s="85"/>
    </row>
    <row r="68" spans="1:4" ht="30" customHeight="1" x14ac:dyDescent="0.3">
      <c r="D68" s="85"/>
    </row>
    <row r="69" spans="1:4" ht="30" customHeight="1" x14ac:dyDescent="0.3">
      <c r="A69" s="66"/>
      <c r="D69" s="85"/>
    </row>
    <row r="70" spans="1:4" ht="30" customHeight="1" x14ac:dyDescent="0.3">
      <c r="A70" s="66"/>
      <c r="D70" s="85"/>
    </row>
    <row r="71" spans="1:4" ht="30" customHeight="1" x14ac:dyDescent="0.3">
      <c r="A71" s="66"/>
      <c r="D71" s="85"/>
    </row>
    <row r="72" spans="1:4" ht="30" customHeight="1" x14ac:dyDescent="0.3">
      <c r="A72" s="66"/>
      <c r="D72" s="85"/>
    </row>
    <row r="73" spans="1:4" ht="30" customHeight="1" x14ac:dyDescent="0.3">
      <c r="A73" s="66"/>
    </row>
    <row r="74" spans="1:4" ht="30" customHeight="1" x14ac:dyDescent="0.3">
      <c r="A74" s="66"/>
    </row>
    <row r="75" spans="1:4" ht="30" customHeight="1" x14ac:dyDescent="0.3">
      <c r="A75" s="66"/>
    </row>
    <row r="76" spans="1:4" ht="30" customHeight="1" x14ac:dyDescent="0.3">
      <c r="A76" s="66"/>
    </row>
    <row r="77" spans="1:4" ht="30" customHeight="1" x14ac:dyDescent="0.3">
      <c r="A77" s="66"/>
    </row>
    <row r="78" spans="1:4" ht="30" customHeight="1" x14ac:dyDescent="0.3">
      <c r="A78" s="66"/>
    </row>
    <row r="79" spans="1:4" ht="30" customHeight="1" x14ac:dyDescent="0.3">
      <c r="A79" s="66"/>
    </row>
    <row r="80" spans="1:4" ht="30" customHeight="1" x14ac:dyDescent="0.3">
      <c r="A80" s="66"/>
    </row>
    <row r="81" spans="1:1" ht="30" customHeight="1" x14ac:dyDescent="0.3">
      <c r="A81" s="66"/>
    </row>
    <row r="82" spans="1:1" ht="30" customHeight="1" x14ac:dyDescent="0.3">
      <c r="A82" s="66"/>
    </row>
    <row r="83" spans="1:1" ht="30" customHeight="1" x14ac:dyDescent="0.3">
      <c r="A83" s="66"/>
    </row>
    <row r="84" spans="1:1" ht="30" customHeight="1" x14ac:dyDescent="0.3">
      <c r="A84" s="66"/>
    </row>
    <row r="85" spans="1:1" ht="30" customHeight="1" x14ac:dyDescent="0.3">
      <c r="A85" s="66"/>
    </row>
    <row r="86" spans="1:1" ht="30" customHeight="1" x14ac:dyDescent="0.3">
      <c r="A86" s="66"/>
    </row>
    <row r="87" spans="1:1" ht="30" customHeight="1" x14ac:dyDescent="0.3">
      <c r="A87" s="66"/>
    </row>
    <row r="88" spans="1:1" ht="30" customHeight="1" x14ac:dyDescent="0.3">
      <c r="A88" s="66"/>
    </row>
    <row r="89" spans="1:1" ht="30" customHeight="1" x14ac:dyDescent="0.3">
      <c r="A89" s="66"/>
    </row>
    <row r="90" spans="1:1" ht="30" customHeight="1" x14ac:dyDescent="0.3">
      <c r="A90" s="66"/>
    </row>
    <row r="91" spans="1:1" ht="30" customHeight="1" x14ac:dyDescent="0.3">
      <c r="A91" s="66"/>
    </row>
    <row r="92" spans="1:1" ht="30" customHeight="1" x14ac:dyDescent="0.3">
      <c r="A92" s="66"/>
    </row>
    <row r="93" spans="1:1" ht="30" customHeight="1" x14ac:dyDescent="0.3">
      <c r="A93" s="66"/>
    </row>
    <row r="94" spans="1:1" ht="30" customHeight="1" x14ac:dyDescent="0.3">
      <c r="A94" s="66"/>
    </row>
    <row r="95" spans="1:1" ht="30" customHeight="1" x14ac:dyDescent="0.3">
      <c r="A95" s="66"/>
    </row>
    <row r="96" spans="1:1" ht="30" customHeight="1" x14ac:dyDescent="0.3">
      <c r="A96" s="66"/>
    </row>
    <row r="97" spans="1:1" ht="30" customHeight="1" x14ac:dyDescent="0.3">
      <c r="A97" s="66"/>
    </row>
    <row r="98" spans="1:1" ht="30" customHeight="1" x14ac:dyDescent="0.3">
      <c r="A98" s="66"/>
    </row>
    <row r="99" spans="1:1" ht="30" customHeight="1" x14ac:dyDescent="0.3">
      <c r="A99" s="66"/>
    </row>
    <row r="100" spans="1:1" ht="30" customHeight="1" x14ac:dyDescent="0.3">
      <c r="A100" s="66"/>
    </row>
    <row r="101" spans="1:1" ht="30" customHeight="1" x14ac:dyDescent="0.3">
      <c r="A101" s="66"/>
    </row>
    <row r="102" spans="1:1" ht="30" customHeight="1" x14ac:dyDescent="0.3">
      <c r="A102" s="66"/>
    </row>
    <row r="103" spans="1:1" ht="30" customHeight="1" x14ac:dyDescent="0.3">
      <c r="A103" s="66"/>
    </row>
    <row r="104" spans="1:1" ht="30" customHeight="1" x14ac:dyDescent="0.3">
      <c r="A104" s="66"/>
    </row>
    <row r="105" spans="1:1" ht="30" customHeight="1" x14ac:dyDescent="0.3">
      <c r="A105" s="66"/>
    </row>
    <row r="106" spans="1:1" ht="30" customHeight="1" x14ac:dyDescent="0.3">
      <c r="A106" s="66"/>
    </row>
    <row r="107" spans="1:1" ht="30" customHeight="1" x14ac:dyDescent="0.3">
      <c r="A107" s="66"/>
    </row>
    <row r="108" spans="1:1" ht="30" customHeight="1" x14ac:dyDescent="0.3">
      <c r="A108" s="66"/>
    </row>
    <row r="109" spans="1:1" ht="30" customHeight="1" x14ac:dyDescent="0.3">
      <c r="A109" s="66"/>
    </row>
    <row r="110" spans="1:1" ht="30" customHeight="1" x14ac:dyDescent="0.3">
      <c r="A110" s="66"/>
    </row>
    <row r="111" spans="1:1" ht="30" customHeight="1" x14ac:dyDescent="0.3">
      <c r="A111" s="66"/>
    </row>
  </sheetData>
  <sheetProtection algorithmName="SHA-512" hashValue="0nwkXbXznaYbWcjF0CfrnZUbZqwxF85PS5H0SYQpr9/17DuPpgAUgJAefMoKO3grsy5oO4qy3mzkshp+Id/YXg==" saltValue="1U556qhZrca4vkIMT5TpVQ==" spinCount="100000" sheet="1" objects="1" scenarios="1"/>
  <protectedRanges>
    <protectedRange sqref="D7" name="Range3"/>
    <protectedRange sqref="D5" name="Range2"/>
    <protectedRange sqref="B5" name="Range1"/>
  </protectedRanges>
  <sortState xmlns:xlrd2="http://schemas.microsoft.com/office/spreadsheetml/2017/richdata2" ref="A20:A144">
    <sortCondition ref="A20"/>
  </sortState>
  <mergeCells count="11">
    <mergeCell ref="E40:E42"/>
    <mergeCell ref="E44:E46"/>
    <mergeCell ref="D9:E9"/>
    <mergeCell ref="F22:G22"/>
    <mergeCell ref="F24:G24"/>
    <mergeCell ref="F23:G23"/>
    <mergeCell ref="D8:E8"/>
    <mergeCell ref="H8:J8"/>
    <mergeCell ref="H9:K9"/>
    <mergeCell ref="E32:E34"/>
    <mergeCell ref="E36:E38"/>
  </mergeCells>
  <phoneticPr fontId="18" type="noConversion"/>
  <dataValidations count="4">
    <dataValidation type="list" allowBlank="1" showInputMessage="1" showErrorMessage="1" sqref="D5" xr:uid="{00000000-0002-0000-0600-000000000000}">
      <formula1>$B$20:$B$21</formula1>
    </dataValidation>
    <dataValidation type="list" allowBlank="1" showInputMessage="1" showErrorMessage="1" sqref="H9" xr:uid="{00000000-0002-0000-0600-000001000000}">
      <formula1>$E$20:$E$22</formula1>
    </dataValidation>
    <dataValidation type="list" allowBlank="1" showInputMessage="1" showErrorMessage="1" sqref="B5" xr:uid="{00000000-0002-0000-0600-000002000000}">
      <formula1>members</formula1>
    </dataValidation>
    <dataValidation type="list" allowBlank="1" showInputMessage="1" showErrorMessage="1" sqref="D7" xr:uid="{E192487A-09F1-4EA2-A713-9998A2F8830E}">
      <formula1>$E$20:$E$21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455"/>
  <sheetViews>
    <sheetView topLeftCell="A40" workbookViewId="0">
      <selection activeCell="B58" sqref="B58:B60"/>
    </sheetView>
  </sheetViews>
  <sheetFormatPr defaultColWidth="9.109375" defaultRowHeight="14.4" x14ac:dyDescent="0.3"/>
  <cols>
    <col min="1" max="1" width="27.6640625" bestFit="1" customWidth="1"/>
  </cols>
  <sheetData>
    <row r="1" spans="1:9" x14ac:dyDescent="0.3">
      <c r="A1" t="s">
        <v>141</v>
      </c>
      <c r="B1" t="s">
        <v>839</v>
      </c>
      <c r="H1" t="s">
        <v>840</v>
      </c>
      <c r="I1" t="s">
        <v>841</v>
      </c>
    </row>
    <row r="2" spans="1:9" x14ac:dyDescent="0.3">
      <c r="A2" t="s">
        <v>143</v>
      </c>
      <c r="B2" t="s">
        <v>839</v>
      </c>
      <c r="H2" t="s">
        <v>516</v>
      </c>
      <c r="I2" t="s">
        <v>842</v>
      </c>
    </row>
    <row r="3" spans="1:9" x14ac:dyDescent="0.3">
      <c r="A3" t="s">
        <v>152</v>
      </c>
      <c r="B3" t="s">
        <v>839</v>
      </c>
      <c r="H3" t="s">
        <v>651</v>
      </c>
      <c r="I3" t="s">
        <v>842</v>
      </c>
    </row>
    <row r="4" spans="1:9" x14ac:dyDescent="0.3">
      <c r="A4" t="s">
        <v>154</v>
      </c>
      <c r="B4" t="s">
        <v>839</v>
      </c>
      <c r="H4" t="s">
        <v>685</v>
      </c>
      <c r="I4" t="s">
        <v>842</v>
      </c>
    </row>
    <row r="5" spans="1:9" x14ac:dyDescent="0.3">
      <c r="A5" t="s">
        <v>843</v>
      </c>
      <c r="B5" t="s">
        <v>839</v>
      </c>
      <c r="H5" t="s">
        <v>148</v>
      </c>
      <c r="I5" t="s">
        <v>844</v>
      </c>
    </row>
    <row r="6" spans="1:9" x14ac:dyDescent="0.3">
      <c r="A6" t="s">
        <v>164</v>
      </c>
      <c r="B6" t="s">
        <v>839</v>
      </c>
      <c r="H6" t="s">
        <v>251</v>
      </c>
      <c r="I6" t="s">
        <v>844</v>
      </c>
    </row>
    <row r="7" spans="1:9" x14ac:dyDescent="0.3">
      <c r="A7" t="s">
        <v>177</v>
      </c>
      <c r="B7" t="s">
        <v>839</v>
      </c>
      <c r="H7" t="s">
        <v>275</v>
      </c>
      <c r="I7" t="s">
        <v>844</v>
      </c>
    </row>
    <row r="8" spans="1:9" x14ac:dyDescent="0.3">
      <c r="A8" t="s">
        <v>845</v>
      </c>
      <c r="B8" t="s">
        <v>839</v>
      </c>
      <c r="H8" t="s">
        <v>597</v>
      </c>
      <c r="I8" t="s">
        <v>844</v>
      </c>
    </row>
    <row r="9" spans="1:9" x14ac:dyDescent="0.3">
      <c r="A9" t="s">
        <v>38</v>
      </c>
      <c r="B9" t="s">
        <v>839</v>
      </c>
      <c r="H9" t="s">
        <v>619</v>
      </c>
      <c r="I9" t="s">
        <v>844</v>
      </c>
    </row>
    <row r="10" spans="1:9" x14ac:dyDescent="0.3">
      <c r="A10" t="s">
        <v>212</v>
      </c>
      <c r="B10" t="s">
        <v>839</v>
      </c>
      <c r="H10" t="s">
        <v>739</v>
      </c>
      <c r="I10" t="s">
        <v>844</v>
      </c>
    </row>
    <row r="11" spans="1:9" x14ac:dyDescent="0.3">
      <c r="A11" t="s">
        <v>223</v>
      </c>
      <c r="B11" t="s">
        <v>839</v>
      </c>
      <c r="H11" t="s">
        <v>792</v>
      </c>
      <c r="I11" t="s">
        <v>844</v>
      </c>
    </row>
    <row r="12" spans="1:9" x14ac:dyDescent="0.3">
      <c r="A12" t="s">
        <v>225</v>
      </c>
      <c r="B12" t="s">
        <v>839</v>
      </c>
      <c r="H12" t="s">
        <v>166</v>
      </c>
      <c r="I12" t="s">
        <v>846</v>
      </c>
    </row>
    <row r="13" spans="1:9" x14ac:dyDescent="0.3">
      <c r="A13" t="s">
        <v>245</v>
      </c>
      <c r="B13" t="s">
        <v>839</v>
      </c>
      <c r="H13" t="s">
        <v>191</v>
      </c>
      <c r="I13" t="s">
        <v>63</v>
      </c>
    </row>
    <row r="14" spans="1:9" x14ac:dyDescent="0.3">
      <c r="A14" t="s">
        <v>47</v>
      </c>
      <c r="B14" t="s">
        <v>839</v>
      </c>
      <c r="H14" t="s">
        <v>196</v>
      </c>
      <c r="I14" t="s">
        <v>846</v>
      </c>
    </row>
    <row r="15" spans="1:9" x14ac:dyDescent="0.3">
      <c r="A15" t="s">
        <v>812</v>
      </c>
      <c r="B15" t="s">
        <v>839</v>
      </c>
      <c r="H15" t="s">
        <v>436</v>
      </c>
      <c r="I15" t="s">
        <v>49</v>
      </c>
    </row>
    <row r="16" spans="1:9" x14ac:dyDescent="0.3">
      <c r="A16" t="s">
        <v>261</v>
      </c>
      <c r="B16" t="s">
        <v>839</v>
      </c>
      <c r="H16" t="s">
        <v>221</v>
      </c>
      <c r="I16" t="s">
        <v>79</v>
      </c>
    </row>
    <row r="17" spans="1:9" x14ac:dyDescent="0.3">
      <c r="A17" t="s">
        <v>267</v>
      </c>
      <c r="B17" t="s">
        <v>839</v>
      </c>
      <c r="H17" t="s">
        <v>235</v>
      </c>
      <c r="I17" t="s">
        <v>847</v>
      </c>
    </row>
    <row r="18" spans="1:9" x14ac:dyDescent="0.3">
      <c r="A18" t="s">
        <v>302</v>
      </c>
      <c r="B18" t="s">
        <v>839</v>
      </c>
      <c r="H18" t="s">
        <v>424</v>
      </c>
      <c r="I18" t="s">
        <v>846</v>
      </c>
    </row>
    <row r="19" spans="1:9" x14ac:dyDescent="0.3">
      <c r="A19" t="s">
        <v>359</v>
      </c>
      <c r="B19" t="s">
        <v>839</v>
      </c>
      <c r="H19" t="s">
        <v>537</v>
      </c>
      <c r="I19" t="s">
        <v>79</v>
      </c>
    </row>
    <row r="20" spans="1:9" x14ac:dyDescent="0.3">
      <c r="A20" t="s">
        <v>377</v>
      </c>
      <c r="B20" t="s">
        <v>839</v>
      </c>
      <c r="H20" t="s">
        <v>232</v>
      </c>
      <c r="I20" t="s">
        <v>63</v>
      </c>
    </row>
    <row r="21" spans="1:9" x14ac:dyDescent="0.3">
      <c r="A21" t="s">
        <v>848</v>
      </c>
      <c r="B21" t="s">
        <v>839</v>
      </c>
      <c r="H21" t="s">
        <v>579</v>
      </c>
      <c r="I21" t="s">
        <v>49</v>
      </c>
    </row>
    <row r="22" spans="1:9" x14ac:dyDescent="0.3">
      <c r="A22" t="s">
        <v>411</v>
      </c>
      <c r="B22" t="s">
        <v>839</v>
      </c>
      <c r="H22" t="s">
        <v>337</v>
      </c>
      <c r="I22" t="s">
        <v>63</v>
      </c>
    </row>
    <row r="23" spans="1:9" x14ac:dyDescent="0.3">
      <c r="A23" t="s">
        <v>409</v>
      </c>
      <c r="B23" t="s">
        <v>839</v>
      </c>
      <c r="H23" t="s">
        <v>754</v>
      </c>
      <c r="I23" t="s">
        <v>49</v>
      </c>
    </row>
    <row r="24" spans="1:9" x14ac:dyDescent="0.3">
      <c r="A24" t="s">
        <v>849</v>
      </c>
      <c r="B24" t="s">
        <v>839</v>
      </c>
      <c r="H24" t="s">
        <v>432</v>
      </c>
      <c r="I24" t="s">
        <v>846</v>
      </c>
    </row>
    <row r="25" spans="1:9" x14ac:dyDescent="0.3">
      <c r="A25" t="s">
        <v>434</v>
      </c>
      <c r="B25" t="s">
        <v>839</v>
      </c>
      <c r="H25" t="s">
        <v>643</v>
      </c>
      <c r="I25" t="s">
        <v>79</v>
      </c>
    </row>
    <row r="26" spans="1:9" x14ac:dyDescent="0.3">
      <c r="A26" t="s">
        <v>446</v>
      </c>
      <c r="B26" t="s">
        <v>839</v>
      </c>
      <c r="H26" t="s">
        <v>127</v>
      </c>
      <c r="I26" t="s">
        <v>850</v>
      </c>
    </row>
    <row r="27" spans="1:9" x14ac:dyDescent="0.3">
      <c r="A27" t="s">
        <v>458</v>
      </c>
      <c r="B27" t="s">
        <v>839</v>
      </c>
      <c r="H27" t="s">
        <v>737</v>
      </c>
      <c r="I27" t="s">
        <v>846</v>
      </c>
    </row>
    <row r="28" spans="1:9" x14ac:dyDescent="0.3">
      <c r="A28" t="s">
        <v>473</v>
      </c>
      <c r="B28" t="s">
        <v>839</v>
      </c>
      <c r="H28" t="s">
        <v>135</v>
      </c>
      <c r="I28" t="s">
        <v>51</v>
      </c>
    </row>
    <row r="29" spans="1:9" x14ac:dyDescent="0.3">
      <c r="A29" t="s">
        <v>477</v>
      </c>
      <c r="B29" t="s">
        <v>839</v>
      </c>
      <c r="H29" t="s">
        <v>403</v>
      </c>
      <c r="I29" t="s">
        <v>63</v>
      </c>
    </row>
    <row r="30" spans="1:9" x14ac:dyDescent="0.3">
      <c r="A30" t="s">
        <v>503</v>
      </c>
      <c r="B30" t="s">
        <v>839</v>
      </c>
      <c r="H30" t="s">
        <v>129</v>
      </c>
      <c r="I30" t="s">
        <v>850</v>
      </c>
    </row>
    <row r="31" spans="1:9" x14ac:dyDescent="0.3">
      <c r="A31" t="s">
        <v>510</v>
      </c>
      <c r="B31" t="s">
        <v>839</v>
      </c>
      <c r="H31" t="s">
        <v>735</v>
      </c>
      <c r="I31" t="s">
        <v>79</v>
      </c>
    </row>
    <row r="32" spans="1:9" x14ac:dyDescent="0.3">
      <c r="A32" t="s">
        <v>514</v>
      </c>
      <c r="B32" t="s">
        <v>839</v>
      </c>
      <c r="H32" t="s">
        <v>168</v>
      </c>
      <c r="I32" t="s">
        <v>51</v>
      </c>
    </row>
    <row r="33" spans="1:9" x14ac:dyDescent="0.3">
      <c r="A33" t="s">
        <v>523</v>
      </c>
      <c r="B33" t="s">
        <v>839</v>
      </c>
      <c r="H33" t="s">
        <v>123</v>
      </c>
      <c r="I33" t="s">
        <v>38</v>
      </c>
    </row>
    <row r="34" spans="1:9" x14ac:dyDescent="0.3">
      <c r="A34" t="s">
        <v>527</v>
      </c>
      <c r="B34" t="s">
        <v>839</v>
      </c>
      <c r="H34" t="s">
        <v>430</v>
      </c>
      <c r="I34" t="s">
        <v>63</v>
      </c>
    </row>
    <row r="35" spans="1:9" x14ac:dyDescent="0.3">
      <c r="A35" t="s">
        <v>543</v>
      </c>
      <c r="B35" t="s">
        <v>839</v>
      </c>
      <c r="H35" t="s">
        <v>146</v>
      </c>
      <c r="I35" t="s">
        <v>850</v>
      </c>
    </row>
    <row r="36" spans="1:9" x14ac:dyDescent="0.3">
      <c r="A36" t="s">
        <v>545</v>
      </c>
      <c r="B36" t="s">
        <v>839</v>
      </c>
      <c r="H36" t="s">
        <v>174</v>
      </c>
      <c r="I36" t="s">
        <v>51</v>
      </c>
    </row>
    <row r="37" spans="1:9" x14ac:dyDescent="0.3">
      <c r="A37" t="s">
        <v>546</v>
      </c>
      <c r="B37" t="s">
        <v>839</v>
      </c>
      <c r="H37" t="s">
        <v>772</v>
      </c>
      <c r="I37" t="s">
        <v>79</v>
      </c>
    </row>
    <row r="38" spans="1:9" x14ac:dyDescent="0.3">
      <c r="A38" t="s">
        <v>548</v>
      </c>
      <c r="B38" t="s">
        <v>839</v>
      </c>
      <c r="H38" t="s">
        <v>540</v>
      </c>
      <c r="I38" t="s">
        <v>63</v>
      </c>
    </row>
    <row r="39" spans="1:9" x14ac:dyDescent="0.3">
      <c r="A39" t="s">
        <v>554</v>
      </c>
      <c r="B39" t="s">
        <v>839</v>
      </c>
      <c r="H39" t="s">
        <v>172</v>
      </c>
      <c r="I39" t="s">
        <v>850</v>
      </c>
    </row>
    <row r="40" spans="1:9" x14ac:dyDescent="0.3">
      <c r="A40" t="s">
        <v>558</v>
      </c>
      <c r="B40" t="s">
        <v>839</v>
      </c>
      <c r="H40" t="s">
        <v>230</v>
      </c>
      <c r="I40" t="s">
        <v>38</v>
      </c>
    </row>
    <row r="41" spans="1:9" x14ac:dyDescent="0.3">
      <c r="A41" t="s">
        <v>591</v>
      </c>
      <c r="B41" t="s">
        <v>839</v>
      </c>
      <c r="H41" t="s">
        <v>462</v>
      </c>
      <c r="I41" t="s">
        <v>81</v>
      </c>
    </row>
    <row r="42" spans="1:9" x14ac:dyDescent="0.3">
      <c r="A42" t="s">
        <v>615</v>
      </c>
      <c r="B42" t="s">
        <v>839</v>
      </c>
      <c r="H42" t="s">
        <v>210</v>
      </c>
      <c r="I42" t="s">
        <v>51</v>
      </c>
    </row>
    <row r="43" spans="1:9" x14ac:dyDescent="0.3">
      <c r="A43" t="s">
        <v>617</v>
      </c>
      <c r="B43" t="s">
        <v>839</v>
      </c>
      <c r="H43" t="s">
        <v>622</v>
      </c>
      <c r="I43" t="s">
        <v>38</v>
      </c>
    </row>
    <row r="44" spans="1:9" x14ac:dyDescent="0.3">
      <c r="A44" t="s">
        <v>628</v>
      </c>
      <c r="B44" t="s">
        <v>839</v>
      </c>
      <c r="H44" t="s">
        <v>183</v>
      </c>
      <c r="I44" t="s">
        <v>850</v>
      </c>
    </row>
    <row r="45" spans="1:9" x14ac:dyDescent="0.3">
      <c r="A45" t="s">
        <v>653</v>
      </c>
      <c r="B45" t="s">
        <v>839</v>
      </c>
      <c r="H45" t="s">
        <v>551</v>
      </c>
      <c r="I45" t="s">
        <v>63</v>
      </c>
    </row>
    <row r="46" spans="1:9" x14ac:dyDescent="0.3">
      <c r="A46" t="s">
        <v>851</v>
      </c>
      <c r="B46" t="s">
        <v>839</v>
      </c>
      <c r="H46" t="s">
        <v>217</v>
      </c>
      <c r="I46" t="s">
        <v>51</v>
      </c>
    </row>
    <row r="47" spans="1:9" x14ac:dyDescent="0.3">
      <c r="A47" t="s">
        <v>676</v>
      </c>
      <c r="B47" t="s">
        <v>839</v>
      </c>
      <c r="H47" t="s">
        <v>602</v>
      </c>
      <c r="I47" t="s">
        <v>81</v>
      </c>
    </row>
    <row r="48" spans="1:9" x14ac:dyDescent="0.3">
      <c r="A48" t="s">
        <v>678</v>
      </c>
      <c r="B48" t="s">
        <v>839</v>
      </c>
      <c r="H48" t="s">
        <v>567</v>
      </c>
      <c r="I48" t="s">
        <v>63</v>
      </c>
    </row>
    <row r="49" spans="1:9" x14ac:dyDescent="0.3">
      <c r="A49" t="s">
        <v>694</v>
      </c>
      <c r="B49" t="s">
        <v>839</v>
      </c>
      <c r="H49" t="s">
        <v>200</v>
      </c>
      <c r="I49" t="s">
        <v>847</v>
      </c>
    </row>
    <row r="50" spans="1:9" x14ac:dyDescent="0.3">
      <c r="A50" t="s">
        <v>705</v>
      </c>
      <c r="B50" t="s">
        <v>839</v>
      </c>
      <c r="H50" t="s">
        <v>800</v>
      </c>
      <c r="I50" t="s">
        <v>38</v>
      </c>
    </row>
    <row r="51" spans="1:9" x14ac:dyDescent="0.3">
      <c r="A51" t="s">
        <v>717</v>
      </c>
      <c r="B51" t="s">
        <v>839</v>
      </c>
      <c r="H51" t="s">
        <v>239</v>
      </c>
      <c r="I51" t="s">
        <v>51</v>
      </c>
    </row>
    <row r="52" spans="1:9" x14ac:dyDescent="0.3">
      <c r="A52" t="s">
        <v>721</v>
      </c>
      <c r="B52" t="s">
        <v>839</v>
      </c>
      <c r="H52" t="s">
        <v>647</v>
      </c>
      <c r="I52" t="s">
        <v>81</v>
      </c>
    </row>
    <row r="53" spans="1:9" x14ac:dyDescent="0.3">
      <c r="A53" t="s">
        <v>745</v>
      </c>
      <c r="B53" t="s">
        <v>839</v>
      </c>
      <c r="H53" t="s">
        <v>198</v>
      </c>
      <c r="I53" t="s">
        <v>40</v>
      </c>
    </row>
    <row r="54" spans="1:9" x14ac:dyDescent="0.3">
      <c r="A54" t="s">
        <v>759</v>
      </c>
      <c r="B54" t="s">
        <v>839</v>
      </c>
      <c r="H54" t="s">
        <v>257</v>
      </c>
      <c r="I54" t="s">
        <v>850</v>
      </c>
    </row>
    <row r="55" spans="1:9" x14ac:dyDescent="0.3">
      <c r="A55" t="s">
        <v>780</v>
      </c>
      <c r="B55" t="s">
        <v>839</v>
      </c>
      <c r="H55" t="s">
        <v>577</v>
      </c>
      <c r="I55" t="s">
        <v>63</v>
      </c>
    </row>
    <row r="56" spans="1:9" x14ac:dyDescent="0.3">
      <c r="A56" t="s">
        <v>784</v>
      </c>
      <c r="B56" t="s">
        <v>839</v>
      </c>
      <c r="H56" t="s">
        <v>701</v>
      </c>
      <c r="I56" t="s">
        <v>81</v>
      </c>
    </row>
    <row r="57" spans="1:9" x14ac:dyDescent="0.3">
      <c r="A57" t="s">
        <v>790</v>
      </c>
      <c r="B57" t="s">
        <v>839</v>
      </c>
      <c r="H57" t="s">
        <v>318</v>
      </c>
      <c r="I57" t="s">
        <v>51</v>
      </c>
    </row>
    <row r="58" spans="1:9" x14ac:dyDescent="0.3">
      <c r="A58" t="s">
        <v>806</v>
      </c>
      <c r="B58" t="s">
        <v>839</v>
      </c>
      <c r="H58" t="s">
        <v>645</v>
      </c>
      <c r="I58" t="s">
        <v>63</v>
      </c>
    </row>
    <row r="59" spans="1:9" x14ac:dyDescent="0.3">
      <c r="A59" t="s">
        <v>938</v>
      </c>
      <c r="B59" t="s">
        <v>839</v>
      </c>
      <c r="H59" t="s">
        <v>281</v>
      </c>
      <c r="I59" t="s">
        <v>850</v>
      </c>
    </row>
    <row r="60" spans="1:9" x14ac:dyDescent="0.3">
      <c r="A60" t="s">
        <v>940</v>
      </c>
      <c r="B60" t="s">
        <v>839</v>
      </c>
      <c r="H60" t="s">
        <v>285</v>
      </c>
      <c r="I60" t="s">
        <v>40</v>
      </c>
    </row>
    <row r="61" spans="1:9" x14ac:dyDescent="0.3">
      <c r="H61" t="s">
        <v>369</v>
      </c>
      <c r="I61" t="s">
        <v>51</v>
      </c>
    </row>
    <row r="62" spans="1:9" x14ac:dyDescent="0.3">
      <c r="A62" t="s">
        <v>127</v>
      </c>
      <c r="B62" t="s">
        <v>852</v>
      </c>
      <c r="C62" t="str">
        <f t="shared" ref="C62:C94" si="0">IFERROR(VLOOKUP(A62,H$2:I$271,2,FALSE),"")</f>
        <v>Outer London</v>
      </c>
      <c r="H62" t="s">
        <v>773</v>
      </c>
      <c r="I62" t="s">
        <v>81</v>
      </c>
    </row>
    <row r="63" spans="1:9" x14ac:dyDescent="0.3">
      <c r="A63" t="s">
        <v>129</v>
      </c>
      <c r="B63" t="s">
        <v>852</v>
      </c>
      <c r="C63" t="str">
        <f t="shared" si="0"/>
        <v>Outer London</v>
      </c>
      <c r="H63" t="s">
        <v>330</v>
      </c>
      <c r="I63" t="s">
        <v>40</v>
      </c>
    </row>
    <row r="64" spans="1:9" x14ac:dyDescent="0.3">
      <c r="A64" t="s">
        <v>146</v>
      </c>
      <c r="B64" t="s">
        <v>852</v>
      </c>
      <c r="C64" t="str">
        <f t="shared" si="0"/>
        <v>Outer London</v>
      </c>
      <c r="H64" t="s">
        <v>316</v>
      </c>
      <c r="I64" t="s">
        <v>850</v>
      </c>
    </row>
    <row r="65" spans="1:9" x14ac:dyDescent="0.3">
      <c r="A65" t="s">
        <v>172</v>
      </c>
      <c r="B65" t="s">
        <v>852</v>
      </c>
      <c r="C65" t="str">
        <f t="shared" si="0"/>
        <v>Outer London</v>
      </c>
      <c r="H65" t="s">
        <v>766</v>
      </c>
      <c r="I65" t="s">
        <v>63</v>
      </c>
    </row>
    <row r="66" spans="1:9" x14ac:dyDescent="0.3">
      <c r="A66" t="s">
        <v>183</v>
      </c>
      <c r="B66" t="s">
        <v>852</v>
      </c>
      <c r="C66" t="str">
        <f t="shared" si="0"/>
        <v>Outer London</v>
      </c>
      <c r="H66" t="s">
        <v>450</v>
      </c>
      <c r="I66" t="s">
        <v>51</v>
      </c>
    </row>
    <row r="67" spans="1:9" x14ac:dyDescent="0.3">
      <c r="A67" t="s">
        <v>200</v>
      </c>
      <c r="B67" t="s">
        <v>852</v>
      </c>
      <c r="C67" t="str">
        <f t="shared" si="0"/>
        <v>Inner London</v>
      </c>
      <c r="H67" t="s">
        <v>202</v>
      </c>
      <c r="I67" t="s">
        <v>85</v>
      </c>
    </row>
    <row r="68" spans="1:9" x14ac:dyDescent="0.3">
      <c r="A68" t="s">
        <v>235</v>
      </c>
      <c r="B68" t="s">
        <v>852</v>
      </c>
      <c r="C68" t="str">
        <f t="shared" si="0"/>
        <v>Inner London</v>
      </c>
      <c r="H68" t="s">
        <v>802</v>
      </c>
      <c r="I68" t="s">
        <v>63</v>
      </c>
    </row>
    <row r="69" spans="1:9" x14ac:dyDescent="0.3">
      <c r="A69" t="s">
        <v>257</v>
      </c>
      <c r="B69" t="s">
        <v>852</v>
      </c>
      <c r="C69" t="str">
        <f t="shared" si="0"/>
        <v>Outer London</v>
      </c>
      <c r="H69" t="s">
        <v>352</v>
      </c>
      <c r="I69" t="s">
        <v>850</v>
      </c>
    </row>
    <row r="70" spans="1:9" x14ac:dyDescent="0.3">
      <c r="A70" t="s">
        <v>281</v>
      </c>
      <c r="B70" t="s">
        <v>852</v>
      </c>
      <c r="C70" t="str">
        <f t="shared" si="0"/>
        <v>Outer London</v>
      </c>
      <c r="H70" t="s">
        <v>401</v>
      </c>
      <c r="I70" t="s">
        <v>40</v>
      </c>
    </row>
    <row r="71" spans="1:9" x14ac:dyDescent="0.3">
      <c r="A71" t="s">
        <v>316</v>
      </c>
      <c r="B71" t="s">
        <v>852</v>
      </c>
      <c r="C71" t="str">
        <f t="shared" si="0"/>
        <v>Outer London</v>
      </c>
      <c r="H71" t="s">
        <v>575</v>
      </c>
      <c r="I71" t="s">
        <v>51</v>
      </c>
    </row>
    <row r="72" spans="1:9" x14ac:dyDescent="0.3">
      <c r="A72" t="s">
        <v>352</v>
      </c>
      <c r="B72" t="s">
        <v>852</v>
      </c>
      <c r="C72" t="str">
        <f t="shared" si="0"/>
        <v>Outer London</v>
      </c>
      <c r="H72" t="s">
        <v>304</v>
      </c>
      <c r="I72" t="s">
        <v>85</v>
      </c>
    </row>
    <row r="73" spans="1:9" x14ac:dyDescent="0.3">
      <c r="A73" t="s">
        <v>357</v>
      </c>
      <c r="B73" t="s">
        <v>852</v>
      </c>
      <c r="C73" t="str">
        <f t="shared" si="0"/>
        <v>Inner London</v>
      </c>
      <c r="H73" t="s">
        <v>624</v>
      </c>
      <c r="I73" t="s">
        <v>40</v>
      </c>
    </row>
    <row r="74" spans="1:9" x14ac:dyDescent="0.3">
      <c r="A74" t="s">
        <v>363</v>
      </c>
      <c r="B74" t="s">
        <v>852</v>
      </c>
      <c r="C74" t="str">
        <f t="shared" si="0"/>
        <v>Inner London</v>
      </c>
      <c r="H74" t="s">
        <v>357</v>
      </c>
      <c r="I74" t="s">
        <v>847</v>
      </c>
    </row>
    <row r="75" spans="1:9" x14ac:dyDescent="0.3">
      <c r="A75" t="s">
        <v>367</v>
      </c>
      <c r="B75" t="s">
        <v>852</v>
      </c>
      <c r="C75" t="str">
        <f t="shared" si="0"/>
        <v>Inner London</v>
      </c>
      <c r="H75" t="s">
        <v>150</v>
      </c>
      <c r="I75" t="s">
        <v>65</v>
      </c>
    </row>
    <row r="76" spans="1:9" x14ac:dyDescent="0.3">
      <c r="A76" t="s">
        <v>373</v>
      </c>
      <c r="B76" t="s">
        <v>852</v>
      </c>
      <c r="C76" t="str">
        <f t="shared" si="0"/>
        <v>Outer London</v>
      </c>
      <c r="H76" t="s">
        <v>440</v>
      </c>
      <c r="I76" t="s">
        <v>85</v>
      </c>
    </row>
    <row r="77" spans="1:9" x14ac:dyDescent="0.3">
      <c r="A77" t="s">
        <v>383</v>
      </c>
      <c r="B77" t="s">
        <v>852</v>
      </c>
      <c r="C77" t="str">
        <f t="shared" si="0"/>
        <v>Outer London</v>
      </c>
      <c r="H77" t="s">
        <v>707</v>
      </c>
      <c r="I77" t="s">
        <v>51</v>
      </c>
    </row>
    <row r="78" spans="1:9" x14ac:dyDescent="0.3">
      <c r="A78" t="s">
        <v>393</v>
      </c>
      <c r="B78" t="s">
        <v>852</v>
      </c>
      <c r="C78" t="str">
        <f t="shared" si="0"/>
        <v>Outer London</v>
      </c>
      <c r="H78" t="s">
        <v>109</v>
      </c>
      <c r="I78" t="s">
        <v>42</v>
      </c>
    </row>
    <row r="79" spans="1:9" x14ac:dyDescent="0.3">
      <c r="A79" t="s">
        <v>399</v>
      </c>
      <c r="B79" t="s">
        <v>852</v>
      </c>
      <c r="C79" t="str">
        <f t="shared" si="0"/>
        <v>Outer London</v>
      </c>
      <c r="H79" t="s">
        <v>363</v>
      </c>
      <c r="I79" t="s">
        <v>847</v>
      </c>
    </row>
    <row r="80" spans="1:9" x14ac:dyDescent="0.3">
      <c r="A80" t="s">
        <v>413</v>
      </c>
      <c r="B80" t="s">
        <v>852</v>
      </c>
      <c r="C80" t="str">
        <f t="shared" si="0"/>
        <v>Inner London</v>
      </c>
      <c r="H80" t="s">
        <v>215</v>
      </c>
      <c r="I80" t="s">
        <v>65</v>
      </c>
    </row>
    <row r="81" spans="1:9" x14ac:dyDescent="0.3">
      <c r="A81" t="s">
        <v>415</v>
      </c>
      <c r="B81" t="s">
        <v>852</v>
      </c>
      <c r="C81" t="str">
        <f t="shared" si="0"/>
        <v>Inner London</v>
      </c>
      <c r="H81" t="s">
        <v>732</v>
      </c>
      <c r="I81" t="s">
        <v>51</v>
      </c>
    </row>
    <row r="82" spans="1:9" x14ac:dyDescent="0.3">
      <c r="A82" t="s">
        <v>422</v>
      </c>
      <c r="B82" t="s">
        <v>852</v>
      </c>
      <c r="C82" t="str">
        <f t="shared" si="0"/>
        <v>Outer London</v>
      </c>
      <c r="H82" t="s">
        <v>491</v>
      </c>
      <c r="I82" t="s">
        <v>85</v>
      </c>
    </row>
    <row r="83" spans="1:9" x14ac:dyDescent="0.3">
      <c r="A83" t="s">
        <v>428</v>
      </c>
      <c r="B83" t="s">
        <v>852</v>
      </c>
      <c r="C83" t="str">
        <f t="shared" si="0"/>
        <v>Inner London</v>
      </c>
      <c r="H83" t="s">
        <v>365</v>
      </c>
      <c r="I83" t="s">
        <v>65</v>
      </c>
    </row>
    <row r="84" spans="1:9" x14ac:dyDescent="0.3">
      <c r="A84" t="s">
        <v>438</v>
      </c>
      <c r="B84" t="s">
        <v>852</v>
      </c>
      <c r="C84" t="str">
        <f t="shared" si="0"/>
        <v>Inner London</v>
      </c>
      <c r="H84" t="s">
        <v>367</v>
      </c>
      <c r="I84" t="s">
        <v>847</v>
      </c>
    </row>
    <row r="85" spans="1:9" x14ac:dyDescent="0.3">
      <c r="A85" t="s">
        <v>465</v>
      </c>
      <c r="B85" t="s">
        <v>852</v>
      </c>
      <c r="C85" t="str">
        <f t="shared" si="0"/>
        <v>Outer London</v>
      </c>
      <c r="H85" t="s">
        <v>133</v>
      </c>
      <c r="I85" t="s">
        <v>42</v>
      </c>
    </row>
    <row r="86" spans="1:9" x14ac:dyDescent="0.3">
      <c r="A86" t="s">
        <v>493</v>
      </c>
      <c r="B86" t="s">
        <v>852</v>
      </c>
      <c r="C86" t="str">
        <f t="shared" si="0"/>
        <v>Inner London</v>
      </c>
      <c r="H86" t="s">
        <v>219</v>
      </c>
      <c r="I86" t="s">
        <v>53</v>
      </c>
    </row>
    <row r="87" spans="1:9" x14ac:dyDescent="0.3">
      <c r="A87" t="s">
        <v>556</v>
      </c>
      <c r="B87" t="s">
        <v>852</v>
      </c>
      <c r="C87" t="str">
        <f t="shared" si="0"/>
        <v>Outer London</v>
      </c>
      <c r="H87" t="s">
        <v>649</v>
      </c>
      <c r="I87" t="s">
        <v>85</v>
      </c>
    </row>
    <row r="88" spans="1:9" x14ac:dyDescent="0.3">
      <c r="A88" t="s">
        <v>569</v>
      </c>
      <c r="B88" t="s">
        <v>852</v>
      </c>
      <c r="C88" t="str">
        <f t="shared" si="0"/>
        <v>Outer London</v>
      </c>
      <c r="H88" t="s">
        <v>373</v>
      </c>
      <c r="I88" t="s">
        <v>850</v>
      </c>
    </row>
    <row r="89" spans="1:9" x14ac:dyDescent="0.3">
      <c r="A89" t="s">
        <v>657</v>
      </c>
      <c r="B89" t="s">
        <v>852</v>
      </c>
      <c r="C89" t="str">
        <f t="shared" si="0"/>
        <v>Inner London</v>
      </c>
      <c r="H89" t="s">
        <v>395</v>
      </c>
      <c r="I89" t="s">
        <v>65</v>
      </c>
    </row>
    <row r="90" spans="1:9" x14ac:dyDescent="0.3">
      <c r="A90" t="s">
        <v>689</v>
      </c>
      <c r="B90" t="s">
        <v>852</v>
      </c>
      <c r="C90" t="str">
        <f t="shared" si="0"/>
        <v>Outer London</v>
      </c>
      <c r="H90" t="s">
        <v>207</v>
      </c>
      <c r="I90" t="s">
        <v>42</v>
      </c>
    </row>
    <row r="91" spans="1:9" x14ac:dyDescent="0.3">
      <c r="A91" t="s">
        <v>726</v>
      </c>
      <c r="B91" t="s">
        <v>852</v>
      </c>
      <c r="C91" t="str">
        <f t="shared" si="0"/>
        <v>Inner London</v>
      </c>
      <c r="H91" t="s">
        <v>666</v>
      </c>
      <c r="I91" t="s">
        <v>85</v>
      </c>
    </row>
    <row r="92" spans="1:9" x14ac:dyDescent="0.3">
      <c r="A92" t="s">
        <v>741</v>
      </c>
      <c r="B92" t="s">
        <v>852</v>
      </c>
      <c r="C92" t="str">
        <f t="shared" si="0"/>
        <v>Outer London</v>
      </c>
      <c r="H92" t="s">
        <v>247</v>
      </c>
      <c r="I92" t="s">
        <v>53</v>
      </c>
    </row>
    <row r="93" spans="1:9" x14ac:dyDescent="0.3">
      <c r="A93" t="s">
        <v>743</v>
      </c>
      <c r="B93" t="s">
        <v>852</v>
      </c>
      <c r="C93" t="str">
        <f t="shared" si="0"/>
        <v>Inner London</v>
      </c>
      <c r="H93" t="s">
        <v>460</v>
      </c>
      <c r="I93" t="s">
        <v>65</v>
      </c>
    </row>
    <row r="94" spans="1:9" x14ac:dyDescent="0.3">
      <c r="A94" t="s">
        <v>775</v>
      </c>
      <c r="B94" t="s">
        <v>852</v>
      </c>
      <c r="C94" t="str">
        <f t="shared" si="0"/>
        <v>Inner London</v>
      </c>
      <c r="H94" t="s">
        <v>383</v>
      </c>
      <c r="I94" t="s">
        <v>850</v>
      </c>
    </row>
    <row r="95" spans="1:9" x14ac:dyDescent="0.3">
      <c r="H95" t="s">
        <v>242</v>
      </c>
      <c r="I95" t="s">
        <v>42</v>
      </c>
    </row>
    <row r="96" spans="1:9" x14ac:dyDescent="0.3">
      <c r="H96" t="s">
        <v>335</v>
      </c>
      <c r="I96" t="s">
        <v>53</v>
      </c>
    </row>
    <row r="97" spans="1:9" x14ac:dyDescent="0.3">
      <c r="H97" t="s">
        <v>668</v>
      </c>
      <c r="I97" t="s">
        <v>85</v>
      </c>
    </row>
    <row r="98" spans="1:9" x14ac:dyDescent="0.3">
      <c r="H98" t="s">
        <v>310</v>
      </c>
      <c r="I98" t="s">
        <v>42</v>
      </c>
    </row>
    <row r="99" spans="1:9" x14ac:dyDescent="0.3">
      <c r="A99" t="s">
        <v>159</v>
      </c>
      <c r="B99" t="s">
        <v>853</v>
      </c>
      <c r="C99" t="str">
        <f t="shared" ref="C99:C108" si="1">IFERROR(VLOOKUP(A99,H$2:I$271,2,FALSE),"")</f>
        <v>Greater Manchester</v>
      </c>
      <c r="H99" t="s">
        <v>393</v>
      </c>
      <c r="I99" t="s">
        <v>850</v>
      </c>
    </row>
    <row r="100" spans="1:9" x14ac:dyDescent="0.3">
      <c r="A100" t="s">
        <v>193</v>
      </c>
      <c r="B100" t="s">
        <v>853</v>
      </c>
      <c r="C100" t="str">
        <f t="shared" si="1"/>
        <v>Greater Manchester</v>
      </c>
      <c r="H100" t="s">
        <v>520</v>
      </c>
      <c r="I100" t="s">
        <v>65</v>
      </c>
    </row>
    <row r="101" spans="1:9" x14ac:dyDescent="0.3">
      <c r="A101" t="s">
        <v>454</v>
      </c>
      <c r="B101" t="s">
        <v>853</v>
      </c>
      <c r="C101" t="str">
        <f t="shared" si="1"/>
        <v>Greater Manchester</v>
      </c>
      <c r="H101" t="s">
        <v>698</v>
      </c>
      <c r="I101" t="s">
        <v>85</v>
      </c>
    </row>
    <row r="102" spans="1:9" x14ac:dyDescent="0.3">
      <c r="A102" t="s">
        <v>533</v>
      </c>
      <c r="B102" t="s">
        <v>853</v>
      </c>
      <c r="C102" t="str">
        <f t="shared" si="1"/>
        <v>Greater Manchester</v>
      </c>
      <c r="H102" t="s">
        <v>344</v>
      </c>
      <c r="I102" t="s">
        <v>53</v>
      </c>
    </row>
    <row r="103" spans="1:9" x14ac:dyDescent="0.3">
      <c r="A103" t="s">
        <v>573</v>
      </c>
      <c r="B103" t="s">
        <v>853</v>
      </c>
      <c r="C103" t="str">
        <f t="shared" si="1"/>
        <v>Greater Manchester</v>
      </c>
      <c r="H103" t="s">
        <v>531</v>
      </c>
      <c r="I103" t="s">
        <v>65</v>
      </c>
    </row>
    <row r="104" spans="1:9" x14ac:dyDescent="0.3">
      <c r="A104" t="s">
        <v>595</v>
      </c>
      <c r="B104" t="s">
        <v>853</v>
      </c>
      <c r="C104" t="str">
        <f t="shared" si="1"/>
        <v>Greater Manchester</v>
      </c>
      <c r="H104" t="s">
        <v>399</v>
      </c>
      <c r="I104" t="s">
        <v>850</v>
      </c>
    </row>
    <row r="105" spans="1:9" x14ac:dyDescent="0.3">
      <c r="A105" t="s">
        <v>674</v>
      </c>
      <c r="B105" t="s">
        <v>853</v>
      </c>
      <c r="C105" t="str">
        <f t="shared" si="1"/>
        <v>Greater Manchester</v>
      </c>
      <c r="H105" t="s">
        <v>636</v>
      </c>
      <c r="I105" t="s">
        <v>42</v>
      </c>
    </row>
    <row r="106" spans="1:9" x14ac:dyDescent="0.3">
      <c r="A106" t="s">
        <v>696</v>
      </c>
      <c r="B106" t="s">
        <v>853</v>
      </c>
      <c r="C106" t="str">
        <f t="shared" si="1"/>
        <v>Greater Manchester</v>
      </c>
      <c r="H106" t="s">
        <v>125</v>
      </c>
      <c r="I106" t="s">
        <v>87</v>
      </c>
    </row>
    <row r="107" spans="1:9" x14ac:dyDescent="0.3">
      <c r="A107" t="s">
        <v>728</v>
      </c>
      <c r="B107" t="s">
        <v>853</v>
      </c>
      <c r="C107" t="str">
        <f t="shared" si="1"/>
        <v>Greater Manchester</v>
      </c>
      <c r="H107" t="s">
        <v>111</v>
      </c>
      <c r="I107" t="s">
        <v>44</v>
      </c>
    </row>
    <row r="108" spans="1:9" x14ac:dyDescent="0.3">
      <c r="A108" t="s">
        <v>778</v>
      </c>
      <c r="B108" t="s">
        <v>853</v>
      </c>
      <c r="C108" t="str">
        <f t="shared" si="1"/>
        <v>Greater Manchester</v>
      </c>
      <c r="H108" t="s">
        <v>413</v>
      </c>
      <c r="I108" t="s">
        <v>847</v>
      </c>
    </row>
    <row r="109" spans="1:9" x14ac:dyDescent="0.3">
      <c r="H109" t="s">
        <v>161</v>
      </c>
      <c r="I109" t="s">
        <v>67</v>
      </c>
    </row>
    <row r="110" spans="1:9" x14ac:dyDescent="0.3">
      <c r="H110" t="s">
        <v>682</v>
      </c>
      <c r="I110" t="s">
        <v>53</v>
      </c>
    </row>
    <row r="111" spans="1:9" x14ac:dyDescent="0.3">
      <c r="A111" t="s">
        <v>426</v>
      </c>
      <c r="B111" t="s">
        <v>853</v>
      </c>
      <c r="C111" t="str">
        <f t="shared" ref="C111:C115" si="2">IFERROR(VLOOKUP(A111,H$2:I$271,2,FALSE),"")</f>
        <v>Merseyside</v>
      </c>
      <c r="H111" t="s">
        <v>157</v>
      </c>
      <c r="I111" t="s">
        <v>44</v>
      </c>
    </row>
    <row r="112" spans="1:9" x14ac:dyDescent="0.3">
      <c r="A112" t="s">
        <v>444</v>
      </c>
      <c r="B112" t="s">
        <v>853</v>
      </c>
      <c r="C112" t="str">
        <f t="shared" si="2"/>
        <v>Merseyside</v>
      </c>
      <c r="H112" t="s">
        <v>415</v>
      </c>
      <c r="I112" t="s">
        <v>847</v>
      </c>
    </row>
    <row r="113" spans="1:9" x14ac:dyDescent="0.3">
      <c r="A113" t="s">
        <v>604</v>
      </c>
      <c r="B113" t="s">
        <v>853</v>
      </c>
      <c r="C113" t="str">
        <f t="shared" si="2"/>
        <v>Merseyside</v>
      </c>
      <c r="H113" t="s">
        <v>295</v>
      </c>
      <c r="I113" t="s">
        <v>67</v>
      </c>
    </row>
    <row r="114" spans="1:9" x14ac:dyDescent="0.3">
      <c r="A114" t="s">
        <v>664</v>
      </c>
      <c r="B114" t="s">
        <v>853</v>
      </c>
      <c r="C114" t="str">
        <f t="shared" si="2"/>
        <v>Merseyside</v>
      </c>
      <c r="H114" t="s">
        <v>711</v>
      </c>
      <c r="I114" t="s">
        <v>53</v>
      </c>
    </row>
    <row r="115" spans="1:9" x14ac:dyDescent="0.3">
      <c r="A115" t="s">
        <v>786</v>
      </c>
      <c r="B115" t="s">
        <v>853</v>
      </c>
      <c r="C115" t="str">
        <f t="shared" si="2"/>
        <v>Merseyside</v>
      </c>
      <c r="H115" t="s">
        <v>333</v>
      </c>
      <c r="I115" t="s">
        <v>87</v>
      </c>
    </row>
    <row r="116" spans="1:9" x14ac:dyDescent="0.3">
      <c r="H116" t="s">
        <v>227</v>
      </c>
      <c r="I116" t="s">
        <v>44</v>
      </c>
    </row>
    <row r="117" spans="1:9" x14ac:dyDescent="0.3">
      <c r="H117" t="s">
        <v>442</v>
      </c>
      <c r="I117" t="s">
        <v>67</v>
      </c>
    </row>
    <row r="118" spans="1:9" x14ac:dyDescent="0.3">
      <c r="A118" t="s">
        <v>131</v>
      </c>
      <c r="B118" t="s">
        <v>853</v>
      </c>
      <c r="C118" t="str">
        <f t="shared" ref="C118:C121" si="3">IFERROR(VLOOKUP(A118,H$2:I$271,2,FALSE),"")</f>
        <v>South Yorkshire</v>
      </c>
      <c r="H118" t="s">
        <v>407</v>
      </c>
      <c r="I118" t="s">
        <v>87</v>
      </c>
    </row>
    <row r="119" spans="1:9" x14ac:dyDescent="0.3">
      <c r="A119" t="s">
        <v>271</v>
      </c>
      <c r="B119" t="s">
        <v>853</v>
      </c>
      <c r="C119" t="str">
        <f t="shared" si="3"/>
        <v>South Yorkshire</v>
      </c>
      <c r="H119" t="s">
        <v>422</v>
      </c>
      <c r="I119" t="s">
        <v>850</v>
      </c>
    </row>
    <row r="120" spans="1:9" x14ac:dyDescent="0.3">
      <c r="A120" t="s">
        <v>581</v>
      </c>
      <c r="B120" t="s">
        <v>853</v>
      </c>
      <c r="C120" t="str">
        <f t="shared" si="3"/>
        <v>South Yorkshire</v>
      </c>
      <c r="H120" t="s">
        <v>137</v>
      </c>
      <c r="I120" t="s">
        <v>57</v>
      </c>
    </row>
    <row r="121" spans="1:9" x14ac:dyDescent="0.3">
      <c r="A121" t="s">
        <v>610</v>
      </c>
      <c r="B121" t="s">
        <v>853</v>
      </c>
      <c r="C121" t="str">
        <f t="shared" si="3"/>
        <v>South Yorkshire</v>
      </c>
      <c r="H121" t="s">
        <v>269</v>
      </c>
      <c r="I121" t="s">
        <v>44</v>
      </c>
    </row>
    <row r="122" spans="1:9" x14ac:dyDescent="0.3">
      <c r="H122" t="s">
        <v>507</v>
      </c>
      <c r="I122" t="s">
        <v>67</v>
      </c>
    </row>
    <row r="123" spans="1:9" x14ac:dyDescent="0.3">
      <c r="H123" t="s">
        <v>469</v>
      </c>
      <c r="I123" t="s">
        <v>87</v>
      </c>
    </row>
    <row r="124" spans="1:9" x14ac:dyDescent="0.3">
      <c r="A124" t="s">
        <v>339</v>
      </c>
      <c r="B124" t="s">
        <v>853</v>
      </c>
      <c r="C124" t="str">
        <f t="shared" ref="C124:C128" si="4">IFERROR(VLOOKUP(A124,H$2:I$271,2,FALSE),"")</f>
        <v>Tyne and Wear</v>
      </c>
      <c r="H124" t="s">
        <v>291</v>
      </c>
      <c r="I124" t="s">
        <v>57</v>
      </c>
    </row>
    <row r="125" spans="1:9" x14ac:dyDescent="0.3">
      <c r="A125" t="s">
        <v>489</v>
      </c>
      <c r="B125" t="s">
        <v>853</v>
      </c>
      <c r="C125" t="str">
        <f t="shared" si="4"/>
        <v>Tyne and Wear</v>
      </c>
      <c r="H125" t="s">
        <v>428</v>
      </c>
      <c r="I125" t="s">
        <v>847</v>
      </c>
    </row>
    <row r="126" spans="1:9" x14ac:dyDescent="0.3">
      <c r="A126" t="s">
        <v>516</v>
      </c>
      <c r="B126" t="s">
        <v>853</v>
      </c>
      <c r="C126" t="str">
        <f t="shared" si="4"/>
        <v>Tyne and Wear</v>
      </c>
      <c r="H126" t="s">
        <v>322</v>
      </c>
      <c r="I126" t="s">
        <v>44</v>
      </c>
    </row>
    <row r="127" spans="1:9" x14ac:dyDescent="0.3">
      <c r="A127" t="s">
        <v>651</v>
      </c>
      <c r="B127" t="s">
        <v>853</v>
      </c>
      <c r="C127" t="str">
        <f t="shared" si="4"/>
        <v>Tyne and Wear</v>
      </c>
      <c r="H127" t="s">
        <v>632</v>
      </c>
      <c r="I127" t="s">
        <v>67</v>
      </c>
    </row>
    <row r="128" spans="1:9" x14ac:dyDescent="0.3">
      <c r="A128" t="s">
        <v>685</v>
      </c>
      <c r="B128" t="s">
        <v>853</v>
      </c>
      <c r="C128" t="str">
        <f t="shared" si="4"/>
        <v>Tyne and Wear</v>
      </c>
      <c r="H128" t="s">
        <v>662</v>
      </c>
      <c r="I128" t="s">
        <v>87</v>
      </c>
    </row>
    <row r="129" spans="1:9" x14ac:dyDescent="0.3">
      <c r="H129" t="s">
        <v>438</v>
      </c>
      <c r="I129" t="s">
        <v>847</v>
      </c>
    </row>
    <row r="130" spans="1:9" x14ac:dyDescent="0.3">
      <c r="H130" t="s">
        <v>308</v>
      </c>
      <c r="I130" t="s">
        <v>57</v>
      </c>
    </row>
    <row r="131" spans="1:9" x14ac:dyDescent="0.3">
      <c r="A131" t="s">
        <v>148</v>
      </c>
      <c r="B131" t="s">
        <v>853</v>
      </c>
      <c r="C131" t="str">
        <f t="shared" ref="C131:C137" si="5">IFERROR(VLOOKUP(A131,H$2:I$271,2,FALSE),"")</f>
        <v>West Midlands</v>
      </c>
      <c r="H131" t="s">
        <v>389</v>
      </c>
      <c r="I131" t="s">
        <v>44</v>
      </c>
    </row>
    <row r="132" spans="1:9" x14ac:dyDescent="0.3">
      <c r="A132" t="s">
        <v>251</v>
      </c>
      <c r="B132" t="s">
        <v>853</v>
      </c>
      <c r="C132" t="str">
        <f t="shared" si="5"/>
        <v>West Midlands</v>
      </c>
      <c r="H132" t="s">
        <v>634</v>
      </c>
      <c r="I132" t="s">
        <v>67</v>
      </c>
    </row>
    <row r="133" spans="1:9" x14ac:dyDescent="0.3">
      <c r="A133" t="s">
        <v>275</v>
      </c>
      <c r="B133" t="s">
        <v>853</v>
      </c>
      <c r="C133" t="str">
        <f t="shared" si="5"/>
        <v>West Midlands</v>
      </c>
      <c r="H133" t="s">
        <v>683</v>
      </c>
      <c r="I133" t="s">
        <v>87</v>
      </c>
    </row>
    <row r="134" spans="1:9" x14ac:dyDescent="0.3">
      <c r="A134" t="s">
        <v>597</v>
      </c>
      <c r="B134" t="s">
        <v>853</v>
      </c>
      <c r="C134" t="str">
        <f t="shared" si="5"/>
        <v>West Midlands</v>
      </c>
      <c r="H134" t="s">
        <v>328</v>
      </c>
      <c r="I134" t="s">
        <v>57</v>
      </c>
    </row>
    <row r="135" spans="1:9" x14ac:dyDescent="0.3">
      <c r="A135" t="s">
        <v>619</v>
      </c>
      <c r="B135" t="s">
        <v>853</v>
      </c>
      <c r="C135" t="str">
        <f t="shared" si="5"/>
        <v>West Midlands</v>
      </c>
      <c r="H135" t="s">
        <v>465</v>
      </c>
      <c r="I135" t="s">
        <v>850</v>
      </c>
    </row>
    <row r="136" spans="1:9" x14ac:dyDescent="0.3">
      <c r="A136" t="s">
        <v>739</v>
      </c>
      <c r="B136" t="s">
        <v>853</v>
      </c>
      <c r="C136" t="str">
        <f t="shared" si="5"/>
        <v>West Midlands</v>
      </c>
      <c r="H136" t="s">
        <v>501</v>
      </c>
      <c r="I136" t="s">
        <v>44</v>
      </c>
    </row>
    <row r="137" spans="1:9" x14ac:dyDescent="0.3">
      <c r="A137" t="s">
        <v>792</v>
      </c>
      <c r="B137" t="s">
        <v>853</v>
      </c>
      <c r="C137" t="str">
        <f t="shared" si="5"/>
        <v>West Midlands</v>
      </c>
      <c r="H137" t="s">
        <v>768</v>
      </c>
      <c r="I137" t="s">
        <v>67</v>
      </c>
    </row>
    <row r="138" spans="1:9" x14ac:dyDescent="0.3">
      <c r="H138" t="s">
        <v>750</v>
      </c>
      <c r="I138" t="s">
        <v>87</v>
      </c>
    </row>
    <row r="139" spans="1:9" x14ac:dyDescent="0.3">
      <c r="H139" t="s">
        <v>346</v>
      </c>
      <c r="I139" t="s">
        <v>57</v>
      </c>
    </row>
    <row r="140" spans="1:9" x14ac:dyDescent="0.3">
      <c r="A140" t="s">
        <v>166</v>
      </c>
      <c r="B140" t="s">
        <v>853</v>
      </c>
      <c r="C140" t="str">
        <f t="shared" ref="C140:C144" si="6">IFERROR(VLOOKUP(A140,H$2:I$271,2,FALSE),"")</f>
        <v>West Yorkshire</v>
      </c>
      <c r="H140" t="s">
        <v>493</v>
      </c>
      <c r="I140" t="s">
        <v>847</v>
      </c>
    </row>
    <row r="141" spans="1:9" x14ac:dyDescent="0.3">
      <c r="A141" t="s">
        <v>196</v>
      </c>
      <c r="B141" t="s">
        <v>853</v>
      </c>
      <c r="C141" t="str">
        <f t="shared" si="6"/>
        <v>West Yorkshire</v>
      </c>
      <c r="H141" t="s">
        <v>626</v>
      </c>
      <c r="I141" t="s">
        <v>44</v>
      </c>
    </row>
    <row r="142" spans="1:9" x14ac:dyDescent="0.3">
      <c r="A142" t="s">
        <v>424</v>
      </c>
      <c r="B142" t="s">
        <v>853</v>
      </c>
      <c r="C142" t="str">
        <f t="shared" si="6"/>
        <v>West Yorkshire</v>
      </c>
      <c r="H142" t="s">
        <v>170</v>
      </c>
      <c r="I142" t="s">
        <v>71</v>
      </c>
    </row>
    <row r="143" spans="1:9" x14ac:dyDescent="0.3">
      <c r="A143" t="s">
        <v>432</v>
      </c>
      <c r="B143" t="s">
        <v>853</v>
      </c>
      <c r="C143" t="str">
        <f t="shared" si="6"/>
        <v>West Yorkshire</v>
      </c>
      <c r="H143" t="s">
        <v>314</v>
      </c>
      <c r="I143" t="s">
        <v>89</v>
      </c>
    </row>
    <row r="144" spans="1:9" x14ac:dyDescent="0.3">
      <c r="A144" t="s">
        <v>737</v>
      </c>
      <c r="B144" t="s">
        <v>853</v>
      </c>
      <c r="C144" t="str">
        <f t="shared" si="6"/>
        <v>West Yorkshire</v>
      </c>
      <c r="H144" t="s">
        <v>375</v>
      </c>
      <c r="I144" t="s">
        <v>57</v>
      </c>
    </row>
    <row r="145" spans="1:9" x14ac:dyDescent="0.3">
      <c r="H145" t="s">
        <v>556</v>
      </c>
      <c r="I145" t="s">
        <v>850</v>
      </c>
    </row>
    <row r="146" spans="1:9" x14ac:dyDescent="0.3">
      <c r="H146" t="s">
        <v>287</v>
      </c>
      <c r="I146" t="s">
        <v>46</v>
      </c>
    </row>
    <row r="147" spans="1:9" x14ac:dyDescent="0.3">
      <c r="H147" t="s">
        <v>181</v>
      </c>
      <c r="I147" t="s">
        <v>71</v>
      </c>
    </row>
    <row r="148" spans="1:9" x14ac:dyDescent="0.3">
      <c r="H148" t="s">
        <v>320</v>
      </c>
      <c r="I148" t="s">
        <v>89</v>
      </c>
    </row>
    <row r="149" spans="1:9" x14ac:dyDescent="0.3">
      <c r="H149" t="s">
        <v>381</v>
      </c>
      <c r="I149" t="s">
        <v>57</v>
      </c>
    </row>
    <row r="150" spans="1:9" x14ac:dyDescent="0.3">
      <c r="H150" t="s">
        <v>569</v>
      </c>
      <c r="I150" t="s">
        <v>850</v>
      </c>
    </row>
    <row r="151" spans="1:9" x14ac:dyDescent="0.3">
      <c r="H151" t="s">
        <v>324</v>
      </c>
      <c r="I151" t="s">
        <v>46</v>
      </c>
    </row>
    <row r="152" spans="1:9" x14ac:dyDescent="0.3">
      <c r="H152" t="s">
        <v>350</v>
      </c>
      <c r="I152" t="s">
        <v>71</v>
      </c>
    </row>
    <row r="153" spans="1:9" x14ac:dyDescent="0.3">
      <c r="H153" t="s">
        <v>485</v>
      </c>
      <c r="I153" t="s">
        <v>57</v>
      </c>
    </row>
    <row r="154" spans="1:9" x14ac:dyDescent="0.3">
      <c r="H154" t="s">
        <v>354</v>
      </c>
      <c r="I154" t="s">
        <v>89</v>
      </c>
    </row>
    <row r="155" spans="1:9" x14ac:dyDescent="0.3">
      <c r="H155" t="s">
        <v>657</v>
      </c>
      <c r="I155" t="s">
        <v>847</v>
      </c>
    </row>
    <row r="156" spans="1:9" x14ac:dyDescent="0.3">
      <c r="H156" t="s">
        <v>467</v>
      </c>
      <c r="I156" t="s">
        <v>46</v>
      </c>
    </row>
    <row r="157" spans="1:9" x14ac:dyDescent="0.3">
      <c r="H157" t="s">
        <v>418</v>
      </c>
      <c r="I157" t="s">
        <v>71</v>
      </c>
    </row>
    <row r="158" spans="1:9" x14ac:dyDescent="0.3">
      <c r="H158" t="s">
        <v>589</v>
      </c>
      <c r="I158" t="s">
        <v>57</v>
      </c>
    </row>
    <row r="159" spans="1:9" x14ac:dyDescent="0.3">
      <c r="A159" t="s">
        <v>40</v>
      </c>
      <c r="B159" t="s">
        <v>854</v>
      </c>
      <c r="C159" t="str">
        <f t="shared" ref="C159:C164" si="7">IFERROR(VLOOKUP(A159,H$2:I$271,2,FALSE),"")</f>
        <v/>
      </c>
      <c r="H159" t="s">
        <v>479</v>
      </c>
      <c r="I159" t="s">
        <v>89</v>
      </c>
    </row>
    <row r="160" spans="1:9" x14ac:dyDescent="0.3">
      <c r="A160" t="s">
        <v>198</v>
      </c>
      <c r="B160" t="s">
        <v>855</v>
      </c>
      <c r="C160" t="str">
        <f t="shared" si="7"/>
        <v>Cambridgeshire</v>
      </c>
      <c r="H160" t="s">
        <v>689</v>
      </c>
      <c r="I160" t="s">
        <v>850</v>
      </c>
    </row>
    <row r="161" spans="1:9" x14ac:dyDescent="0.3">
      <c r="A161" t="s">
        <v>285</v>
      </c>
      <c r="B161" t="s">
        <v>855</v>
      </c>
      <c r="C161" t="str">
        <f t="shared" si="7"/>
        <v>Cambridgeshire</v>
      </c>
      <c r="H161" t="s">
        <v>498</v>
      </c>
      <c r="I161" t="s">
        <v>46</v>
      </c>
    </row>
    <row r="162" spans="1:9" x14ac:dyDescent="0.3">
      <c r="A162" t="s">
        <v>330</v>
      </c>
      <c r="B162" t="s">
        <v>855</v>
      </c>
      <c r="C162" t="str">
        <f t="shared" si="7"/>
        <v>Cambridgeshire</v>
      </c>
      <c r="H162" t="s">
        <v>512</v>
      </c>
      <c r="I162" t="s">
        <v>71</v>
      </c>
    </row>
    <row r="163" spans="1:9" x14ac:dyDescent="0.3">
      <c r="A163" t="s">
        <v>401</v>
      </c>
      <c r="B163" t="s">
        <v>855</v>
      </c>
      <c r="C163" t="str">
        <f t="shared" si="7"/>
        <v>Cambridgeshire</v>
      </c>
      <c r="H163" t="s">
        <v>709</v>
      </c>
      <c r="I163" t="s">
        <v>57</v>
      </c>
    </row>
    <row r="164" spans="1:9" x14ac:dyDescent="0.3">
      <c r="A164" t="s">
        <v>624</v>
      </c>
      <c r="B164" t="s">
        <v>855</v>
      </c>
      <c r="C164" t="str">
        <f t="shared" si="7"/>
        <v>Cambridgeshire</v>
      </c>
      <c r="H164" t="s">
        <v>562</v>
      </c>
      <c r="I164" t="s">
        <v>89</v>
      </c>
    </row>
    <row r="165" spans="1:9" x14ac:dyDescent="0.3">
      <c r="H165" t="s">
        <v>726</v>
      </c>
      <c r="I165" t="s">
        <v>847</v>
      </c>
    </row>
    <row r="166" spans="1:9" x14ac:dyDescent="0.3">
      <c r="H166" t="s">
        <v>630</v>
      </c>
      <c r="I166" t="s">
        <v>46</v>
      </c>
    </row>
    <row r="167" spans="1:9" x14ac:dyDescent="0.3">
      <c r="H167" t="s">
        <v>525</v>
      </c>
      <c r="I167" t="s">
        <v>71</v>
      </c>
    </row>
    <row r="168" spans="1:9" x14ac:dyDescent="0.3">
      <c r="H168" t="s">
        <v>585</v>
      </c>
      <c r="I168" t="s">
        <v>89</v>
      </c>
    </row>
    <row r="169" spans="1:9" x14ac:dyDescent="0.3">
      <c r="H169" t="s">
        <v>782</v>
      </c>
      <c r="I169" t="s">
        <v>57</v>
      </c>
    </row>
    <row r="170" spans="1:9" x14ac:dyDescent="0.3">
      <c r="H170" t="s">
        <v>741</v>
      </c>
      <c r="I170" t="s">
        <v>850</v>
      </c>
    </row>
    <row r="171" spans="1:9" x14ac:dyDescent="0.3">
      <c r="H171" t="s">
        <v>640</v>
      </c>
      <c r="I171" t="s">
        <v>71</v>
      </c>
    </row>
    <row r="172" spans="1:9" x14ac:dyDescent="0.3">
      <c r="H172" t="s">
        <v>703</v>
      </c>
      <c r="I172" t="s">
        <v>46</v>
      </c>
    </row>
    <row r="173" spans="1:9" x14ac:dyDescent="0.3">
      <c r="H173" t="s">
        <v>659</v>
      </c>
      <c r="I173" t="s">
        <v>89</v>
      </c>
    </row>
    <row r="174" spans="1:9" x14ac:dyDescent="0.3">
      <c r="H174" t="s">
        <v>187</v>
      </c>
      <c r="I174" t="s">
        <v>59</v>
      </c>
    </row>
    <row r="175" spans="1:9" x14ac:dyDescent="0.3">
      <c r="H175" t="s">
        <v>743</v>
      </c>
      <c r="I175" t="s">
        <v>847</v>
      </c>
    </row>
    <row r="176" spans="1:9" x14ac:dyDescent="0.3">
      <c r="H176" t="s">
        <v>243</v>
      </c>
      <c r="I176" t="s">
        <v>75</v>
      </c>
    </row>
    <row r="177" spans="1:9" x14ac:dyDescent="0.3">
      <c r="H177" t="s">
        <v>724</v>
      </c>
      <c r="I177" t="s">
        <v>46</v>
      </c>
    </row>
    <row r="178" spans="1:9" x14ac:dyDescent="0.3">
      <c r="H178" t="s">
        <v>259</v>
      </c>
      <c r="I178" t="s">
        <v>59</v>
      </c>
    </row>
    <row r="179" spans="1:9" x14ac:dyDescent="0.3">
      <c r="H179" t="s">
        <v>775</v>
      </c>
      <c r="I179" t="s">
        <v>847</v>
      </c>
    </row>
    <row r="180" spans="1:9" x14ac:dyDescent="0.3">
      <c r="H180" t="s">
        <v>687</v>
      </c>
      <c r="I180" t="s">
        <v>89</v>
      </c>
    </row>
    <row r="181" spans="1:9" x14ac:dyDescent="0.3">
      <c r="H181" t="s">
        <v>761</v>
      </c>
      <c r="I181" t="s">
        <v>46</v>
      </c>
    </row>
    <row r="182" spans="1:9" x14ac:dyDescent="0.3">
      <c r="H182" t="s">
        <v>264</v>
      </c>
      <c r="I182" t="s">
        <v>75</v>
      </c>
    </row>
    <row r="183" spans="1:9" x14ac:dyDescent="0.3">
      <c r="A183" t="s">
        <v>42</v>
      </c>
      <c r="B183" t="s">
        <v>854</v>
      </c>
      <c r="C183" t="str">
        <f t="shared" ref="C183:C189" si="8">IFERROR(VLOOKUP(A183,H$2:I$271,2,FALSE),"")</f>
        <v/>
      </c>
      <c r="H183" t="s">
        <v>293</v>
      </c>
      <c r="I183" t="s">
        <v>59</v>
      </c>
    </row>
    <row r="184" spans="1:9" x14ac:dyDescent="0.3">
      <c r="A184" t="s">
        <v>109</v>
      </c>
      <c r="B184" t="s">
        <v>855</v>
      </c>
      <c r="C184" t="str">
        <f t="shared" si="8"/>
        <v>Cumbria</v>
      </c>
      <c r="H184" t="s">
        <v>159</v>
      </c>
      <c r="I184" t="s">
        <v>856</v>
      </c>
    </row>
    <row r="185" spans="1:9" x14ac:dyDescent="0.3">
      <c r="A185" t="s">
        <v>133</v>
      </c>
      <c r="B185" t="s">
        <v>855</v>
      </c>
      <c r="C185" t="str">
        <f t="shared" si="8"/>
        <v>Cumbria</v>
      </c>
      <c r="H185" t="s">
        <v>700</v>
      </c>
      <c r="I185" t="s">
        <v>89</v>
      </c>
    </row>
    <row r="186" spans="1:9" x14ac:dyDescent="0.3">
      <c r="A186" t="s">
        <v>207</v>
      </c>
      <c r="B186" t="s">
        <v>855</v>
      </c>
      <c r="C186" t="str">
        <f t="shared" si="8"/>
        <v>Cumbria</v>
      </c>
      <c r="H186" t="s">
        <v>298</v>
      </c>
      <c r="I186" t="s">
        <v>75</v>
      </c>
    </row>
    <row r="187" spans="1:9" x14ac:dyDescent="0.3">
      <c r="A187" t="s">
        <v>242</v>
      </c>
      <c r="B187" t="s">
        <v>855</v>
      </c>
      <c r="C187" t="str">
        <f t="shared" si="8"/>
        <v>Cumbria</v>
      </c>
      <c r="H187" t="s">
        <v>387</v>
      </c>
      <c r="I187" t="s">
        <v>59</v>
      </c>
    </row>
    <row r="188" spans="1:9" x14ac:dyDescent="0.3">
      <c r="A188" t="s">
        <v>310</v>
      </c>
      <c r="B188" t="s">
        <v>855</v>
      </c>
      <c r="C188" t="str">
        <f t="shared" si="8"/>
        <v>Cumbria</v>
      </c>
      <c r="H188" t="s">
        <v>233</v>
      </c>
      <c r="I188" t="s">
        <v>47</v>
      </c>
    </row>
    <row r="189" spans="1:9" x14ac:dyDescent="0.3">
      <c r="A189" t="s">
        <v>636</v>
      </c>
      <c r="B189" t="s">
        <v>855</v>
      </c>
      <c r="C189" t="str">
        <f t="shared" si="8"/>
        <v>Cumbria</v>
      </c>
      <c r="H189" t="s">
        <v>193</v>
      </c>
      <c r="I189" t="s">
        <v>856</v>
      </c>
    </row>
    <row r="190" spans="1:9" x14ac:dyDescent="0.3">
      <c r="H190" t="s">
        <v>752</v>
      </c>
      <c r="I190" t="s">
        <v>89</v>
      </c>
    </row>
    <row r="191" spans="1:9" x14ac:dyDescent="0.3">
      <c r="A191" t="s">
        <v>44</v>
      </c>
      <c r="B191" t="s">
        <v>854</v>
      </c>
      <c r="C191" t="str">
        <f t="shared" ref="C191:C199" si="9">IFERROR(VLOOKUP(A191,H$2:I$271,2,FALSE),"")</f>
        <v/>
      </c>
      <c r="H191" t="s">
        <v>416</v>
      </c>
      <c r="I191" t="s">
        <v>75</v>
      </c>
    </row>
    <row r="192" spans="1:9" x14ac:dyDescent="0.3">
      <c r="A192" t="s">
        <v>111</v>
      </c>
      <c r="B192" t="s">
        <v>855</v>
      </c>
      <c r="C192" t="str">
        <f t="shared" si="9"/>
        <v>Derbyshire</v>
      </c>
      <c r="H192" t="s">
        <v>788</v>
      </c>
      <c r="I192" t="s">
        <v>89</v>
      </c>
    </row>
    <row r="193" spans="1:9" x14ac:dyDescent="0.3">
      <c r="A193" t="s">
        <v>157</v>
      </c>
      <c r="B193" t="s">
        <v>855</v>
      </c>
      <c r="C193" t="str">
        <f t="shared" si="9"/>
        <v>Derbyshire</v>
      </c>
      <c r="H193" t="s">
        <v>288</v>
      </c>
      <c r="I193" t="s">
        <v>47</v>
      </c>
    </row>
    <row r="194" spans="1:9" x14ac:dyDescent="0.3">
      <c r="A194" t="s">
        <v>227</v>
      </c>
      <c r="B194" t="s">
        <v>855</v>
      </c>
      <c r="C194" t="str">
        <f t="shared" si="9"/>
        <v>Derbyshire</v>
      </c>
      <c r="H194" t="s">
        <v>454</v>
      </c>
      <c r="I194" t="s">
        <v>856</v>
      </c>
    </row>
    <row r="195" spans="1:9" x14ac:dyDescent="0.3">
      <c r="A195" t="s">
        <v>269</v>
      </c>
      <c r="B195" t="s">
        <v>855</v>
      </c>
      <c r="C195" t="str">
        <f t="shared" si="9"/>
        <v>Derbyshire</v>
      </c>
      <c r="H195" t="s">
        <v>505</v>
      </c>
      <c r="I195" t="s">
        <v>59</v>
      </c>
    </row>
    <row r="196" spans="1:9" x14ac:dyDescent="0.3">
      <c r="A196" t="s">
        <v>322</v>
      </c>
      <c r="B196" t="s">
        <v>855</v>
      </c>
      <c r="C196" t="str">
        <f t="shared" si="9"/>
        <v>Derbyshire</v>
      </c>
      <c r="H196" t="s">
        <v>521</v>
      </c>
      <c r="I196" t="s">
        <v>75</v>
      </c>
    </row>
    <row r="197" spans="1:9" x14ac:dyDescent="0.3">
      <c r="A197" t="s">
        <v>389</v>
      </c>
      <c r="B197" t="s">
        <v>855</v>
      </c>
      <c r="C197" t="str">
        <f t="shared" si="9"/>
        <v>Derbyshire</v>
      </c>
      <c r="H197" t="s">
        <v>518</v>
      </c>
      <c r="I197" t="s">
        <v>93</v>
      </c>
    </row>
    <row r="198" spans="1:9" x14ac:dyDescent="0.3">
      <c r="A198" t="s">
        <v>501</v>
      </c>
      <c r="B198" t="s">
        <v>855</v>
      </c>
      <c r="C198" t="str">
        <f t="shared" si="9"/>
        <v>Derbyshire</v>
      </c>
      <c r="H198" t="s">
        <v>499</v>
      </c>
      <c r="I198" t="s">
        <v>47</v>
      </c>
    </row>
    <row r="199" spans="1:9" x14ac:dyDescent="0.3">
      <c r="A199" t="s">
        <v>626</v>
      </c>
      <c r="B199" t="s">
        <v>855</v>
      </c>
      <c r="C199" t="str">
        <f t="shared" si="9"/>
        <v>Derbyshire</v>
      </c>
      <c r="H199" t="s">
        <v>661</v>
      </c>
      <c r="I199" t="s">
        <v>59</v>
      </c>
    </row>
    <row r="200" spans="1:9" x14ac:dyDescent="0.3">
      <c r="H200" t="s">
        <v>533</v>
      </c>
      <c r="I200" t="s">
        <v>856</v>
      </c>
    </row>
    <row r="201" spans="1:9" x14ac:dyDescent="0.3">
      <c r="A201" t="s">
        <v>46</v>
      </c>
      <c r="B201" t="s">
        <v>854</v>
      </c>
      <c r="C201" t="str">
        <f t="shared" ref="C201:C209" si="10">IFERROR(VLOOKUP(A201,H$2:I$271,2,FALSE),"")</f>
        <v/>
      </c>
      <c r="H201" t="s">
        <v>641</v>
      </c>
      <c r="I201" t="s">
        <v>75</v>
      </c>
    </row>
    <row r="202" spans="1:9" x14ac:dyDescent="0.3">
      <c r="A202" t="s">
        <v>287</v>
      </c>
      <c r="B202" t="s">
        <v>855</v>
      </c>
      <c r="C202" t="str">
        <f t="shared" si="10"/>
        <v>Devon</v>
      </c>
      <c r="H202" t="s">
        <v>573</v>
      </c>
      <c r="I202" t="s">
        <v>856</v>
      </c>
    </row>
    <row r="203" spans="1:9" x14ac:dyDescent="0.3">
      <c r="A203" t="s">
        <v>324</v>
      </c>
      <c r="B203" t="s">
        <v>855</v>
      </c>
      <c r="C203" t="str">
        <f t="shared" si="10"/>
        <v>Devon</v>
      </c>
      <c r="H203" t="s">
        <v>552</v>
      </c>
      <c r="I203" t="s">
        <v>47</v>
      </c>
    </row>
    <row r="204" spans="1:9" x14ac:dyDescent="0.3">
      <c r="A204" t="s">
        <v>467</v>
      </c>
      <c r="B204" t="s">
        <v>855</v>
      </c>
      <c r="C204" t="str">
        <f t="shared" si="10"/>
        <v>Devon</v>
      </c>
      <c r="H204" t="s">
        <v>529</v>
      </c>
      <c r="I204" t="s">
        <v>93</v>
      </c>
    </row>
    <row r="205" spans="1:9" x14ac:dyDescent="0.3">
      <c r="A205" t="s">
        <v>498</v>
      </c>
      <c r="B205" t="s">
        <v>855</v>
      </c>
      <c r="C205" t="str">
        <f t="shared" si="10"/>
        <v>Devon</v>
      </c>
      <c r="H205" t="s">
        <v>670</v>
      </c>
      <c r="I205" t="s">
        <v>59</v>
      </c>
    </row>
    <row r="206" spans="1:9" x14ac:dyDescent="0.3">
      <c r="A206" t="s">
        <v>630</v>
      </c>
      <c r="B206" t="s">
        <v>855</v>
      </c>
      <c r="C206" t="str">
        <f t="shared" si="10"/>
        <v>Devon</v>
      </c>
      <c r="H206" t="s">
        <v>755</v>
      </c>
      <c r="I206" t="s">
        <v>75</v>
      </c>
    </row>
    <row r="207" spans="1:9" x14ac:dyDescent="0.3">
      <c r="A207" t="s">
        <v>703</v>
      </c>
      <c r="B207" t="s">
        <v>855</v>
      </c>
      <c r="C207" t="str">
        <f t="shared" si="10"/>
        <v>Devon</v>
      </c>
      <c r="H207" t="s">
        <v>595</v>
      </c>
      <c r="I207" t="s">
        <v>856</v>
      </c>
    </row>
    <row r="208" spans="1:9" x14ac:dyDescent="0.3">
      <c r="A208" t="s">
        <v>724</v>
      </c>
      <c r="B208" t="s">
        <v>855</v>
      </c>
      <c r="C208" t="str">
        <f t="shared" si="10"/>
        <v>Devon</v>
      </c>
      <c r="H208" t="s">
        <v>762</v>
      </c>
      <c r="I208" t="s">
        <v>47</v>
      </c>
    </row>
    <row r="209" spans="1:9" x14ac:dyDescent="0.3">
      <c r="A209" t="s">
        <v>761</v>
      </c>
      <c r="B209" t="s">
        <v>855</v>
      </c>
      <c r="C209" t="str">
        <f t="shared" si="10"/>
        <v>Devon</v>
      </c>
      <c r="H209" t="s">
        <v>583</v>
      </c>
      <c r="I209" t="s">
        <v>93</v>
      </c>
    </row>
    <row r="210" spans="1:9" x14ac:dyDescent="0.3">
      <c r="H210" t="s">
        <v>715</v>
      </c>
      <c r="I210" t="s">
        <v>59</v>
      </c>
    </row>
    <row r="211" spans="1:9" x14ac:dyDescent="0.3">
      <c r="H211" t="s">
        <v>253</v>
      </c>
      <c r="I211" t="s">
        <v>73</v>
      </c>
    </row>
    <row r="212" spans="1:9" x14ac:dyDescent="0.3">
      <c r="H212" t="s">
        <v>749</v>
      </c>
      <c r="I212" t="s">
        <v>59</v>
      </c>
    </row>
    <row r="213" spans="1:9" x14ac:dyDescent="0.3">
      <c r="H213" t="s">
        <v>776</v>
      </c>
      <c r="I213" t="s">
        <v>47</v>
      </c>
    </row>
    <row r="214" spans="1:9" x14ac:dyDescent="0.3">
      <c r="H214" t="s">
        <v>680</v>
      </c>
      <c r="I214" t="s">
        <v>93</v>
      </c>
    </row>
    <row r="215" spans="1:9" x14ac:dyDescent="0.3">
      <c r="H215" t="s">
        <v>674</v>
      </c>
      <c r="I215" t="s">
        <v>856</v>
      </c>
    </row>
    <row r="216" spans="1:9" x14ac:dyDescent="0.3">
      <c r="H216" t="s">
        <v>361</v>
      </c>
      <c r="I216" t="s">
        <v>73</v>
      </c>
    </row>
    <row r="217" spans="1:9" x14ac:dyDescent="0.3">
      <c r="H217" t="s">
        <v>757</v>
      </c>
      <c r="I217" t="s">
        <v>59</v>
      </c>
    </row>
    <row r="218" spans="1:9" x14ac:dyDescent="0.3">
      <c r="H218" t="s">
        <v>306</v>
      </c>
      <c r="I218" t="s">
        <v>49</v>
      </c>
    </row>
    <row r="219" spans="1:9" x14ac:dyDescent="0.3">
      <c r="H219" t="s">
        <v>747</v>
      </c>
      <c r="I219" t="s">
        <v>93</v>
      </c>
    </row>
    <row r="220" spans="1:9" x14ac:dyDescent="0.3">
      <c r="H220" t="s">
        <v>696</v>
      </c>
      <c r="I220" t="s">
        <v>856</v>
      </c>
    </row>
    <row r="221" spans="1:9" x14ac:dyDescent="0.3">
      <c r="H221" t="s">
        <v>371</v>
      </c>
      <c r="I221" t="s">
        <v>73</v>
      </c>
    </row>
    <row r="222" spans="1:9" x14ac:dyDescent="0.3">
      <c r="H222" t="s">
        <v>122</v>
      </c>
      <c r="I222" t="s">
        <v>61</v>
      </c>
    </row>
    <row r="223" spans="1:9" x14ac:dyDescent="0.3">
      <c r="H223" t="s">
        <v>379</v>
      </c>
      <c r="I223" t="s">
        <v>49</v>
      </c>
    </row>
    <row r="224" spans="1:9" x14ac:dyDescent="0.3">
      <c r="H224" t="s">
        <v>107</v>
      </c>
      <c r="I224" t="s">
        <v>97</v>
      </c>
    </row>
    <row r="225" spans="1:9" x14ac:dyDescent="0.3">
      <c r="H225" t="s">
        <v>728</v>
      </c>
      <c r="I225" t="s">
        <v>856</v>
      </c>
    </row>
    <row r="226" spans="1:9" x14ac:dyDescent="0.3">
      <c r="H226" t="s">
        <v>571</v>
      </c>
      <c r="I226" t="s">
        <v>73</v>
      </c>
    </row>
    <row r="227" spans="1:9" x14ac:dyDescent="0.3">
      <c r="H227" t="s">
        <v>204</v>
      </c>
      <c r="I227" t="s">
        <v>61</v>
      </c>
    </row>
    <row r="228" spans="1:9" x14ac:dyDescent="0.3">
      <c r="A228" t="s">
        <v>49</v>
      </c>
      <c r="B228" t="s">
        <v>854</v>
      </c>
      <c r="C228" t="str">
        <f t="shared" ref="C228:C233" si="11">IFERROR(VLOOKUP(A228,H$2:I$271,2,FALSE),"")</f>
        <v/>
      </c>
      <c r="H228" t="s">
        <v>118</v>
      </c>
      <c r="I228" t="s">
        <v>97</v>
      </c>
    </row>
    <row r="229" spans="1:9" x14ac:dyDescent="0.3">
      <c r="A229" t="s">
        <v>306</v>
      </c>
      <c r="B229" t="s">
        <v>855</v>
      </c>
      <c r="C229" t="str">
        <f t="shared" si="11"/>
        <v>East Sussex</v>
      </c>
      <c r="H229" t="s">
        <v>778</v>
      </c>
      <c r="I229" t="s">
        <v>856</v>
      </c>
    </row>
    <row r="230" spans="1:9" x14ac:dyDescent="0.3">
      <c r="A230" t="s">
        <v>379</v>
      </c>
      <c r="B230" t="s">
        <v>855</v>
      </c>
      <c r="C230" t="str">
        <f t="shared" si="11"/>
        <v>East Sussex</v>
      </c>
      <c r="H230" t="s">
        <v>593</v>
      </c>
      <c r="I230" t="s">
        <v>73</v>
      </c>
    </row>
    <row r="231" spans="1:9" x14ac:dyDescent="0.3">
      <c r="A231" t="s">
        <v>436</v>
      </c>
      <c r="B231" t="s">
        <v>855</v>
      </c>
      <c r="C231" t="str">
        <f t="shared" si="11"/>
        <v>East Sussex</v>
      </c>
      <c r="H231" t="s">
        <v>263</v>
      </c>
      <c r="I231" t="s">
        <v>61</v>
      </c>
    </row>
    <row r="232" spans="1:9" x14ac:dyDescent="0.3">
      <c r="A232" t="s">
        <v>579</v>
      </c>
      <c r="B232" t="s">
        <v>855</v>
      </c>
      <c r="C232" t="str">
        <f t="shared" si="11"/>
        <v>East Sussex</v>
      </c>
      <c r="H232" t="s">
        <v>229</v>
      </c>
      <c r="I232" t="s">
        <v>97</v>
      </c>
    </row>
    <row r="233" spans="1:9" x14ac:dyDescent="0.3">
      <c r="A233" t="s">
        <v>754</v>
      </c>
      <c r="B233" t="s">
        <v>855</v>
      </c>
      <c r="C233" t="str">
        <f t="shared" si="11"/>
        <v>East Sussex</v>
      </c>
      <c r="H233" t="s">
        <v>426</v>
      </c>
      <c r="I233" t="s">
        <v>857</v>
      </c>
    </row>
    <row r="234" spans="1:9" x14ac:dyDescent="0.3">
      <c r="H234" t="s">
        <v>599</v>
      </c>
      <c r="I234" t="s">
        <v>73</v>
      </c>
    </row>
    <row r="235" spans="1:9" x14ac:dyDescent="0.3">
      <c r="A235" t="s">
        <v>51</v>
      </c>
      <c r="B235" t="s">
        <v>854</v>
      </c>
      <c r="C235" t="str">
        <f t="shared" ref="C235:C247" si="12">IFERROR(VLOOKUP(A235,H$2:I$271,2,FALSE),"")</f>
        <v/>
      </c>
      <c r="H235" t="s">
        <v>273</v>
      </c>
      <c r="I235" t="s">
        <v>61</v>
      </c>
    </row>
    <row r="236" spans="1:9" x14ac:dyDescent="0.3">
      <c r="A236" t="s">
        <v>135</v>
      </c>
      <c r="B236" t="s">
        <v>855</v>
      </c>
      <c r="C236" t="str">
        <f t="shared" si="12"/>
        <v>Essex</v>
      </c>
      <c r="H236" t="s">
        <v>444</v>
      </c>
      <c r="I236" t="s">
        <v>857</v>
      </c>
    </row>
    <row r="237" spans="1:9" x14ac:dyDescent="0.3">
      <c r="A237" t="s">
        <v>168</v>
      </c>
      <c r="B237" t="s">
        <v>855</v>
      </c>
      <c r="C237" t="str">
        <f t="shared" si="12"/>
        <v>Essex</v>
      </c>
      <c r="H237" t="s">
        <v>255</v>
      </c>
      <c r="I237" t="s">
        <v>97</v>
      </c>
    </row>
    <row r="238" spans="1:9" x14ac:dyDescent="0.3">
      <c r="A238" t="s">
        <v>174</v>
      </c>
      <c r="B238" t="s">
        <v>855</v>
      </c>
      <c r="C238" t="str">
        <f t="shared" si="12"/>
        <v>Essex</v>
      </c>
      <c r="H238" t="s">
        <v>606</v>
      </c>
      <c r="I238" t="s">
        <v>73</v>
      </c>
    </row>
    <row r="239" spans="1:9" x14ac:dyDescent="0.3">
      <c r="A239" t="s">
        <v>210</v>
      </c>
      <c r="B239" t="s">
        <v>855</v>
      </c>
      <c r="C239" t="str">
        <f t="shared" si="12"/>
        <v>Essex</v>
      </c>
      <c r="H239" t="s">
        <v>348</v>
      </c>
      <c r="I239" t="s">
        <v>61</v>
      </c>
    </row>
    <row r="240" spans="1:9" x14ac:dyDescent="0.3">
      <c r="A240" t="s">
        <v>217</v>
      </c>
      <c r="B240" t="s">
        <v>855</v>
      </c>
      <c r="C240" t="str">
        <f t="shared" si="12"/>
        <v>Essex</v>
      </c>
      <c r="H240" t="s">
        <v>664</v>
      </c>
      <c r="I240" t="s">
        <v>857</v>
      </c>
    </row>
    <row r="241" spans="1:9" x14ac:dyDescent="0.3">
      <c r="A241" t="s">
        <v>239</v>
      </c>
      <c r="B241" t="s">
        <v>855</v>
      </c>
      <c r="C241" t="str">
        <f t="shared" si="12"/>
        <v>Essex</v>
      </c>
      <c r="H241" t="s">
        <v>397</v>
      </c>
      <c r="I241" t="s">
        <v>97</v>
      </c>
    </row>
    <row r="242" spans="1:9" x14ac:dyDescent="0.3">
      <c r="A242" t="s">
        <v>318</v>
      </c>
      <c r="B242" t="s">
        <v>855</v>
      </c>
      <c r="C242" t="str">
        <f t="shared" si="12"/>
        <v>Essex</v>
      </c>
      <c r="H242" t="s">
        <v>120</v>
      </c>
      <c r="I242" t="s">
        <v>77</v>
      </c>
    </row>
    <row r="243" spans="1:9" x14ac:dyDescent="0.3">
      <c r="A243" t="s">
        <v>369</v>
      </c>
      <c r="B243" t="s">
        <v>855</v>
      </c>
      <c r="C243" t="str">
        <f t="shared" si="12"/>
        <v>Essex</v>
      </c>
      <c r="H243" t="s">
        <v>448</v>
      </c>
      <c r="I243" t="s">
        <v>61</v>
      </c>
    </row>
    <row r="244" spans="1:9" x14ac:dyDescent="0.3">
      <c r="A244" t="s">
        <v>450</v>
      </c>
      <c r="B244" t="s">
        <v>855</v>
      </c>
      <c r="C244" t="str">
        <f t="shared" si="12"/>
        <v>Essex</v>
      </c>
      <c r="H244" t="s">
        <v>471</v>
      </c>
      <c r="I244" t="s">
        <v>97</v>
      </c>
    </row>
    <row r="245" spans="1:9" x14ac:dyDescent="0.3">
      <c r="A245" t="s">
        <v>575</v>
      </c>
      <c r="B245" t="s">
        <v>855</v>
      </c>
      <c r="C245" t="str">
        <f t="shared" si="12"/>
        <v>Essex</v>
      </c>
      <c r="H245" t="s">
        <v>604</v>
      </c>
      <c r="I245" t="s">
        <v>857</v>
      </c>
    </row>
    <row r="246" spans="1:9" x14ac:dyDescent="0.3">
      <c r="A246" t="s">
        <v>707</v>
      </c>
      <c r="B246" t="s">
        <v>855</v>
      </c>
      <c r="C246" t="str">
        <f t="shared" si="12"/>
        <v>Essex</v>
      </c>
      <c r="H246" t="s">
        <v>139</v>
      </c>
      <c r="I246" t="s">
        <v>77</v>
      </c>
    </row>
    <row r="247" spans="1:9" x14ac:dyDescent="0.3">
      <c r="A247" t="s">
        <v>732</v>
      </c>
      <c r="B247" t="s">
        <v>855</v>
      </c>
      <c r="C247" t="str">
        <f t="shared" si="12"/>
        <v>Essex</v>
      </c>
      <c r="H247" t="s">
        <v>608</v>
      </c>
      <c r="I247" t="s">
        <v>61</v>
      </c>
    </row>
    <row r="248" spans="1:9" x14ac:dyDescent="0.3">
      <c r="H248" t="s">
        <v>786</v>
      </c>
      <c r="I248" t="s">
        <v>857</v>
      </c>
    </row>
    <row r="249" spans="1:9" x14ac:dyDescent="0.3">
      <c r="A249" t="s">
        <v>53</v>
      </c>
      <c r="B249" t="s">
        <v>854</v>
      </c>
      <c r="C249" t="str">
        <f t="shared" ref="C249:C255" si="13">IFERROR(VLOOKUP(A249,H$2:I$271,2,FALSE),"")</f>
        <v/>
      </c>
      <c r="H249" t="s">
        <v>796</v>
      </c>
      <c r="I249" t="s">
        <v>97</v>
      </c>
    </row>
    <row r="250" spans="1:9" x14ac:dyDescent="0.3">
      <c r="A250" t="s">
        <v>219</v>
      </c>
      <c r="B250" t="s">
        <v>855</v>
      </c>
      <c r="C250" t="str">
        <f t="shared" si="13"/>
        <v>Gloucestershire</v>
      </c>
      <c r="H250" t="s">
        <v>189</v>
      </c>
      <c r="I250" t="s">
        <v>77</v>
      </c>
    </row>
    <row r="251" spans="1:9" x14ac:dyDescent="0.3">
      <c r="A251" t="s">
        <v>247</v>
      </c>
      <c r="B251" t="s">
        <v>855</v>
      </c>
      <c r="C251" t="str">
        <f t="shared" si="13"/>
        <v>Gloucestershire</v>
      </c>
      <c r="H251" t="s">
        <v>832</v>
      </c>
      <c r="I251" t="s">
        <v>61</v>
      </c>
    </row>
    <row r="252" spans="1:9" x14ac:dyDescent="0.3">
      <c r="A252" t="s">
        <v>335</v>
      </c>
      <c r="B252" t="s">
        <v>855</v>
      </c>
      <c r="C252" t="str">
        <f t="shared" si="13"/>
        <v>Gloucestershire</v>
      </c>
      <c r="H252" t="s">
        <v>131</v>
      </c>
      <c r="I252" t="s">
        <v>858</v>
      </c>
    </row>
    <row r="253" spans="1:9" x14ac:dyDescent="0.3">
      <c r="A253" t="s">
        <v>344</v>
      </c>
      <c r="B253" t="s">
        <v>855</v>
      </c>
      <c r="C253" t="str">
        <f t="shared" si="13"/>
        <v>Gloucestershire</v>
      </c>
      <c r="H253" t="s">
        <v>185</v>
      </c>
      <c r="I253" t="s">
        <v>101</v>
      </c>
    </row>
    <row r="254" spans="1:9" x14ac:dyDescent="0.3">
      <c r="A254" t="s">
        <v>682</v>
      </c>
      <c r="B254" t="s">
        <v>855</v>
      </c>
      <c r="C254" t="str">
        <f t="shared" si="13"/>
        <v>Gloucestershire</v>
      </c>
      <c r="H254" t="s">
        <v>341</v>
      </c>
      <c r="I254" t="s">
        <v>77</v>
      </c>
    </row>
    <row r="255" spans="1:9" x14ac:dyDescent="0.3">
      <c r="A255" t="s">
        <v>711</v>
      </c>
      <c r="B255" t="s">
        <v>855</v>
      </c>
      <c r="C255" t="str">
        <f t="shared" si="13"/>
        <v>Gloucestershire</v>
      </c>
      <c r="H255" t="s">
        <v>456</v>
      </c>
      <c r="I255" t="s">
        <v>77</v>
      </c>
    </row>
    <row r="256" spans="1:9" x14ac:dyDescent="0.3">
      <c r="H256" t="s">
        <v>452</v>
      </c>
      <c r="I256" t="s">
        <v>101</v>
      </c>
    </row>
    <row r="257" spans="1:9" x14ac:dyDescent="0.3">
      <c r="A257" t="s">
        <v>57</v>
      </c>
      <c r="B257" t="s">
        <v>854</v>
      </c>
      <c r="C257" t="str">
        <f t="shared" ref="C257:C268" si="14">IFERROR(VLOOKUP(A257,H$2:I$271,2,FALSE),"")</f>
        <v/>
      </c>
      <c r="H257" t="s">
        <v>271</v>
      </c>
      <c r="I257" t="s">
        <v>858</v>
      </c>
    </row>
    <row r="258" spans="1:9" x14ac:dyDescent="0.3">
      <c r="A258" t="s">
        <v>137</v>
      </c>
      <c r="B258" t="s">
        <v>855</v>
      </c>
      <c r="C258" t="str">
        <f t="shared" si="14"/>
        <v>Hampshire</v>
      </c>
      <c r="H258" t="s">
        <v>691</v>
      </c>
      <c r="I258" t="s">
        <v>61</v>
      </c>
    </row>
    <row r="259" spans="1:9" x14ac:dyDescent="0.3">
      <c r="A259" t="s">
        <v>291</v>
      </c>
      <c r="B259" t="s">
        <v>855</v>
      </c>
      <c r="C259" t="str">
        <f t="shared" si="14"/>
        <v>Hampshire</v>
      </c>
      <c r="H259" t="s">
        <v>487</v>
      </c>
      <c r="I259" t="s">
        <v>77</v>
      </c>
    </row>
    <row r="260" spans="1:9" x14ac:dyDescent="0.3">
      <c r="A260" t="s">
        <v>308</v>
      </c>
      <c r="B260" t="s">
        <v>855</v>
      </c>
      <c r="C260" t="str">
        <f t="shared" si="14"/>
        <v>Hampshire</v>
      </c>
      <c r="H260" t="s">
        <v>560</v>
      </c>
      <c r="I260" t="s">
        <v>101</v>
      </c>
    </row>
    <row r="261" spans="1:9" x14ac:dyDescent="0.3">
      <c r="A261" t="s">
        <v>328</v>
      </c>
      <c r="B261" t="s">
        <v>855</v>
      </c>
      <c r="C261" t="str">
        <f t="shared" si="14"/>
        <v>Hampshire</v>
      </c>
      <c r="H261" t="s">
        <v>581</v>
      </c>
      <c r="I261" t="s">
        <v>858</v>
      </c>
    </row>
    <row r="262" spans="1:9" x14ac:dyDescent="0.3">
      <c r="A262" t="s">
        <v>346</v>
      </c>
      <c r="B262" t="s">
        <v>855</v>
      </c>
      <c r="C262" t="str">
        <f t="shared" si="14"/>
        <v>Hampshire</v>
      </c>
      <c r="H262" t="s">
        <v>713</v>
      </c>
      <c r="I262" t="s">
        <v>61</v>
      </c>
    </row>
    <row r="263" spans="1:9" x14ac:dyDescent="0.3">
      <c r="A263" t="s">
        <v>375</v>
      </c>
      <c r="B263" t="s">
        <v>855</v>
      </c>
      <c r="C263" t="str">
        <f t="shared" si="14"/>
        <v>Hampshire</v>
      </c>
      <c r="H263" t="s">
        <v>587</v>
      </c>
      <c r="I263" t="s">
        <v>77</v>
      </c>
    </row>
    <row r="264" spans="1:9" x14ac:dyDescent="0.3">
      <c r="A264" t="s">
        <v>381</v>
      </c>
      <c r="B264" t="s">
        <v>855</v>
      </c>
      <c r="C264" t="str">
        <f t="shared" si="14"/>
        <v>Hampshire</v>
      </c>
      <c r="H264" t="s">
        <v>794</v>
      </c>
      <c r="I264" t="s">
        <v>101</v>
      </c>
    </row>
    <row r="265" spans="1:9" x14ac:dyDescent="0.3">
      <c r="A265" t="s">
        <v>485</v>
      </c>
      <c r="B265" t="s">
        <v>855</v>
      </c>
      <c r="C265" t="str">
        <f t="shared" si="14"/>
        <v>Hampshire</v>
      </c>
      <c r="H265" t="s">
        <v>610</v>
      </c>
      <c r="I265" t="s">
        <v>858</v>
      </c>
    </row>
    <row r="266" spans="1:9" x14ac:dyDescent="0.3">
      <c r="A266" t="s">
        <v>589</v>
      </c>
      <c r="B266" t="s">
        <v>855</v>
      </c>
      <c r="C266" t="str">
        <f t="shared" si="14"/>
        <v>Hampshire</v>
      </c>
      <c r="H266" t="s">
        <v>719</v>
      </c>
      <c r="I266" t="s">
        <v>61</v>
      </c>
    </row>
    <row r="267" spans="1:9" x14ac:dyDescent="0.3">
      <c r="A267" t="s">
        <v>709</v>
      </c>
      <c r="B267" t="s">
        <v>855</v>
      </c>
      <c r="C267" t="str">
        <f t="shared" si="14"/>
        <v>Hampshire</v>
      </c>
      <c r="H267" t="s">
        <v>730</v>
      </c>
      <c r="I267" t="s">
        <v>61</v>
      </c>
    </row>
    <row r="268" spans="1:9" x14ac:dyDescent="0.3">
      <c r="A268" t="s">
        <v>782</v>
      </c>
      <c r="B268" t="s">
        <v>855</v>
      </c>
      <c r="C268" t="str">
        <f t="shared" si="14"/>
        <v>Hampshire</v>
      </c>
      <c r="H268" t="s">
        <v>799</v>
      </c>
      <c r="I268" t="s">
        <v>101</v>
      </c>
    </row>
    <row r="269" spans="1:9" x14ac:dyDescent="0.3">
      <c r="H269" t="s">
        <v>339</v>
      </c>
      <c r="I269" t="s">
        <v>842</v>
      </c>
    </row>
    <row r="270" spans="1:9" x14ac:dyDescent="0.3">
      <c r="A270" t="s">
        <v>59</v>
      </c>
      <c r="B270" t="s">
        <v>854</v>
      </c>
      <c r="C270" t="str">
        <f t="shared" ref="C270:C280" si="15">IFERROR(VLOOKUP(A270,H$2:I$271,2,FALSE),"")</f>
        <v/>
      </c>
      <c r="H270" t="s">
        <v>804</v>
      </c>
      <c r="I270" t="s">
        <v>101</v>
      </c>
    </row>
    <row r="271" spans="1:9" x14ac:dyDescent="0.3">
      <c r="A271" t="s">
        <v>187</v>
      </c>
      <c r="B271" t="s">
        <v>855</v>
      </c>
      <c r="C271" t="str">
        <f t="shared" si="15"/>
        <v>Hertfordshire</v>
      </c>
      <c r="H271" t="s">
        <v>489</v>
      </c>
      <c r="I271" t="s">
        <v>842</v>
      </c>
    </row>
    <row r="272" spans="1:9" x14ac:dyDescent="0.3">
      <c r="A272" t="s">
        <v>259</v>
      </c>
      <c r="B272" t="s">
        <v>855</v>
      </c>
      <c r="C272" t="str">
        <f t="shared" si="15"/>
        <v>Hertfordshire</v>
      </c>
    </row>
    <row r="273" spans="1:3" x14ac:dyDescent="0.3">
      <c r="A273" t="s">
        <v>293</v>
      </c>
      <c r="B273" t="s">
        <v>855</v>
      </c>
      <c r="C273" t="str">
        <f t="shared" si="15"/>
        <v>Hertfordshire</v>
      </c>
    </row>
    <row r="274" spans="1:3" x14ac:dyDescent="0.3">
      <c r="A274" t="s">
        <v>387</v>
      </c>
      <c r="B274" t="s">
        <v>855</v>
      </c>
      <c r="C274" t="str">
        <f t="shared" si="15"/>
        <v>Hertfordshire</v>
      </c>
    </row>
    <row r="275" spans="1:3" x14ac:dyDescent="0.3">
      <c r="A275" t="s">
        <v>505</v>
      </c>
      <c r="B275" t="s">
        <v>855</v>
      </c>
      <c r="C275" t="str">
        <f t="shared" si="15"/>
        <v>Hertfordshire</v>
      </c>
    </row>
    <row r="276" spans="1:3" x14ac:dyDescent="0.3">
      <c r="A276" t="s">
        <v>661</v>
      </c>
      <c r="B276" t="s">
        <v>855</v>
      </c>
      <c r="C276" t="str">
        <f t="shared" si="15"/>
        <v>Hertfordshire</v>
      </c>
    </row>
    <row r="277" spans="1:3" x14ac:dyDescent="0.3">
      <c r="A277" t="s">
        <v>670</v>
      </c>
      <c r="B277" t="s">
        <v>855</v>
      </c>
      <c r="C277" t="str">
        <f t="shared" si="15"/>
        <v>Hertfordshire</v>
      </c>
    </row>
    <row r="278" spans="1:3" x14ac:dyDescent="0.3">
      <c r="A278" t="s">
        <v>715</v>
      </c>
      <c r="B278" t="s">
        <v>855</v>
      </c>
      <c r="C278" t="str">
        <f t="shared" si="15"/>
        <v>Hertfordshire</v>
      </c>
    </row>
    <row r="279" spans="1:3" x14ac:dyDescent="0.3">
      <c r="A279" t="s">
        <v>749</v>
      </c>
      <c r="B279" t="s">
        <v>855</v>
      </c>
      <c r="C279" t="str">
        <f t="shared" si="15"/>
        <v>Hertfordshire</v>
      </c>
    </row>
    <row r="280" spans="1:3" x14ac:dyDescent="0.3">
      <c r="A280" t="s">
        <v>757</v>
      </c>
      <c r="B280" t="s">
        <v>855</v>
      </c>
      <c r="C280" t="str">
        <f t="shared" si="15"/>
        <v>Hertfordshire</v>
      </c>
    </row>
    <row r="282" spans="1:3" x14ac:dyDescent="0.3">
      <c r="A282" t="s">
        <v>61</v>
      </c>
      <c r="B282" t="s">
        <v>854</v>
      </c>
      <c r="C282" t="str">
        <f t="shared" ref="C282:C294" si="16">IFERROR(VLOOKUP(A282,H$2:I$271,2,FALSE),"")</f>
        <v/>
      </c>
    </row>
    <row r="283" spans="1:3" x14ac:dyDescent="0.3">
      <c r="A283" t="s">
        <v>122</v>
      </c>
      <c r="B283" t="s">
        <v>855</v>
      </c>
      <c r="C283" t="str">
        <f t="shared" si="16"/>
        <v>Kent</v>
      </c>
    </row>
    <row r="284" spans="1:3" x14ac:dyDescent="0.3">
      <c r="A284" t="s">
        <v>204</v>
      </c>
      <c r="B284" t="s">
        <v>855</v>
      </c>
      <c r="C284" t="str">
        <f t="shared" si="16"/>
        <v>Kent</v>
      </c>
    </row>
    <row r="285" spans="1:3" x14ac:dyDescent="0.3">
      <c r="A285" t="s">
        <v>263</v>
      </c>
      <c r="B285" t="s">
        <v>855</v>
      </c>
      <c r="C285" t="str">
        <f t="shared" si="16"/>
        <v>Kent</v>
      </c>
    </row>
    <row r="286" spans="1:3" x14ac:dyDescent="0.3">
      <c r="A286" t="s">
        <v>273</v>
      </c>
      <c r="B286" t="s">
        <v>855</v>
      </c>
      <c r="C286" t="str">
        <f t="shared" si="16"/>
        <v>Kent</v>
      </c>
    </row>
    <row r="287" spans="1:3" x14ac:dyDescent="0.3">
      <c r="A287" t="s">
        <v>348</v>
      </c>
      <c r="B287" t="s">
        <v>855</v>
      </c>
      <c r="C287" t="str">
        <f t="shared" si="16"/>
        <v>Kent</v>
      </c>
    </row>
    <row r="288" spans="1:3" x14ac:dyDescent="0.3">
      <c r="A288" t="s">
        <v>448</v>
      </c>
      <c r="B288" t="s">
        <v>855</v>
      </c>
      <c r="C288" t="str">
        <f t="shared" si="16"/>
        <v>Kent</v>
      </c>
    </row>
    <row r="289" spans="1:3" x14ac:dyDescent="0.3">
      <c r="A289" t="s">
        <v>608</v>
      </c>
      <c r="B289" t="s">
        <v>855</v>
      </c>
      <c r="C289" t="str">
        <f t="shared" si="16"/>
        <v>Kent</v>
      </c>
    </row>
    <row r="290" spans="1:3" x14ac:dyDescent="0.3">
      <c r="A290" t="s">
        <v>832</v>
      </c>
      <c r="B290" t="s">
        <v>855</v>
      </c>
      <c r="C290" t="str">
        <f t="shared" si="16"/>
        <v>Kent</v>
      </c>
    </row>
    <row r="291" spans="1:3" x14ac:dyDescent="0.3">
      <c r="A291" t="s">
        <v>691</v>
      </c>
      <c r="B291" t="s">
        <v>855</v>
      </c>
      <c r="C291" t="str">
        <f t="shared" si="16"/>
        <v>Kent</v>
      </c>
    </row>
    <row r="292" spans="1:3" x14ac:dyDescent="0.3">
      <c r="A292" t="s">
        <v>713</v>
      </c>
      <c r="B292" t="s">
        <v>855</v>
      </c>
      <c r="C292" t="str">
        <f t="shared" si="16"/>
        <v>Kent</v>
      </c>
    </row>
    <row r="293" spans="1:3" x14ac:dyDescent="0.3">
      <c r="A293" t="s">
        <v>719</v>
      </c>
      <c r="B293" t="s">
        <v>855</v>
      </c>
      <c r="C293" t="str">
        <f t="shared" si="16"/>
        <v>Kent</v>
      </c>
    </row>
    <row r="294" spans="1:3" x14ac:dyDescent="0.3">
      <c r="A294" t="s">
        <v>730</v>
      </c>
      <c r="B294" t="s">
        <v>855</v>
      </c>
      <c r="C294" t="str">
        <f t="shared" si="16"/>
        <v>Kent</v>
      </c>
    </row>
    <row r="296" spans="1:3" x14ac:dyDescent="0.3">
      <c r="A296" t="s">
        <v>63</v>
      </c>
      <c r="B296" t="s">
        <v>854</v>
      </c>
      <c r="C296" t="str">
        <f t="shared" ref="C296:C308" si="17">IFERROR(VLOOKUP(A296,H$2:I$271,2,FALSE),"")</f>
        <v/>
      </c>
    </row>
    <row r="297" spans="1:3" x14ac:dyDescent="0.3">
      <c r="A297" t="s">
        <v>191</v>
      </c>
      <c r="B297" t="s">
        <v>855</v>
      </c>
      <c r="C297" t="str">
        <f t="shared" si="17"/>
        <v>Lancashire</v>
      </c>
    </row>
    <row r="298" spans="1:3" x14ac:dyDescent="0.3">
      <c r="A298" t="s">
        <v>232</v>
      </c>
      <c r="B298" t="s">
        <v>855</v>
      </c>
      <c r="C298" t="str">
        <f t="shared" si="17"/>
        <v>Lancashire</v>
      </c>
    </row>
    <row r="299" spans="1:3" x14ac:dyDescent="0.3">
      <c r="A299" t="s">
        <v>337</v>
      </c>
      <c r="B299" t="s">
        <v>855</v>
      </c>
      <c r="C299" t="str">
        <f t="shared" si="17"/>
        <v>Lancashire</v>
      </c>
    </row>
    <row r="300" spans="1:3" x14ac:dyDescent="0.3">
      <c r="A300" t="s">
        <v>403</v>
      </c>
      <c r="B300" t="s">
        <v>855</v>
      </c>
      <c r="C300" t="str">
        <f t="shared" si="17"/>
        <v>Lancashire</v>
      </c>
    </row>
    <row r="301" spans="1:3" x14ac:dyDescent="0.3">
      <c r="A301" t="s">
        <v>430</v>
      </c>
      <c r="B301" t="s">
        <v>855</v>
      </c>
      <c r="C301" t="str">
        <f t="shared" si="17"/>
        <v>Lancashire</v>
      </c>
    </row>
    <row r="302" spans="1:3" x14ac:dyDescent="0.3">
      <c r="A302" t="s">
        <v>540</v>
      </c>
      <c r="B302" t="s">
        <v>855</v>
      </c>
      <c r="C302" t="str">
        <f t="shared" si="17"/>
        <v>Lancashire</v>
      </c>
    </row>
    <row r="303" spans="1:3" x14ac:dyDescent="0.3">
      <c r="A303" t="s">
        <v>551</v>
      </c>
      <c r="B303" t="s">
        <v>855</v>
      </c>
      <c r="C303" t="str">
        <f t="shared" si="17"/>
        <v>Lancashire</v>
      </c>
    </row>
    <row r="304" spans="1:3" x14ac:dyDescent="0.3">
      <c r="A304" t="s">
        <v>567</v>
      </c>
      <c r="B304" t="s">
        <v>855</v>
      </c>
      <c r="C304" t="str">
        <f t="shared" si="17"/>
        <v>Lancashire</v>
      </c>
    </row>
    <row r="305" spans="1:3" x14ac:dyDescent="0.3">
      <c r="A305" t="s">
        <v>577</v>
      </c>
      <c r="B305" t="s">
        <v>855</v>
      </c>
      <c r="C305" t="str">
        <f t="shared" si="17"/>
        <v>Lancashire</v>
      </c>
    </row>
    <row r="306" spans="1:3" x14ac:dyDescent="0.3">
      <c r="A306" t="s">
        <v>645</v>
      </c>
      <c r="B306" t="s">
        <v>855</v>
      </c>
      <c r="C306" t="str">
        <f t="shared" si="17"/>
        <v>Lancashire</v>
      </c>
    </row>
    <row r="307" spans="1:3" x14ac:dyDescent="0.3">
      <c r="A307" t="s">
        <v>766</v>
      </c>
      <c r="B307" t="s">
        <v>855</v>
      </c>
      <c r="C307" t="str">
        <f t="shared" si="17"/>
        <v>Lancashire</v>
      </c>
    </row>
    <row r="308" spans="1:3" x14ac:dyDescent="0.3">
      <c r="A308" t="s">
        <v>802</v>
      </c>
      <c r="B308" t="s">
        <v>855</v>
      </c>
      <c r="C308" t="str">
        <f t="shared" si="17"/>
        <v>Lancashire</v>
      </c>
    </row>
    <row r="310" spans="1:3" x14ac:dyDescent="0.3">
      <c r="A310" t="s">
        <v>65</v>
      </c>
      <c r="B310" t="s">
        <v>854</v>
      </c>
      <c r="C310" t="str">
        <f t="shared" ref="C310:C317" si="18">IFERROR(VLOOKUP(A310,H$2:I$271,2,FALSE),"")</f>
        <v/>
      </c>
    </row>
    <row r="311" spans="1:3" x14ac:dyDescent="0.3">
      <c r="A311" t="s">
        <v>150</v>
      </c>
      <c r="B311" t="s">
        <v>855</v>
      </c>
      <c r="C311" t="str">
        <f t="shared" si="18"/>
        <v>Leicestershire</v>
      </c>
    </row>
    <row r="312" spans="1:3" x14ac:dyDescent="0.3">
      <c r="A312" t="s">
        <v>215</v>
      </c>
      <c r="B312" t="s">
        <v>855</v>
      </c>
      <c r="C312" t="str">
        <f t="shared" si="18"/>
        <v>Leicestershire</v>
      </c>
    </row>
    <row r="313" spans="1:3" x14ac:dyDescent="0.3">
      <c r="A313" t="s">
        <v>365</v>
      </c>
      <c r="B313" t="s">
        <v>855</v>
      </c>
      <c r="C313" t="str">
        <f t="shared" si="18"/>
        <v>Leicestershire</v>
      </c>
    </row>
    <row r="314" spans="1:3" x14ac:dyDescent="0.3">
      <c r="A314" t="s">
        <v>395</v>
      </c>
      <c r="B314" t="s">
        <v>855</v>
      </c>
      <c r="C314" t="str">
        <f t="shared" si="18"/>
        <v>Leicestershire</v>
      </c>
    </row>
    <row r="315" spans="1:3" x14ac:dyDescent="0.3">
      <c r="A315" t="s">
        <v>460</v>
      </c>
      <c r="B315" t="s">
        <v>855</v>
      </c>
      <c r="C315" t="str">
        <f t="shared" si="18"/>
        <v>Leicestershire</v>
      </c>
    </row>
    <row r="316" spans="1:3" x14ac:dyDescent="0.3">
      <c r="A316" t="s">
        <v>520</v>
      </c>
      <c r="B316" t="s">
        <v>855</v>
      </c>
      <c r="C316" t="str">
        <f t="shared" si="18"/>
        <v>Leicestershire</v>
      </c>
    </row>
    <row r="317" spans="1:3" x14ac:dyDescent="0.3">
      <c r="A317" t="s">
        <v>531</v>
      </c>
      <c r="B317" t="s">
        <v>855</v>
      </c>
      <c r="C317" t="str">
        <f t="shared" si="18"/>
        <v>Leicestershire</v>
      </c>
    </row>
    <row r="319" spans="1:3" x14ac:dyDescent="0.3">
      <c r="A319" t="s">
        <v>67</v>
      </c>
      <c r="B319" t="s">
        <v>854</v>
      </c>
      <c r="C319" t="str">
        <f t="shared" ref="C319:C326" si="19">IFERROR(VLOOKUP(A319,H$2:I$271,2,FALSE),"")</f>
        <v/>
      </c>
    </row>
    <row r="320" spans="1:3" x14ac:dyDescent="0.3">
      <c r="A320" t="s">
        <v>161</v>
      </c>
      <c r="B320" t="s">
        <v>855</v>
      </c>
      <c r="C320" t="str">
        <f t="shared" si="19"/>
        <v>Lincolnshire</v>
      </c>
    </row>
    <row r="321" spans="1:3" x14ac:dyDescent="0.3">
      <c r="A321" t="s">
        <v>295</v>
      </c>
      <c r="B321" t="s">
        <v>855</v>
      </c>
      <c r="C321" t="str">
        <f t="shared" si="19"/>
        <v>Lincolnshire</v>
      </c>
    </row>
    <row r="322" spans="1:3" x14ac:dyDescent="0.3">
      <c r="A322" t="s">
        <v>442</v>
      </c>
      <c r="B322" t="s">
        <v>855</v>
      </c>
      <c r="C322" t="str">
        <f t="shared" si="19"/>
        <v>Lincolnshire</v>
      </c>
    </row>
    <row r="323" spans="1:3" x14ac:dyDescent="0.3">
      <c r="A323" t="s">
        <v>507</v>
      </c>
      <c r="B323" t="s">
        <v>855</v>
      </c>
      <c r="C323" t="str">
        <f t="shared" si="19"/>
        <v>Lincolnshire</v>
      </c>
    </row>
    <row r="324" spans="1:3" x14ac:dyDescent="0.3">
      <c r="A324" t="s">
        <v>632</v>
      </c>
      <c r="B324" t="s">
        <v>855</v>
      </c>
      <c r="C324" t="str">
        <f t="shared" si="19"/>
        <v>Lincolnshire</v>
      </c>
    </row>
    <row r="325" spans="1:3" x14ac:dyDescent="0.3">
      <c r="A325" t="s">
        <v>634</v>
      </c>
      <c r="B325" t="s">
        <v>855</v>
      </c>
      <c r="C325" t="str">
        <f t="shared" si="19"/>
        <v>Lincolnshire</v>
      </c>
    </row>
    <row r="326" spans="1:3" x14ac:dyDescent="0.3">
      <c r="A326" t="s">
        <v>768</v>
      </c>
      <c r="B326" t="s">
        <v>855</v>
      </c>
      <c r="C326" t="str">
        <f t="shared" si="19"/>
        <v>Lincolnshire</v>
      </c>
    </row>
    <row r="328" spans="1:3" x14ac:dyDescent="0.3">
      <c r="A328" t="s">
        <v>71</v>
      </c>
      <c r="B328" t="s">
        <v>854</v>
      </c>
      <c r="C328" t="str">
        <f t="shared" ref="C328:C335" si="20">IFERROR(VLOOKUP(A328,H$2:I$271,2,FALSE),"")</f>
        <v/>
      </c>
    </row>
    <row r="329" spans="1:3" x14ac:dyDescent="0.3">
      <c r="A329" t="s">
        <v>170</v>
      </c>
      <c r="B329" t="s">
        <v>855</v>
      </c>
      <c r="C329" t="str">
        <f t="shared" si="20"/>
        <v>Norfolk</v>
      </c>
    </row>
    <row r="330" spans="1:3" x14ac:dyDescent="0.3">
      <c r="A330" t="s">
        <v>181</v>
      </c>
      <c r="B330" t="s">
        <v>855</v>
      </c>
      <c r="C330" t="str">
        <f t="shared" si="20"/>
        <v>Norfolk</v>
      </c>
    </row>
    <row r="331" spans="1:3" x14ac:dyDescent="0.3">
      <c r="A331" t="s">
        <v>350</v>
      </c>
      <c r="B331" t="s">
        <v>855</v>
      </c>
      <c r="C331" t="str">
        <f t="shared" si="20"/>
        <v>Norfolk</v>
      </c>
    </row>
    <row r="332" spans="1:3" x14ac:dyDescent="0.3">
      <c r="A332" t="s">
        <v>418</v>
      </c>
      <c r="B332" t="s">
        <v>855</v>
      </c>
      <c r="C332" t="str">
        <f t="shared" si="20"/>
        <v>Norfolk</v>
      </c>
    </row>
    <row r="333" spans="1:3" x14ac:dyDescent="0.3">
      <c r="A333" t="s">
        <v>512</v>
      </c>
      <c r="B333" t="s">
        <v>855</v>
      </c>
      <c r="C333" t="str">
        <f t="shared" si="20"/>
        <v>Norfolk</v>
      </c>
    </row>
    <row r="334" spans="1:3" x14ac:dyDescent="0.3">
      <c r="A334" t="s">
        <v>525</v>
      </c>
      <c r="B334" t="s">
        <v>855</v>
      </c>
      <c r="C334" t="str">
        <f t="shared" si="20"/>
        <v>Norfolk</v>
      </c>
    </row>
    <row r="335" spans="1:3" x14ac:dyDescent="0.3">
      <c r="A335" t="s">
        <v>640</v>
      </c>
      <c r="B335" t="s">
        <v>855</v>
      </c>
      <c r="C335" t="str">
        <f t="shared" si="20"/>
        <v>Norfolk</v>
      </c>
    </row>
    <row r="337" spans="1:3" x14ac:dyDescent="0.3">
      <c r="A337" t="s">
        <v>75</v>
      </c>
      <c r="B337" t="s">
        <v>854</v>
      </c>
      <c r="C337" t="str">
        <f t="shared" ref="C337:C344" si="21">IFERROR(VLOOKUP(A337,H$2:I$271,2,FALSE),"")</f>
        <v/>
      </c>
    </row>
    <row r="338" spans="1:3" x14ac:dyDescent="0.3">
      <c r="A338" t="s">
        <v>243</v>
      </c>
      <c r="B338" t="s">
        <v>855</v>
      </c>
      <c r="C338" t="str">
        <f t="shared" si="21"/>
        <v>Northamptonshire</v>
      </c>
    </row>
    <row r="339" spans="1:3" x14ac:dyDescent="0.3">
      <c r="A339" t="s">
        <v>264</v>
      </c>
      <c r="B339" t="s">
        <v>855</v>
      </c>
      <c r="C339" t="str">
        <f t="shared" si="21"/>
        <v>Northamptonshire</v>
      </c>
    </row>
    <row r="340" spans="1:3" x14ac:dyDescent="0.3">
      <c r="A340" t="s">
        <v>298</v>
      </c>
      <c r="B340" t="s">
        <v>855</v>
      </c>
      <c r="C340" t="str">
        <f t="shared" si="21"/>
        <v>Northamptonshire</v>
      </c>
    </row>
    <row r="341" spans="1:3" x14ac:dyDescent="0.3">
      <c r="A341" t="s">
        <v>416</v>
      </c>
      <c r="B341" t="s">
        <v>855</v>
      </c>
      <c r="C341" t="str">
        <f t="shared" si="21"/>
        <v>Northamptonshire</v>
      </c>
    </row>
    <row r="342" spans="1:3" x14ac:dyDescent="0.3">
      <c r="A342" t="s">
        <v>521</v>
      </c>
      <c r="B342" t="s">
        <v>855</v>
      </c>
      <c r="C342" t="str">
        <f t="shared" si="21"/>
        <v>Northamptonshire</v>
      </c>
    </row>
    <row r="343" spans="1:3" x14ac:dyDescent="0.3">
      <c r="A343" t="s">
        <v>641</v>
      </c>
      <c r="B343" t="s">
        <v>855</v>
      </c>
      <c r="C343" t="str">
        <f t="shared" si="21"/>
        <v>Northamptonshire</v>
      </c>
    </row>
    <row r="344" spans="1:3" x14ac:dyDescent="0.3">
      <c r="A344" t="s">
        <v>755</v>
      </c>
      <c r="B344" t="s">
        <v>855</v>
      </c>
      <c r="C344" t="str">
        <f t="shared" si="21"/>
        <v>Northamptonshire</v>
      </c>
    </row>
    <row r="354" spans="1:3" x14ac:dyDescent="0.3">
      <c r="A354" t="s">
        <v>73</v>
      </c>
      <c r="B354" t="s">
        <v>854</v>
      </c>
      <c r="C354" t="str">
        <f t="shared" ref="C354:C361" si="22">IFERROR(VLOOKUP(A354,H$2:I$271,2,FALSE),"")</f>
        <v/>
      </c>
    </row>
    <row r="355" spans="1:3" x14ac:dyDescent="0.3">
      <c r="A355" t="s">
        <v>253</v>
      </c>
      <c r="B355" t="s">
        <v>855</v>
      </c>
      <c r="C355" t="str">
        <f t="shared" si="22"/>
        <v>North Yorkshire</v>
      </c>
    </row>
    <row r="356" spans="1:3" x14ac:dyDescent="0.3">
      <c r="A356" t="s">
        <v>361</v>
      </c>
      <c r="B356" t="s">
        <v>855</v>
      </c>
      <c r="C356" t="str">
        <f t="shared" si="22"/>
        <v>North Yorkshire</v>
      </c>
    </row>
    <row r="357" spans="1:3" x14ac:dyDescent="0.3">
      <c r="A357" t="s">
        <v>371</v>
      </c>
      <c r="B357" t="s">
        <v>855</v>
      </c>
      <c r="C357" t="str">
        <f t="shared" si="22"/>
        <v>North Yorkshire</v>
      </c>
    </row>
    <row r="358" spans="1:3" x14ac:dyDescent="0.3">
      <c r="A358" t="s">
        <v>571</v>
      </c>
      <c r="B358" t="s">
        <v>855</v>
      </c>
      <c r="C358" t="str">
        <f t="shared" si="22"/>
        <v>North Yorkshire</v>
      </c>
    </row>
    <row r="359" spans="1:3" x14ac:dyDescent="0.3">
      <c r="A359" t="s">
        <v>593</v>
      </c>
      <c r="B359" t="s">
        <v>855</v>
      </c>
      <c r="C359" t="str">
        <f t="shared" si="22"/>
        <v>North Yorkshire</v>
      </c>
    </row>
    <row r="360" spans="1:3" x14ac:dyDescent="0.3">
      <c r="A360" t="s">
        <v>599</v>
      </c>
      <c r="B360" t="s">
        <v>855</v>
      </c>
      <c r="C360" t="str">
        <f t="shared" si="22"/>
        <v>North Yorkshire</v>
      </c>
    </row>
    <row r="361" spans="1:3" x14ac:dyDescent="0.3">
      <c r="A361" t="s">
        <v>606</v>
      </c>
      <c r="B361" t="s">
        <v>855</v>
      </c>
      <c r="C361" t="str">
        <f t="shared" si="22"/>
        <v>North Yorkshire</v>
      </c>
    </row>
    <row r="363" spans="1:3" x14ac:dyDescent="0.3">
      <c r="A363" t="s">
        <v>77</v>
      </c>
      <c r="B363" t="s">
        <v>854</v>
      </c>
      <c r="C363" t="str">
        <f t="shared" ref="C363:C370" si="23">IFERROR(VLOOKUP(A363,H$2:I$271,2,FALSE),"")</f>
        <v/>
      </c>
    </row>
    <row r="364" spans="1:3" x14ac:dyDescent="0.3">
      <c r="A364" t="s">
        <v>120</v>
      </c>
      <c r="B364" t="s">
        <v>855</v>
      </c>
      <c r="C364" t="str">
        <f t="shared" si="23"/>
        <v>Nottinghamshire</v>
      </c>
    </row>
    <row r="365" spans="1:3" x14ac:dyDescent="0.3">
      <c r="A365" t="s">
        <v>139</v>
      </c>
      <c r="B365" t="s">
        <v>855</v>
      </c>
      <c r="C365" t="str">
        <f t="shared" si="23"/>
        <v>Nottinghamshire</v>
      </c>
    </row>
    <row r="366" spans="1:3" x14ac:dyDescent="0.3">
      <c r="A366" t="s">
        <v>189</v>
      </c>
      <c r="B366" t="s">
        <v>855</v>
      </c>
      <c r="C366" t="str">
        <f t="shared" si="23"/>
        <v>Nottinghamshire</v>
      </c>
    </row>
    <row r="367" spans="1:3" x14ac:dyDescent="0.3">
      <c r="A367" t="s">
        <v>341</v>
      </c>
      <c r="B367" t="s">
        <v>855</v>
      </c>
      <c r="C367" t="str">
        <f t="shared" si="23"/>
        <v>Nottinghamshire</v>
      </c>
    </row>
    <row r="368" spans="1:3" x14ac:dyDescent="0.3">
      <c r="A368" t="s">
        <v>456</v>
      </c>
      <c r="B368" t="s">
        <v>855</v>
      </c>
      <c r="C368" t="str">
        <f t="shared" si="23"/>
        <v>Nottinghamshire</v>
      </c>
    </row>
    <row r="369" spans="1:3" x14ac:dyDescent="0.3">
      <c r="A369" t="s">
        <v>487</v>
      </c>
      <c r="B369" t="s">
        <v>855</v>
      </c>
      <c r="C369" t="str">
        <f t="shared" si="23"/>
        <v>Nottinghamshire</v>
      </c>
    </row>
    <row r="370" spans="1:3" x14ac:dyDescent="0.3">
      <c r="A370" t="s">
        <v>587</v>
      </c>
      <c r="B370" t="s">
        <v>855</v>
      </c>
      <c r="C370" t="str">
        <f t="shared" si="23"/>
        <v>Nottinghamshire</v>
      </c>
    </row>
    <row r="372" spans="1:3" x14ac:dyDescent="0.3">
      <c r="A372" t="s">
        <v>79</v>
      </c>
      <c r="B372" t="s">
        <v>854</v>
      </c>
      <c r="C372" t="str">
        <f t="shared" ref="C372:C377" si="24">IFERROR(VLOOKUP(A372,H$2:I$271,2,FALSE),"")</f>
        <v/>
      </c>
    </row>
    <row r="373" spans="1:3" x14ac:dyDescent="0.3">
      <c r="A373" t="s">
        <v>221</v>
      </c>
      <c r="B373" t="s">
        <v>855</v>
      </c>
      <c r="C373" t="str">
        <f t="shared" si="24"/>
        <v>Oxfordshire</v>
      </c>
    </row>
    <row r="374" spans="1:3" x14ac:dyDescent="0.3">
      <c r="A374" t="s">
        <v>537</v>
      </c>
      <c r="B374" t="s">
        <v>855</v>
      </c>
      <c r="C374" t="str">
        <f t="shared" si="24"/>
        <v>Oxfordshire</v>
      </c>
    </row>
    <row r="375" spans="1:3" x14ac:dyDescent="0.3">
      <c r="A375" t="s">
        <v>643</v>
      </c>
      <c r="B375" t="s">
        <v>855</v>
      </c>
      <c r="C375" t="str">
        <f t="shared" si="24"/>
        <v>Oxfordshire</v>
      </c>
    </row>
    <row r="376" spans="1:3" x14ac:dyDescent="0.3">
      <c r="A376" t="s">
        <v>735</v>
      </c>
      <c r="B376" t="s">
        <v>855</v>
      </c>
      <c r="C376" t="str">
        <f t="shared" si="24"/>
        <v>Oxfordshire</v>
      </c>
    </row>
    <row r="377" spans="1:3" x14ac:dyDescent="0.3">
      <c r="A377" t="s">
        <v>772</v>
      </c>
      <c r="B377" t="s">
        <v>855</v>
      </c>
      <c r="C377" t="str">
        <f t="shared" si="24"/>
        <v>Oxfordshire</v>
      </c>
    </row>
    <row r="386" spans="1:3" x14ac:dyDescent="0.3">
      <c r="A386" t="s">
        <v>81</v>
      </c>
      <c r="B386" t="s">
        <v>854</v>
      </c>
      <c r="C386" t="str">
        <f t="shared" ref="C386:C391" si="25">IFERROR(VLOOKUP(A386,H$2:I$271,2,FALSE),"")</f>
        <v/>
      </c>
    </row>
    <row r="387" spans="1:3" x14ac:dyDescent="0.3">
      <c r="A387" t="s">
        <v>462</v>
      </c>
      <c r="B387" t="s">
        <v>855</v>
      </c>
      <c r="C387" t="str">
        <f t="shared" si="25"/>
        <v>Somerset</v>
      </c>
    </row>
    <row r="388" spans="1:3" x14ac:dyDescent="0.3">
      <c r="A388" t="s">
        <v>602</v>
      </c>
      <c r="B388" t="s">
        <v>855</v>
      </c>
      <c r="C388" t="str">
        <f t="shared" si="25"/>
        <v>Somerset</v>
      </c>
    </row>
    <row r="389" spans="1:3" x14ac:dyDescent="0.3">
      <c r="A389" t="s">
        <v>647</v>
      </c>
      <c r="B389" t="s">
        <v>855</v>
      </c>
      <c r="C389" t="str">
        <f t="shared" si="25"/>
        <v>Somerset</v>
      </c>
    </row>
    <row r="391" spans="1:3" x14ac:dyDescent="0.3">
      <c r="A391" t="s">
        <v>859</v>
      </c>
      <c r="B391" t="s">
        <v>855</v>
      </c>
      <c r="C391" t="str">
        <f t="shared" si="25"/>
        <v/>
      </c>
    </row>
    <row r="393" spans="1:3" x14ac:dyDescent="0.3">
      <c r="A393" t="s">
        <v>85</v>
      </c>
      <c r="B393" t="s">
        <v>854</v>
      </c>
      <c r="C393" t="str">
        <f t="shared" ref="C393:C401" si="26">IFERROR(VLOOKUP(A393,H$2:I$271,2,FALSE),"")</f>
        <v/>
      </c>
    </row>
    <row r="394" spans="1:3" x14ac:dyDescent="0.3">
      <c r="A394" t="s">
        <v>202</v>
      </c>
      <c r="B394" t="s">
        <v>855</v>
      </c>
      <c r="C394" t="str">
        <f t="shared" si="26"/>
        <v>Staffordshire</v>
      </c>
    </row>
    <row r="395" spans="1:3" x14ac:dyDescent="0.3">
      <c r="A395" t="s">
        <v>304</v>
      </c>
      <c r="B395" t="s">
        <v>855</v>
      </c>
      <c r="C395" t="str">
        <f t="shared" si="26"/>
        <v>Staffordshire</v>
      </c>
    </row>
    <row r="396" spans="1:3" x14ac:dyDescent="0.3">
      <c r="A396" t="s">
        <v>440</v>
      </c>
      <c r="B396" t="s">
        <v>855</v>
      </c>
      <c r="C396" t="str">
        <f t="shared" si="26"/>
        <v>Staffordshire</v>
      </c>
    </row>
    <row r="397" spans="1:3" x14ac:dyDescent="0.3">
      <c r="A397" t="s">
        <v>491</v>
      </c>
      <c r="B397" t="s">
        <v>855</v>
      </c>
      <c r="C397" t="str">
        <f t="shared" si="26"/>
        <v>Staffordshire</v>
      </c>
    </row>
    <row r="398" spans="1:3" x14ac:dyDescent="0.3">
      <c r="A398" t="s">
        <v>649</v>
      </c>
      <c r="B398" t="s">
        <v>855</v>
      </c>
      <c r="C398" t="str">
        <f t="shared" si="26"/>
        <v>Staffordshire</v>
      </c>
    </row>
    <row r="399" spans="1:3" x14ac:dyDescent="0.3">
      <c r="A399" t="s">
        <v>666</v>
      </c>
      <c r="B399" t="s">
        <v>855</v>
      </c>
      <c r="C399" t="str">
        <f t="shared" si="26"/>
        <v>Staffordshire</v>
      </c>
    </row>
    <row r="400" spans="1:3" x14ac:dyDescent="0.3">
      <c r="A400" t="s">
        <v>668</v>
      </c>
      <c r="B400" t="s">
        <v>855</v>
      </c>
      <c r="C400" t="str">
        <f t="shared" si="26"/>
        <v>Staffordshire</v>
      </c>
    </row>
    <row r="401" spans="1:3" x14ac:dyDescent="0.3">
      <c r="A401" t="s">
        <v>698</v>
      </c>
      <c r="B401" t="s">
        <v>855</v>
      </c>
      <c r="C401" t="str">
        <f t="shared" si="26"/>
        <v>Staffordshire</v>
      </c>
    </row>
    <row r="403" spans="1:3" x14ac:dyDescent="0.3">
      <c r="A403" t="s">
        <v>87</v>
      </c>
      <c r="B403" t="s">
        <v>854</v>
      </c>
      <c r="C403" t="str">
        <f t="shared" ref="C403:C412" si="27">IFERROR(VLOOKUP(A403,H$2:I$271,2,FALSE),"")</f>
        <v/>
      </c>
    </row>
    <row r="404" spans="1:3" x14ac:dyDescent="0.3">
      <c r="A404" t="s">
        <v>125</v>
      </c>
      <c r="B404" t="s">
        <v>855</v>
      </c>
      <c r="C404" t="str">
        <f t="shared" si="27"/>
        <v>Suffolk</v>
      </c>
    </row>
    <row r="405" spans="1:3" x14ac:dyDescent="0.3">
      <c r="A405" t="s">
        <v>333</v>
      </c>
      <c r="B405" t="s">
        <v>855</v>
      </c>
      <c r="C405" t="str">
        <f t="shared" si="27"/>
        <v>Suffolk</v>
      </c>
    </row>
    <row r="406" spans="1:3" x14ac:dyDescent="0.3">
      <c r="A406" t="s">
        <v>407</v>
      </c>
      <c r="B406" t="s">
        <v>855</v>
      </c>
      <c r="C406" t="str">
        <f t="shared" si="27"/>
        <v>Suffolk</v>
      </c>
    </row>
    <row r="407" spans="1:3" x14ac:dyDescent="0.3">
      <c r="A407" t="s">
        <v>469</v>
      </c>
      <c r="B407" t="s">
        <v>855</v>
      </c>
      <c r="C407" t="str">
        <f t="shared" si="27"/>
        <v>Suffolk</v>
      </c>
    </row>
    <row r="408" spans="1:3" x14ac:dyDescent="0.3">
      <c r="A408" t="s">
        <v>662</v>
      </c>
      <c r="B408" t="s">
        <v>855</v>
      </c>
      <c r="C408" t="str">
        <f t="shared" si="27"/>
        <v>Suffolk</v>
      </c>
    </row>
    <row r="409" spans="1:3" x14ac:dyDescent="0.3">
      <c r="A409" t="s">
        <v>683</v>
      </c>
      <c r="B409" t="s">
        <v>855</v>
      </c>
      <c r="C409" t="str">
        <f t="shared" si="27"/>
        <v>Suffolk</v>
      </c>
    </row>
    <row r="410" spans="1:3" x14ac:dyDescent="0.3">
      <c r="A410" t="s">
        <v>750</v>
      </c>
      <c r="B410" t="s">
        <v>855</v>
      </c>
      <c r="C410" t="str">
        <f t="shared" si="27"/>
        <v>Suffolk</v>
      </c>
    </row>
    <row r="411" spans="1:3" x14ac:dyDescent="0.3">
      <c r="A411" t="s">
        <v>860</v>
      </c>
      <c r="B411" t="s">
        <v>855</v>
      </c>
      <c r="C411" t="str">
        <f t="shared" si="27"/>
        <v/>
      </c>
    </row>
    <row r="412" spans="1:3" x14ac:dyDescent="0.3">
      <c r="A412" t="s">
        <v>861</v>
      </c>
      <c r="B412" t="s">
        <v>855</v>
      </c>
      <c r="C412" t="str">
        <f t="shared" si="27"/>
        <v/>
      </c>
    </row>
    <row r="414" spans="1:3" x14ac:dyDescent="0.3">
      <c r="A414" t="s">
        <v>89</v>
      </c>
      <c r="B414" t="s">
        <v>854</v>
      </c>
      <c r="C414" t="str">
        <f t="shared" ref="C414:C425" si="28">IFERROR(VLOOKUP(A414,H$2:I$271,2,FALSE),"")</f>
        <v/>
      </c>
    </row>
    <row r="415" spans="1:3" x14ac:dyDescent="0.3">
      <c r="A415" t="s">
        <v>314</v>
      </c>
      <c r="B415" t="s">
        <v>855</v>
      </c>
      <c r="C415" t="str">
        <f t="shared" si="28"/>
        <v>Surrey</v>
      </c>
    </row>
    <row r="416" spans="1:3" x14ac:dyDescent="0.3">
      <c r="A416" t="s">
        <v>320</v>
      </c>
      <c r="B416" t="s">
        <v>855</v>
      </c>
      <c r="C416" t="str">
        <f t="shared" si="28"/>
        <v>Surrey</v>
      </c>
    </row>
    <row r="417" spans="1:3" x14ac:dyDescent="0.3">
      <c r="A417" t="s">
        <v>354</v>
      </c>
      <c r="B417" t="s">
        <v>855</v>
      </c>
      <c r="C417" t="str">
        <f t="shared" si="28"/>
        <v>Surrey</v>
      </c>
    </row>
    <row r="418" spans="1:3" x14ac:dyDescent="0.3">
      <c r="A418" t="s">
        <v>479</v>
      </c>
      <c r="B418" t="s">
        <v>855</v>
      </c>
      <c r="C418" t="str">
        <f t="shared" si="28"/>
        <v>Surrey</v>
      </c>
    </row>
    <row r="419" spans="1:3" x14ac:dyDescent="0.3">
      <c r="A419" t="s">
        <v>562</v>
      </c>
      <c r="B419" t="s">
        <v>855</v>
      </c>
      <c r="C419" t="str">
        <f t="shared" si="28"/>
        <v>Surrey</v>
      </c>
    </row>
    <row r="420" spans="1:3" x14ac:dyDescent="0.3">
      <c r="A420" t="s">
        <v>585</v>
      </c>
      <c r="B420" t="s">
        <v>855</v>
      </c>
      <c r="C420" t="str">
        <f t="shared" si="28"/>
        <v>Surrey</v>
      </c>
    </row>
    <row r="421" spans="1:3" x14ac:dyDescent="0.3">
      <c r="A421" t="s">
        <v>659</v>
      </c>
      <c r="B421" t="s">
        <v>855</v>
      </c>
      <c r="C421" t="str">
        <f t="shared" si="28"/>
        <v>Surrey</v>
      </c>
    </row>
    <row r="422" spans="1:3" x14ac:dyDescent="0.3">
      <c r="A422" t="s">
        <v>687</v>
      </c>
      <c r="B422" t="s">
        <v>855</v>
      </c>
      <c r="C422" t="str">
        <f t="shared" si="28"/>
        <v>Surrey</v>
      </c>
    </row>
    <row r="423" spans="1:3" x14ac:dyDescent="0.3">
      <c r="A423" t="s">
        <v>700</v>
      </c>
      <c r="B423" t="s">
        <v>855</v>
      </c>
      <c r="C423" t="str">
        <f t="shared" si="28"/>
        <v>Surrey</v>
      </c>
    </row>
    <row r="424" spans="1:3" x14ac:dyDescent="0.3">
      <c r="A424" t="s">
        <v>752</v>
      </c>
      <c r="B424" t="s">
        <v>855</v>
      </c>
      <c r="C424" t="str">
        <f t="shared" si="28"/>
        <v>Surrey</v>
      </c>
    </row>
    <row r="425" spans="1:3" x14ac:dyDescent="0.3">
      <c r="A425" t="s">
        <v>788</v>
      </c>
      <c r="B425" t="s">
        <v>855</v>
      </c>
      <c r="C425" t="str">
        <f t="shared" si="28"/>
        <v>Surrey</v>
      </c>
    </row>
    <row r="427" spans="1:3" x14ac:dyDescent="0.3">
      <c r="A427" t="s">
        <v>93</v>
      </c>
      <c r="B427" t="s">
        <v>854</v>
      </c>
      <c r="C427" t="str">
        <f t="shared" ref="C427:C432" si="29">IFERROR(VLOOKUP(A427,H$2:I$271,2,FALSE),"")</f>
        <v/>
      </c>
    </row>
    <row r="428" spans="1:3" x14ac:dyDescent="0.3">
      <c r="A428" t="s">
        <v>518</v>
      </c>
      <c r="B428" t="s">
        <v>855</v>
      </c>
      <c r="C428" t="str">
        <f t="shared" si="29"/>
        <v>Warwickshire</v>
      </c>
    </row>
    <row r="429" spans="1:3" x14ac:dyDescent="0.3">
      <c r="A429" t="s">
        <v>529</v>
      </c>
      <c r="B429" t="s">
        <v>855</v>
      </c>
      <c r="C429" t="str">
        <f t="shared" si="29"/>
        <v>Warwickshire</v>
      </c>
    </row>
    <row r="430" spans="1:3" x14ac:dyDescent="0.3">
      <c r="A430" t="s">
        <v>583</v>
      </c>
      <c r="B430" t="s">
        <v>855</v>
      </c>
      <c r="C430" t="str">
        <f t="shared" si="29"/>
        <v>Warwickshire</v>
      </c>
    </row>
    <row r="431" spans="1:3" x14ac:dyDescent="0.3">
      <c r="A431" t="s">
        <v>680</v>
      </c>
      <c r="B431" t="s">
        <v>855</v>
      </c>
      <c r="C431" t="str">
        <f t="shared" si="29"/>
        <v>Warwickshire</v>
      </c>
    </row>
    <row r="432" spans="1:3" x14ac:dyDescent="0.3">
      <c r="A432" t="s">
        <v>747</v>
      </c>
      <c r="B432" t="s">
        <v>855</v>
      </c>
      <c r="C432" t="str">
        <f t="shared" si="29"/>
        <v>Warwickshire</v>
      </c>
    </row>
    <row r="434" spans="1:3" x14ac:dyDescent="0.3">
      <c r="A434" t="s">
        <v>97</v>
      </c>
      <c r="B434" t="s">
        <v>854</v>
      </c>
      <c r="C434" t="str">
        <f t="shared" ref="C434:C441" si="30">IFERROR(VLOOKUP(A434,H$2:I$271,2,FALSE),"")</f>
        <v/>
      </c>
    </row>
    <row r="435" spans="1:3" x14ac:dyDescent="0.3">
      <c r="A435" t="s">
        <v>107</v>
      </c>
      <c r="B435" t="s">
        <v>855</v>
      </c>
      <c r="C435" t="str">
        <f t="shared" si="30"/>
        <v>West Sussex</v>
      </c>
    </row>
    <row r="436" spans="1:3" x14ac:dyDescent="0.3">
      <c r="A436" t="s">
        <v>118</v>
      </c>
      <c r="B436" t="s">
        <v>855</v>
      </c>
      <c r="C436" t="str">
        <f t="shared" si="30"/>
        <v>West Sussex</v>
      </c>
    </row>
    <row r="437" spans="1:3" x14ac:dyDescent="0.3">
      <c r="A437" t="s">
        <v>229</v>
      </c>
      <c r="B437" t="s">
        <v>855</v>
      </c>
      <c r="C437" t="str">
        <f t="shared" si="30"/>
        <v>West Sussex</v>
      </c>
    </row>
    <row r="438" spans="1:3" x14ac:dyDescent="0.3">
      <c r="A438" t="s">
        <v>255</v>
      </c>
      <c r="B438" t="s">
        <v>855</v>
      </c>
      <c r="C438" t="str">
        <f t="shared" si="30"/>
        <v>West Sussex</v>
      </c>
    </row>
    <row r="439" spans="1:3" x14ac:dyDescent="0.3">
      <c r="A439" t="s">
        <v>397</v>
      </c>
      <c r="B439" t="s">
        <v>855</v>
      </c>
      <c r="C439" t="str">
        <f t="shared" si="30"/>
        <v>West Sussex</v>
      </c>
    </row>
    <row r="440" spans="1:3" x14ac:dyDescent="0.3">
      <c r="A440" t="s">
        <v>471</v>
      </c>
      <c r="B440" t="s">
        <v>855</v>
      </c>
      <c r="C440" t="str">
        <f t="shared" si="30"/>
        <v>West Sussex</v>
      </c>
    </row>
    <row r="441" spans="1:3" x14ac:dyDescent="0.3">
      <c r="A441" t="s">
        <v>796</v>
      </c>
      <c r="B441" t="s">
        <v>855</v>
      </c>
      <c r="C441" t="str">
        <f t="shared" si="30"/>
        <v>West Sussex</v>
      </c>
    </row>
    <row r="449" spans="1:3" x14ac:dyDescent="0.3">
      <c r="A449" t="s">
        <v>101</v>
      </c>
      <c r="B449" t="s">
        <v>854</v>
      </c>
      <c r="C449" t="str">
        <f t="shared" ref="C449:C455" si="31">IFERROR(VLOOKUP(A449,H$2:I$271,2,FALSE),"")</f>
        <v/>
      </c>
    </row>
    <row r="450" spans="1:3" x14ac:dyDescent="0.3">
      <c r="A450" t="s">
        <v>185</v>
      </c>
      <c r="B450" t="s">
        <v>855</v>
      </c>
      <c r="C450" t="str">
        <f t="shared" si="31"/>
        <v>Worcestershire</v>
      </c>
    </row>
    <row r="451" spans="1:3" x14ac:dyDescent="0.3">
      <c r="A451" t="s">
        <v>452</v>
      </c>
      <c r="B451" t="s">
        <v>855</v>
      </c>
      <c r="C451" t="str">
        <f t="shared" si="31"/>
        <v>Worcestershire</v>
      </c>
    </row>
    <row r="452" spans="1:3" x14ac:dyDescent="0.3">
      <c r="A452" t="s">
        <v>560</v>
      </c>
      <c r="B452" t="s">
        <v>855</v>
      </c>
      <c r="C452" t="str">
        <f t="shared" si="31"/>
        <v>Worcestershire</v>
      </c>
    </row>
    <row r="453" spans="1:3" x14ac:dyDescent="0.3">
      <c r="A453" t="s">
        <v>794</v>
      </c>
      <c r="B453" t="s">
        <v>855</v>
      </c>
      <c r="C453" t="str">
        <f t="shared" si="31"/>
        <v>Worcestershire</v>
      </c>
    </row>
    <row r="454" spans="1:3" x14ac:dyDescent="0.3">
      <c r="A454" t="s">
        <v>799</v>
      </c>
      <c r="B454" t="s">
        <v>855</v>
      </c>
      <c r="C454" t="str">
        <f t="shared" si="31"/>
        <v>Worcestershire</v>
      </c>
    </row>
    <row r="455" spans="1:3" x14ac:dyDescent="0.3">
      <c r="A455" t="s">
        <v>804</v>
      </c>
      <c r="B455" t="s">
        <v>855</v>
      </c>
      <c r="C455" t="str">
        <f t="shared" si="31"/>
        <v>Worcestershire</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N117"/>
  <sheetViews>
    <sheetView workbookViewId="0">
      <selection activeCell="A84" sqref="A84:A104"/>
    </sheetView>
  </sheetViews>
  <sheetFormatPr defaultColWidth="9.109375" defaultRowHeight="14.4" x14ac:dyDescent="0.3"/>
  <cols>
    <col min="1" max="1" width="25.33203125" bestFit="1" customWidth="1"/>
  </cols>
  <sheetData>
    <row r="1" spans="1:14" x14ac:dyDescent="0.3">
      <c r="A1" t="s">
        <v>109</v>
      </c>
      <c r="D1" t="str">
        <f>VLOOKUP(A1,M$1:M$117,1,FALSE)</f>
        <v>Allerdale</v>
      </c>
      <c r="M1" t="s">
        <v>109</v>
      </c>
      <c r="N1" t="str">
        <f t="shared" ref="N1:N32" si="0">VLOOKUP(M1,members,1,FALSE)</f>
        <v>Allerdale</v>
      </c>
    </row>
    <row r="2" spans="1:14" x14ac:dyDescent="0.3">
      <c r="A2" t="s">
        <v>125</v>
      </c>
      <c r="D2" t="str">
        <f t="shared" ref="D2:D62" si="1">VLOOKUP(A2,M$1:M$117,1,FALSE)</f>
        <v>Babergh</v>
      </c>
      <c r="M2" t="s">
        <v>122</v>
      </c>
      <c r="N2" t="e">
        <f t="shared" si="0"/>
        <v>#N/A</v>
      </c>
    </row>
    <row r="3" spans="1:14" x14ac:dyDescent="0.3">
      <c r="A3" t="s">
        <v>161</v>
      </c>
      <c r="D3" t="str">
        <f t="shared" si="1"/>
        <v>Boston</v>
      </c>
      <c r="M3" t="s">
        <v>125</v>
      </c>
      <c r="N3" t="str">
        <f t="shared" si="0"/>
        <v>Babergh</v>
      </c>
    </row>
    <row r="4" spans="1:14" x14ac:dyDescent="0.3">
      <c r="A4" t="s">
        <v>168</v>
      </c>
      <c r="D4" t="str">
        <f t="shared" si="1"/>
        <v>Braintree</v>
      </c>
      <c r="M4" t="s">
        <v>161</v>
      </c>
      <c r="N4" t="str">
        <f t="shared" si="0"/>
        <v>Boston</v>
      </c>
    </row>
    <row r="5" spans="1:14" x14ac:dyDescent="0.3">
      <c r="A5" t="s">
        <v>223</v>
      </c>
      <c r="D5" t="str">
        <f t="shared" si="1"/>
        <v>Cheshire East</v>
      </c>
      <c r="M5" t="s">
        <v>168</v>
      </c>
      <c r="N5" t="str">
        <f t="shared" si="0"/>
        <v>Braintree</v>
      </c>
    </row>
    <row r="6" spans="1:14" x14ac:dyDescent="0.3">
      <c r="A6" t="s">
        <v>229</v>
      </c>
      <c r="D6" t="str">
        <f t="shared" si="1"/>
        <v>Chichester</v>
      </c>
      <c r="M6" t="s">
        <v>170</v>
      </c>
      <c r="N6" t="e">
        <f t="shared" si="0"/>
        <v>#N/A</v>
      </c>
    </row>
    <row r="7" spans="1:14" x14ac:dyDescent="0.3">
      <c r="A7" t="s">
        <v>242</v>
      </c>
      <c r="D7" t="str">
        <f t="shared" si="1"/>
        <v>Copeland</v>
      </c>
      <c r="M7" t="s">
        <v>221</v>
      </c>
      <c r="N7" t="e">
        <f t="shared" si="0"/>
        <v>#N/A</v>
      </c>
    </row>
    <row r="8" spans="1:14" x14ac:dyDescent="0.3">
      <c r="A8" t="s">
        <v>245</v>
      </c>
      <c r="D8" t="str">
        <f t="shared" si="1"/>
        <v>Cornwall</v>
      </c>
      <c r="M8" t="s">
        <v>223</v>
      </c>
      <c r="N8" t="str">
        <f t="shared" si="0"/>
        <v>Cheshire East</v>
      </c>
    </row>
    <row r="9" spans="1:14" x14ac:dyDescent="0.3">
      <c r="A9" t="s">
        <v>247</v>
      </c>
      <c r="D9" t="str">
        <f t="shared" si="1"/>
        <v>Cotswold</v>
      </c>
      <c r="M9" t="s">
        <v>229</v>
      </c>
      <c r="N9" t="str">
        <f t="shared" si="0"/>
        <v>Chichester</v>
      </c>
    </row>
    <row r="10" spans="1:14" x14ac:dyDescent="0.3">
      <c r="A10" t="s">
        <v>249</v>
      </c>
      <c r="D10" t="str">
        <f t="shared" si="1"/>
        <v>County Durham</v>
      </c>
      <c r="M10" t="s">
        <v>242</v>
      </c>
      <c r="N10" t="str">
        <f t="shared" si="0"/>
        <v>Copeland</v>
      </c>
    </row>
    <row r="11" spans="1:14" x14ac:dyDescent="0.3">
      <c r="A11" t="s">
        <v>253</v>
      </c>
      <c r="D11" t="str">
        <f t="shared" si="1"/>
        <v>Craven</v>
      </c>
      <c r="M11" t="s">
        <v>245</v>
      </c>
      <c r="N11" t="str">
        <f t="shared" si="0"/>
        <v>Cornwall</v>
      </c>
    </row>
    <row r="12" spans="1:14" x14ac:dyDescent="0.3">
      <c r="A12" t="s">
        <v>42</v>
      </c>
      <c r="D12" t="str">
        <f t="shared" si="1"/>
        <v>Cumbria</v>
      </c>
      <c r="M12" t="s">
        <v>247</v>
      </c>
      <c r="N12" t="str">
        <f t="shared" si="0"/>
        <v>Cotswold</v>
      </c>
    </row>
    <row r="13" spans="1:14" x14ac:dyDescent="0.3">
      <c r="A13" t="s">
        <v>269</v>
      </c>
      <c r="D13" t="str">
        <f t="shared" si="1"/>
        <v>Derbyshire Dales</v>
      </c>
      <c r="M13" t="s">
        <v>249</v>
      </c>
      <c r="N13" t="str">
        <f t="shared" si="0"/>
        <v>County Durham</v>
      </c>
    </row>
    <row r="14" spans="1:14" x14ac:dyDescent="0.3">
      <c r="A14" t="s">
        <v>46</v>
      </c>
      <c r="D14" t="str">
        <f t="shared" si="1"/>
        <v>Devon</v>
      </c>
      <c r="M14" t="s">
        <v>253</v>
      </c>
      <c r="N14" t="str">
        <f t="shared" si="0"/>
        <v>Craven</v>
      </c>
    </row>
    <row r="15" spans="1:14" x14ac:dyDescent="0.3">
      <c r="A15" t="s">
        <v>285</v>
      </c>
      <c r="D15" t="str">
        <f t="shared" si="1"/>
        <v>East Cambridgeshire</v>
      </c>
      <c r="M15" t="s">
        <v>42</v>
      </c>
      <c r="N15" t="str">
        <f t="shared" si="0"/>
        <v>Cumbria</v>
      </c>
    </row>
    <row r="16" spans="1:14" x14ac:dyDescent="0.3">
      <c r="A16" t="s">
        <v>287</v>
      </c>
      <c r="D16" t="str">
        <f t="shared" si="1"/>
        <v>East Devon</v>
      </c>
      <c r="M16" t="s">
        <v>264</v>
      </c>
      <c r="N16" t="e">
        <f t="shared" si="0"/>
        <v>#N/A</v>
      </c>
    </row>
    <row r="17" spans="1:14" x14ac:dyDescent="0.3">
      <c r="A17" t="s">
        <v>295</v>
      </c>
      <c r="D17" t="str">
        <f t="shared" si="1"/>
        <v>East Lindsey</v>
      </c>
      <c r="M17" t="s">
        <v>44</v>
      </c>
      <c r="N17" t="e">
        <f t="shared" si="0"/>
        <v>#N/A</v>
      </c>
    </row>
    <row r="18" spans="1:14" x14ac:dyDescent="0.3">
      <c r="A18" t="s">
        <v>302</v>
      </c>
      <c r="D18" t="str">
        <f t="shared" si="1"/>
        <v>East Riding of Yorkshire</v>
      </c>
      <c r="M18" t="s">
        <v>269</v>
      </c>
      <c r="N18" t="str">
        <f t="shared" si="0"/>
        <v>Derbyshire Dales</v>
      </c>
    </row>
    <row r="19" spans="1:14" x14ac:dyDescent="0.3">
      <c r="A19" t="s">
        <v>860</v>
      </c>
      <c r="D19" t="str">
        <f t="shared" si="1"/>
        <v>East Suffolk</v>
      </c>
      <c r="M19" t="s">
        <v>46</v>
      </c>
      <c r="N19" t="str">
        <f t="shared" si="0"/>
        <v>Devon</v>
      </c>
    </row>
    <row r="20" spans="1:14" x14ac:dyDescent="0.3">
      <c r="A20" t="s">
        <v>310</v>
      </c>
      <c r="D20" t="str">
        <f t="shared" si="1"/>
        <v>Eden</v>
      </c>
      <c r="M20" t="s">
        <v>285</v>
      </c>
      <c r="N20" t="str">
        <f t="shared" si="0"/>
        <v>East Cambridgeshire</v>
      </c>
    </row>
    <row r="21" spans="1:14" x14ac:dyDescent="0.3">
      <c r="A21" t="s">
        <v>335</v>
      </c>
      <c r="D21" t="str">
        <f t="shared" si="1"/>
        <v>Forest of Dean</v>
      </c>
      <c r="M21" t="s">
        <v>287</v>
      </c>
      <c r="N21" t="str">
        <f t="shared" si="0"/>
        <v>East Devon</v>
      </c>
    </row>
    <row r="22" spans="1:14" x14ac:dyDescent="0.3">
      <c r="A22" t="s">
        <v>361</v>
      </c>
      <c r="D22" t="str">
        <f t="shared" si="1"/>
        <v>Hambleton</v>
      </c>
      <c r="M22" t="s">
        <v>293</v>
      </c>
      <c r="N22" t="e">
        <f t="shared" si="0"/>
        <v>#N/A</v>
      </c>
    </row>
    <row r="23" spans="1:14" x14ac:dyDescent="0.3">
      <c r="A23" t="s">
        <v>57</v>
      </c>
      <c r="D23" t="str">
        <f t="shared" si="1"/>
        <v>Hampshire</v>
      </c>
      <c r="M23" t="s">
        <v>295</v>
      </c>
      <c r="N23" t="str">
        <f t="shared" si="0"/>
        <v>East Lindsey</v>
      </c>
    </row>
    <row r="24" spans="1:14" x14ac:dyDescent="0.3">
      <c r="A24" t="s">
        <v>365</v>
      </c>
      <c r="D24" t="str">
        <f t="shared" si="1"/>
        <v>Harborough</v>
      </c>
      <c r="M24" t="s">
        <v>298</v>
      </c>
      <c r="N24" t="e">
        <f t="shared" si="0"/>
        <v>#N/A</v>
      </c>
    </row>
    <row r="25" spans="1:14" x14ac:dyDescent="0.3">
      <c r="A25" t="s">
        <v>371</v>
      </c>
      <c r="D25" t="str">
        <f t="shared" si="1"/>
        <v>Harrogate</v>
      </c>
      <c r="M25" t="s">
        <v>302</v>
      </c>
      <c r="N25" t="str">
        <f t="shared" si="0"/>
        <v>East Riding of Yorkshire</v>
      </c>
    </row>
    <row r="26" spans="1:14" x14ac:dyDescent="0.3">
      <c r="A26" t="s">
        <v>385</v>
      </c>
      <c r="D26" t="str">
        <f t="shared" si="1"/>
        <v>Herefordshire, County of</v>
      </c>
      <c r="M26" t="s">
        <v>860</v>
      </c>
      <c r="N26" t="str">
        <f t="shared" si="0"/>
        <v>East Suffolk</v>
      </c>
    </row>
    <row r="27" spans="1:14" x14ac:dyDescent="0.3">
      <c r="A27" t="s">
        <v>411</v>
      </c>
      <c r="D27" t="str">
        <f t="shared" si="1"/>
        <v>Isle of Wight</v>
      </c>
      <c r="M27" t="s">
        <v>49</v>
      </c>
      <c r="N27" t="e">
        <f t="shared" si="0"/>
        <v>#N/A</v>
      </c>
    </row>
    <row r="28" spans="1:14" x14ac:dyDescent="0.3">
      <c r="A28" t="s">
        <v>418</v>
      </c>
      <c r="D28" t="str">
        <f t="shared" si="1"/>
        <v>King's Lynn and West Norfolk</v>
      </c>
      <c r="M28" t="s">
        <v>310</v>
      </c>
      <c r="N28" t="str">
        <f t="shared" si="0"/>
        <v>Eden</v>
      </c>
    </row>
    <row r="29" spans="1:14" x14ac:dyDescent="0.3">
      <c r="A29" t="s">
        <v>63</v>
      </c>
      <c r="D29" t="str">
        <f t="shared" si="1"/>
        <v>Lancashire</v>
      </c>
      <c r="M29" t="s">
        <v>51</v>
      </c>
      <c r="N29" t="e">
        <f t="shared" si="0"/>
        <v>#N/A</v>
      </c>
    </row>
    <row r="30" spans="1:14" x14ac:dyDescent="0.3">
      <c r="A30" t="s">
        <v>436</v>
      </c>
      <c r="D30" t="str">
        <f t="shared" si="1"/>
        <v>Lewes</v>
      </c>
      <c r="M30" t="s">
        <v>335</v>
      </c>
      <c r="N30" t="str">
        <f t="shared" si="0"/>
        <v>Forest of Dean</v>
      </c>
    </row>
    <row r="31" spans="1:14" x14ac:dyDescent="0.3">
      <c r="A31" t="s">
        <v>440</v>
      </c>
      <c r="D31" t="str">
        <f t="shared" si="1"/>
        <v>Lichfield</v>
      </c>
      <c r="M31" t="s">
        <v>361</v>
      </c>
      <c r="N31" t="str">
        <f t="shared" si="0"/>
        <v>Hambleton</v>
      </c>
    </row>
    <row r="32" spans="1:14" x14ac:dyDescent="0.3">
      <c r="A32" t="s">
        <v>67</v>
      </c>
      <c r="D32" t="str">
        <f t="shared" si="1"/>
        <v>Lincolnshire</v>
      </c>
      <c r="M32" t="s">
        <v>57</v>
      </c>
      <c r="N32" t="str">
        <f t="shared" si="0"/>
        <v>Hampshire</v>
      </c>
    </row>
    <row r="33" spans="1:14" x14ac:dyDescent="0.3">
      <c r="A33" t="s">
        <v>452</v>
      </c>
      <c r="D33" t="str">
        <f t="shared" si="1"/>
        <v>Malvern Hills</v>
      </c>
      <c r="M33" t="s">
        <v>365</v>
      </c>
      <c r="N33" t="str">
        <f t="shared" ref="N33:N64" si="2">VLOOKUP(M33,members,1,FALSE)</f>
        <v>Harborough</v>
      </c>
    </row>
    <row r="34" spans="1:14" x14ac:dyDescent="0.3">
      <c r="A34" t="s">
        <v>460</v>
      </c>
      <c r="D34" t="str">
        <f t="shared" si="1"/>
        <v>Melton</v>
      </c>
      <c r="M34" t="s">
        <v>371</v>
      </c>
      <c r="N34" t="str">
        <f t="shared" si="2"/>
        <v>Harrogate</v>
      </c>
    </row>
    <row r="35" spans="1:14" x14ac:dyDescent="0.3">
      <c r="A35" t="s">
        <v>462</v>
      </c>
      <c r="D35" t="str">
        <f t="shared" si="1"/>
        <v>Mendip</v>
      </c>
      <c r="M35" t="s">
        <v>385</v>
      </c>
      <c r="N35" t="str">
        <f t="shared" si="2"/>
        <v>Herefordshire, County of</v>
      </c>
    </row>
    <row r="36" spans="1:14" x14ac:dyDescent="0.3">
      <c r="A36" t="s">
        <v>467</v>
      </c>
      <c r="D36" t="str">
        <f t="shared" si="1"/>
        <v>Mid Devon</v>
      </c>
      <c r="M36" t="s">
        <v>401</v>
      </c>
      <c r="N36" t="e">
        <f t="shared" si="2"/>
        <v>#N/A</v>
      </c>
    </row>
    <row r="37" spans="1:14" x14ac:dyDescent="0.3">
      <c r="A37" t="s">
        <v>469</v>
      </c>
      <c r="D37" t="str">
        <f t="shared" si="1"/>
        <v>Mid Suffolk</v>
      </c>
      <c r="M37" t="s">
        <v>411</v>
      </c>
      <c r="N37" t="str">
        <f t="shared" si="2"/>
        <v>Isle of Wight</v>
      </c>
    </row>
    <row r="38" spans="1:14" x14ac:dyDescent="0.3">
      <c r="A38" t="s">
        <v>485</v>
      </c>
      <c r="D38" t="str">
        <f t="shared" si="1"/>
        <v>New Forest</v>
      </c>
      <c r="M38" t="s">
        <v>418</v>
      </c>
      <c r="N38" t="str">
        <f t="shared" si="2"/>
        <v>King's Lynn and West Norfolk</v>
      </c>
    </row>
    <row r="39" spans="1:14" x14ac:dyDescent="0.3">
      <c r="A39" t="s">
        <v>71</v>
      </c>
      <c r="D39" t="str">
        <f t="shared" si="1"/>
        <v>Norfolk</v>
      </c>
      <c r="M39" t="s">
        <v>63</v>
      </c>
      <c r="N39" t="str">
        <f t="shared" si="2"/>
        <v>Lancashire</v>
      </c>
    </row>
    <row r="40" spans="1:14" x14ac:dyDescent="0.3">
      <c r="A40" t="s">
        <v>498</v>
      </c>
      <c r="D40" t="str">
        <f t="shared" si="1"/>
        <v>North Devon</v>
      </c>
      <c r="M40" t="s">
        <v>65</v>
      </c>
      <c r="N40" t="e">
        <f t="shared" si="2"/>
        <v>#N/A</v>
      </c>
    </row>
    <row r="41" spans="1:14" x14ac:dyDescent="0.3">
      <c r="A41" t="s">
        <v>507</v>
      </c>
      <c r="D41" t="str">
        <f t="shared" si="1"/>
        <v>North Kesteven</v>
      </c>
      <c r="M41" t="s">
        <v>436</v>
      </c>
      <c r="N41" t="str">
        <f t="shared" si="2"/>
        <v>Lewes</v>
      </c>
    </row>
    <row r="42" spans="1:14" x14ac:dyDescent="0.3">
      <c r="A42" t="s">
        <v>510</v>
      </c>
      <c r="D42" t="str">
        <f t="shared" si="1"/>
        <v>North Lincolnshire</v>
      </c>
      <c r="M42" t="s">
        <v>440</v>
      </c>
      <c r="N42" t="str">
        <f t="shared" si="2"/>
        <v>Lichfield</v>
      </c>
    </row>
    <row r="43" spans="1:14" x14ac:dyDescent="0.3">
      <c r="A43" t="s">
        <v>512</v>
      </c>
      <c r="D43" t="str">
        <f t="shared" si="1"/>
        <v>North Norfolk</v>
      </c>
      <c r="M43" t="s">
        <v>67</v>
      </c>
      <c r="N43" t="str">
        <f t="shared" si="2"/>
        <v>Lincolnshire</v>
      </c>
    </row>
    <row r="44" spans="1:14" x14ac:dyDescent="0.3">
      <c r="A44" t="s">
        <v>514</v>
      </c>
      <c r="D44" t="str">
        <f t="shared" si="1"/>
        <v>North Somerset</v>
      </c>
      <c r="M44" t="s">
        <v>452</v>
      </c>
      <c r="N44" t="str">
        <f t="shared" si="2"/>
        <v>Malvern Hills</v>
      </c>
    </row>
    <row r="45" spans="1:14" x14ac:dyDescent="0.3">
      <c r="A45" t="s">
        <v>73</v>
      </c>
      <c r="D45" t="str">
        <f t="shared" si="1"/>
        <v>North Yorkshire</v>
      </c>
      <c r="M45" t="s">
        <v>460</v>
      </c>
      <c r="N45" t="str">
        <f t="shared" si="2"/>
        <v>Melton</v>
      </c>
    </row>
    <row r="46" spans="1:14" x14ac:dyDescent="0.3">
      <c r="A46" t="s">
        <v>523</v>
      </c>
      <c r="D46" t="str">
        <f t="shared" si="1"/>
        <v>Northumberland</v>
      </c>
      <c r="M46" t="s">
        <v>462</v>
      </c>
      <c r="N46" t="str">
        <f t="shared" si="2"/>
        <v>Mendip</v>
      </c>
    </row>
    <row r="47" spans="1:14" x14ac:dyDescent="0.3">
      <c r="A47" t="s">
        <v>77</v>
      </c>
      <c r="D47" t="str">
        <f t="shared" si="1"/>
        <v>Nottinghamshire</v>
      </c>
      <c r="M47" t="s">
        <v>467</v>
      </c>
      <c r="N47" t="str">
        <f t="shared" si="2"/>
        <v>Mid Devon</v>
      </c>
    </row>
    <row r="48" spans="1:14" x14ac:dyDescent="0.3">
      <c r="A48" t="s">
        <v>567</v>
      </c>
      <c r="D48" t="str">
        <f t="shared" si="1"/>
        <v>Ribble Valley</v>
      </c>
      <c r="M48" t="s">
        <v>469</v>
      </c>
      <c r="N48" t="str">
        <f t="shared" si="2"/>
        <v>Mid Suffolk</v>
      </c>
    </row>
    <row r="49" spans="1:14" x14ac:dyDescent="0.3">
      <c r="A49" t="s">
        <v>571</v>
      </c>
      <c r="D49" t="str">
        <f t="shared" si="1"/>
        <v>Richmondshire</v>
      </c>
      <c r="M49" t="s">
        <v>471</v>
      </c>
      <c r="N49" t="e">
        <f t="shared" si="2"/>
        <v>#N/A</v>
      </c>
    </row>
    <row r="50" spans="1:14" x14ac:dyDescent="0.3">
      <c r="A50" t="s">
        <v>579</v>
      </c>
      <c r="D50" t="str">
        <f t="shared" si="1"/>
        <v>Rother</v>
      </c>
      <c r="M50" t="s">
        <v>485</v>
      </c>
      <c r="N50" t="str">
        <f t="shared" si="2"/>
        <v>New Forest</v>
      </c>
    </row>
    <row r="51" spans="1:14" x14ac:dyDescent="0.3">
      <c r="A51" t="s">
        <v>583</v>
      </c>
      <c r="D51" t="str">
        <f t="shared" si="1"/>
        <v>Rugby</v>
      </c>
      <c r="M51" t="s">
        <v>487</v>
      </c>
      <c r="N51" t="e">
        <f t="shared" si="2"/>
        <v>#N/A</v>
      </c>
    </row>
    <row r="52" spans="1:14" x14ac:dyDescent="0.3">
      <c r="A52" t="s">
        <v>591</v>
      </c>
      <c r="D52" t="str">
        <f t="shared" si="1"/>
        <v>Rutland</v>
      </c>
      <c r="M52" t="s">
        <v>71</v>
      </c>
      <c r="N52" t="str">
        <f t="shared" si="2"/>
        <v>Norfolk</v>
      </c>
    </row>
    <row r="53" spans="1:14" x14ac:dyDescent="0.3">
      <c r="A53" t="s">
        <v>593</v>
      </c>
      <c r="D53" t="str">
        <f t="shared" si="1"/>
        <v>Ryedale</v>
      </c>
      <c r="M53" t="s">
        <v>498</v>
      </c>
      <c r="N53" t="str">
        <f t="shared" si="2"/>
        <v>North Devon</v>
      </c>
    </row>
    <row r="54" spans="1:14" x14ac:dyDescent="0.3">
      <c r="A54" t="s">
        <v>599</v>
      </c>
      <c r="D54" t="str">
        <f t="shared" si="1"/>
        <v>Scarborough</v>
      </c>
      <c r="M54" t="s">
        <v>507</v>
      </c>
      <c r="N54" t="str">
        <f t="shared" si="2"/>
        <v>North Kesteven</v>
      </c>
    </row>
    <row r="55" spans="1:14" x14ac:dyDescent="0.3">
      <c r="A55" t="s">
        <v>602</v>
      </c>
      <c r="D55" t="str">
        <f t="shared" si="1"/>
        <v>Sedgemoor</v>
      </c>
      <c r="M55" t="s">
        <v>510</v>
      </c>
      <c r="N55" t="str">
        <f t="shared" si="2"/>
        <v>North Lincolnshire</v>
      </c>
    </row>
    <row r="56" spans="1:14" x14ac:dyDescent="0.3">
      <c r="A56" t="s">
        <v>606</v>
      </c>
      <c r="D56" t="str">
        <f t="shared" si="1"/>
        <v>Selby</v>
      </c>
      <c r="M56" t="s">
        <v>512</v>
      </c>
      <c r="N56" t="str">
        <f t="shared" si="2"/>
        <v>North Norfolk</v>
      </c>
    </row>
    <row r="57" spans="1:14" x14ac:dyDescent="0.3">
      <c r="A57" t="s">
        <v>615</v>
      </c>
      <c r="D57" t="str">
        <f t="shared" si="1"/>
        <v>Shropshire</v>
      </c>
      <c r="M57" t="s">
        <v>514</v>
      </c>
      <c r="N57" t="str">
        <f t="shared" si="2"/>
        <v>North Somerset</v>
      </c>
    </row>
    <row r="58" spans="1:14" x14ac:dyDescent="0.3">
      <c r="A58" t="s">
        <v>859</v>
      </c>
      <c r="D58" t="str">
        <f t="shared" si="1"/>
        <v>Somerset West and Taunton</v>
      </c>
      <c r="M58" t="s">
        <v>520</v>
      </c>
      <c r="N58" t="e">
        <f t="shared" si="2"/>
        <v>#N/A</v>
      </c>
    </row>
    <row r="59" spans="1:14" x14ac:dyDescent="0.3">
      <c r="A59" t="s">
        <v>624</v>
      </c>
      <c r="D59" t="str">
        <f t="shared" si="1"/>
        <v>South Cambridgeshire</v>
      </c>
      <c r="M59" t="s">
        <v>73</v>
      </c>
      <c r="N59" t="str">
        <f t="shared" si="2"/>
        <v>North Yorkshire</v>
      </c>
    </row>
    <row r="60" spans="1:14" x14ac:dyDescent="0.3">
      <c r="A60" t="s">
        <v>630</v>
      </c>
      <c r="D60" t="str">
        <f t="shared" si="1"/>
        <v>South Hams</v>
      </c>
      <c r="M60" t="s">
        <v>523</v>
      </c>
      <c r="N60" t="str">
        <f t="shared" si="2"/>
        <v>Northumberland</v>
      </c>
    </row>
    <row r="61" spans="1:14" x14ac:dyDescent="0.3">
      <c r="A61" t="s">
        <v>632</v>
      </c>
      <c r="D61" t="str">
        <f t="shared" si="1"/>
        <v>South Holland</v>
      </c>
      <c r="M61" t="s">
        <v>77</v>
      </c>
      <c r="N61" t="str">
        <f t="shared" si="2"/>
        <v>Nottinghamshire</v>
      </c>
    </row>
    <row r="62" spans="1:14" x14ac:dyDescent="0.3">
      <c r="A62" t="s">
        <v>634</v>
      </c>
      <c r="D62" t="str">
        <f t="shared" si="1"/>
        <v>South Kesteven</v>
      </c>
      <c r="M62" t="s">
        <v>567</v>
      </c>
      <c r="N62" t="str">
        <f t="shared" si="2"/>
        <v>Ribble Valley</v>
      </c>
    </row>
    <row r="63" spans="1:14" x14ac:dyDescent="0.3">
      <c r="A63" t="s">
        <v>636</v>
      </c>
      <c r="D63" t="str">
        <f t="shared" ref="D63:D117" si="3">VLOOKUP(A63,M$1:M$117,1,FALSE)</f>
        <v>South Lakeland</v>
      </c>
      <c r="M63" t="s">
        <v>571</v>
      </c>
      <c r="N63" t="str">
        <f t="shared" si="2"/>
        <v>Richmondshire</v>
      </c>
    </row>
    <row r="64" spans="1:14" x14ac:dyDescent="0.3">
      <c r="A64" t="s">
        <v>640</v>
      </c>
      <c r="D64" t="str">
        <f t="shared" si="3"/>
        <v>South Norfolk</v>
      </c>
      <c r="M64" t="s">
        <v>579</v>
      </c>
      <c r="N64" t="str">
        <f t="shared" si="2"/>
        <v>Rother</v>
      </c>
    </row>
    <row r="65" spans="1:14" x14ac:dyDescent="0.3">
      <c r="A65" t="s">
        <v>643</v>
      </c>
      <c r="D65" t="str">
        <f t="shared" si="3"/>
        <v>South Oxfordshire</v>
      </c>
      <c r="M65" t="s">
        <v>583</v>
      </c>
      <c r="N65" t="str">
        <f t="shared" ref="N65:N96" si="4">VLOOKUP(M65,members,1,FALSE)</f>
        <v>Rugby</v>
      </c>
    </row>
    <row r="66" spans="1:14" x14ac:dyDescent="0.3">
      <c r="A66" t="s">
        <v>647</v>
      </c>
      <c r="D66" t="str">
        <f t="shared" si="3"/>
        <v>South Somerset</v>
      </c>
      <c r="M66" t="s">
        <v>591</v>
      </c>
      <c r="N66" t="str">
        <f t="shared" si="4"/>
        <v>Rutland</v>
      </c>
    </row>
    <row r="67" spans="1:14" x14ac:dyDescent="0.3">
      <c r="A67" t="s">
        <v>666</v>
      </c>
      <c r="D67" t="str">
        <f t="shared" si="3"/>
        <v>Stafford</v>
      </c>
      <c r="M67" t="s">
        <v>593</v>
      </c>
      <c r="N67" t="str">
        <f t="shared" si="4"/>
        <v>Ryedale</v>
      </c>
    </row>
    <row r="68" spans="1:14" x14ac:dyDescent="0.3">
      <c r="A68" t="s">
        <v>85</v>
      </c>
      <c r="D68" t="str">
        <f t="shared" si="3"/>
        <v>Staffordshire</v>
      </c>
      <c r="M68" t="s">
        <v>599</v>
      </c>
      <c r="N68" t="str">
        <f t="shared" si="4"/>
        <v>Scarborough</v>
      </c>
    </row>
    <row r="69" spans="1:14" x14ac:dyDescent="0.3">
      <c r="A69" t="s">
        <v>680</v>
      </c>
      <c r="D69" t="str">
        <f t="shared" si="3"/>
        <v>Stratford-on-Avon</v>
      </c>
      <c r="M69" t="s">
        <v>602</v>
      </c>
      <c r="N69" t="str">
        <f t="shared" si="4"/>
        <v>Sedgemoor</v>
      </c>
    </row>
    <row r="70" spans="1:14" x14ac:dyDescent="0.3">
      <c r="A70" t="s">
        <v>682</v>
      </c>
      <c r="D70" t="str">
        <f t="shared" si="3"/>
        <v>Stroud</v>
      </c>
      <c r="M70" t="s">
        <v>606</v>
      </c>
      <c r="N70" t="str">
        <f t="shared" si="4"/>
        <v>Selby</v>
      </c>
    </row>
    <row r="71" spans="1:14" x14ac:dyDescent="0.3">
      <c r="A71" t="s">
        <v>87</v>
      </c>
      <c r="D71" t="str">
        <f t="shared" si="3"/>
        <v>Suffolk</v>
      </c>
      <c r="M71" t="s">
        <v>608</v>
      </c>
      <c r="N71" t="e">
        <f t="shared" si="4"/>
        <v>#N/A</v>
      </c>
    </row>
    <row r="72" spans="1:14" x14ac:dyDescent="0.3">
      <c r="A72" t="s">
        <v>703</v>
      </c>
      <c r="D72" t="str">
        <f t="shared" si="3"/>
        <v>Teignbridge</v>
      </c>
      <c r="M72" t="s">
        <v>615</v>
      </c>
      <c r="N72" t="str">
        <f t="shared" si="4"/>
        <v>Shropshire</v>
      </c>
    </row>
    <row r="73" spans="1:14" x14ac:dyDescent="0.3">
      <c r="A73" t="s">
        <v>711</v>
      </c>
      <c r="D73" t="str">
        <f t="shared" si="3"/>
        <v>Tewkesbury</v>
      </c>
      <c r="M73" t="s">
        <v>859</v>
      </c>
      <c r="N73" t="str">
        <f t="shared" si="4"/>
        <v>Somerset West and Taunton</v>
      </c>
    </row>
    <row r="74" spans="1:14" x14ac:dyDescent="0.3">
      <c r="A74" t="s">
        <v>724</v>
      </c>
      <c r="D74" t="str">
        <f t="shared" si="3"/>
        <v>Torridge</v>
      </c>
      <c r="M74" t="s">
        <v>624</v>
      </c>
      <c r="N74" t="str">
        <f t="shared" si="4"/>
        <v>South Cambridgeshire</v>
      </c>
    </row>
    <row r="75" spans="1:14" x14ac:dyDescent="0.3">
      <c r="A75" t="s">
        <v>732</v>
      </c>
      <c r="D75" t="str">
        <f t="shared" si="3"/>
        <v>Uttlesford</v>
      </c>
      <c r="M75" t="s">
        <v>626</v>
      </c>
      <c r="N75" t="e">
        <f t="shared" si="4"/>
        <v>#N/A</v>
      </c>
    </row>
    <row r="76" spans="1:14" x14ac:dyDescent="0.3">
      <c r="A76" t="s">
        <v>735</v>
      </c>
      <c r="D76" t="str">
        <f t="shared" si="3"/>
        <v>Vale of White Horse</v>
      </c>
      <c r="M76" t="s">
        <v>630</v>
      </c>
      <c r="N76" t="str">
        <f t="shared" si="4"/>
        <v>South Hams</v>
      </c>
    </row>
    <row r="77" spans="1:14" x14ac:dyDescent="0.3">
      <c r="A77" t="s">
        <v>754</v>
      </c>
      <c r="D77" t="str">
        <f t="shared" si="3"/>
        <v>Wealden</v>
      </c>
      <c r="M77" t="s">
        <v>632</v>
      </c>
      <c r="N77" t="str">
        <f t="shared" si="4"/>
        <v>South Holland</v>
      </c>
    </row>
    <row r="78" spans="1:14" x14ac:dyDescent="0.3">
      <c r="A78" t="s">
        <v>761</v>
      </c>
      <c r="D78" t="str">
        <f t="shared" si="3"/>
        <v>West Devon</v>
      </c>
      <c r="M78" t="s">
        <v>634</v>
      </c>
      <c r="N78" t="str">
        <f t="shared" si="4"/>
        <v>South Kesteven</v>
      </c>
    </row>
    <row r="79" spans="1:14" x14ac:dyDescent="0.3">
      <c r="A79" t="s">
        <v>768</v>
      </c>
      <c r="D79" t="str">
        <f t="shared" si="3"/>
        <v>West Lindsey</v>
      </c>
      <c r="M79" t="s">
        <v>636</v>
      </c>
      <c r="N79" t="str">
        <f t="shared" si="4"/>
        <v>South Lakeland</v>
      </c>
    </row>
    <row r="80" spans="1:14" x14ac:dyDescent="0.3">
      <c r="A80" t="s">
        <v>940</v>
      </c>
      <c r="D80" t="e">
        <f t="shared" si="3"/>
        <v>#N/A</v>
      </c>
      <c r="M80" t="s">
        <v>640</v>
      </c>
      <c r="N80" t="str">
        <f t="shared" si="4"/>
        <v>South Norfolk</v>
      </c>
    </row>
    <row r="81" spans="1:14" x14ac:dyDescent="0.3">
      <c r="A81" t="s">
        <v>772</v>
      </c>
      <c r="D81" t="str">
        <f t="shared" si="3"/>
        <v>West Oxfordshire</v>
      </c>
      <c r="M81" t="s">
        <v>641</v>
      </c>
      <c r="N81" t="e">
        <f t="shared" si="4"/>
        <v>#N/A</v>
      </c>
    </row>
    <row r="82" spans="1:14" x14ac:dyDescent="0.3">
      <c r="A82" t="s">
        <v>861</v>
      </c>
      <c r="D82" t="str">
        <f t="shared" si="3"/>
        <v>West Suffolk</v>
      </c>
      <c r="M82" t="s">
        <v>643</v>
      </c>
      <c r="N82" t="str">
        <f t="shared" si="4"/>
        <v>South Oxfordshire</v>
      </c>
    </row>
    <row r="83" spans="1:14" x14ac:dyDescent="0.3">
      <c r="A83" t="s">
        <v>799</v>
      </c>
      <c r="D83" t="str">
        <f t="shared" si="3"/>
        <v>Wychavon</v>
      </c>
      <c r="M83" t="s">
        <v>647</v>
      </c>
      <c r="N83" t="str">
        <f t="shared" si="4"/>
        <v>South Somerset</v>
      </c>
    </row>
    <row r="84" spans="1:14" x14ac:dyDescent="0.3">
      <c r="D84" t="e">
        <f t="shared" si="3"/>
        <v>#N/A</v>
      </c>
      <c r="M84" t="s">
        <v>649</v>
      </c>
      <c r="N84" t="e">
        <f t="shared" si="4"/>
        <v>#N/A</v>
      </c>
    </row>
    <row r="85" spans="1:14" x14ac:dyDescent="0.3">
      <c r="D85" t="e">
        <f t="shared" si="3"/>
        <v>#N/A</v>
      </c>
      <c r="M85" t="s">
        <v>666</v>
      </c>
      <c r="N85" t="str">
        <f t="shared" si="4"/>
        <v>Stafford</v>
      </c>
    </row>
    <row r="86" spans="1:14" x14ac:dyDescent="0.3">
      <c r="D86" t="e">
        <f t="shared" si="3"/>
        <v>#N/A</v>
      </c>
      <c r="M86" t="s">
        <v>85</v>
      </c>
      <c r="N86" t="str">
        <f t="shared" si="4"/>
        <v>Staffordshire</v>
      </c>
    </row>
    <row r="87" spans="1:14" x14ac:dyDescent="0.3">
      <c r="D87" t="e">
        <f t="shared" si="3"/>
        <v>#N/A</v>
      </c>
      <c r="M87" t="s">
        <v>680</v>
      </c>
      <c r="N87" t="str">
        <f t="shared" si="4"/>
        <v>Stratford-on-Avon</v>
      </c>
    </row>
    <row r="88" spans="1:14" x14ac:dyDescent="0.3">
      <c r="D88" t="e">
        <f t="shared" si="3"/>
        <v>#N/A</v>
      </c>
      <c r="M88" t="s">
        <v>682</v>
      </c>
      <c r="N88" t="str">
        <f t="shared" si="4"/>
        <v>Stroud</v>
      </c>
    </row>
    <row r="89" spans="1:14" x14ac:dyDescent="0.3">
      <c r="D89" t="e">
        <f t="shared" si="3"/>
        <v>#N/A</v>
      </c>
      <c r="M89" t="s">
        <v>87</v>
      </c>
      <c r="N89" t="str">
        <f t="shared" si="4"/>
        <v>Suffolk</v>
      </c>
    </row>
    <row r="90" spans="1:14" x14ac:dyDescent="0.3">
      <c r="D90" t="e">
        <f t="shared" si="3"/>
        <v>#N/A</v>
      </c>
      <c r="M90" t="s">
        <v>700</v>
      </c>
      <c r="N90" t="e">
        <f t="shared" si="4"/>
        <v>#N/A</v>
      </c>
    </row>
    <row r="91" spans="1:14" x14ac:dyDescent="0.3">
      <c r="D91" t="e">
        <f t="shared" si="3"/>
        <v>#N/A</v>
      </c>
      <c r="M91" t="s">
        <v>703</v>
      </c>
      <c r="N91" t="str">
        <f t="shared" si="4"/>
        <v>Teignbridge</v>
      </c>
    </row>
    <row r="92" spans="1:14" x14ac:dyDescent="0.3">
      <c r="D92" t="e">
        <f t="shared" si="3"/>
        <v>#N/A</v>
      </c>
      <c r="M92" t="s">
        <v>711</v>
      </c>
      <c r="N92" t="str">
        <f t="shared" si="4"/>
        <v>Tewkesbury</v>
      </c>
    </row>
    <row r="93" spans="1:14" x14ac:dyDescent="0.3">
      <c r="D93" t="e">
        <f t="shared" si="3"/>
        <v>#N/A</v>
      </c>
      <c r="M93" t="s">
        <v>724</v>
      </c>
      <c r="N93" t="str">
        <f t="shared" si="4"/>
        <v>Torridge</v>
      </c>
    </row>
    <row r="94" spans="1:14" x14ac:dyDescent="0.3">
      <c r="D94" t="e">
        <f t="shared" si="3"/>
        <v>#N/A</v>
      </c>
      <c r="M94" t="s">
        <v>730</v>
      </c>
      <c r="N94" t="e">
        <f t="shared" si="4"/>
        <v>#N/A</v>
      </c>
    </row>
    <row r="95" spans="1:14" x14ac:dyDescent="0.3">
      <c r="D95" t="e">
        <f t="shared" si="3"/>
        <v>#N/A</v>
      </c>
      <c r="M95" t="s">
        <v>732</v>
      </c>
      <c r="N95" t="str">
        <f t="shared" si="4"/>
        <v>Uttlesford</v>
      </c>
    </row>
    <row r="96" spans="1:14" x14ac:dyDescent="0.3">
      <c r="D96" t="e">
        <f t="shared" si="3"/>
        <v>#N/A</v>
      </c>
      <c r="M96" t="s">
        <v>735</v>
      </c>
      <c r="N96" t="str">
        <f t="shared" si="4"/>
        <v>Vale of White Horse</v>
      </c>
    </row>
    <row r="97" spans="4:14" x14ac:dyDescent="0.3">
      <c r="D97" t="e">
        <f t="shared" si="3"/>
        <v>#N/A</v>
      </c>
      <c r="M97" t="s">
        <v>93</v>
      </c>
      <c r="N97" t="e">
        <f t="shared" ref="N97:N104" si="5">VLOOKUP(M97,members,1,FALSE)</f>
        <v>#N/A</v>
      </c>
    </row>
    <row r="98" spans="4:14" x14ac:dyDescent="0.3">
      <c r="D98" t="e">
        <f t="shared" si="3"/>
        <v>#N/A</v>
      </c>
      <c r="M98" t="s">
        <v>754</v>
      </c>
      <c r="N98" t="str">
        <f t="shared" si="5"/>
        <v>Wealden</v>
      </c>
    </row>
    <row r="99" spans="4:14" x14ac:dyDescent="0.3">
      <c r="D99" t="e">
        <f t="shared" si="3"/>
        <v>#N/A</v>
      </c>
      <c r="M99" t="s">
        <v>761</v>
      </c>
      <c r="N99" t="str">
        <f t="shared" si="5"/>
        <v>West Devon</v>
      </c>
    </row>
    <row r="100" spans="4:14" x14ac:dyDescent="0.3">
      <c r="D100" t="e">
        <f t="shared" si="3"/>
        <v>#N/A</v>
      </c>
      <c r="M100" t="s">
        <v>768</v>
      </c>
      <c r="N100" t="str">
        <f t="shared" si="5"/>
        <v>West Lindsey</v>
      </c>
    </row>
    <row r="101" spans="4:14" x14ac:dyDescent="0.3">
      <c r="D101" t="e">
        <f t="shared" si="3"/>
        <v>#N/A</v>
      </c>
      <c r="M101" t="s">
        <v>772</v>
      </c>
      <c r="N101" t="str">
        <f t="shared" si="5"/>
        <v>West Oxfordshire</v>
      </c>
    </row>
    <row r="102" spans="4:14" x14ac:dyDescent="0.3">
      <c r="D102" t="e">
        <f t="shared" si="3"/>
        <v>#N/A</v>
      </c>
      <c r="M102" t="s">
        <v>861</v>
      </c>
      <c r="N102" t="str">
        <f t="shared" si="5"/>
        <v>West Suffolk</v>
      </c>
    </row>
    <row r="103" spans="4:14" x14ac:dyDescent="0.3">
      <c r="D103" t="e">
        <f t="shared" si="3"/>
        <v>#N/A</v>
      </c>
      <c r="M103" t="s">
        <v>101</v>
      </c>
      <c r="N103" t="e">
        <f t="shared" si="5"/>
        <v>#N/A</v>
      </c>
    </row>
    <row r="104" spans="4:14" x14ac:dyDescent="0.3">
      <c r="D104" t="e">
        <f t="shared" si="3"/>
        <v>#N/A</v>
      </c>
      <c r="M104" t="s">
        <v>799</v>
      </c>
      <c r="N104" t="str">
        <f t="shared" si="5"/>
        <v>Wychavon</v>
      </c>
    </row>
    <row r="105" spans="4:14" x14ac:dyDescent="0.3">
      <c r="D105" t="e">
        <f t="shared" si="3"/>
        <v>#N/A</v>
      </c>
    </row>
    <row r="106" spans="4:14" x14ac:dyDescent="0.3">
      <c r="D106" t="e">
        <f t="shared" si="3"/>
        <v>#N/A</v>
      </c>
    </row>
    <row r="107" spans="4:14" x14ac:dyDescent="0.3">
      <c r="D107" t="e">
        <f t="shared" si="3"/>
        <v>#N/A</v>
      </c>
    </row>
    <row r="108" spans="4:14" x14ac:dyDescent="0.3">
      <c r="D108" t="e">
        <f t="shared" si="3"/>
        <v>#N/A</v>
      </c>
    </row>
    <row r="109" spans="4:14" x14ac:dyDescent="0.3">
      <c r="D109" t="e">
        <f t="shared" si="3"/>
        <v>#N/A</v>
      </c>
    </row>
    <row r="110" spans="4:14" x14ac:dyDescent="0.3">
      <c r="D110" t="e">
        <f t="shared" si="3"/>
        <v>#N/A</v>
      </c>
    </row>
    <row r="111" spans="4:14" x14ac:dyDescent="0.3">
      <c r="D111" t="e">
        <f t="shared" si="3"/>
        <v>#N/A</v>
      </c>
    </row>
    <row r="112" spans="4:14" x14ac:dyDescent="0.3">
      <c r="D112" t="e">
        <f t="shared" si="3"/>
        <v>#N/A</v>
      </c>
    </row>
    <row r="113" spans="4:4" x14ac:dyDescent="0.3">
      <c r="D113" t="e">
        <f t="shared" si="3"/>
        <v>#N/A</v>
      </c>
    </row>
    <row r="114" spans="4:4" x14ac:dyDescent="0.3">
      <c r="D114" t="e">
        <f t="shared" si="3"/>
        <v>#N/A</v>
      </c>
    </row>
    <row r="115" spans="4:4" x14ac:dyDescent="0.3">
      <c r="D115" t="e">
        <f t="shared" si="3"/>
        <v>#N/A</v>
      </c>
    </row>
    <row r="116" spans="4:4" x14ac:dyDescent="0.3">
      <c r="D116" t="e">
        <f t="shared" si="3"/>
        <v>#N/A</v>
      </c>
    </row>
    <row r="117" spans="4:4" x14ac:dyDescent="0.3">
      <c r="D117" t="e">
        <f t="shared" si="3"/>
        <v>#N/A</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K336"/>
  <sheetViews>
    <sheetView topLeftCell="A325" workbookViewId="0">
      <selection activeCell="C336" sqref="C336"/>
    </sheetView>
  </sheetViews>
  <sheetFormatPr defaultColWidth="9.109375" defaultRowHeight="14.4" x14ac:dyDescent="0.3"/>
  <sheetData>
    <row r="1" spans="1:11" x14ac:dyDescent="0.3">
      <c r="A1" t="s">
        <v>862</v>
      </c>
      <c r="B1" t="s">
        <v>863</v>
      </c>
      <c r="I1" t="s">
        <v>864</v>
      </c>
      <c r="J1" t="s">
        <v>863</v>
      </c>
      <c r="K1" t="s">
        <v>865</v>
      </c>
    </row>
    <row r="3" spans="1:11" x14ac:dyDescent="0.3">
      <c r="A3" t="s">
        <v>377</v>
      </c>
      <c r="B3" t="s">
        <v>826</v>
      </c>
      <c r="C3" t="s">
        <v>814</v>
      </c>
      <c r="D3" t="s">
        <v>867</v>
      </c>
      <c r="I3" t="s">
        <v>40</v>
      </c>
      <c r="J3" t="s">
        <v>829</v>
      </c>
      <c r="K3" t="s">
        <v>813</v>
      </c>
    </row>
    <row r="4" spans="1:11" x14ac:dyDescent="0.3">
      <c r="A4" t="s">
        <v>38</v>
      </c>
      <c r="B4" t="s">
        <v>866</v>
      </c>
      <c r="C4" t="s">
        <v>831</v>
      </c>
      <c r="I4" t="s">
        <v>42</v>
      </c>
      <c r="J4" t="s">
        <v>829</v>
      </c>
      <c r="K4" t="s">
        <v>813</v>
      </c>
    </row>
    <row r="5" spans="1:11" x14ac:dyDescent="0.3">
      <c r="A5" t="s">
        <v>473</v>
      </c>
      <c r="B5" t="s">
        <v>826</v>
      </c>
      <c r="C5" t="s">
        <v>814</v>
      </c>
      <c r="D5" t="s">
        <v>867</v>
      </c>
      <c r="I5" t="s">
        <v>44</v>
      </c>
      <c r="J5" t="s">
        <v>866</v>
      </c>
      <c r="K5" t="s">
        <v>831</v>
      </c>
    </row>
    <row r="6" spans="1:11" x14ac:dyDescent="0.3">
      <c r="A6" t="s">
        <v>558</v>
      </c>
      <c r="B6" t="s">
        <v>866</v>
      </c>
      <c r="C6" t="s">
        <v>831</v>
      </c>
      <c r="D6" t="s">
        <v>867</v>
      </c>
      <c r="I6" t="s">
        <v>46</v>
      </c>
      <c r="J6" t="s">
        <v>829</v>
      </c>
      <c r="K6" t="s">
        <v>813</v>
      </c>
    </row>
    <row r="7" spans="1:11" x14ac:dyDescent="0.3">
      <c r="A7" t="s">
        <v>676</v>
      </c>
      <c r="B7" t="s">
        <v>826</v>
      </c>
      <c r="C7" t="s">
        <v>814</v>
      </c>
      <c r="D7" t="s">
        <v>867</v>
      </c>
      <c r="I7" t="s">
        <v>49</v>
      </c>
      <c r="J7" t="s">
        <v>866</v>
      </c>
      <c r="K7" t="s">
        <v>831</v>
      </c>
    </row>
    <row r="8" spans="1:11" x14ac:dyDescent="0.3">
      <c r="A8" t="s">
        <v>261</v>
      </c>
      <c r="B8" t="s">
        <v>826</v>
      </c>
      <c r="C8" t="s">
        <v>814</v>
      </c>
      <c r="D8" t="s">
        <v>867</v>
      </c>
      <c r="I8" t="s">
        <v>51</v>
      </c>
      <c r="J8" t="s">
        <v>866</v>
      </c>
      <c r="K8" t="s">
        <v>831</v>
      </c>
    </row>
    <row r="9" spans="1:11" x14ac:dyDescent="0.3">
      <c r="A9" t="s">
        <v>359</v>
      </c>
      <c r="B9" t="s">
        <v>826</v>
      </c>
      <c r="C9" t="s">
        <v>814</v>
      </c>
      <c r="D9" t="s">
        <v>867</v>
      </c>
      <c r="I9" t="s">
        <v>53</v>
      </c>
      <c r="J9" t="s">
        <v>866</v>
      </c>
      <c r="K9" t="s">
        <v>831</v>
      </c>
    </row>
    <row r="10" spans="1:11" x14ac:dyDescent="0.3">
      <c r="A10" t="s">
        <v>745</v>
      </c>
      <c r="B10" t="s">
        <v>826</v>
      </c>
      <c r="C10" t="s">
        <v>814</v>
      </c>
      <c r="D10" t="s">
        <v>867</v>
      </c>
      <c r="I10" t="s">
        <v>57</v>
      </c>
      <c r="J10" t="s">
        <v>866</v>
      </c>
      <c r="K10" t="s">
        <v>831</v>
      </c>
    </row>
    <row r="11" spans="1:11" x14ac:dyDescent="0.3">
      <c r="A11" t="s">
        <v>152</v>
      </c>
      <c r="B11" t="s">
        <v>826</v>
      </c>
      <c r="C11" t="s">
        <v>814</v>
      </c>
      <c r="D11" t="s">
        <v>867</v>
      </c>
      <c r="I11" t="s">
        <v>59</v>
      </c>
      <c r="J11" t="s">
        <v>826</v>
      </c>
      <c r="K11" t="s">
        <v>814</v>
      </c>
    </row>
    <row r="12" spans="1:11" x14ac:dyDescent="0.3">
      <c r="A12" t="s">
        <v>154</v>
      </c>
      <c r="B12" t="s">
        <v>826</v>
      </c>
      <c r="C12" t="s">
        <v>814</v>
      </c>
      <c r="D12" t="s">
        <v>867</v>
      </c>
      <c r="I12" t="s">
        <v>61</v>
      </c>
      <c r="J12" t="s">
        <v>866</v>
      </c>
      <c r="K12" t="s">
        <v>831</v>
      </c>
    </row>
    <row r="13" spans="1:11" x14ac:dyDescent="0.3">
      <c r="A13" t="s">
        <v>420</v>
      </c>
      <c r="B13" t="s">
        <v>826</v>
      </c>
      <c r="C13" t="s">
        <v>814</v>
      </c>
      <c r="D13" t="s">
        <v>867</v>
      </c>
      <c r="I13" t="s">
        <v>63</v>
      </c>
      <c r="J13" t="s">
        <v>826</v>
      </c>
      <c r="K13" t="s">
        <v>814</v>
      </c>
    </row>
    <row r="14" spans="1:11" x14ac:dyDescent="0.3">
      <c r="A14" t="s">
        <v>302</v>
      </c>
      <c r="B14" t="s">
        <v>829</v>
      </c>
      <c r="C14" t="s">
        <v>813</v>
      </c>
      <c r="D14" t="s">
        <v>867</v>
      </c>
      <c r="I14" t="s">
        <v>65</v>
      </c>
      <c r="J14" t="s">
        <v>866</v>
      </c>
      <c r="K14" t="s">
        <v>831</v>
      </c>
    </row>
    <row r="15" spans="1:11" x14ac:dyDescent="0.3">
      <c r="A15" t="s">
        <v>503</v>
      </c>
      <c r="B15" t="s">
        <v>826</v>
      </c>
      <c r="C15" t="s">
        <v>814</v>
      </c>
      <c r="D15" t="s">
        <v>867</v>
      </c>
      <c r="I15" t="s">
        <v>67</v>
      </c>
      <c r="J15" t="s">
        <v>829</v>
      </c>
      <c r="K15" t="s">
        <v>813</v>
      </c>
    </row>
    <row r="16" spans="1:11" x14ac:dyDescent="0.3">
      <c r="A16" t="s">
        <v>510</v>
      </c>
      <c r="B16" t="s">
        <v>866</v>
      </c>
      <c r="C16" t="s">
        <v>831</v>
      </c>
      <c r="D16" t="s">
        <v>867</v>
      </c>
      <c r="I16" t="s">
        <v>71</v>
      </c>
      <c r="J16" t="s">
        <v>829</v>
      </c>
      <c r="K16" t="s">
        <v>813</v>
      </c>
    </row>
    <row r="17" spans="1:11" x14ac:dyDescent="0.3">
      <c r="A17" t="s">
        <v>806</v>
      </c>
      <c r="B17" t="s">
        <v>826</v>
      </c>
      <c r="C17" t="s">
        <v>814</v>
      </c>
      <c r="D17" t="s">
        <v>867</v>
      </c>
      <c r="I17" t="s">
        <v>75</v>
      </c>
      <c r="J17" t="s">
        <v>866</v>
      </c>
      <c r="K17" t="s">
        <v>831</v>
      </c>
    </row>
    <row r="18" spans="1:11" x14ac:dyDescent="0.3">
      <c r="A18" t="s">
        <v>267</v>
      </c>
      <c r="B18" t="s">
        <v>826</v>
      </c>
      <c r="C18" t="s">
        <v>814</v>
      </c>
      <c r="D18" t="s">
        <v>867</v>
      </c>
      <c r="I18" t="s">
        <v>73</v>
      </c>
      <c r="J18" t="s">
        <v>829</v>
      </c>
      <c r="K18" t="s">
        <v>813</v>
      </c>
    </row>
    <row r="19" spans="1:11" x14ac:dyDescent="0.3">
      <c r="A19" t="s">
        <v>434</v>
      </c>
      <c r="B19" t="s">
        <v>826</v>
      </c>
      <c r="C19" t="s">
        <v>814</v>
      </c>
      <c r="D19" t="s">
        <v>867</v>
      </c>
      <c r="I19" t="s">
        <v>77</v>
      </c>
      <c r="J19" t="s">
        <v>866</v>
      </c>
      <c r="K19" t="s">
        <v>831</v>
      </c>
    </row>
    <row r="20" spans="1:11" x14ac:dyDescent="0.3">
      <c r="A20" t="s">
        <v>591</v>
      </c>
      <c r="B20" t="s">
        <v>827</v>
      </c>
      <c r="C20" t="s">
        <v>813</v>
      </c>
      <c r="D20" t="s">
        <v>867</v>
      </c>
      <c r="I20" t="s">
        <v>79</v>
      </c>
      <c r="J20" t="s">
        <v>829</v>
      </c>
      <c r="K20" t="s">
        <v>813</v>
      </c>
    </row>
    <row r="21" spans="1:11" x14ac:dyDescent="0.3">
      <c r="A21" t="s">
        <v>527</v>
      </c>
      <c r="B21" t="s">
        <v>828</v>
      </c>
      <c r="C21" t="s">
        <v>814</v>
      </c>
      <c r="D21" t="s">
        <v>867</v>
      </c>
      <c r="I21" t="s">
        <v>81</v>
      </c>
      <c r="J21" t="s">
        <v>829</v>
      </c>
      <c r="K21" t="s">
        <v>813</v>
      </c>
    </row>
    <row r="22" spans="1:11" x14ac:dyDescent="0.3">
      <c r="A22" t="s">
        <v>385</v>
      </c>
      <c r="B22" t="s">
        <v>829</v>
      </c>
      <c r="C22" t="s">
        <v>813</v>
      </c>
      <c r="D22" t="s">
        <v>867</v>
      </c>
      <c r="I22" t="s">
        <v>85</v>
      </c>
      <c r="J22" t="s">
        <v>866</v>
      </c>
      <c r="K22" t="s">
        <v>831</v>
      </c>
    </row>
    <row r="23" spans="1:11" x14ac:dyDescent="0.3">
      <c r="A23" t="s">
        <v>705</v>
      </c>
      <c r="B23" t="s">
        <v>826</v>
      </c>
      <c r="C23" t="s">
        <v>814</v>
      </c>
      <c r="D23" t="s">
        <v>867</v>
      </c>
      <c r="I23" t="s">
        <v>87</v>
      </c>
      <c r="J23" t="s">
        <v>829</v>
      </c>
      <c r="K23" t="s">
        <v>813</v>
      </c>
    </row>
    <row r="24" spans="1:11" x14ac:dyDescent="0.3">
      <c r="A24" t="s">
        <v>678</v>
      </c>
      <c r="B24" t="s">
        <v>826</v>
      </c>
      <c r="C24" t="s">
        <v>814</v>
      </c>
      <c r="D24" t="s">
        <v>867</v>
      </c>
      <c r="I24" t="s">
        <v>89</v>
      </c>
      <c r="J24" t="s">
        <v>830</v>
      </c>
      <c r="K24" t="s">
        <v>814</v>
      </c>
    </row>
    <row r="25" spans="1:11" x14ac:dyDescent="0.3">
      <c r="A25" t="s">
        <v>141</v>
      </c>
      <c r="B25" t="s">
        <v>866</v>
      </c>
      <c r="C25" t="s">
        <v>831</v>
      </c>
      <c r="D25" t="s">
        <v>867</v>
      </c>
      <c r="I25" t="s">
        <v>93</v>
      </c>
      <c r="J25" t="s">
        <v>866</v>
      </c>
      <c r="K25" t="s">
        <v>831</v>
      </c>
    </row>
    <row r="26" spans="1:11" x14ac:dyDescent="0.3">
      <c r="A26" t="s">
        <v>179</v>
      </c>
      <c r="B26" t="s">
        <v>826</v>
      </c>
      <c r="C26" t="s">
        <v>814</v>
      </c>
      <c r="D26" t="s">
        <v>867</v>
      </c>
      <c r="I26" t="s">
        <v>97</v>
      </c>
      <c r="J26" t="s">
        <v>826</v>
      </c>
      <c r="K26" t="s">
        <v>814</v>
      </c>
    </row>
    <row r="27" spans="1:11" x14ac:dyDescent="0.3">
      <c r="A27" t="s">
        <v>514</v>
      </c>
      <c r="B27" t="s">
        <v>866</v>
      </c>
      <c r="C27" t="s">
        <v>831</v>
      </c>
      <c r="D27" t="s">
        <v>867</v>
      </c>
      <c r="I27" t="s">
        <v>101</v>
      </c>
      <c r="J27" t="s">
        <v>866</v>
      </c>
      <c r="K27" t="s">
        <v>831</v>
      </c>
    </row>
    <row r="28" spans="1:11" x14ac:dyDescent="0.3">
      <c r="A28" t="s">
        <v>628</v>
      </c>
      <c r="B28" t="s">
        <v>826</v>
      </c>
      <c r="C28" t="s">
        <v>814</v>
      </c>
      <c r="D28" t="s">
        <v>867</v>
      </c>
      <c r="J28" t="s">
        <v>829</v>
      </c>
      <c r="K28" t="s">
        <v>813</v>
      </c>
    </row>
    <row r="29" spans="1:11" x14ac:dyDescent="0.3">
      <c r="A29" t="s">
        <v>545</v>
      </c>
      <c r="B29" t="s">
        <v>826</v>
      </c>
      <c r="C29" t="s">
        <v>814</v>
      </c>
      <c r="D29" t="s">
        <v>867</v>
      </c>
      <c r="J29" t="s">
        <v>827</v>
      </c>
      <c r="K29" t="s">
        <v>813</v>
      </c>
    </row>
    <row r="30" spans="1:11" x14ac:dyDescent="0.3">
      <c r="A30" t="s">
        <v>721</v>
      </c>
      <c r="B30" t="s">
        <v>826</v>
      </c>
      <c r="C30" t="s">
        <v>814</v>
      </c>
      <c r="D30" t="s">
        <v>867</v>
      </c>
      <c r="J30" t="s">
        <v>826</v>
      </c>
      <c r="K30" t="s">
        <v>814</v>
      </c>
    </row>
    <row r="31" spans="1:11" x14ac:dyDescent="0.3">
      <c r="A31" t="s">
        <v>162</v>
      </c>
      <c r="B31" t="s">
        <v>826</v>
      </c>
      <c r="C31" t="s">
        <v>814</v>
      </c>
      <c r="D31" t="s">
        <v>867</v>
      </c>
      <c r="J31" t="s">
        <v>830</v>
      </c>
      <c r="K31" t="s">
        <v>814</v>
      </c>
    </row>
    <row r="32" spans="1:11" x14ac:dyDescent="0.3">
      <c r="A32" t="s">
        <v>546</v>
      </c>
      <c r="B32" t="s">
        <v>826</v>
      </c>
      <c r="C32" t="s">
        <v>814</v>
      </c>
      <c r="D32" t="s">
        <v>867</v>
      </c>
      <c r="J32" t="s">
        <v>828</v>
      </c>
      <c r="K32" t="s">
        <v>814</v>
      </c>
    </row>
    <row r="33" spans="1:11" x14ac:dyDescent="0.3">
      <c r="A33" t="s">
        <v>694</v>
      </c>
      <c r="B33" t="s">
        <v>826</v>
      </c>
      <c r="C33" t="s">
        <v>814</v>
      </c>
      <c r="D33" t="s">
        <v>867</v>
      </c>
      <c r="J33" t="s">
        <v>866</v>
      </c>
      <c r="K33" t="s">
        <v>831</v>
      </c>
    </row>
    <row r="34" spans="1:11" x14ac:dyDescent="0.3">
      <c r="A34" t="s">
        <v>543</v>
      </c>
      <c r="B34" t="s">
        <v>826</v>
      </c>
      <c r="C34" t="s">
        <v>814</v>
      </c>
      <c r="D34" t="s">
        <v>867</v>
      </c>
    </row>
    <row r="35" spans="1:11" x14ac:dyDescent="0.3">
      <c r="A35" t="s">
        <v>446</v>
      </c>
      <c r="B35" t="s">
        <v>826</v>
      </c>
      <c r="C35" t="s">
        <v>814</v>
      </c>
      <c r="D35" t="s">
        <v>867</v>
      </c>
    </row>
    <row r="36" spans="1:11" x14ac:dyDescent="0.3">
      <c r="A36" t="s">
        <v>655</v>
      </c>
      <c r="B36" t="s">
        <v>826</v>
      </c>
      <c r="C36" t="s">
        <v>814</v>
      </c>
      <c r="D36" t="s">
        <v>867</v>
      </c>
    </row>
    <row r="37" spans="1:11" x14ac:dyDescent="0.3">
      <c r="A37" t="s">
        <v>717</v>
      </c>
      <c r="B37" t="s">
        <v>830</v>
      </c>
      <c r="C37" t="s">
        <v>814</v>
      </c>
      <c r="D37" t="s">
        <v>867</v>
      </c>
    </row>
    <row r="38" spans="1:11" x14ac:dyDescent="0.3">
      <c r="A38" t="s">
        <v>458</v>
      </c>
      <c r="B38" t="s">
        <v>826</v>
      </c>
      <c r="C38" t="s">
        <v>814</v>
      </c>
      <c r="D38" t="s">
        <v>867</v>
      </c>
    </row>
    <row r="39" spans="1:11" x14ac:dyDescent="0.3">
      <c r="A39" t="s">
        <v>164</v>
      </c>
      <c r="B39" t="s">
        <v>826</v>
      </c>
      <c r="C39" t="s">
        <v>814</v>
      </c>
      <c r="D39" t="s">
        <v>867</v>
      </c>
    </row>
    <row r="40" spans="1:11" x14ac:dyDescent="0.3">
      <c r="A40" t="s">
        <v>759</v>
      </c>
      <c r="B40" t="s">
        <v>866</v>
      </c>
      <c r="C40" t="s">
        <v>831</v>
      </c>
      <c r="D40" t="s">
        <v>867</v>
      </c>
    </row>
    <row r="41" spans="1:11" x14ac:dyDescent="0.3">
      <c r="A41" t="s">
        <v>554</v>
      </c>
      <c r="B41" t="s">
        <v>826</v>
      </c>
      <c r="C41" t="s">
        <v>814</v>
      </c>
      <c r="D41" t="s">
        <v>867</v>
      </c>
    </row>
    <row r="42" spans="1:11" x14ac:dyDescent="0.3">
      <c r="A42" t="s">
        <v>617</v>
      </c>
      <c r="B42" t="s">
        <v>826</v>
      </c>
      <c r="C42" t="s">
        <v>814</v>
      </c>
      <c r="D42" t="s">
        <v>867</v>
      </c>
    </row>
    <row r="43" spans="1:11" x14ac:dyDescent="0.3">
      <c r="A43" t="s">
        <v>784</v>
      </c>
      <c r="B43" t="s">
        <v>826</v>
      </c>
      <c r="C43" t="s">
        <v>814</v>
      </c>
      <c r="D43" t="s">
        <v>867</v>
      </c>
    </row>
    <row r="44" spans="1:11" x14ac:dyDescent="0.3">
      <c r="A44" t="s">
        <v>790</v>
      </c>
      <c r="B44" t="s">
        <v>826</v>
      </c>
      <c r="C44" t="s">
        <v>814</v>
      </c>
      <c r="D44" t="s">
        <v>867</v>
      </c>
    </row>
    <row r="45" spans="1:11" x14ac:dyDescent="0.3">
      <c r="A45" t="s">
        <v>477</v>
      </c>
      <c r="B45" t="s">
        <v>826</v>
      </c>
      <c r="C45" t="s">
        <v>814</v>
      </c>
      <c r="D45" t="s">
        <v>867</v>
      </c>
    </row>
    <row r="46" spans="1:11" x14ac:dyDescent="0.3">
      <c r="A46" t="s">
        <v>177</v>
      </c>
      <c r="B46" t="s">
        <v>826</v>
      </c>
      <c r="C46" t="s">
        <v>814</v>
      </c>
      <c r="D46" t="s">
        <v>867</v>
      </c>
    </row>
    <row r="47" spans="1:11" x14ac:dyDescent="0.3">
      <c r="A47" t="s">
        <v>548</v>
      </c>
      <c r="B47" t="s">
        <v>826</v>
      </c>
      <c r="C47" t="s">
        <v>814</v>
      </c>
      <c r="D47" t="s">
        <v>867</v>
      </c>
    </row>
    <row r="48" spans="1:11" x14ac:dyDescent="0.3">
      <c r="A48" t="s">
        <v>653</v>
      </c>
      <c r="B48" t="s">
        <v>826</v>
      </c>
      <c r="C48" t="s">
        <v>814</v>
      </c>
      <c r="D48" t="s">
        <v>867</v>
      </c>
    </row>
    <row r="49" spans="1:4" x14ac:dyDescent="0.3">
      <c r="A49" t="s">
        <v>411</v>
      </c>
      <c r="B49" t="s">
        <v>827</v>
      </c>
      <c r="C49" t="s">
        <v>813</v>
      </c>
      <c r="D49" t="s">
        <v>867</v>
      </c>
    </row>
    <row r="50" spans="1:4" x14ac:dyDescent="0.3">
      <c r="A50" t="s">
        <v>249</v>
      </c>
      <c r="B50" t="s">
        <v>829</v>
      </c>
      <c r="C50" t="s">
        <v>813</v>
      </c>
      <c r="D50" t="s">
        <v>867</v>
      </c>
    </row>
    <row r="51" spans="1:4" x14ac:dyDescent="0.3">
      <c r="A51" t="s">
        <v>523</v>
      </c>
      <c r="B51" t="s">
        <v>829</v>
      </c>
      <c r="C51" t="s">
        <v>813</v>
      </c>
      <c r="D51" t="s">
        <v>867</v>
      </c>
    </row>
    <row r="52" spans="1:4" x14ac:dyDescent="0.3">
      <c r="A52" t="s">
        <v>223</v>
      </c>
      <c r="B52" t="s">
        <v>866</v>
      </c>
      <c r="C52" t="s">
        <v>831</v>
      </c>
      <c r="D52" t="s">
        <v>867</v>
      </c>
    </row>
    <row r="53" spans="1:4" x14ac:dyDescent="0.3">
      <c r="A53" t="s">
        <v>225</v>
      </c>
      <c r="B53" t="s">
        <v>866</v>
      </c>
      <c r="C53" t="s">
        <v>831</v>
      </c>
      <c r="D53" t="s">
        <v>867</v>
      </c>
    </row>
    <row r="54" spans="1:4" x14ac:dyDescent="0.3">
      <c r="A54" t="s">
        <v>615</v>
      </c>
      <c r="B54" t="s">
        <v>829</v>
      </c>
      <c r="C54" t="s">
        <v>813</v>
      </c>
      <c r="D54" t="s">
        <v>867</v>
      </c>
    </row>
    <row r="55" spans="1:4" x14ac:dyDescent="0.3">
      <c r="A55" t="s">
        <v>245</v>
      </c>
      <c r="B55" t="s">
        <v>827</v>
      </c>
      <c r="C55" t="s">
        <v>813</v>
      </c>
      <c r="D55" t="s">
        <v>867</v>
      </c>
    </row>
    <row r="56" spans="1:4" x14ac:dyDescent="0.3">
      <c r="A56" t="s">
        <v>409</v>
      </c>
      <c r="B56" t="s">
        <v>827</v>
      </c>
      <c r="C56" t="s">
        <v>813</v>
      </c>
      <c r="D56" t="s">
        <v>867</v>
      </c>
    </row>
    <row r="57" spans="1:4" x14ac:dyDescent="0.3">
      <c r="A57" t="s">
        <v>780</v>
      </c>
      <c r="B57" t="s">
        <v>829</v>
      </c>
      <c r="C57" t="s">
        <v>813</v>
      </c>
      <c r="D57" t="s">
        <v>867</v>
      </c>
    </row>
    <row r="58" spans="1:4" x14ac:dyDescent="0.3">
      <c r="A58" t="s">
        <v>143</v>
      </c>
      <c r="B58" t="s">
        <v>866</v>
      </c>
      <c r="C58" t="s">
        <v>831</v>
      </c>
      <c r="D58" t="s">
        <v>867</v>
      </c>
    </row>
    <row r="59" spans="1:4" x14ac:dyDescent="0.3">
      <c r="A59" t="s">
        <v>212</v>
      </c>
      <c r="B59" t="s">
        <v>829</v>
      </c>
      <c r="C59" t="s">
        <v>813</v>
      </c>
      <c r="D59" t="s">
        <v>867</v>
      </c>
    </row>
    <row r="60" spans="1:4" x14ac:dyDescent="0.3">
      <c r="A60" t="s">
        <v>123</v>
      </c>
      <c r="B60" t="s">
        <v>829</v>
      </c>
      <c r="C60" t="s">
        <v>813</v>
      </c>
      <c r="D60" t="s">
        <v>867</v>
      </c>
    </row>
    <row r="61" spans="1:4" x14ac:dyDescent="0.3">
      <c r="A61" t="s">
        <v>230</v>
      </c>
      <c r="B61" t="s">
        <v>866</v>
      </c>
      <c r="C61" t="s">
        <v>831</v>
      </c>
      <c r="D61" t="s">
        <v>867</v>
      </c>
    </row>
    <row r="62" spans="1:4" x14ac:dyDescent="0.3">
      <c r="A62" t="s">
        <v>622</v>
      </c>
      <c r="B62" t="s">
        <v>866</v>
      </c>
      <c r="C62" t="s">
        <v>831</v>
      </c>
      <c r="D62" t="s">
        <v>867</v>
      </c>
    </row>
    <row r="63" spans="1:4" x14ac:dyDescent="0.3">
      <c r="A63" t="s">
        <v>800</v>
      </c>
      <c r="B63" t="s">
        <v>866</v>
      </c>
      <c r="C63" t="s">
        <v>831</v>
      </c>
      <c r="D63" t="s">
        <v>867</v>
      </c>
    </row>
    <row r="64" spans="1:4" x14ac:dyDescent="0.3">
      <c r="A64" t="s">
        <v>198</v>
      </c>
      <c r="B64" t="s">
        <v>826</v>
      </c>
      <c r="C64" t="s">
        <v>814</v>
      </c>
      <c r="D64" t="s">
        <v>867</v>
      </c>
    </row>
    <row r="65" spans="1:4" x14ac:dyDescent="0.3">
      <c r="A65" t="s">
        <v>285</v>
      </c>
      <c r="B65" t="s">
        <v>827</v>
      </c>
      <c r="C65" t="s">
        <v>813</v>
      </c>
      <c r="D65" t="s">
        <v>867</v>
      </c>
    </row>
    <row r="66" spans="1:4" x14ac:dyDescent="0.3">
      <c r="A66" t="s">
        <v>330</v>
      </c>
      <c r="B66" t="s">
        <v>829</v>
      </c>
      <c r="C66" t="s">
        <v>813</v>
      </c>
      <c r="D66" t="s">
        <v>867</v>
      </c>
    </row>
    <row r="67" spans="1:4" x14ac:dyDescent="0.3">
      <c r="A67" t="s">
        <v>401</v>
      </c>
      <c r="B67" t="s">
        <v>827</v>
      </c>
      <c r="C67" t="s">
        <v>813</v>
      </c>
      <c r="D67" t="s">
        <v>867</v>
      </c>
    </row>
    <row r="68" spans="1:4" x14ac:dyDescent="0.3">
      <c r="A68" t="s">
        <v>624</v>
      </c>
      <c r="B68" t="s">
        <v>829</v>
      </c>
      <c r="C68" t="s">
        <v>813</v>
      </c>
      <c r="D68" t="s">
        <v>867</v>
      </c>
    </row>
    <row r="69" spans="1:4" x14ac:dyDescent="0.3">
      <c r="A69" t="s">
        <v>109</v>
      </c>
      <c r="B69" t="s">
        <v>827</v>
      </c>
      <c r="C69" t="s">
        <v>813</v>
      </c>
      <c r="D69" t="s">
        <v>867</v>
      </c>
    </row>
    <row r="70" spans="1:4" x14ac:dyDescent="0.3">
      <c r="A70" t="s">
        <v>133</v>
      </c>
      <c r="B70" t="s">
        <v>866</v>
      </c>
      <c r="C70" t="s">
        <v>831</v>
      </c>
      <c r="D70" t="s">
        <v>867</v>
      </c>
    </row>
    <row r="71" spans="1:4" x14ac:dyDescent="0.3">
      <c r="A71" t="s">
        <v>207</v>
      </c>
      <c r="B71" t="s">
        <v>866</v>
      </c>
      <c r="C71" t="s">
        <v>831</v>
      </c>
      <c r="D71" t="s">
        <v>867</v>
      </c>
    </row>
    <row r="72" spans="1:4" x14ac:dyDescent="0.3">
      <c r="A72" t="s">
        <v>242</v>
      </c>
      <c r="B72" t="s">
        <v>827</v>
      </c>
      <c r="C72" t="s">
        <v>813</v>
      </c>
      <c r="D72" t="s">
        <v>867</v>
      </c>
    </row>
    <row r="73" spans="1:4" x14ac:dyDescent="0.3">
      <c r="A73" t="s">
        <v>310</v>
      </c>
      <c r="B73" t="s">
        <v>827</v>
      </c>
      <c r="C73" t="s">
        <v>813</v>
      </c>
      <c r="D73" t="s">
        <v>867</v>
      </c>
    </row>
    <row r="74" spans="1:4" x14ac:dyDescent="0.3">
      <c r="A74" t="s">
        <v>636</v>
      </c>
      <c r="B74" t="s">
        <v>827</v>
      </c>
      <c r="C74" t="s">
        <v>813</v>
      </c>
      <c r="D74" t="s">
        <v>867</v>
      </c>
    </row>
    <row r="75" spans="1:4" x14ac:dyDescent="0.3">
      <c r="A75" t="s">
        <v>111</v>
      </c>
      <c r="B75" t="s">
        <v>828</v>
      </c>
      <c r="C75" t="s">
        <v>814</v>
      </c>
      <c r="D75" t="s">
        <v>867</v>
      </c>
    </row>
    <row r="76" spans="1:4" x14ac:dyDescent="0.3">
      <c r="A76" t="s">
        <v>157</v>
      </c>
      <c r="B76" t="s">
        <v>866</v>
      </c>
      <c r="C76" t="s">
        <v>831</v>
      </c>
      <c r="D76" t="s">
        <v>867</v>
      </c>
    </row>
    <row r="77" spans="1:4" x14ac:dyDescent="0.3">
      <c r="A77" t="s">
        <v>227</v>
      </c>
      <c r="B77" t="s">
        <v>826</v>
      </c>
      <c r="C77" t="s">
        <v>814</v>
      </c>
      <c r="D77" t="s">
        <v>867</v>
      </c>
    </row>
    <row r="78" spans="1:4" x14ac:dyDescent="0.3">
      <c r="A78" t="s">
        <v>269</v>
      </c>
      <c r="B78" t="s">
        <v>827</v>
      </c>
      <c r="C78" t="s">
        <v>813</v>
      </c>
      <c r="D78" t="s">
        <v>867</v>
      </c>
    </row>
    <row r="79" spans="1:4" x14ac:dyDescent="0.3">
      <c r="A79" t="s">
        <v>322</v>
      </c>
      <c r="B79" t="s">
        <v>828</v>
      </c>
      <c r="C79" t="s">
        <v>814</v>
      </c>
      <c r="D79" t="s">
        <v>867</v>
      </c>
    </row>
    <row r="80" spans="1:4" x14ac:dyDescent="0.3">
      <c r="A80" t="s">
        <v>389</v>
      </c>
      <c r="B80" t="s">
        <v>829</v>
      </c>
      <c r="C80" t="s">
        <v>813</v>
      </c>
      <c r="D80" t="s">
        <v>867</v>
      </c>
    </row>
    <row r="81" spans="1:4" x14ac:dyDescent="0.3">
      <c r="A81" t="s">
        <v>501</v>
      </c>
      <c r="B81" t="s">
        <v>826</v>
      </c>
      <c r="C81" t="s">
        <v>814</v>
      </c>
      <c r="D81" t="s">
        <v>867</v>
      </c>
    </row>
    <row r="82" spans="1:4" x14ac:dyDescent="0.3">
      <c r="A82" t="s">
        <v>626</v>
      </c>
      <c r="B82" t="s">
        <v>866</v>
      </c>
      <c r="C82" t="s">
        <v>831</v>
      </c>
      <c r="D82" t="s">
        <v>867</v>
      </c>
    </row>
    <row r="83" spans="1:4" x14ac:dyDescent="0.3">
      <c r="A83" t="s">
        <v>287</v>
      </c>
      <c r="B83" t="s">
        <v>829</v>
      </c>
      <c r="C83" t="s">
        <v>813</v>
      </c>
      <c r="D83" t="s">
        <v>867</v>
      </c>
    </row>
    <row r="84" spans="1:4" x14ac:dyDescent="0.3">
      <c r="A84" t="s">
        <v>324</v>
      </c>
      <c r="B84" t="s">
        <v>826</v>
      </c>
      <c r="C84" t="s">
        <v>814</v>
      </c>
      <c r="D84" t="s">
        <v>867</v>
      </c>
    </row>
    <row r="85" spans="1:4" x14ac:dyDescent="0.3">
      <c r="A85" t="s">
        <v>467</v>
      </c>
      <c r="B85" t="s">
        <v>827</v>
      </c>
      <c r="C85" t="s">
        <v>813</v>
      </c>
      <c r="D85" t="s">
        <v>867</v>
      </c>
    </row>
    <row r="86" spans="1:4" x14ac:dyDescent="0.3">
      <c r="A86" t="s">
        <v>498</v>
      </c>
      <c r="B86" t="s">
        <v>829</v>
      </c>
      <c r="C86" t="s">
        <v>813</v>
      </c>
      <c r="D86" t="s">
        <v>867</v>
      </c>
    </row>
    <row r="87" spans="1:4" x14ac:dyDescent="0.3">
      <c r="A87" t="s">
        <v>630</v>
      </c>
      <c r="B87" t="s">
        <v>827</v>
      </c>
      <c r="C87" t="s">
        <v>813</v>
      </c>
      <c r="D87" t="s">
        <v>867</v>
      </c>
    </row>
    <row r="88" spans="1:4" x14ac:dyDescent="0.3">
      <c r="A88" t="s">
        <v>703</v>
      </c>
      <c r="B88" t="s">
        <v>829</v>
      </c>
      <c r="C88" t="s">
        <v>813</v>
      </c>
      <c r="D88" t="s">
        <v>867</v>
      </c>
    </row>
    <row r="89" spans="1:4" x14ac:dyDescent="0.3">
      <c r="A89" t="s">
        <v>724</v>
      </c>
      <c r="B89" t="s">
        <v>827</v>
      </c>
      <c r="C89" t="s">
        <v>813</v>
      </c>
      <c r="D89" t="s">
        <v>867</v>
      </c>
    </row>
    <row r="90" spans="1:4" x14ac:dyDescent="0.3">
      <c r="A90" t="s">
        <v>761</v>
      </c>
      <c r="B90" t="s">
        <v>827</v>
      </c>
      <c r="C90" t="s">
        <v>813</v>
      </c>
      <c r="D90" t="s">
        <v>867</v>
      </c>
    </row>
    <row r="91" spans="1:4" x14ac:dyDescent="0.3">
      <c r="A91" t="s">
        <v>233</v>
      </c>
      <c r="B91" t="s">
        <v>826</v>
      </c>
      <c r="C91" t="s">
        <v>814</v>
      </c>
      <c r="D91" t="s">
        <v>867</v>
      </c>
    </row>
    <row r="92" spans="1:4" x14ac:dyDescent="0.3">
      <c r="A92" t="s">
        <v>288</v>
      </c>
      <c r="B92" t="s">
        <v>866</v>
      </c>
      <c r="C92" t="s">
        <v>831</v>
      </c>
      <c r="D92" t="s">
        <v>867</v>
      </c>
    </row>
    <row r="93" spans="1:4" x14ac:dyDescent="0.3">
      <c r="A93" t="s">
        <v>499</v>
      </c>
      <c r="B93" t="s">
        <v>827</v>
      </c>
      <c r="C93" t="s">
        <v>813</v>
      </c>
      <c r="D93" t="s">
        <v>867</v>
      </c>
    </row>
    <row r="94" spans="1:4" x14ac:dyDescent="0.3">
      <c r="A94" t="s">
        <v>552</v>
      </c>
      <c r="B94" t="s">
        <v>827</v>
      </c>
      <c r="C94" t="s">
        <v>813</v>
      </c>
      <c r="D94" t="s">
        <v>867</v>
      </c>
    </row>
    <row r="95" spans="1:4" x14ac:dyDescent="0.3">
      <c r="A95" t="s">
        <v>762</v>
      </c>
      <c r="B95" t="s">
        <v>827</v>
      </c>
      <c r="C95" t="s">
        <v>813</v>
      </c>
      <c r="D95" t="s">
        <v>867</v>
      </c>
    </row>
    <row r="96" spans="1:4" x14ac:dyDescent="0.3">
      <c r="A96" t="s">
        <v>776</v>
      </c>
      <c r="B96" t="s">
        <v>826</v>
      </c>
      <c r="C96" t="s">
        <v>814</v>
      </c>
      <c r="D96" t="s">
        <v>867</v>
      </c>
    </row>
    <row r="97" spans="1:4" x14ac:dyDescent="0.3">
      <c r="A97" t="s">
        <v>306</v>
      </c>
      <c r="B97" t="s">
        <v>826</v>
      </c>
      <c r="C97" t="s">
        <v>814</v>
      </c>
      <c r="D97" t="s">
        <v>867</v>
      </c>
    </row>
    <row r="98" spans="1:4" x14ac:dyDescent="0.3">
      <c r="A98" t="s">
        <v>379</v>
      </c>
      <c r="B98" t="s">
        <v>826</v>
      </c>
      <c r="C98" t="s">
        <v>814</v>
      </c>
      <c r="D98" t="s">
        <v>867</v>
      </c>
    </row>
    <row r="99" spans="1:4" x14ac:dyDescent="0.3">
      <c r="A99" t="s">
        <v>436</v>
      </c>
      <c r="B99" t="s">
        <v>866</v>
      </c>
      <c r="C99" t="s">
        <v>831</v>
      </c>
      <c r="D99" t="s">
        <v>867</v>
      </c>
    </row>
    <row r="100" spans="1:4" x14ac:dyDescent="0.3">
      <c r="A100" t="s">
        <v>579</v>
      </c>
      <c r="B100" t="s">
        <v>829</v>
      </c>
      <c r="C100" t="s">
        <v>813</v>
      </c>
      <c r="D100" t="s">
        <v>867</v>
      </c>
    </row>
    <row r="101" spans="1:4" x14ac:dyDescent="0.3">
      <c r="A101" t="s">
        <v>754</v>
      </c>
      <c r="B101" t="s">
        <v>827</v>
      </c>
      <c r="C101" t="s">
        <v>813</v>
      </c>
      <c r="D101" t="s">
        <v>867</v>
      </c>
    </row>
    <row r="102" spans="1:4" x14ac:dyDescent="0.3">
      <c r="A102" t="s">
        <v>135</v>
      </c>
      <c r="B102" t="s">
        <v>826</v>
      </c>
      <c r="C102" t="s">
        <v>814</v>
      </c>
      <c r="D102" t="s">
        <v>867</v>
      </c>
    </row>
    <row r="103" spans="1:4" x14ac:dyDescent="0.3">
      <c r="A103" t="s">
        <v>168</v>
      </c>
      <c r="B103" t="s">
        <v>829</v>
      </c>
      <c r="C103" t="s">
        <v>813</v>
      </c>
      <c r="D103" t="s">
        <v>867</v>
      </c>
    </row>
    <row r="104" spans="1:4" x14ac:dyDescent="0.3">
      <c r="A104" t="s">
        <v>174</v>
      </c>
      <c r="B104" t="s">
        <v>866</v>
      </c>
      <c r="C104" t="s">
        <v>831</v>
      </c>
      <c r="D104" t="s">
        <v>867</v>
      </c>
    </row>
    <row r="105" spans="1:4" x14ac:dyDescent="0.3">
      <c r="A105" t="s">
        <v>210</v>
      </c>
      <c r="B105" t="s">
        <v>826</v>
      </c>
      <c r="C105" t="s">
        <v>814</v>
      </c>
      <c r="D105" t="s">
        <v>867</v>
      </c>
    </row>
    <row r="106" spans="1:4" x14ac:dyDescent="0.3">
      <c r="A106" t="s">
        <v>217</v>
      </c>
      <c r="B106" t="s">
        <v>826</v>
      </c>
      <c r="C106" t="s">
        <v>814</v>
      </c>
      <c r="D106" t="s">
        <v>867</v>
      </c>
    </row>
    <row r="107" spans="1:4" x14ac:dyDescent="0.3">
      <c r="A107" t="s">
        <v>239</v>
      </c>
      <c r="B107" t="s">
        <v>866</v>
      </c>
      <c r="C107" t="s">
        <v>831</v>
      </c>
      <c r="D107" t="s">
        <v>867</v>
      </c>
    </row>
    <row r="108" spans="1:4" x14ac:dyDescent="0.3">
      <c r="A108" t="s">
        <v>318</v>
      </c>
      <c r="B108" t="s">
        <v>866</v>
      </c>
      <c r="C108" t="s">
        <v>831</v>
      </c>
      <c r="D108" t="s">
        <v>867</v>
      </c>
    </row>
    <row r="109" spans="1:4" x14ac:dyDescent="0.3">
      <c r="A109" t="s">
        <v>369</v>
      </c>
      <c r="B109" t="s">
        <v>826</v>
      </c>
      <c r="C109" t="s">
        <v>814</v>
      </c>
      <c r="D109" t="s">
        <v>867</v>
      </c>
    </row>
    <row r="110" spans="1:4" x14ac:dyDescent="0.3">
      <c r="A110" t="s">
        <v>450</v>
      </c>
      <c r="B110" t="s">
        <v>827</v>
      </c>
      <c r="C110" t="s">
        <v>813</v>
      </c>
      <c r="D110" t="s">
        <v>867</v>
      </c>
    </row>
    <row r="111" spans="1:4" x14ac:dyDescent="0.3">
      <c r="A111" t="s">
        <v>575</v>
      </c>
      <c r="B111" t="s">
        <v>826</v>
      </c>
      <c r="C111" t="s">
        <v>814</v>
      </c>
      <c r="D111" t="s">
        <v>867</v>
      </c>
    </row>
    <row r="112" spans="1:4" x14ac:dyDescent="0.3">
      <c r="A112" t="s">
        <v>707</v>
      </c>
      <c r="B112" t="s">
        <v>829</v>
      </c>
      <c r="C112" t="s">
        <v>813</v>
      </c>
      <c r="D112" t="s">
        <v>867</v>
      </c>
    </row>
    <row r="113" spans="1:4" x14ac:dyDescent="0.3">
      <c r="A113" t="s">
        <v>732</v>
      </c>
      <c r="B113" t="s">
        <v>827</v>
      </c>
      <c r="C113" t="s">
        <v>813</v>
      </c>
      <c r="D113" t="s">
        <v>867</v>
      </c>
    </row>
    <row r="114" spans="1:4" x14ac:dyDescent="0.3">
      <c r="A114" t="s">
        <v>219</v>
      </c>
      <c r="B114" t="s">
        <v>826</v>
      </c>
      <c r="C114" t="s">
        <v>814</v>
      </c>
      <c r="D114" t="s">
        <v>867</v>
      </c>
    </row>
    <row r="115" spans="1:4" x14ac:dyDescent="0.3">
      <c r="A115" t="s">
        <v>247</v>
      </c>
      <c r="B115" t="s">
        <v>827</v>
      </c>
      <c r="C115" t="s">
        <v>813</v>
      </c>
      <c r="D115" t="s">
        <v>867</v>
      </c>
    </row>
    <row r="116" spans="1:4" x14ac:dyDescent="0.3">
      <c r="A116" t="s">
        <v>335</v>
      </c>
      <c r="B116" t="s">
        <v>827</v>
      </c>
      <c r="C116" t="s">
        <v>813</v>
      </c>
      <c r="D116" t="s">
        <v>867</v>
      </c>
    </row>
    <row r="117" spans="1:4" x14ac:dyDescent="0.3">
      <c r="A117" t="s">
        <v>344</v>
      </c>
      <c r="B117" t="s">
        <v>826</v>
      </c>
      <c r="C117" t="s">
        <v>814</v>
      </c>
      <c r="D117" t="s">
        <v>867</v>
      </c>
    </row>
    <row r="118" spans="1:4" x14ac:dyDescent="0.3">
      <c r="A118" t="s">
        <v>682</v>
      </c>
      <c r="B118" t="s">
        <v>866</v>
      </c>
      <c r="C118" t="s">
        <v>831</v>
      </c>
      <c r="D118" t="s">
        <v>867</v>
      </c>
    </row>
    <row r="119" spans="1:4" x14ac:dyDescent="0.3">
      <c r="A119" t="s">
        <v>711</v>
      </c>
      <c r="B119" t="s">
        <v>829</v>
      </c>
      <c r="C119" t="s">
        <v>813</v>
      </c>
      <c r="D119" t="s">
        <v>867</v>
      </c>
    </row>
    <row r="120" spans="1:4" x14ac:dyDescent="0.3">
      <c r="A120" t="s">
        <v>137</v>
      </c>
      <c r="B120" t="s">
        <v>866</v>
      </c>
      <c r="C120" t="s">
        <v>831</v>
      </c>
      <c r="D120" t="s">
        <v>867</v>
      </c>
    </row>
    <row r="121" spans="1:4" x14ac:dyDescent="0.3">
      <c r="A121" t="s">
        <v>291</v>
      </c>
      <c r="B121" t="s">
        <v>827</v>
      </c>
      <c r="C121" t="s">
        <v>813</v>
      </c>
      <c r="D121" t="s">
        <v>867</v>
      </c>
    </row>
    <row r="122" spans="1:4" x14ac:dyDescent="0.3">
      <c r="A122" t="s">
        <v>308</v>
      </c>
      <c r="B122" t="s">
        <v>826</v>
      </c>
      <c r="C122" t="s">
        <v>814</v>
      </c>
      <c r="D122" t="s">
        <v>867</v>
      </c>
    </row>
    <row r="123" spans="1:4" x14ac:dyDescent="0.3">
      <c r="A123" t="s">
        <v>328</v>
      </c>
      <c r="B123" t="s">
        <v>826</v>
      </c>
      <c r="C123" t="s">
        <v>814</v>
      </c>
      <c r="D123" t="s">
        <v>867</v>
      </c>
    </row>
    <row r="124" spans="1:4" x14ac:dyDescent="0.3">
      <c r="A124" t="s">
        <v>346</v>
      </c>
      <c r="B124" t="s">
        <v>826</v>
      </c>
      <c r="C124" t="s">
        <v>814</v>
      </c>
      <c r="D124" t="s">
        <v>867</v>
      </c>
    </row>
    <row r="125" spans="1:4" x14ac:dyDescent="0.3">
      <c r="A125" t="s">
        <v>375</v>
      </c>
      <c r="B125" t="s">
        <v>866</v>
      </c>
      <c r="C125" t="s">
        <v>831</v>
      </c>
      <c r="D125" t="s">
        <v>867</v>
      </c>
    </row>
    <row r="126" spans="1:4" x14ac:dyDescent="0.3">
      <c r="A126" t="s">
        <v>381</v>
      </c>
      <c r="B126" t="s">
        <v>826</v>
      </c>
      <c r="C126" t="s">
        <v>814</v>
      </c>
      <c r="D126" t="s">
        <v>867</v>
      </c>
    </row>
    <row r="127" spans="1:4" x14ac:dyDescent="0.3">
      <c r="A127" t="s">
        <v>485</v>
      </c>
      <c r="B127" t="s">
        <v>866</v>
      </c>
      <c r="C127" t="s">
        <v>831</v>
      </c>
      <c r="D127" t="s">
        <v>867</v>
      </c>
    </row>
    <row r="128" spans="1:4" x14ac:dyDescent="0.3">
      <c r="A128" t="s">
        <v>589</v>
      </c>
      <c r="B128" t="s">
        <v>826</v>
      </c>
      <c r="C128" t="s">
        <v>814</v>
      </c>
      <c r="D128" t="s">
        <v>867</v>
      </c>
    </row>
    <row r="129" spans="1:4" x14ac:dyDescent="0.3">
      <c r="A129" t="s">
        <v>709</v>
      </c>
      <c r="B129" t="s">
        <v>866</v>
      </c>
      <c r="C129" t="s">
        <v>831</v>
      </c>
      <c r="D129" t="s">
        <v>867</v>
      </c>
    </row>
    <row r="130" spans="1:4" x14ac:dyDescent="0.3">
      <c r="A130" t="s">
        <v>782</v>
      </c>
      <c r="B130" t="s">
        <v>829</v>
      </c>
      <c r="C130" t="s">
        <v>813</v>
      </c>
      <c r="D130" t="s">
        <v>867</v>
      </c>
    </row>
    <row r="131" spans="1:4" x14ac:dyDescent="0.3">
      <c r="A131" t="s">
        <v>187</v>
      </c>
      <c r="B131" t="s">
        <v>830</v>
      </c>
      <c r="C131" t="s">
        <v>814</v>
      </c>
      <c r="D131" t="s">
        <v>867</v>
      </c>
    </row>
    <row r="132" spans="1:4" x14ac:dyDescent="0.3">
      <c r="A132" t="s">
        <v>259</v>
      </c>
      <c r="B132" t="s">
        <v>866</v>
      </c>
      <c r="C132" t="s">
        <v>831</v>
      </c>
      <c r="D132" t="s">
        <v>867</v>
      </c>
    </row>
    <row r="133" spans="1:4" x14ac:dyDescent="0.3">
      <c r="A133" t="s">
        <v>293</v>
      </c>
      <c r="B133" t="s">
        <v>866</v>
      </c>
      <c r="C133" t="s">
        <v>831</v>
      </c>
      <c r="D133" t="s">
        <v>867</v>
      </c>
    </row>
    <row r="134" spans="1:4" x14ac:dyDescent="0.3">
      <c r="A134" t="s">
        <v>387</v>
      </c>
      <c r="B134" t="s">
        <v>830</v>
      </c>
      <c r="C134" t="s">
        <v>814</v>
      </c>
      <c r="D134" t="s">
        <v>867</v>
      </c>
    </row>
    <row r="135" spans="1:4" x14ac:dyDescent="0.3">
      <c r="A135" t="s">
        <v>505</v>
      </c>
      <c r="B135" t="s">
        <v>866</v>
      </c>
      <c r="C135" t="s">
        <v>831</v>
      </c>
      <c r="D135" t="s">
        <v>867</v>
      </c>
    </row>
    <row r="136" spans="1:4" x14ac:dyDescent="0.3">
      <c r="A136" t="s">
        <v>661</v>
      </c>
      <c r="B136" t="s">
        <v>826</v>
      </c>
      <c r="C136" t="s">
        <v>814</v>
      </c>
      <c r="D136" t="s">
        <v>867</v>
      </c>
    </row>
    <row r="137" spans="1:4" x14ac:dyDescent="0.3">
      <c r="A137" t="s">
        <v>670</v>
      </c>
      <c r="B137" t="s">
        <v>826</v>
      </c>
      <c r="C137" t="s">
        <v>814</v>
      </c>
      <c r="D137" t="s">
        <v>867</v>
      </c>
    </row>
    <row r="138" spans="1:4" x14ac:dyDescent="0.3">
      <c r="A138" t="s">
        <v>715</v>
      </c>
      <c r="B138" t="s">
        <v>830</v>
      </c>
      <c r="C138" t="s">
        <v>814</v>
      </c>
      <c r="D138" t="s">
        <v>867</v>
      </c>
    </row>
    <row r="139" spans="1:4" x14ac:dyDescent="0.3">
      <c r="A139" t="s">
        <v>749</v>
      </c>
      <c r="B139" t="s">
        <v>830</v>
      </c>
      <c r="C139" t="s">
        <v>814</v>
      </c>
      <c r="D139" t="s">
        <v>867</v>
      </c>
    </row>
    <row r="140" spans="1:4" x14ac:dyDescent="0.3">
      <c r="A140" t="s">
        <v>757</v>
      </c>
      <c r="B140" t="s">
        <v>826</v>
      </c>
      <c r="C140" t="s">
        <v>814</v>
      </c>
      <c r="D140" t="s">
        <v>867</v>
      </c>
    </row>
    <row r="141" spans="1:4" x14ac:dyDescent="0.3">
      <c r="A141" t="s">
        <v>122</v>
      </c>
      <c r="B141" t="s">
        <v>866</v>
      </c>
      <c r="C141" t="s">
        <v>831</v>
      </c>
      <c r="D141" t="s">
        <v>867</v>
      </c>
    </row>
    <row r="142" spans="1:4" x14ac:dyDescent="0.3">
      <c r="A142" t="s">
        <v>204</v>
      </c>
      <c r="B142" t="s">
        <v>826</v>
      </c>
      <c r="C142" t="s">
        <v>814</v>
      </c>
      <c r="D142" t="s">
        <v>867</v>
      </c>
    </row>
    <row r="143" spans="1:4" x14ac:dyDescent="0.3">
      <c r="A143" t="s">
        <v>263</v>
      </c>
      <c r="B143" t="s">
        <v>830</v>
      </c>
      <c r="C143" t="s">
        <v>814</v>
      </c>
      <c r="D143" t="s">
        <v>867</v>
      </c>
    </row>
    <row r="144" spans="1:4" x14ac:dyDescent="0.3">
      <c r="A144" t="s">
        <v>273</v>
      </c>
      <c r="B144" t="s">
        <v>866</v>
      </c>
      <c r="C144" t="s">
        <v>831</v>
      </c>
      <c r="D144" t="s">
        <v>867</v>
      </c>
    </row>
    <row r="145" spans="1:4" x14ac:dyDescent="0.3">
      <c r="A145" t="s">
        <v>348</v>
      </c>
      <c r="B145" t="s">
        <v>830</v>
      </c>
      <c r="C145" t="s">
        <v>814</v>
      </c>
      <c r="D145" t="s">
        <v>867</v>
      </c>
    </row>
    <row r="146" spans="1:4" x14ac:dyDescent="0.3">
      <c r="A146" t="s">
        <v>448</v>
      </c>
      <c r="B146" t="s">
        <v>866</v>
      </c>
      <c r="C146" t="s">
        <v>831</v>
      </c>
      <c r="D146" t="s">
        <v>867</v>
      </c>
    </row>
    <row r="147" spans="1:4" x14ac:dyDescent="0.3">
      <c r="A147" t="s">
        <v>608</v>
      </c>
      <c r="B147" t="s">
        <v>829</v>
      </c>
      <c r="C147" t="s">
        <v>813</v>
      </c>
      <c r="D147" t="s">
        <v>867</v>
      </c>
    </row>
    <row r="148" spans="1:4" x14ac:dyDescent="0.3">
      <c r="A148" t="s">
        <v>832</v>
      </c>
      <c r="B148" t="s">
        <v>866</v>
      </c>
      <c r="C148" t="s">
        <v>831</v>
      </c>
      <c r="D148" t="s">
        <v>867</v>
      </c>
    </row>
    <row r="149" spans="1:4" x14ac:dyDescent="0.3">
      <c r="A149" t="s">
        <v>691</v>
      </c>
      <c r="B149" t="s">
        <v>829</v>
      </c>
      <c r="C149" t="s">
        <v>813</v>
      </c>
      <c r="D149" t="s">
        <v>867</v>
      </c>
    </row>
    <row r="150" spans="1:4" x14ac:dyDescent="0.3">
      <c r="A150" t="s">
        <v>713</v>
      </c>
      <c r="B150" t="s">
        <v>826</v>
      </c>
      <c r="C150" t="s">
        <v>814</v>
      </c>
      <c r="D150" t="s">
        <v>867</v>
      </c>
    </row>
    <row r="151" spans="1:4" x14ac:dyDescent="0.3">
      <c r="A151" t="s">
        <v>719</v>
      </c>
      <c r="B151" t="s">
        <v>866</v>
      </c>
      <c r="C151" t="s">
        <v>831</v>
      </c>
      <c r="D151" t="s">
        <v>867</v>
      </c>
    </row>
    <row r="152" spans="1:4" x14ac:dyDescent="0.3">
      <c r="A152" t="s">
        <v>730</v>
      </c>
      <c r="B152" t="s">
        <v>866</v>
      </c>
      <c r="C152" t="s">
        <v>831</v>
      </c>
      <c r="D152" t="s">
        <v>867</v>
      </c>
    </row>
    <row r="153" spans="1:4" x14ac:dyDescent="0.3">
      <c r="A153" t="s">
        <v>191</v>
      </c>
      <c r="B153" t="s">
        <v>826</v>
      </c>
      <c r="C153" t="s">
        <v>814</v>
      </c>
      <c r="D153" t="s">
        <v>867</v>
      </c>
    </row>
    <row r="154" spans="1:4" x14ac:dyDescent="0.3">
      <c r="A154" t="s">
        <v>232</v>
      </c>
      <c r="B154" t="s">
        <v>866</v>
      </c>
      <c r="C154" t="s">
        <v>831</v>
      </c>
      <c r="D154" t="s">
        <v>867</v>
      </c>
    </row>
    <row r="155" spans="1:4" x14ac:dyDescent="0.3">
      <c r="A155" t="s">
        <v>337</v>
      </c>
      <c r="B155" t="s">
        <v>826</v>
      </c>
      <c r="C155" t="s">
        <v>814</v>
      </c>
      <c r="D155" t="s">
        <v>867</v>
      </c>
    </row>
    <row r="156" spans="1:4" x14ac:dyDescent="0.3">
      <c r="A156" t="s">
        <v>403</v>
      </c>
      <c r="B156" t="s">
        <v>826</v>
      </c>
      <c r="C156" t="s">
        <v>814</v>
      </c>
      <c r="D156" t="s">
        <v>867</v>
      </c>
    </row>
    <row r="157" spans="1:4" x14ac:dyDescent="0.3">
      <c r="A157" t="s">
        <v>430</v>
      </c>
      <c r="B157" t="s">
        <v>866</v>
      </c>
      <c r="C157" t="s">
        <v>831</v>
      </c>
      <c r="D157" t="s">
        <v>867</v>
      </c>
    </row>
    <row r="158" spans="1:4" x14ac:dyDescent="0.3">
      <c r="A158" t="s">
        <v>540</v>
      </c>
      <c r="B158" t="s">
        <v>826</v>
      </c>
      <c r="C158" t="s">
        <v>814</v>
      </c>
      <c r="D158" t="s">
        <v>867</v>
      </c>
    </row>
    <row r="159" spans="1:4" x14ac:dyDescent="0.3">
      <c r="A159" t="s">
        <v>551</v>
      </c>
      <c r="B159" t="s">
        <v>826</v>
      </c>
      <c r="C159" t="s">
        <v>814</v>
      </c>
      <c r="D159" t="s">
        <v>867</v>
      </c>
    </row>
    <row r="160" spans="1:4" x14ac:dyDescent="0.3">
      <c r="A160" t="s">
        <v>567</v>
      </c>
      <c r="B160" t="s">
        <v>827</v>
      </c>
      <c r="C160" t="s">
        <v>813</v>
      </c>
      <c r="D160" t="s">
        <v>867</v>
      </c>
    </row>
    <row r="161" spans="1:4" x14ac:dyDescent="0.3">
      <c r="A161" t="s">
        <v>577</v>
      </c>
      <c r="B161" t="s">
        <v>826</v>
      </c>
      <c r="C161" t="s">
        <v>814</v>
      </c>
      <c r="D161" t="s">
        <v>867</v>
      </c>
    </row>
    <row r="162" spans="1:4" x14ac:dyDescent="0.3">
      <c r="A162" t="s">
        <v>645</v>
      </c>
      <c r="B162" t="s">
        <v>826</v>
      </c>
      <c r="C162" t="s">
        <v>814</v>
      </c>
      <c r="D162" t="s">
        <v>867</v>
      </c>
    </row>
    <row r="163" spans="1:4" x14ac:dyDescent="0.3">
      <c r="A163" t="s">
        <v>766</v>
      </c>
      <c r="B163" t="s">
        <v>866</v>
      </c>
      <c r="C163" t="s">
        <v>831</v>
      </c>
      <c r="D163" t="s">
        <v>867</v>
      </c>
    </row>
    <row r="164" spans="1:4" x14ac:dyDescent="0.3">
      <c r="A164" t="s">
        <v>802</v>
      </c>
      <c r="B164" t="s">
        <v>829</v>
      </c>
      <c r="C164" t="s">
        <v>813</v>
      </c>
      <c r="D164" t="s">
        <v>867</v>
      </c>
    </row>
    <row r="165" spans="1:4" x14ac:dyDescent="0.3">
      <c r="A165" t="s">
        <v>150</v>
      </c>
      <c r="B165" t="s">
        <v>826</v>
      </c>
      <c r="C165" t="s">
        <v>814</v>
      </c>
      <c r="D165" t="s">
        <v>867</v>
      </c>
    </row>
    <row r="166" spans="1:4" x14ac:dyDescent="0.3">
      <c r="A166" t="s">
        <v>215</v>
      </c>
      <c r="B166" t="s">
        <v>826</v>
      </c>
      <c r="C166" t="s">
        <v>814</v>
      </c>
      <c r="D166" t="s">
        <v>867</v>
      </c>
    </row>
    <row r="167" spans="1:4" x14ac:dyDescent="0.3">
      <c r="A167" t="s">
        <v>365</v>
      </c>
      <c r="B167" t="s">
        <v>827</v>
      </c>
      <c r="C167" t="s">
        <v>813</v>
      </c>
      <c r="D167" t="s">
        <v>867</v>
      </c>
    </row>
    <row r="168" spans="1:4" x14ac:dyDescent="0.3">
      <c r="A168" t="s">
        <v>395</v>
      </c>
      <c r="B168" t="s">
        <v>829</v>
      </c>
      <c r="C168" t="s">
        <v>813</v>
      </c>
      <c r="D168" t="s">
        <v>867</v>
      </c>
    </row>
    <row r="169" spans="1:4" x14ac:dyDescent="0.3">
      <c r="A169" t="s">
        <v>460</v>
      </c>
      <c r="B169" t="s">
        <v>827</v>
      </c>
      <c r="C169" t="s">
        <v>813</v>
      </c>
      <c r="D169" t="s">
        <v>867</v>
      </c>
    </row>
    <row r="170" spans="1:4" x14ac:dyDescent="0.3">
      <c r="A170" t="s">
        <v>520</v>
      </c>
      <c r="B170" t="s">
        <v>829</v>
      </c>
      <c r="C170" t="s">
        <v>813</v>
      </c>
      <c r="D170" t="s">
        <v>867</v>
      </c>
    </row>
    <row r="171" spans="1:4" x14ac:dyDescent="0.3">
      <c r="A171" t="s">
        <v>531</v>
      </c>
      <c r="B171" t="s">
        <v>826</v>
      </c>
      <c r="C171" t="s">
        <v>814</v>
      </c>
      <c r="D171" t="s">
        <v>867</v>
      </c>
    </row>
    <row r="172" spans="1:4" x14ac:dyDescent="0.3">
      <c r="A172" t="s">
        <v>161</v>
      </c>
      <c r="B172" t="s">
        <v>866</v>
      </c>
      <c r="C172" t="s">
        <v>831</v>
      </c>
      <c r="D172" t="s">
        <v>867</v>
      </c>
    </row>
    <row r="173" spans="1:4" x14ac:dyDescent="0.3">
      <c r="A173" t="s">
        <v>295</v>
      </c>
      <c r="B173" t="s">
        <v>827</v>
      </c>
      <c r="C173" t="s">
        <v>813</v>
      </c>
      <c r="D173" t="s">
        <v>867</v>
      </c>
    </row>
    <row r="174" spans="1:4" x14ac:dyDescent="0.3">
      <c r="A174" t="s">
        <v>442</v>
      </c>
      <c r="B174" t="s">
        <v>826</v>
      </c>
      <c r="C174" t="s">
        <v>814</v>
      </c>
      <c r="D174" t="s">
        <v>867</v>
      </c>
    </row>
    <row r="175" spans="1:4" x14ac:dyDescent="0.3">
      <c r="A175" t="s">
        <v>507</v>
      </c>
      <c r="B175" t="s">
        <v>827</v>
      </c>
      <c r="C175" t="s">
        <v>813</v>
      </c>
      <c r="D175" t="s">
        <v>867</v>
      </c>
    </row>
    <row r="176" spans="1:4" x14ac:dyDescent="0.3">
      <c r="A176" t="s">
        <v>632</v>
      </c>
      <c r="B176" t="s">
        <v>829</v>
      </c>
      <c r="C176" t="s">
        <v>813</v>
      </c>
      <c r="D176" t="s">
        <v>867</v>
      </c>
    </row>
    <row r="177" spans="1:4" x14ac:dyDescent="0.3">
      <c r="A177" t="s">
        <v>634</v>
      </c>
      <c r="B177" t="s">
        <v>829</v>
      </c>
      <c r="C177" t="s">
        <v>813</v>
      </c>
      <c r="D177" t="s">
        <v>867</v>
      </c>
    </row>
    <row r="178" spans="1:4" x14ac:dyDescent="0.3">
      <c r="A178" t="s">
        <v>768</v>
      </c>
      <c r="B178" t="s">
        <v>827</v>
      </c>
      <c r="C178" t="s">
        <v>813</v>
      </c>
      <c r="D178" t="s">
        <v>867</v>
      </c>
    </row>
    <row r="179" spans="1:4" x14ac:dyDescent="0.3">
      <c r="A179" t="s">
        <v>170</v>
      </c>
      <c r="B179" t="s">
        <v>827</v>
      </c>
      <c r="C179" t="s">
        <v>813</v>
      </c>
      <c r="D179" t="s">
        <v>867</v>
      </c>
    </row>
    <row r="180" spans="1:4" x14ac:dyDescent="0.3">
      <c r="A180" t="s">
        <v>181</v>
      </c>
      <c r="B180" t="s">
        <v>866</v>
      </c>
      <c r="C180" t="s">
        <v>831</v>
      </c>
      <c r="D180" t="s">
        <v>867</v>
      </c>
    </row>
    <row r="181" spans="1:4" x14ac:dyDescent="0.3">
      <c r="A181" t="s">
        <v>350</v>
      </c>
      <c r="B181" t="s">
        <v>866</v>
      </c>
      <c r="C181" t="s">
        <v>831</v>
      </c>
      <c r="D181" t="s">
        <v>867</v>
      </c>
    </row>
    <row r="182" spans="1:4" x14ac:dyDescent="0.3">
      <c r="A182" t="s">
        <v>418</v>
      </c>
      <c r="B182" t="s">
        <v>829</v>
      </c>
      <c r="C182" t="s">
        <v>813</v>
      </c>
      <c r="D182" t="s">
        <v>867</v>
      </c>
    </row>
    <row r="183" spans="1:4" x14ac:dyDescent="0.3">
      <c r="A183" t="s">
        <v>512</v>
      </c>
      <c r="B183" t="s">
        <v>827</v>
      </c>
      <c r="C183" t="s">
        <v>813</v>
      </c>
      <c r="D183" t="s">
        <v>867</v>
      </c>
    </row>
    <row r="184" spans="1:4" x14ac:dyDescent="0.3">
      <c r="A184" t="s">
        <v>525</v>
      </c>
      <c r="B184" t="s">
        <v>826</v>
      </c>
      <c r="C184" t="s">
        <v>814</v>
      </c>
      <c r="D184" t="s">
        <v>867</v>
      </c>
    </row>
    <row r="185" spans="1:4" x14ac:dyDescent="0.3">
      <c r="A185" t="s">
        <v>640</v>
      </c>
      <c r="B185" t="s">
        <v>827</v>
      </c>
      <c r="C185" t="s">
        <v>813</v>
      </c>
      <c r="D185" t="s">
        <v>867</v>
      </c>
    </row>
    <row r="186" spans="1:4" x14ac:dyDescent="0.3">
      <c r="A186" t="s">
        <v>243</v>
      </c>
      <c r="B186" t="s">
        <v>826</v>
      </c>
      <c r="C186" t="s">
        <v>814</v>
      </c>
      <c r="D186" t="s">
        <v>867</v>
      </c>
    </row>
    <row r="187" spans="1:4" x14ac:dyDescent="0.3">
      <c r="A187" t="s">
        <v>264</v>
      </c>
      <c r="B187" t="s">
        <v>827</v>
      </c>
      <c r="C187" t="s">
        <v>813</v>
      </c>
      <c r="D187" t="s">
        <v>867</v>
      </c>
    </row>
    <row r="188" spans="1:4" x14ac:dyDescent="0.3">
      <c r="A188" t="s">
        <v>298</v>
      </c>
      <c r="B188" t="s">
        <v>829</v>
      </c>
      <c r="C188" t="s">
        <v>813</v>
      </c>
      <c r="D188" t="s">
        <v>867</v>
      </c>
    </row>
    <row r="189" spans="1:4" x14ac:dyDescent="0.3">
      <c r="A189" t="s">
        <v>416</v>
      </c>
      <c r="B189" t="s">
        <v>826</v>
      </c>
      <c r="C189" t="s">
        <v>814</v>
      </c>
      <c r="D189" t="s">
        <v>867</v>
      </c>
    </row>
    <row r="190" spans="1:4" x14ac:dyDescent="0.3">
      <c r="A190" t="s">
        <v>521</v>
      </c>
      <c r="B190" t="s">
        <v>826</v>
      </c>
      <c r="C190" t="s">
        <v>814</v>
      </c>
      <c r="D190" t="s">
        <v>867</v>
      </c>
    </row>
    <row r="191" spans="1:4" x14ac:dyDescent="0.3">
      <c r="A191" t="s">
        <v>641</v>
      </c>
      <c r="B191" t="s">
        <v>827</v>
      </c>
      <c r="C191" t="s">
        <v>813</v>
      </c>
      <c r="D191" t="s">
        <v>867</v>
      </c>
    </row>
    <row r="192" spans="1:4" x14ac:dyDescent="0.3">
      <c r="A192" t="s">
        <v>755</v>
      </c>
      <c r="B192" t="s">
        <v>866</v>
      </c>
      <c r="C192" t="s">
        <v>831</v>
      </c>
      <c r="D192" t="s">
        <v>867</v>
      </c>
    </row>
    <row r="193" spans="1:4" x14ac:dyDescent="0.3">
      <c r="A193" t="s">
        <v>253</v>
      </c>
      <c r="B193" t="s">
        <v>827</v>
      </c>
      <c r="C193" t="s">
        <v>813</v>
      </c>
      <c r="D193" t="s">
        <v>867</v>
      </c>
    </row>
    <row r="194" spans="1:4" x14ac:dyDescent="0.3">
      <c r="A194" t="s">
        <v>361</v>
      </c>
      <c r="B194" t="s">
        <v>827</v>
      </c>
      <c r="C194" t="s">
        <v>813</v>
      </c>
      <c r="D194" t="s">
        <v>867</v>
      </c>
    </row>
    <row r="195" spans="1:4" x14ac:dyDescent="0.3">
      <c r="A195" t="s">
        <v>371</v>
      </c>
      <c r="B195" t="s">
        <v>866</v>
      </c>
      <c r="C195" t="s">
        <v>831</v>
      </c>
      <c r="D195" t="s">
        <v>867</v>
      </c>
    </row>
    <row r="196" spans="1:4" x14ac:dyDescent="0.3">
      <c r="A196" t="s">
        <v>571</v>
      </c>
      <c r="B196" t="s">
        <v>827</v>
      </c>
      <c r="C196" t="s">
        <v>813</v>
      </c>
      <c r="D196" t="s">
        <v>867</v>
      </c>
    </row>
    <row r="197" spans="1:4" x14ac:dyDescent="0.3">
      <c r="A197" t="s">
        <v>593</v>
      </c>
      <c r="B197" t="s">
        <v>827</v>
      </c>
      <c r="C197" t="s">
        <v>813</v>
      </c>
      <c r="D197" t="s">
        <v>867</v>
      </c>
    </row>
    <row r="198" spans="1:4" x14ac:dyDescent="0.3">
      <c r="A198" t="s">
        <v>599</v>
      </c>
      <c r="B198" t="s">
        <v>866</v>
      </c>
      <c r="C198" t="s">
        <v>831</v>
      </c>
      <c r="D198" t="s">
        <v>867</v>
      </c>
    </row>
    <row r="199" spans="1:4" x14ac:dyDescent="0.3">
      <c r="A199" t="s">
        <v>606</v>
      </c>
      <c r="B199" t="s">
        <v>827</v>
      </c>
      <c r="C199" t="s">
        <v>813</v>
      </c>
      <c r="D199" t="s">
        <v>867</v>
      </c>
    </row>
    <row r="200" spans="1:4" x14ac:dyDescent="0.3">
      <c r="A200" t="s">
        <v>120</v>
      </c>
      <c r="B200" t="s">
        <v>826</v>
      </c>
      <c r="C200" t="s">
        <v>814</v>
      </c>
      <c r="D200" t="s">
        <v>867</v>
      </c>
    </row>
    <row r="201" spans="1:4" x14ac:dyDescent="0.3">
      <c r="A201" t="s">
        <v>139</v>
      </c>
      <c r="B201" t="s">
        <v>829</v>
      </c>
      <c r="C201" t="s">
        <v>813</v>
      </c>
      <c r="D201" t="s">
        <v>867</v>
      </c>
    </row>
    <row r="202" spans="1:4" x14ac:dyDescent="0.3">
      <c r="A202" t="s">
        <v>189</v>
      </c>
      <c r="B202" t="s">
        <v>828</v>
      </c>
      <c r="C202" t="s">
        <v>814</v>
      </c>
      <c r="D202" t="s">
        <v>867</v>
      </c>
    </row>
    <row r="203" spans="1:4" x14ac:dyDescent="0.3">
      <c r="A203" t="s">
        <v>341</v>
      </c>
      <c r="B203" t="s">
        <v>828</v>
      </c>
      <c r="C203" t="s">
        <v>814</v>
      </c>
      <c r="D203" t="s">
        <v>867</v>
      </c>
    </row>
    <row r="204" spans="1:4" x14ac:dyDescent="0.3">
      <c r="A204" t="s">
        <v>456</v>
      </c>
      <c r="B204" t="s">
        <v>826</v>
      </c>
      <c r="C204" t="s">
        <v>814</v>
      </c>
      <c r="D204" t="s">
        <v>867</v>
      </c>
    </row>
    <row r="205" spans="1:4" x14ac:dyDescent="0.3">
      <c r="A205" t="s">
        <v>487</v>
      </c>
      <c r="B205" t="s">
        <v>829</v>
      </c>
      <c r="C205" t="s">
        <v>813</v>
      </c>
      <c r="D205" t="s">
        <v>867</v>
      </c>
    </row>
    <row r="206" spans="1:4" x14ac:dyDescent="0.3">
      <c r="A206" t="s">
        <v>587</v>
      </c>
      <c r="B206" t="s">
        <v>829</v>
      </c>
      <c r="C206" t="s">
        <v>813</v>
      </c>
      <c r="D206" t="s">
        <v>867</v>
      </c>
    </row>
    <row r="207" spans="1:4" x14ac:dyDescent="0.3">
      <c r="A207" t="s">
        <v>221</v>
      </c>
      <c r="B207" t="s">
        <v>866</v>
      </c>
      <c r="C207" t="s">
        <v>831</v>
      </c>
      <c r="D207" t="s">
        <v>867</v>
      </c>
    </row>
    <row r="208" spans="1:4" x14ac:dyDescent="0.3">
      <c r="A208" t="s">
        <v>537</v>
      </c>
      <c r="B208" t="s">
        <v>826</v>
      </c>
      <c r="C208" t="s">
        <v>814</v>
      </c>
      <c r="D208" t="s">
        <v>867</v>
      </c>
    </row>
    <row r="209" spans="1:4" x14ac:dyDescent="0.3">
      <c r="A209" t="s">
        <v>643</v>
      </c>
      <c r="B209" t="s">
        <v>827</v>
      </c>
      <c r="C209" t="s">
        <v>813</v>
      </c>
      <c r="D209" t="s">
        <v>867</v>
      </c>
    </row>
    <row r="210" spans="1:4" x14ac:dyDescent="0.3">
      <c r="A210" t="s">
        <v>735</v>
      </c>
      <c r="B210" t="s">
        <v>829</v>
      </c>
      <c r="C210" t="s">
        <v>813</v>
      </c>
      <c r="D210" t="s">
        <v>867</v>
      </c>
    </row>
    <row r="211" spans="1:4" x14ac:dyDescent="0.3">
      <c r="A211" t="s">
        <v>772</v>
      </c>
      <c r="B211" t="s">
        <v>827</v>
      </c>
      <c r="C211" t="s">
        <v>813</v>
      </c>
      <c r="D211" t="s">
        <v>867</v>
      </c>
    </row>
    <row r="212" spans="1:4" x14ac:dyDescent="0.3">
      <c r="A212" t="s">
        <v>462</v>
      </c>
      <c r="B212" t="s">
        <v>827</v>
      </c>
      <c r="C212" t="s">
        <v>813</v>
      </c>
      <c r="D212" t="s">
        <v>867</v>
      </c>
    </row>
    <row r="213" spans="1:4" x14ac:dyDescent="0.3">
      <c r="A213" t="s">
        <v>602</v>
      </c>
      <c r="B213" t="s">
        <v>829</v>
      </c>
      <c r="C213" t="s">
        <v>813</v>
      </c>
      <c r="D213" t="s">
        <v>867</v>
      </c>
    </row>
    <row r="214" spans="1:4" x14ac:dyDescent="0.3">
      <c r="A214" t="s">
        <v>647</v>
      </c>
      <c r="B214" t="s">
        <v>829</v>
      </c>
      <c r="C214" t="s">
        <v>813</v>
      </c>
      <c r="D214" t="s">
        <v>867</v>
      </c>
    </row>
    <row r="215" spans="1:4" x14ac:dyDescent="0.3">
      <c r="A215" t="s">
        <v>701</v>
      </c>
      <c r="B215" t="s">
        <v>866</v>
      </c>
      <c r="C215" t="s">
        <v>831</v>
      </c>
      <c r="D215" t="s">
        <v>867</v>
      </c>
    </row>
    <row r="216" spans="1:4" x14ac:dyDescent="0.3">
      <c r="A216" t="s">
        <v>773</v>
      </c>
      <c r="B216" t="s">
        <v>827</v>
      </c>
      <c r="C216" t="s">
        <v>813</v>
      </c>
      <c r="D216" t="s">
        <v>867</v>
      </c>
    </row>
    <row r="217" spans="1:4" x14ac:dyDescent="0.3">
      <c r="A217" t="s">
        <v>202</v>
      </c>
      <c r="B217" t="s">
        <v>866</v>
      </c>
      <c r="C217" t="s">
        <v>831</v>
      </c>
      <c r="D217" t="s">
        <v>867</v>
      </c>
    </row>
    <row r="218" spans="1:4" x14ac:dyDescent="0.3">
      <c r="A218" t="s">
        <v>304</v>
      </c>
      <c r="B218" t="s">
        <v>866</v>
      </c>
      <c r="C218" t="s">
        <v>831</v>
      </c>
      <c r="D218" t="s">
        <v>867</v>
      </c>
    </row>
    <row r="219" spans="1:4" x14ac:dyDescent="0.3">
      <c r="A219" t="s">
        <v>440</v>
      </c>
      <c r="B219" t="s">
        <v>866</v>
      </c>
      <c r="C219" t="s">
        <v>831</v>
      </c>
      <c r="D219" t="s">
        <v>867</v>
      </c>
    </row>
    <row r="220" spans="1:4" x14ac:dyDescent="0.3">
      <c r="A220" t="s">
        <v>491</v>
      </c>
      <c r="B220" t="s">
        <v>826</v>
      </c>
      <c r="C220" t="s">
        <v>814</v>
      </c>
      <c r="D220" t="s">
        <v>867</v>
      </c>
    </row>
    <row r="221" spans="1:4" x14ac:dyDescent="0.3">
      <c r="A221" t="s">
        <v>649</v>
      </c>
      <c r="B221" t="s">
        <v>866</v>
      </c>
      <c r="C221" t="s">
        <v>831</v>
      </c>
      <c r="D221" t="s">
        <v>867</v>
      </c>
    </row>
    <row r="222" spans="1:4" x14ac:dyDescent="0.3">
      <c r="A222" t="s">
        <v>666</v>
      </c>
      <c r="B222" t="s">
        <v>866</v>
      </c>
      <c r="C222" t="s">
        <v>831</v>
      </c>
      <c r="D222" t="s">
        <v>867</v>
      </c>
    </row>
    <row r="223" spans="1:4" x14ac:dyDescent="0.3">
      <c r="A223" t="s">
        <v>668</v>
      </c>
      <c r="B223" t="s">
        <v>829</v>
      </c>
      <c r="C223" t="s">
        <v>813</v>
      </c>
      <c r="D223" t="s">
        <v>867</v>
      </c>
    </row>
    <row r="224" spans="1:4" x14ac:dyDescent="0.3">
      <c r="A224" t="s">
        <v>698</v>
      </c>
      <c r="B224" t="s">
        <v>826</v>
      </c>
      <c r="C224" t="s">
        <v>814</v>
      </c>
      <c r="D224" t="s">
        <v>867</v>
      </c>
    </row>
    <row r="225" spans="1:4" x14ac:dyDescent="0.3">
      <c r="A225" t="s">
        <v>125</v>
      </c>
      <c r="B225" t="s">
        <v>827</v>
      </c>
      <c r="C225" t="s">
        <v>813</v>
      </c>
      <c r="D225" t="s">
        <v>867</v>
      </c>
    </row>
    <row r="226" spans="1:4" x14ac:dyDescent="0.3">
      <c r="A226" t="s">
        <v>333</v>
      </c>
      <c r="B226" t="s">
        <v>827</v>
      </c>
      <c r="C226" t="s">
        <v>813</v>
      </c>
      <c r="D226" t="s">
        <v>867</v>
      </c>
    </row>
    <row r="227" spans="1:4" x14ac:dyDescent="0.3">
      <c r="A227" t="s">
        <v>407</v>
      </c>
      <c r="B227" t="s">
        <v>826</v>
      </c>
      <c r="C227" t="s">
        <v>814</v>
      </c>
      <c r="D227" t="s">
        <v>867</v>
      </c>
    </row>
    <row r="228" spans="1:4" x14ac:dyDescent="0.3">
      <c r="A228" t="s">
        <v>469</v>
      </c>
      <c r="B228" t="s">
        <v>827</v>
      </c>
      <c r="C228" t="s">
        <v>813</v>
      </c>
      <c r="D228" t="s">
        <v>867</v>
      </c>
    </row>
    <row r="229" spans="1:4" x14ac:dyDescent="0.3">
      <c r="A229" t="s">
        <v>662</v>
      </c>
      <c r="B229" t="s">
        <v>829</v>
      </c>
      <c r="C229" t="s">
        <v>813</v>
      </c>
      <c r="D229" t="s">
        <v>867</v>
      </c>
    </row>
    <row r="230" spans="1:4" x14ac:dyDescent="0.3">
      <c r="A230" t="s">
        <v>683</v>
      </c>
      <c r="B230" t="s">
        <v>829</v>
      </c>
      <c r="C230" t="s">
        <v>813</v>
      </c>
      <c r="D230" t="s">
        <v>867</v>
      </c>
    </row>
    <row r="231" spans="1:4" x14ac:dyDescent="0.3">
      <c r="A231" t="s">
        <v>750</v>
      </c>
      <c r="B231" t="s">
        <v>866</v>
      </c>
      <c r="C231" t="s">
        <v>831</v>
      </c>
      <c r="D231" t="s">
        <v>867</v>
      </c>
    </row>
    <row r="232" spans="1:4" x14ac:dyDescent="0.3">
      <c r="A232" t="s">
        <v>314</v>
      </c>
      <c r="B232" t="s">
        <v>830</v>
      </c>
      <c r="C232" t="s">
        <v>814</v>
      </c>
      <c r="D232" t="s">
        <v>867</v>
      </c>
    </row>
    <row r="233" spans="1:4" x14ac:dyDescent="0.3">
      <c r="A233" t="s">
        <v>320</v>
      </c>
      <c r="B233" t="s">
        <v>830</v>
      </c>
      <c r="C233" t="s">
        <v>814</v>
      </c>
      <c r="D233" t="s">
        <v>867</v>
      </c>
    </row>
    <row r="234" spans="1:4" x14ac:dyDescent="0.3">
      <c r="A234" t="s">
        <v>354</v>
      </c>
      <c r="B234" t="s">
        <v>826</v>
      </c>
      <c r="C234" t="s">
        <v>814</v>
      </c>
      <c r="D234" t="s">
        <v>867</v>
      </c>
    </row>
    <row r="235" spans="1:4" x14ac:dyDescent="0.3">
      <c r="A235" t="s">
        <v>479</v>
      </c>
      <c r="B235" t="s">
        <v>866</v>
      </c>
      <c r="C235" t="s">
        <v>831</v>
      </c>
      <c r="D235" t="s">
        <v>867</v>
      </c>
    </row>
    <row r="236" spans="1:4" x14ac:dyDescent="0.3">
      <c r="A236" t="s">
        <v>562</v>
      </c>
      <c r="B236" t="s">
        <v>826</v>
      </c>
      <c r="C236" t="s">
        <v>814</v>
      </c>
      <c r="D236" t="s">
        <v>867</v>
      </c>
    </row>
    <row r="237" spans="1:4" x14ac:dyDescent="0.3">
      <c r="A237" t="s">
        <v>585</v>
      </c>
      <c r="B237" t="s">
        <v>830</v>
      </c>
      <c r="C237" t="s">
        <v>814</v>
      </c>
      <c r="D237" t="s">
        <v>867</v>
      </c>
    </row>
    <row r="238" spans="1:4" x14ac:dyDescent="0.3">
      <c r="A238" t="s">
        <v>659</v>
      </c>
      <c r="B238" t="s">
        <v>830</v>
      </c>
      <c r="C238" t="s">
        <v>814</v>
      </c>
      <c r="D238" t="s">
        <v>867</v>
      </c>
    </row>
    <row r="239" spans="1:4" x14ac:dyDescent="0.3">
      <c r="A239" t="s">
        <v>687</v>
      </c>
      <c r="B239" t="s">
        <v>826</v>
      </c>
      <c r="C239" t="s">
        <v>814</v>
      </c>
      <c r="D239" t="s">
        <v>867</v>
      </c>
    </row>
    <row r="240" spans="1:4" x14ac:dyDescent="0.3">
      <c r="A240" t="s">
        <v>700</v>
      </c>
      <c r="B240" t="s">
        <v>866</v>
      </c>
      <c r="C240" t="s">
        <v>831</v>
      </c>
      <c r="D240" t="s">
        <v>867</v>
      </c>
    </row>
    <row r="241" spans="1:4" x14ac:dyDescent="0.3">
      <c r="A241" t="s">
        <v>752</v>
      </c>
      <c r="B241" t="s">
        <v>829</v>
      </c>
      <c r="C241" t="s">
        <v>813</v>
      </c>
      <c r="D241" t="s">
        <v>867</v>
      </c>
    </row>
    <row r="242" spans="1:4" x14ac:dyDescent="0.3">
      <c r="A242" t="s">
        <v>788</v>
      </c>
      <c r="B242" t="s">
        <v>830</v>
      </c>
      <c r="C242" t="s">
        <v>814</v>
      </c>
      <c r="D242" t="s">
        <v>867</v>
      </c>
    </row>
    <row r="243" spans="1:4" x14ac:dyDescent="0.3">
      <c r="A243" t="s">
        <v>518</v>
      </c>
      <c r="B243" t="s">
        <v>827</v>
      </c>
      <c r="C243" t="s">
        <v>813</v>
      </c>
      <c r="D243" t="s">
        <v>867</v>
      </c>
    </row>
    <row r="244" spans="1:4" x14ac:dyDescent="0.3">
      <c r="A244" t="s">
        <v>529</v>
      </c>
      <c r="B244" t="s">
        <v>826</v>
      </c>
      <c r="C244" t="s">
        <v>814</v>
      </c>
      <c r="D244" t="s">
        <v>867</v>
      </c>
    </row>
    <row r="245" spans="1:4" x14ac:dyDescent="0.3">
      <c r="A245" t="s">
        <v>583</v>
      </c>
      <c r="B245" t="s">
        <v>826</v>
      </c>
      <c r="C245" t="s">
        <v>814</v>
      </c>
      <c r="D245" t="s">
        <v>867</v>
      </c>
    </row>
    <row r="246" spans="1:4" x14ac:dyDescent="0.3">
      <c r="A246" t="s">
        <v>680</v>
      </c>
      <c r="B246" t="s">
        <v>827</v>
      </c>
      <c r="C246" t="s">
        <v>813</v>
      </c>
      <c r="D246" t="s">
        <v>867</v>
      </c>
    </row>
    <row r="247" spans="1:4" x14ac:dyDescent="0.3">
      <c r="A247" t="s">
        <v>747</v>
      </c>
      <c r="B247" t="s">
        <v>826</v>
      </c>
      <c r="C247" t="s">
        <v>814</v>
      </c>
      <c r="D247" t="s">
        <v>867</v>
      </c>
    </row>
    <row r="248" spans="1:4" x14ac:dyDescent="0.3">
      <c r="A248" t="s">
        <v>107</v>
      </c>
      <c r="B248" t="s">
        <v>826</v>
      </c>
      <c r="C248" t="s">
        <v>814</v>
      </c>
      <c r="D248" t="s">
        <v>867</v>
      </c>
    </row>
    <row r="249" spans="1:4" x14ac:dyDescent="0.3">
      <c r="A249" t="s">
        <v>118</v>
      </c>
      <c r="B249" t="s">
        <v>826</v>
      </c>
      <c r="C249" t="s">
        <v>814</v>
      </c>
      <c r="D249" t="s">
        <v>867</v>
      </c>
    </row>
    <row r="250" spans="1:4" x14ac:dyDescent="0.3">
      <c r="A250" t="s">
        <v>229</v>
      </c>
      <c r="B250" t="s">
        <v>829</v>
      </c>
      <c r="C250" t="s">
        <v>813</v>
      </c>
      <c r="D250" t="s">
        <v>867</v>
      </c>
    </row>
    <row r="251" spans="1:4" x14ac:dyDescent="0.3">
      <c r="A251" t="s">
        <v>255</v>
      </c>
      <c r="B251" t="s">
        <v>826</v>
      </c>
      <c r="C251" t="s">
        <v>814</v>
      </c>
      <c r="D251" t="s">
        <v>867</v>
      </c>
    </row>
    <row r="252" spans="1:4" x14ac:dyDescent="0.3">
      <c r="A252" t="s">
        <v>397</v>
      </c>
      <c r="B252" t="s">
        <v>829</v>
      </c>
      <c r="C252" t="s">
        <v>813</v>
      </c>
      <c r="D252" t="s">
        <v>867</v>
      </c>
    </row>
    <row r="253" spans="1:4" x14ac:dyDescent="0.3">
      <c r="A253" t="s">
        <v>471</v>
      </c>
      <c r="B253" t="s">
        <v>826</v>
      </c>
      <c r="C253" t="s">
        <v>814</v>
      </c>
      <c r="D253" t="s">
        <v>867</v>
      </c>
    </row>
    <row r="254" spans="1:4" x14ac:dyDescent="0.3">
      <c r="A254" t="s">
        <v>796</v>
      </c>
      <c r="B254" t="s">
        <v>826</v>
      </c>
      <c r="C254" t="s">
        <v>814</v>
      </c>
      <c r="D254" t="s">
        <v>867</v>
      </c>
    </row>
    <row r="255" spans="1:4" x14ac:dyDescent="0.3">
      <c r="A255" t="s">
        <v>185</v>
      </c>
      <c r="B255" t="s">
        <v>826</v>
      </c>
      <c r="C255" t="s">
        <v>814</v>
      </c>
      <c r="D255" t="s">
        <v>867</v>
      </c>
    </row>
    <row r="256" spans="1:4" x14ac:dyDescent="0.3">
      <c r="A256" t="s">
        <v>452</v>
      </c>
      <c r="B256" t="s">
        <v>829</v>
      </c>
      <c r="C256" t="s">
        <v>813</v>
      </c>
      <c r="D256" t="s">
        <v>867</v>
      </c>
    </row>
    <row r="257" spans="1:4" x14ac:dyDescent="0.3">
      <c r="A257" t="s">
        <v>560</v>
      </c>
      <c r="B257" t="s">
        <v>826</v>
      </c>
      <c r="C257" t="s">
        <v>814</v>
      </c>
      <c r="D257" t="s">
        <v>867</v>
      </c>
    </row>
    <row r="258" spans="1:4" x14ac:dyDescent="0.3">
      <c r="A258" t="s">
        <v>794</v>
      </c>
      <c r="B258" t="s">
        <v>826</v>
      </c>
      <c r="C258" t="s">
        <v>814</v>
      </c>
      <c r="D258" t="s">
        <v>867</v>
      </c>
    </row>
    <row r="259" spans="1:4" x14ac:dyDescent="0.3">
      <c r="A259" t="s">
        <v>799</v>
      </c>
      <c r="B259" t="s">
        <v>827</v>
      </c>
      <c r="C259" t="s">
        <v>813</v>
      </c>
      <c r="D259" t="s">
        <v>867</v>
      </c>
    </row>
    <row r="260" spans="1:4" x14ac:dyDescent="0.3">
      <c r="A260" t="s">
        <v>804</v>
      </c>
      <c r="B260" t="s">
        <v>866</v>
      </c>
      <c r="C260" t="s">
        <v>831</v>
      </c>
      <c r="D260" t="s">
        <v>867</v>
      </c>
    </row>
    <row r="261" spans="1:4" x14ac:dyDescent="0.3">
      <c r="A261" t="s">
        <v>159</v>
      </c>
      <c r="B261" t="s">
        <v>830</v>
      </c>
      <c r="C261" t="s">
        <v>814</v>
      </c>
      <c r="D261" t="s">
        <v>867</v>
      </c>
    </row>
    <row r="262" spans="1:4" x14ac:dyDescent="0.3">
      <c r="A262" t="s">
        <v>193</v>
      </c>
      <c r="B262" t="s">
        <v>830</v>
      </c>
      <c r="C262" t="s">
        <v>814</v>
      </c>
      <c r="D262" t="s">
        <v>867</v>
      </c>
    </row>
    <row r="263" spans="1:4" x14ac:dyDescent="0.3">
      <c r="A263" t="s">
        <v>454</v>
      </c>
      <c r="B263" t="s">
        <v>830</v>
      </c>
      <c r="C263" t="s">
        <v>814</v>
      </c>
      <c r="D263" t="s">
        <v>867</v>
      </c>
    </row>
    <row r="264" spans="1:4" x14ac:dyDescent="0.3">
      <c r="A264" t="s">
        <v>533</v>
      </c>
      <c r="B264" t="s">
        <v>830</v>
      </c>
      <c r="C264" t="s">
        <v>814</v>
      </c>
      <c r="D264" t="s">
        <v>867</v>
      </c>
    </row>
    <row r="265" spans="1:4" x14ac:dyDescent="0.3">
      <c r="A265" t="s">
        <v>573</v>
      </c>
      <c r="B265" t="s">
        <v>830</v>
      </c>
      <c r="C265" t="s">
        <v>814</v>
      </c>
      <c r="D265" t="s">
        <v>867</v>
      </c>
    </row>
    <row r="266" spans="1:4" x14ac:dyDescent="0.3">
      <c r="A266" t="s">
        <v>595</v>
      </c>
      <c r="B266" t="s">
        <v>830</v>
      </c>
      <c r="C266" t="s">
        <v>814</v>
      </c>
      <c r="D266" t="s">
        <v>867</v>
      </c>
    </row>
    <row r="267" spans="1:4" x14ac:dyDescent="0.3">
      <c r="A267" t="s">
        <v>674</v>
      </c>
      <c r="B267" t="s">
        <v>830</v>
      </c>
      <c r="C267" t="s">
        <v>814</v>
      </c>
      <c r="D267" t="s">
        <v>867</v>
      </c>
    </row>
    <row r="268" spans="1:4" x14ac:dyDescent="0.3">
      <c r="A268" t="s">
        <v>696</v>
      </c>
      <c r="B268" t="s">
        <v>830</v>
      </c>
      <c r="C268" t="s">
        <v>814</v>
      </c>
      <c r="D268" t="s">
        <v>867</v>
      </c>
    </row>
    <row r="269" spans="1:4" x14ac:dyDescent="0.3">
      <c r="A269" t="s">
        <v>728</v>
      </c>
      <c r="B269" t="s">
        <v>830</v>
      </c>
      <c r="C269" t="s">
        <v>814</v>
      </c>
      <c r="D269" t="s">
        <v>867</v>
      </c>
    </row>
    <row r="270" spans="1:4" x14ac:dyDescent="0.3">
      <c r="A270" t="s">
        <v>778</v>
      </c>
      <c r="B270" t="s">
        <v>830</v>
      </c>
      <c r="C270" t="s">
        <v>814</v>
      </c>
      <c r="D270" t="s">
        <v>867</v>
      </c>
    </row>
    <row r="271" spans="1:4" x14ac:dyDescent="0.3">
      <c r="A271" t="s">
        <v>426</v>
      </c>
      <c r="B271" t="s">
        <v>830</v>
      </c>
      <c r="C271" t="s">
        <v>814</v>
      </c>
      <c r="D271" t="s">
        <v>867</v>
      </c>
    </row>
    <row r="272" spans="1:4" x14ac:dyDescent="0.3">
      <c r="A272" t="s">
        <v>444</v>
      </c>
      <c r="B272" t="s">
        <v>830</v>
      </c>
      <c r="C272" t="s">
        <v>814</v>
      </c>
      <c r="D272" t="s">
        <v>867</v>
      </c>
    </row>
    <row r="273" spans="1:4" x14ac:dyDescent="0.3">
      <c r="A273" t="s">
        <v>664</v>
      </c>
      <c r="B273" t="s">
        <v>830</v>
      </c>
      <c r="C273" t="s">
        <v>814</v>
      </c>
      <c r="D273" t="s">
        <v>867</v>
      </c>
    </row>
    <row r="274" spans="1:4" x14ac:dyDescent="0.3">
      <c r="A274" t="s">
        <v>604</v>
      </c>
      <c r="B274" t="s">
        <v>830</v>
      </c>
      <c r="C274" t="s">
        <v>814</v>
      </c>
      <c r="D274" t="s">
        <v>867</v>
      </c>
    </row>
    <row r="275" spans="1:4" x14ac:dyDescent="0.3">
      <c r="A275" t="s">
        <v>786</v>
      </c>
      <c r="B275" t="s">
        <v>830</v>
      </c>
      <c r="C275" t="s">
        <v>814</v>
      </c>
      <c r="D275" t="s">
        <v>867</v>
      </c>
    </row>
    <row r="276" spans="1:4" x14ac:dyDescent="0.3">
      <c r="A276" t="s">
        <v>131</v>
      </c>
      <c r="B276" t="s">
        <v>828</v>
      </c>
      <c r="C276" t="s">
        <v>814</v>
      </c>
      <c r="D276" t="s">
        <v>867</v>
      </c>
    </row>
    <row r="277" spans="1:4" x14ac:dyDescent="0.3">
      <c r="A277" t="s">
        <v>271</v>
      </c>
      <c r="B277" t="s">
        <v>828</v>
      </c>
      <c r="C277" t="s">
        <v>814</v>
      </c>
      <c r="D277" t="s">
        <v>867</v>
      </c>
    </row>
    <row r="278" spans="1:4" x14ac:dyDescent="0.3">
      <c r="A278" t="s">
        <v>581</v>
      </c>
      <c r="B278" t="s">
        <v>828</v>
      </c>
      <c r="C278" t="s">
        <v>814</v>
      </c>
      <c r="D278" t="s">
        <v>867</v>
      </c>
    </row>
    <row r="279" spans="1:4" x14ac:dyDescent="0.3">
      <c r="A279" t="s">
        <v>610</v>
      </c>
      <c r="B279" t="s">
        <v>828</v>
      </c>
      <c r="C279" t="s">
        <v>814</v>
      </c>
      <c r="D279" t="s">
        <v>867</v>
      </c>
    </row>
    <row r="280" spans="1:4" x14ac:dyDescent="0.3">
      <c r="A280" t="s">
        <v>339</v>
      </c>
      <c r="B280" t="s">
        <v>830</v>
      </c>
      <c r="C280" t="s">
        <v>814</v>
      </c>
      <c r="D280" t="s">
        <v>867</v>
      </c>
    </row>
    <row r="281" spans="1:4" x14ac:dyDescent="0.3">
      <c r="A281" t="s">
        <v>489</v>
      </c>
      <c r="B281" t="s">
        <v>830</v>
      </c>
      <c r="C281" t="s">
        <v>814</v>
      </c>
      <c r="D281" t="s">
        <v>867</v>
      </c>
    </row>
    <row r="282" spans="1:4" x14ac:dyDescent="0.3">
      <c r="A282" t="s">
        <v>516</v>
      </c>
      <c r="B282" t="s">
        <v>830</v>
      </c>
      <c r="C282" t="s">
        <v>814</v>
      </c>
      <c r="D282" t="s">
        <v>867</v>
      </c>
    </row>
    <row r="283" spans="1:4" x14ac:dyDescent="0.3">
      <c r="A283" t="s">
        <v>651</v>
      </c>
      <c r="B283" t="s">
        <v>830</v>
      </c>
      <c r="C283" t="s">
        <v>814</v>
      </c>
      <c r="D283" t="s">
        <v>867</v>
      </c>
    </row>
    <row r="284" spans="1:4" x14ac:dyDescent="0.3">
      <c r="A284" t="s">
        <v>685</v>
      </c>
      <c r="B284" t="s">
        <v>830</v>
      </c>
      <c r="C284" t="s">
        <v>814</v>
      </c>
      <c r="D284" t="s">
        <v>867</v>
      </c>
    </row>
    <row r="285" spans="1:4" x14ac:dyDescent="0.3">
      <c r="A285" t="s">
        <v>148</v>
      </c>
      <c r="B285" t="s">
        <v>830</v>
      </c>
      <c r="C285" t="s">
        <v>814</v>
      </c>
      <c r="D285" t="s">
        <v>867</v>
      </c>
    </row>
    <row r="286" spans="1:4" x14ac:dyDescent="0.3">
      <c r="A286" t="s">
        <v>251</v>
      </c>
      <c r="B286" t="s">
        <v>826</v>
      </c>
      <c r="C286" t="s">
        <v>814</v>
      </c>
      <c r="D286" t="s">
        <v>867</v>
      </c>
    </row>
    <row r="287" spans="1:4" x14ac:dyDescent="0.3">
      <c r="A287" t="s">
        <v>275</v>
      </c>
      <c r="B287" t="s">
        <v>830</v>
      </c>
      <c r="C287" t="s">
        <v>814</v>
      </c>
      <c r="D287" t="s">
        <v>867</v>
      </c>
    </row>
    <row r="288" spans="1:4" x14ac:dyDescent="0.3">
      <c r="A288" t="s">
        <v>597</v>
      </c>
      <c r="B288" t="s">
        <v>830</v>
      </c>
      <c r="C288" t="s">
        <v>814</v>
      </c>
      <c r="D288" t="s">
        <v>867</v>
      </c>
    </row>
    <row r="289" spans="1:4" x14ac:dyDescent="0.3">
      <c r="A289" t="s">
        <v>619</v>
      </c>
      <c r="B289" t="s">
        <v>830</v>
      </c>
      <c r="C289" t="s">
        <v>814</v>
      </c>
      <c r="D289" t="s">
        <v>867</v>
      </c>
    </row>
    <row r="290" spans="1:4" x14ac:dyDescent="0.3">
      <c r="A290" t="s">
        <v>739</v>
      </c>
      <c r="B290" t="s">
        <v>830</v>
      </c>
      <c r="C290" t="s">
        <v>814</v>
      </c>
      <c r="D290" t="s">
        <v>867</v>
      </c>
    </row>
    <row r="291" spans="1:4" x14ac:dyDescent="0.3">
      <c r="A291" t="s">
        <v>792</v>
      </c>
      <c r="B291" t="s">
        <v>830</v>
      </c>
      <c r="C291" t="s">
        <v>814</v>
      </c>
      <c r="D291" t="s">
        <v>867</v>
      </c>
    </row>
    <row r="292" spans="1:4" x14ac:dyDescent="0.3">
      <c r="A292" t="s">
        <v>166</v>
      </c>
      <c r="B292" t="s">
        <v>830</v>
      </c>
      <c r="C292" t="s">
        <v>814</v>
      </c>
      <c r="D292" t="s">
        <v>867</v>
      </c>
    </row>
    <row r="293" spans="1:4" x14ac:dyDescent="0.3">
      <c r="A293" t="s">
        <v>196</v>
      </c>
      <c r="B293" t="s">
        <v>830</v>
      </c>
      <c r="C293" t="s">
        <v>814</v>
      </c>
      <c r="D293" t="s">
        <v>867</v>
      </c>
    </row>
    <row r="294" spans="1:4" x14ac:dyDescent="0.3">
      <c r="A294" t="s">
        <v>424</v>
      </c>
      <c r="B294" t="s">
        <v>830</v>
      </c>
      <c r="C294" t="s">
        <v>814</v>
      </c>
      <c r="D294" t="s">
        <v>867</v>
      </c>
    </row>
    <row r="295" spans="1:4" x14ac:dyDescent="0.3">
      <c r="A295" t="s">
        <v>432</v>
      </c>
      <c r="B295" t="s">
        <v>830</v>
      </c>
      <c r="C295" t="s">
        <v>814</v>
      </c>
      <c r="D295" t="s">
        <v>867</v>
      </c>
    </row>
    <row r="296" spans="1:4" x14ac:dyDescent="0.3">
      <c r="A296" t="s">
        <v>737</v>
      </c>
      <c r="B296" t="s">
        <v>826</v>
      </c>
      <c r="C296" t="s">
        <v>814</v>
      </c>
      <c r="D296" t="s">
        <v>867</v>
      </c>
    </row>
    <row r="297" spans="1:4" x14ac:dyDescent="0.3">
      <c r="A297" t="s">
        <v>235</v>
      </c>
      <c r="B297" t="s">
        <v>830</v>
      </c>
      <c r="C297" t="s">
        <v>814</v>
      </c>
      <c r="D297" t="s">
        <v>867</v>
      </c>
    </row>
    <row r="298" spans="1:4" x14ac:dyDescent="0.3">
      <c r="A298" t="s">
        <v>127</v>
      </c>
      <c r="B298" t="s">
        <v>830</v>
      </c>
      <c r="C298" t="s">
        <v>814</v>
      </c>
      <c r="D298" t="s">
        <v>867</v>
      </c>
    </row>
    <row r="299" spans="1:4" x14ac:dyDescent="0.3">
      <c r="A299" t="s">
        <v>129</v>
      </c>
      <c r="B299" t="s">
        <v>830</v>
      </c>
      <c r="C299" t="s">
        <v>814</v>
      </c>
      <c r="D299" t="s">
        <v>867</v>
      </c>
    </row>
    <row r="300" spans="1:4" x14ac:dyDescent="0.3">
      <c r="A300" t="s">
        <v>146</v>
      </c>
      <c r="B300" t="s">
        <v>830</v>
      </c>
      <c r="C300" t="s">
        <v>814</v>
      </c>
      <c r="D300" t="s">
        <v>867</v>
      </c>
    </row>
    <row r="301" spans="1:4" x14ac:dyDescent="0.3">
      <c r="A301" t="s">
        <v>172</v>
      </c>
      <c r="B301" t="s">
        <v>830</v>
      </c>
      <c r="C301" t="s">
        <v>814</v>
      </c>
      <c r="D301" t="s">
        <v>867</v>
      </c>
    </row>
    <row r="302" spans="1:4" x14ac:dyDescent="0.3">
      <c r="A302" t="s">
        <v>183</v>
      </c>
      <c r="B302" t="s">
        <v>830</v>
      </c>
      <c r="C302" t="s">
        <v>814</v>
      </c>
      <c r="D302" t="s">
        <v>867</v>
      </c>
    </row>
    <row r="303" spans="1:4" x14ac:dyDescent="0.3">
      <c r="A303" t="s">
        <v>200</v>
      </c>
      <c r="B303" t="s">
        <v>830</v>
      </c>
      <c r="C303" t="s">
        <v>814</v>
      </c>
      <c r="D303" t="s">
        <v>867</v>
      </c>
    </row>
    <row r="304" spans="1:4" x14ac:dyDescent="0.3">
      <c r="A304" t="s">
        <v>257</v>
      </c>
      <c r="B304" t="s">
        <v>830</v>
      </c>
      <c r="C304" t="s">
        <v>814</v>
      </c>
      <c r="D304" t="s">
        <v>867</v>
      </c>
    </row>
    <row r="305" spans="1:4" x14ac:dyDescent="0.3">
      <c r="A305" t="s">
        <v>281</v>
      </c>
      <c r="B305" t="s">
        <v>830</v>
      </c>
      <c r="C305" t="s">
        <v>814</v>
      </c>
      <c r="D305" t="s">
        <v>867</v>
      </c>
    </row>
    <row r="306" spans="1:4" x14ac:dyDescent="0.3">
      <c r="A306" t="s">
        <v>316</v>
      </c>
      <c r="B306" t="s">
        <v>830</v>
      </c>
      <c r="C306" t="s">
        <v>814</v>
      </c>
      <c r="D306" t="s">
        <v>867</v>
      </c>
    </row>
    <row r="307" spans="1:4" x14ac:dyDescent="0.3">
      <c r="A307" t="s">
        <v>352</v>
      </c>
      <c r="B307" t="s">
        <v>830</v>
      </c>
      <c r="C307" t="s">
        <v>814</v>
      </c>
      <c r="D307" t="s">
        <v>867</v>
      </c>
    </row>
    <row r="308" spans="1:4" x14ac:dyDescent="0.3">
      <c r="A308" t="s">
        <v>357</v>
      </c>
      <c r="B308" t="s">
        <v>830</v>
      </c>
      <c r="C308" t="s">
        <v>814</v>
      </c>
      <c r="D308" t="s">
        <v>867</v>
      </c>
    </row>
    <row r="309" spans="1:4" x14ac:dyDescent="0.3">
      <c r="A309" t="s">
        <v>363</v>
      </c>
      <c r="B309" t="s">
        <v>830</v>
      </c>
      <c r="C309" t="s">
        <v>814</v>
      </c>
      <c r="D309" t="s">
        <v>867</v>
      </c>
    </row>
    <row r="310" spans="1:4" x14ac:dyDescent="0.3">
      <c r="A310" t="s">
        <v>367</v>
      </c>
      <c r="B310" t="s">
        <v>830</v>
      </c>
      <c r="C310" t="s">
        <v>814</v>
      </c>
      <c r="D310" t="s">
        <v>867</v>
      </c>
    </row>
    <row r="311" spans="1:4" x14ac:dyDescent="0.3">
      <c r="A311" t="s">
        <v>373</v>
      </c>
      <c r="B311" t="s">
        <v>830</v>
      </c>
      <c r="C311" t="s">
        <v>814</v>
      </c>
      <c r="D311" t="s">
        <v>867</v>
      </c>
    </row>
    <row r="312" spans="1:4" x14ac:dyDescent="0.3">
      <c r="A312" t="s">
        <v>383</v>
      </c>
      <c r="B312" t="s">
        <v>830</v>
      </c>
      <c r="C312" t="s">
        <v>814</v>
      </c>
      <c r="D312" t="s">
        <v>867</v>
      </c>
    </row>
    <row r="313" spans="1:4" x14ac:dyDescent="0.3">
      <c r="A313" t="s">
        <v>393</v>
      </c>
      <c r="B313" t="s">
        <v>830</v>
      </c>
      <c r="C313" t="s">
        <v>814</v>
      </c>
      <c r="D313" t="s">
        <v>867</v>
      </c>
    </row>
    <row r="314" spans="1:4" x14ac:dyDescent="0.3">
      <c r="A314" t="s">
        <v>399</v>
      </c>
      <c r="B314" t="s">
        <v>830</v>
      </c>
      <c r="C314" t="s">
        <v>814</v>
      </c>
      <c r="D314" t="s">
        <v>867</v>
      </c>
    </row>
    <row r="315" spans="1:4" x14ac:dyDescent="0.3">
      <c r="A315" t="s">
        <v>413</v>
      </c>
      <c r="B315" t="s">
        <v>830</v>
      </c>
      <c r="C315" t="s">
        <v>814</v>
      </c>
      <c r="D315" t="s">
        <v>867</v>
      </c>
    </row>
    <row r="316" spans="1:4" x14ac:dyDescent="0.3">
      <c r="A316" t="s">
        <v>415</v>
      </c>
      <c r="B316" t="s">
        <v>830</v>
      </c>
      <c r="C316" t="s">
        <v>814</v>
      </c>
      <c r="D316" t="s">
        <v>867</v>
      </c>
    </row>
    <row r="317" spans="1:4" x14ac:dyDescent="0.3">
      <c r="A317" t="s">
        <v>422</v>
      </c>
      <c r="B317" t="s">
        <v>830</v>
      </c>
      <c r="C317" t="s">
        <v>814</v>
      </c>
      <c r="D317" t="s">
        <v>867</v>
      </c>
    </row>
    <row r="318" spans="1:4" x14ac:dyDescent="0.3">
      <c r="A318" t="s">
        <v>428</v>
      </c>
      <c r="B318" t="s">
        <v>830</v>
      </c>
      <c r="C318" t="s">
        <v>814</v>
      </c>
      <c r="D318" t="s">
        <v>867</v>
      </c>
    </row>
    <row r="319" spans="1:4" x14ac:dyDescent="0.3">
      <c r="A319" t="s">
        <v>438</v>
      </c>
      <c r="B319" t="s">
        <v>830</v>
      </c>
      <c r="C319" t="s">
        <v>814</v>
      </c>
      <c r="D319" t="s">
        <v>867</v>
      </c>
    </row>
    <row r="320" spans="1:4" x14ac:dyDescent="0.3">
      <c r="A320" t="s">
        <v>465</v>
      </c>
      <c r="B320" t="s">
        <v>830</v>
      </c>
      <c r="C320" t="s">
        <v>814</v>
      </c>
      <c r="D320" t="s">
        <v>867</v>
      </c>
    </row>
    <row r="321" spans="1:4" x14ac:dyDescent="0.3">
      <c r="A321" t="s">
        <v>493</v>
      </c>
      <c r="B321" t="s">
        <v>830</v>
      </c>
      <c r="C321" t="s">
        <v>814</v>
      </c>
      <c r="D321" t="s">
        <v>867</v>
      </c>
    </row>
    <row r="322" spans="1:4" x14ac:dyDescent="0.3">
      <c r="A322" t="s">
        <v>556</v>
      </c>
      <c r="B322" t="s">
        <v>830</v>
      </c>
      <c r="C322" t="s">
        <v>814</v>
      </c>
      <c r="D322" t="s">
        <v>867</v>
      </c>
    </row>
    <row r="323" spans="1:4" x14ac:dyDescent="0.3">
      <c r="A323" t="s">
        <v>569</v>
      </c>
      <c r="B323" t="s">
        <v>830</v>
      </c>
      <c r="C323" t="s">
        <v>814</v>
      </c>
      <c r="D323" t="s">
        <v>867</v>
      </c>
    </row>
    <row r="324" spans="1:4" x14ac:dyDescent="0.3">
      <c r="A324" t="s">
        <v>657</v>
      </c>
      <c r="B324" t="s">
        <v>830</v>
      </c>
      <c r="C324" t="s">
        <v>814</v>
      </c>
      <c r="D324" t="s">
        <v>867</v>
      </c>
    </row>
    <row r="325" spans="1:4" x14ac:dyDescent="0.3">
      <c r="A325" t="s">
        <v>689</v>
      </c>
      <c r="B325" t="s">
        <v>830</v>
      </c>
      <c r="C325" t="s">
        <v>814</v>
      </c>
      <c r="D325" t="s">
        <v>867</v>
      </c>
    </row>
    <row r="326" spans="1:4" x14ac:dyDescent="0.3">
      <c r="A326" t="s">
        <v>726</v>
      </c>
      <c r="B326" t="s">
        <v>830</v>
      </c>
      <c r="C326" t="s">
        <v>814</v>
      </c>
      <c r="D326" t="s">
        <v>867</v>
      </c>
    </row>
    <row r="327" spans="1:4" x14ac:dyDescent="0.3">
      <c r="A327" t="s">
        <v>741</v>
      </c>
      <c r="B327" t="s">
        <v>830</v>
      </c>
      <c r="C327" t="s">
        <v>814</v>
      </c>
      <c r="D327" t="s">
        <v>867</v>
      </c>
    </row>
    <row r="328" spans="1:4" x14ac:dyDescent="0.3">
      <c r="A328" t="s">
        <v>743</v>
      </c>
      <c r="B328" t="s">
        <v>830</v>
      </c>
      <c r="C328" t="s">
        <v>814</v>
      </c>
      <c r="D328" t="s">
        <v>867</v>
      </c>
    </row>
    <row r="329" spans="1:4" x14ac:dyDescent="0.3">
      <c r="A329" t="s">
        <v>775</v>
      </c>
      <c r="B329" t="s">
        <v>830</v>
      </c>
      <c r="C329" t="s">
        <v>814</v>
      </c>
      <c r="D329" t="s">
        <v>867</v>
      </c>
    </row>
    <row r="330" spans="1:4" x14ac:dyDescent="0.3">
      <c r="A330" t="s">
        <v>47</v>
      </c>
      <c r="B330" t="s">
        <v>829</v>
      </c>
      <c r="C330" t="s">
        <v>813</v>
      </c>
      <c r="D330" t="s">
        <v>867</v>
      </c>
    </row>
    <row r="331" spans="1:4" x14ac:dyDescent="0.3">
      <c r="A331" t="s">
        <v>860</v>
      </c>
      <c r="B331" t="s">
        <v>829</v>
      </c>
      <c r="C331" t="s">
        <v>813</v>
      </c>
      <c r="D331" t="s">
        <v>867</v>
      </c>
    </row>
    <row r="332" spans="1:4" x14ac:dyDescent="0.3">
      <c r="A332" t="s">
        <v>861</v>
      </c>
      <c r="B332" t="s">
        <v>829</v>
      </c>
      <c r="C332" t="s">
        <v>813</v>
      </c>
      <c r="D332" t="s">
        <v>867</v>
      </c>
    </row>
    <row r="333" spans="1:4" x14ac:dyDescent="0.3">
      <c r="A333" t="s">
        <v>859</v>
      </c>
      <c r="B333" t="s">
        <v>829</v>
      </c>
      <c r="C333" t="s">
        <v>813</v>
      </c>
      <c r="D333" t="s">
        <v>867</v>
      </c>
    </row>
    <row r="334" spans="1:4" x14ac:dyDescent="0.3">
      <c r="A334" t="s">
        <v>843</v>
      </c>
      <c r="C334" t="s">
        <v>814</v>
      </c>
      <c r="D334" t="s">
        <v>867</v>
      </c>
    </row>
    <row r="335" spans="1:4" x14ac:dyDescent="0.3">
      <c r="A335" t="s">
        <v>938</v>
      </c>
      <c r="B335" t="s">
        <v>866</v>
      </c>
      <c r="C335" t="s">
        <v>831</v>
      </c>
    </row>
    <row r="336" spans="1:4" x14ac:dyDescent="0.3">
      <c r="A336" t="s">
        <v>940</v>
      </c>
      <c r="B336" t="s">
        <v>866</v>
      </c>
      <c r="C336" t="s">
        <v>831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lcf76f155ced4ddcb4097134ff3c332f xmlns="70ca3b07-a5d4-4e6d-ab17-c6ed1d1ed637">
      <Terms xmlns="http://schemas.microsoft.com/office/infopath/2007/PartnerControls"/>
    </lcf76f155ced4ddcb4097134ff3c332f>
    <TaxCatchAll xmlns="9b5c2d67-6ba8-4909-8871-d66aad70ec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BF68E939648E41A7AD205F45E1D06E" ma:contentTypeVersion="13" ma:contentTypeDescription="Create a new document." ma:contentTypeScope="" ma:versionID="31ef311a7d08401e9010de603b26dff0">
  <xsd:schema xmlns:xsd="http://www.w3.org/2001/XMLSchema" xmlns:xs="http://www.w3.org/2001/XMLSchema" xmlns:p="http://schemas.microsoft.com/office/2006/metadata/properties" xmlns:ns2="70ca3b07-a5d4-4e6d-ab17-c6ed1d1ed637" xmlns:ns3="9b5c2d67-6ba8-4909-8871-d66aad70ec51" targetNamespace="http://schemas.microsoft.com/office/2006/metadata/properties" ma:root="true" ma:fieldsID="c063b52ea74f7b0e9678b86f37e71b75" ns2:_="" ns3:_="">
    <xsd:import namespace="70ca3b07-a5d4-4e6d-ab17-c6ed1d1ed637"/>
    <xsd:import namespace="9b5c2d67-6ba8-4909-8871-d66aad70ec5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ca3b07-a5d4-4e6d-ab17-c6ed1d1ed6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521023f-0153-4dc7-835e-a6745b9e5ae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5c2d67-6ba8-4909-8871-d66aad70ec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6fe997d-d9c7-4433-a723-7a3c7010c55b}" ma:internalName="TaxCatchAll" ma:showField="CatchAllData" ma:web="9b5c2d67-6ba8-4909-8871-d66aad70ec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33A76-7C33-49D6-9537-C7AEFEAE3700}">
  <ds:schemaRefs>
    <ds:schemaRef ds:uri="http://schemas.microsoft.com/sharepoint/v3/contenttype/forms"/>
  </ds:schemaRefs>
</ds:datastoreItem>
</file>

<file path=customXml/itemProps2.xml><?xml version="1.0" encoding="utf-8"?>
<ds:datastoreItem xmlns:ds="http://schemas.openxmlformats.org/officeDocument/2006/customXml" ds:itemID="{719601C0-868B-4D16-8AE9-090FD2DCA924}">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3.xml><?xml version="1.0" encoding="utf-8"?>
<ds:datastoreItem xmlns:ds="http://schemas.openxmlformats.org/officeDocument/2006/customXml" ds:itemID="{C6597ED3-C144-446D-974C-04A1BF9F4A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front sheet</vt:lpstr>
      <vt:lpstr>members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Worth</dc:creator>
  <cp:lastModifiedBy>Dan Worth</cp:lastModifiedBy>
  <dcterms:created xsi:type="dcterms:W3CDTF">2017-10-10T09:51:53Z</dcterms:created>
  <dcterms:modified xsi:type="dcterms:W3CDTF">2024-02-26T14:42:14Z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bool>true</vt:bool>
  </property>
  <property fmtid="{D5CDD505-2E9C-101B-9397-08002B2CF9AE}" pid="3" name="ContentTypeId">
    <vt:lpwstr>0x010100B9BF68E939648E41A7AD205F45E1D06E</vt:lpwstr>
  </property>
  <property fmtid="{D5CDD505-2E9C-101B-9397-08002B2CF9AE}" pid="4" name="MediaServiceImageTags">
    <vt:lpwstr/>
  </property>
</Properties>
</file>